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FDisturbance\landfiredisturbance\specifications\"/>
    </mc:Choice>
  </mc:AlternateContent>
  <bookViews>
    <workbookView xWindow="0" yWindow="0" windowWidth="13380" windowHeight="10260" firstSheet="3" activeTab="5"/>
  </bookViews>
  <sheets>
    <sheet name="FBDescriptions" sheetId="9" r:id="rId1"/>
    <sheet name="Definitions" sheetId="2" r:id="rId2"/>
    <sheet name="Specs" sheetId="1" r:id="rId3"/>
    <sheet name="BaseValues" sheetId="3" r:id="rId4"/>
    <sheet name="LowExpected" sheetId="13" r:id="rId5"/>
    <sheet name="ModExpected" sheetId="12" r:id="rId6"/>
    <sheet name="HighExpected" sheetId="5"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12" l="1"/>
  <c r="AA93" i="12"/>
  <c r="AA92" i="12"/>
  <c r="AA91" i="12"/>
  <c r="AA90" i="12"/>
  <c r="AA89" i="12"/>
  <c r="AA88" i="12"/>
  <c r="AA87" i="12"/>
  <c r="AA86" i="12"/>
  <c r="AA85" i="12"/>
  <c r="AA84" i="12"/>
  <c r="AA83" i="12"/>
  <c r="AA82" i="12"/>
  <c r="AA81" i="12"/>
  <c r="AA80" i="12"/>
  <c r="AA79" i="12"/>
  <c r="AA78" i="12"/>
  <c r="AA77" i="12"/>
  <c r="AA76" i="12"/>
  <c r="AA75" i="12"/>
  <c r="AA74" i="12"/>
  <c r="AA73" i="12"/>
  <c r="AA72" i="12"/>
  <c r="AA71" i="12"/>
  <c r="AA70" i="12"/>
  <c r="AA69" i="12"/>
  <c r="AA68" i="12"/>
  <c r="AA67" i="12"/>
  <c r="AA66" i="12"/>
  <c r="AA65" i="12"/>
  <c r="AA64" i="12"/>
  <c r="AA63" i="12"/>
  <c r="AA62" i="12"/>
  <c r="AA61" i="12"/>
  <c r="AA60" i="12"/>
  <c r="AA59" i="12"/>
  <c r="AA58" i="12"/>
  <c r="AA57" i="12"/>
  <c r="AA56" i="12"/>
  <c r="AA55" i="12"/>
  <c r="AA54" i="12"/>
  <c r="AA53" i="12"/>
  <c r="AA52" i="12"/>
  <c r="AA51" i="12"/>
  <c r="AA50" i="12"/>
  <c r="AA49" i="12"/>
  <c r="AA48" i="12"/>
  <c r="AA47" i="12"/>
  <c r="AA46" i="12"/>
  <c r="AA45" i="12"/>
  <c r="AA44" i="12"/>
  <c r="AA43" i="12"/>
  <c r="AA42" i="12"/>
  <c r="AA41" i="12"/>
  <c r="AA40" i="12"/>
  <c r="AA39" i="12"/>
  <c r="AA38" i="12"/>
  <c r="AA37" i="12"/>
  <c r="AA36" i="12"/>
  <c r="AA35" i="12"/>
  <c r="AA34" i="12"/>
  <c r="AA33" i="12"/>
  <c r="AA32" i="12"/>
  <c r="AA31" i="12"/>
  <c r="AA30" i="12"/>
  <c r="AA29" i="12"/>
  <c r="AA28" i="12"/>
  <c r="AA27" i="12"/>
  <c r="AA26" i="12"/>
  <c r="AA25" i="12"/>
  <c r="AA24" i="12"/>
  <c r="AA23" i="12"/>
  <c r="AA22" i="12"/>
  <c r="AA21" i="12"/>
  <c r="AA20" i="12"/>
  <c r="AA19" i="12"/>
  <c r="AA18" i="12"/>
  <c r="AA17" i="12"/>
  <c r="AA16" i="12"/>
  <c r="AA15" i="12"/>
  <c r="AA14" i="12"/>
  <c r="AA13" i="12"/>
  <c r="AA12" i="12"/>
  <c r="AA11" i="12"/>
  <c r="AA10" i="12"/>
  <c r="AA9" i="12"/>
  <c r="AA8" i="12"/>
  <c r="AA7" i="12"/>
  <c r="AA6" i="12"/>
  <c r="AA5" i="12"/>
  <c r="AA4" i="12"/>
  <c r="AA3" i="12"/>
  <c r="W94" i="12"/>
  <c r="W93" i="12"/>
  <c r="W92" i="12"/>
  <c r="W91" i="12"/>
  <c r="W90" i="12"/>
  <c r="W89" i="12"/>
  <c r="W88" i="12"/>
  <c r="W87" i="12"/>
  <c r="W86" i="12"/>
  <c r="W85" i="12"/>
  <c r="W84" i="12"/>
  <c r="W83" i="12"/>
  <c r="W82" i="12"/>
  <c r="W81" i="12"/>
  <c r="W80" i="12"/>
  <c r="W79" i="12"/>
  <c r="W78" i="12"/>
  <c r="W77" i="12"/>
  <c r="W76" i="12"/>
  <c r="W75" i="12"/>
  <c r="W74" i="12"/>
  <c r="W73" i="12"/>
  <c r="W72" i="12"/>
  <c r="W71" i="12"/>
  <c r="W70" i="12"/>
  <c r="W69" i="12"/>
  <c r="W68" i="12"/>
  <c r="W67" i="12"/>
  <c r="W66" i="12"/>
  <c r="W65" i="12"/>
  <c r="W64" i="12"/>
  <c r="W63" i="12"/>
  <c r="W62" i="12"/>
  <c r="W61" i="12"/>
  <c r="W60" i="12"/>
  <c r="W59" i="12"/>
  <c r="W58" i="12"/>
  <c r="W57" i="12"/>
  <c r="W56" i="12"/>
  <c r="W55" i="12"/>
  <c r="W54" i="12"/>
  <c r="W53" i="12"/>
  <c r="W52" i="12"/>
  <c r="W51" i="12"/>
  <c r="W50" i="12"/>
  <c r="W49" i="12"/>
  <c r="W48" i="12"/>
  <c r="W47" i="12"/>
  <c r="W46" i="12"/>
  <c r="W45" i="12"/>
  <c r="W44" i="12"/>
  <c r="W43" i="12"/>
  <c r="W42" i="12"/>
  <c r="W41" i="12"/>
  <c r="W40" i="12"/>
  <c r="W39" i="12"/>
  <c r="W38" i="12"/>
  <c r="W37" i="12"/>
  <c r="W36" i="12"/>
  <c r="W35" i="12"/>
  <c r="W34" i="12"/>
  <c r="W33" i="12"/>
  <c r="W32" i="12"/>
  <c r="W31" i="12"/>
  <c r="W30" i="12"/>
  <c r="W29" i="12"/>
  <c r="W28" i="12"/>
  <c r="W27" i="12"/>
  <c r="W26" i="12"/>
  <c r="W25" i="12"/>
  <c r="W24" i="12"/>
  <c r="W23" i="12"/>
  <c r="W22" i="12"/>
  <c r="W21" i="12"/>
  <c r="W20" i="12"/>
  <c r="W19" i="12"/>
  <c r="W18" i="12"/>
  <c r="W17" i="12"/>
  <c r="W16" i="12"/>
  <c r="W15" i="12"/>
  <c r="W14" i="12"/>
  <c r="W13" i="12"/>
  <c r="W12" i="12"/>
  <c r="W11" i="12"/>
  <c r="W10" i="12"/>
  <c r="W9" i="12"/>
  <c r="W8" i="12"/>
  <c r="W7" i="12"/>
  <c r="W6" i="12"/>
  <c r="W5" i="12"/>
  <c r="W4" i="12"/>
  <c r="W3" i="12"/>
  <c r="S94" i="12"/>
  <c r="S93" i="12"/>
  <c r="S92" i="12"/>
  <c r="S91" i="12"/>
  <c r="S90" i="12"/>
  <c r="S89" i="12"/>
  <c r="S88" i="12"/>
  <c r="S87" i="12"/>
  <c r="S86" i="12"/>
  <c r="S85" i="12"/>
  <c r="S84" i="12"/>
  <c r="S83" i="12"/>
  <c r="S82" i="12"/>
  <c r="S81" i="12"/>
  <c r="S80" i="12"/>
  <c r="S79" i="12"/>
  <c r="S78" i="12"/>
  <c r="S77" i="12"/>
  <c r="S76" i="12"/>
  <c r="S75" i="12"/>
  <c r="S74" i="12"/>
  <c r="S73" i="12"/>
  <c r="S72" i="12"/>
  <c r="S71" i="12"/>
  <c r="S70" i="12"/>
  <c r="S69" i="12"/>
  <c r="S68" i="12"/>
  <c r="S67" i="12"/>
  <c r="S66" i="12"/>
  <c r="S65" i="12"/>
  <c r="S64" i="12"/>
  <c r="S63" i="12"/>
  <c r="S62" i="12"/>
  <c r="S61" i="12"/>
  <c r="S60" i="12"/>
  <c r="S59" i="12"/>
  <c r="S58" i="12"/>
  <c r="S57" i="12"/>
  <c r="S56" i="12"/>
  <c r="S55" i="12"/>
  <c r="S54" i="12"/>
  <c r="S53" i="12"/>
  <c r="S52" i="12"/>
  <c r="S51" i="12"/>
  <c r="S50" i="12"/>
  <c r="S49" i="12"/>
  <c r="S48" i="12"/>
  <c r="S47" i="12"/>
  <c r="S46" i="12"/>
  <c r="S45" i="12"/>
  <c r="S44" i="12"/>
  <c r="S43" i="12"/>
  <c r="S42" i="12"/>
  <c r="S41" i="12"/>
  <c r="S40" i="12"/>
  <c r="S39" i="12"/>
  <c r="S38" i="12"/>
  <c r="S37" i="12"/>
  <c r="S36" i="12"/>
  <c r="S35" i="12"/>
  <c r="S34" i="12"/>
  <c r="S33" i="12"/>
  <c r="S32" i="12"/>
  <c r="S31" i="12"/>
  <c r="S30" i="12"/>
  <c r="S29" i="12"/>
  <c r="S28" i="12"/>
  <c r="S27" i="12"/>
  <c r="S26" i="12"/>
  <c r="S25" i="12"/>
  <c r="S24" i="12"/>
  <c r="S23" i="12"/>
  <c r="S22" i="12"/>
  <c r="S21" i="12"/>
  <c r="S20" i="12"/>
  <c r="S19" i="12"/>
  <c r="S18" i="12"/>
  <c r="S17" i="12"/>
  <c r="S16" i="12"/>
  <c r="S15" i="12"/>
  <c r="S14" i="12"/>
  <c r="S13" i="12"/>
  <c r="S12" i="12"/>
  <c r="S11" i="12"/>
  <c r="S10" i="12"/>
  <c r="S9" i="12"/>
  <c r="S8" i="12"/>
  <c r="S7" i="12"/>
  <c r="S6" i="12"/>
  <c r="S5" i="12"/>
  <c r="S4" i="12"/>
  <c r="S3" i="12"/>
  <c r="O94" i="12"/>
  <c r="O93" i="12"/>
  <c r="O92" i="12"/>
  <c r="O91" i="12"/>
  <c r="O90" i="12"/>
  <c r="O89" i="12"/>
  <c r="O88" i="12"/>
  <c r="O87" i="12"/>
  <c r="O86" i="12"/>
  <c r="O85" i="12"/>
  <c r="O84" i="12"/>
  <c r="O83" i="12"/>
  <c r="O82" i="12"/>
  <c r="O81" i="12"/>
  <c r="O80" i="12"/>
  <c r="O79" i="12"/>
  <c r="O78" i="12"/>
  <c r="O77" i="12"/>
  <c r="O76" i="12"/>
  <c r="O75" i="12"/>
  <c r="O74" i="12"/>
  <c r="O73" i="12"/>
  <c r="O72" i="12"/>
  <c r="O71" i="12"/>
  <c r="O70" i="12"/>
  <c r="O69" i="12"/>
  <c r="O68" i="12"/>
  <c r="O67" i="12"/>
  <c r="O66" i="12"/>
  <c r="O65" i="12"/>
  <c r="O64" i="12"/>
  <c r="O63" i="12"/>
  <c r="O62" i="12"/>
  <c r="O61" i="12"/>
  <c r="O60" i="12"/>
  <c r="O59" i="12"/>
  <c r="O58" i="12"/>
  <c r="O57" i="12"/>
  <c r="O56" i="12"/>
  <c r="O55" i="12"/>
  <c r="O54" i="12"/>
  <c r="O53" i="12"/>
  <c r="O52" i="12"/>
  <c r="O51" i="12"/>
  <c r="O50" i="12"/>
  <c r="O49" i="12"/>
  <c r="O48" i="12"/>
  <c r="O47" i="12"/>
  <c r="O46" i="12"/>
  <c r="O45" i="12"/>
  <c r="O44" i="12"/>
  <c r="O43" i="12"/>
  <c r="O42" i="12"/>
  <c r="O41" i="12"/>
  <c r="O40" i="12"/>
  <c r="O39" i="12"/>
  <c r="O38" i="12"/>
  <c r="O37" i="12"/>
  <c r="O36" i="12"/>
  <c r="O35" i="12"/>
  <c r="O34" i="12"/>
  <c r="O33" i="12"/>
  <c r="O32" i="12"/>
  <c r="O31" i="12"/>
  <c r="O30" i="12"/>
  <c r="O29" i="12"/>
  <c r="O28" i="12"/>
  <c r="O27" i="12"/>
  <c r="O26" i="12"/>
  <c r="O25" i="12"/>
  <c r="O24" i="12"/>
  <c r="O23" i="12"/>
  <c r="O22" i="12"/>
  <c r="O21" i="12"/>
  <c r="O20" i="12"/>
  <c r="O19" i="12"/>
  <c r="O18" i="12"/>
  <c r="O17" i="12"/>
  <c r="O16" i="12"/>
  <c r="O15" i="12"/>
  <c r="O14" i="12"/>
  <c r="O13" i="12"/>
  <c r="O12" i="12"/>
  <c r="O11" i="12"/>
  <c r="O10" i="12"/>
  <c r="O9" i="12"/>
  <c r="O8" i="12"/>
  <c r="O7" i="12"/>
  <c r="O6" i="12"/>
  <c r="O5" i="12"/>
  <c r="O4" i="12"/>
  <c r="O3" i="12"/>
  <c r="K94" i="12"/>
  <c r="K93" i="12"/>
  <c r="K92" i="12"/>
  <c r="K91" i="12"/>
  <c r="K90" i="12"/>
  <c r="K89" i="12"/>
  <c r="K88" i="12"/>
  <c r="K87" i="12"/>
  <c r="K86" i="12"/>
  <c r="K85" i="12"/>
  <c r="K84" i="12"/>
  <c r="K83" i="12"/>
  <c r="K82" i="12"/>
  <c r="K81" i="12"/>
  <c r="K80" i="12"/>
  <c r="K79" i="12"/>
  <c r="K78" i="12"/>
  <c r="K77" i="12"/>
  <c r="K76" i="12"/>
  <c r="K75" i="12"/>
  <c r="K74" i="12"/>
  <c r="K73" i="12"/>
  <c r="K72" i="12"/>
  <c r="K71" i="12"/>
  <c r="K70" i="12"/>
  <c r="K69" i="12"/>
  <c r="K68" i="12"/>
  <c r="K67" i="12"/>
  <c r="K66" i="12"/>
  <c r="K65" i="12"/>
  <c r="K64" i="12"/>
  <c r="K63" i="12"/>
  <c r="K62" i="12"/>
  <c r="K61" i="12"/>
  <c r="K60" i="12"/>
  <c r="K59" i="12"/>
  <c r="K58" i="12"/>
  <c r="K57" i="12"/>
  <c r="K56" i="12"/>
  <c r="K55" i="12"/>
  <c r="K54" i="12"/>
  <c r="K53" i="12"/>
  <c r="K52" i="12"/>
  <c r="K51" i="12"/>
  <c r="K50" i="12"/>
  <c r="K49" i="12"/>
  <c r="K48" i="12"/>
  <c r="K47" i="12"/>
  <c r="K46" i="12"/>
  <c r="K45" i="12"/>
  <c r="K44" i="12"/>
  <c r="K43" i="12"/>
  <c r="K42" i="12"/>
  <c r="K41" i="12"/>
  <c r="K40" i="12"/>
  <c r="K39" i="12"/>
  <c r="K38" i="12"/>
  <c r="K37" i="12"/>
  <c r="K36" i="12"/>
  <c r="K35" i="12"/>
  <c r="K34" i="12"/>
  <c r="K33" i="12"/>
  <c r="K32" i="12"/>
  <c r="K31" i="12"/>
  <c r="K30" i="12"/>
  <c r="K29" i="12"/>
  <c r="K28" i="12"/>
  <c r="K27" i="12"/>
  <c r="K26" i="12"/>
  <c r="K25" i="12"/>
  <c r="K24" i="12"/>
  <c r="K23" i="12"/>
  <c r="K22" i="12"/>
  <c r="K21" i="12"/>
  <c r="K20" i="12"/>
  <c r="K19" i="12"/>
  <c r="K18" i="12"/>
  <c r="K17" i="12"/>
  <c r="K16" i="12"/>
  <c r="K15" i="12"/>
  <c r="K14" i="12"/>
  <c r="K13" i="12"/>
  <c r="K12" i="12"/>
  <c r="K11" i="12"/>
  <c r="K10" i="12"/>
  <c r="K9" i="12"/>
  <c r="K8" i="12"/>
  <c r="K7" i="12"/>
  <c r="K6" i="12"/>
  <c r="K5" i="12"/>
  <c r="K4" i="12"/>
  <c r="K3" i="12"/>
  <c r="G18" i="12"/>
  <c r="G17" i="12"/>
  <c r="G13" i="12"/>
  <c r="G12" i="12"/>
  <c r="G8" i="12"/>
  <c r="G7" i="12"/>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S94"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G18" i="5"/>
  <c r="G17" i="5"/>
  <c r="G13" i="5"/>
  <c r="G12" i="5"/>
  <c r="G8" i="5"/>
  <c r="G7" i="5"/>
  <c r="G11" i="5"/>
  <c r="G10" i="5"/>
  <c r="G49" i="12"/>
  <c r="Z94" i="13"/>
  <c r="Z93" i="13"/>
  <c r="Z92" i="13"/>
  <c r="Z91" i="13"/>
  <c r="Z90" i="13"/>
  <c r="Z89" i="13"/>
  <c r="Z88" i="13"/>
  <c r="Z87" i="13"/>
  <c r="Z86" i="13"/>
  <c r="Z85" i="13"/>
  <c r="Z84" i="13"/>
  <c r="Z83" i="13"/>
  <c r="Z82" i="13"/>
  <c r="Z81" i="13"/>
  <c r="Z80" i="13"/>
  <c r="Z79" i="13"/>
  <c r="Z78" i="13"/>
  <c r="Z77" i="13"/>
  <c r="Z76" i="13"/>
  <c r="Z75" i="13"/>
  <c r="Z74" i="13"/>
  <c r="Z73" i="13"/>
  <c r="Z72" i="13"/>
  <c r="Z71" i="13"/>
  <c r="Z70" i="13"/>
  <c r="Z69" i="13"/>
  <c r="Z68" i="13"/>
  <c r="Z67" i="13"/>
  <c r="Z66" i="13"/>
  <c r="Z65" i="13"/>
  <c r="Z64" i="13"/>
  <c r="Z63" i="13"/>
  <c r="Z62" i="13"/>
  <c r="Z61" i="13"/>
  <c r="Z60" i="13"/>
  <c r="Z59" i="13"/>
  <c r="Z58" i="13"/>
  <c r="Z57" i="13"/>
  <c r="Z56" i="13"/>
  <c r="Z55" i="13"/>
  <c r="Z54" i="13"/>
  <c r="Z53" i="13"/>
  <c r="Z52" i="13"/>
  <c r="Z51" i="13"/>
  <c r="Z50" i="13"/>
  <c r="Z49" i="13"/>
  <c r="Z48" i="13"/>
  <c r="Z47" i="13"/>
  <c r="Z46" i="13"/>
  <c r="Z45" i="13"/>
  <c r="Z44" i="13"/>
  <c r="Z43" i="13"/>
  <c r="Z42" i="13"/>
  <c r="Z41" i="13"/>
  <c r="Z40" i="13"/>
  <c r="Z39" i="13"/>
  <c r="Z38" i="13"/>
  <c r="Z37" i="13"/>
  <c r="Z36" i="13"/>
  <c r="Z35" i="13"/>
  <c r="Z34" i="13"/>
  <c r="Z33" i="13"/>
  <c r="Z32" i="13"/>
  <c r="Z31" i="13"/>
  <c r="Z30" i="13"/>
  <c r="Z29" i="13"/>
  <c r="Z28" i="13"/>
  <c r="Z27" i="13"/>
  <c r="Z26" i="13"/>
  <c r="Z25" i="13"/>
  <c r="Z24" i="13"/>
  <c r="Z23" i="13"/>
  <c r="Z22" i="13"/>
  <c r="Z21" i="13"/>
  <c r="Z20" i="13"/>
  <c r="Z19" i="13"/>
  <c r="Z18" i="13"/>
  <c r="Z17" i="13"/>
  <c r="Z16" i="13"/>
  <c r="Z15" i="13"/>
  <c r="Z14" i="13"/>
  <c r="Z13" i="13"/>
  <c r="Z12" i="13"/>
  <c r="Z11" i="13"/>
  <c r="Z10" i="13"/>
  <c r="Z9" i="13"/>
  <c r="Z8" i="13"/>
  <c r="Z7" i="13"/>
  <c r="Z6" i="13"/>
  <c r="Z5" i="13"/>
  <c r="Z4" i="13"/>
  <c r="Z3" i="13"/>
  <c r="V94" i="13"/>
  <c r="V93" i="13"/>
  <c r="V92" i="13"/>
  <c r="V91" i="13"/>
  <c r="V90" i="13"/>
  <c r="V89" i="13"/>
  <c r="V88" i="13"/>
  <c r="V87" i="13"/>
  <c r="V86" i="13"/>
  <c r="V85" i="13"/>
  <c r="V84" i="13"/>
  <c r="V83" i="13"/>
  <c r="V82" i="13"/>
  <c r="V81" i="13"/>
  <c r="V80" i="13"/>
  <c r="V79" i="13"/>
  <c r="V78" i="13"/>
  <c r="V77" i="13"/>
  <c r="V76" i="13"/>
  <c r="V75" i="13"/>
  <c r="V74" i="13"/>
  <c r="V73" i="13"/>
  <c r="V72" i="13"/>
  <c r="V71" i="13"/>
  <c r="V70" i="13"/>
  <c r="V69" i="13"/>
  <c r="V68" i="13"/>
  <c r="V67" i="13"/>
  <c r="V66" i="13"/>
  <c r="V65" i="13"/>
  <c r="V64" i="13"/>
  <c r="V63" i="13"/>
  <c r="V62" i="13"/>
  <c r="V61" i="13"/>
  <c r="V60" i="13"/>
  <c r="V59" i="13"/>
  <c r="V58" i="13"/>
  <c r="V57" i="13"/>
  <c r="V56" i="13"/>
  <c r="V55" i="13"/>
  <c r="V54" i="13"/>
  <c r="V53" i="13"/>
  <c r="V52" i="13"/>
  <c r="V51" i="13"/>
  <c r="V50" i="13"/>
  <c r="V49" i="13"/>
  <c r="V48" i="13"/>
  <c r="V47" i="13"/>
  <c r="V46" i="13"/>
  <c r="V45" i="13"/>
  <c r="V44" i="13"/>
  <c r="V43" i="13"/>
  <c r="V42" i="13"/>
  <c r="V41" i="13"/>
  <c r="V40" i="13"/>
  <c r="V39" i="13"/>
  <c r="V38" i="13"/>
  <c r="V37" i="13"/>
  <c r="V36" i="13"/>
  <c r="V35" i="13"/>
  <c r="V34" i="13"/>
  <c r="V33" i="13"/>
  <c r="V32" i="13"/>
  <c r="V31" i="13"/>
  <c r="V30" i="13"/>
  <c r="V29" i="13"/>
  <c r="V28" i="13"/>
  <c r="V27" i="13"/>
  <c r="V26" i="13"/>
  <c r="V25" i="13"/>
  <c r="V24" i="13"/>
  <c r="V23" i="13"/>
  <c r="V22" i="13"/>
  <c r="V21" i="13"/>
  <c r="V20" i="13"/>
  <c r="V19" i="13"/>
  <c r="V18" i="13"/>
  <c r="V17" i="13"/>
  <c r="V16" i="13"/>
  <c r="V15" i="13"/>
  <c r="V14" i="13"/>
  <c r="V13" i="13"/>
  <c r="V12" i="13"/>
  <c r="V11" i="13"/>
  <c r="V10" i="13"/>
  <c r="V9" i="13"/>
  <c r="V8" i="13"/>
  <c r="V7" i="13"/>
  <c r="V6" i="13"/>
  <c r="V5" i="13"/>
  <c r="V4" i="13"/>
  <c r="V3" i="13"/>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F26" i="13"/>
  <c r="F25" i="13"/>
  <c r="BG2" i="11" l="1"/>
  <c r="BH2" i="11"/>
  <c r="BG3" i="11"/>
  <c r="BH3" i="11"/>
  <c r="BG4" i="11"/>
  <c r="BH4" i="11"/>
  <c r="BG5" i="11"/>
  <c r="BH5" i="11"/>
  <c r="BI5" i="11"/>
  <c r="BG6" i="11"/>
  <c r="BH6" i="11"/>
  <c r="BG7" i="11"/>
  <c r="BH7" i="11"/>
  <c r="BG8" i="11"/>
  <c r="BH8" i="11"/>
  <c r="BG9" i="11"/>
  <c r="BH9" i="11"/>
  <c r="BI9" i="11"/>
  <c r="BG10" i="11"/>
  <c r="BH10" i="11"/>
  <c r="BG11" i="11"/>
  <c r="BH11" i="11"/>
  <c r="BG12" i="11"/>
  <c r="BH12" i="11"/>
  <c r="BG13" i="11"/>
  <c r="BH13" i="11"/>
  <c r="BG14" i="11"/>
  <c r="BH14" i="11"/>
  <c r="BG15" i="11"/>
  <c r="BH15" i="11"/>
  <c r="BG16" i="11"/>
  <c r="BH16" i="11"/>
  <c r="BG17" i="11"/>
  <c r="BH17" i="11"/>
  <c r="BI17" i="11"/>
  <c r="BG18" i="11"/>
  <c r="BH18" i="11"/>
  <c r="BG19" i="11"/>
  <c r="BH19" i="11"/>
  <c r="BG20" i="11"/>
  <c r="BH20" i="11"/>
  <c r="BG21" i="11"/>
  <c r="BH21" i="11"/>
  <c r="BI21" i="11"/>
  <c r="BG22" i="11"/>
  <c r="BH22" i="11"/>
  <c r="BG23" i="11"/>
  <c r="BH23" i="11"/>
  <c r="BG24" i="11"/>
  <c r="BH24" i="11"/>
  <c r="BG25" i="11"/>
  <c r="BH25" i="11"/>
  <c r="BG26" i="11"/>
  <c r="BH26" i="11"/>
  <c r="BG27" i="11"/>
  <c r="BH27" i="11"/>
  <c r="BG28" i="11"/>
  <c r="BH28" i="11"/>
  <c r="BG29" i="11"/>
  <c r="BH29" i="11"/>
  <c r="BI29" i="11"/>
  <c r="BG30" i="11"/>
  <c r="BH30" i="11"/>
  <c r="BG31" i="11"/>
  <c r="BH31" i="11"/>
  <c r="BG32" i="11"/>
  <c r="BH32" i="11"/>
  <c r="BG33" i="11"/>
  <c r="BH33" i="11"/>
  <c r="BI33" i="11"/>
  <c r="BG34" i="11"/>
  <c r="BH34" i="11"/>
  <c r="BG35" i="11"/>
  <c r="BH35" i="11"/>
  <c r="BG36" i="11"/>
  <c r="BH36" i="11"/>
  <c r="BG37" i="11"/>
  <c r="BH37" i="11"/>
  <c r="BI37" i="11"/>
  <c r="BG38" i="11"/>
  <c r="BH38" i="11"/>
  <c r="BG39" i="11"/>
  <c r="BH39" i="11"/>
  <c r="BG40" i="11"/>
  <c r="BH40" i="11"/>
  <c r="BG41" i="11"/>
  <c r="BH41" i="11"/>
  <c r="BG42" i="11"/>
  <c r="BH42" i="11"/>
  <c r="BG43" i="11"/>
  <c r="BH43" i="11"/>
  <c r="BG44" i="11"/>
  <c r="BH44" i="11"/>
  <c r="BG45" i="11"/>
  <c r="BH45" i="11"/>
  <c r="BI45" i="11"/>
  <c r="BG46" i="11"/>
  <c r="BH46" i="11"/>
  <c r="BG47" i="11"/>
  <c r="BH47" i="11"/>
  <c r="BG48" i="11"/>
  <c r="BH48" i="11"/>
  <c r="BG49" i="11"/>
  <c r="BH49" i="11"/>
  <c r="BI49" i="11"/>
  <c r="BG50" i="11"/>
  <c r="BH50" i="11"/>
  <c r="BG51" i="11"/>
  <c r="BH51" i="11"/>
  <c r="BG52" i="11"/>
  <c r="BH52" i="11"/>
  <c r="BG53" i="11"/>
  <c r="BH53" i="11"/>
  <c r="BI53" i="11"/>
  <c r="BG54" i="11"/>
  <c r="BH54" i="11"/>
  <c r="BG55" i="11"/>
  <c r="BH55" i="11"/>
  <c r="BG56" i="11"/>
  <c r="BH56" i="11"/>
  <c r="BG57" i="11"/>
  <c r="BH57" i="11"/>
  <c r="BG58" i="11"/>
  <c r="BH58" i="11"/>
  <c r="BG59" i="11"/>
  <c r="BH59" i="11"/>
  <c r="BG60" i="11"/>
  <c r="BH60" i="11"/>
  <c r="BG61" i="11"/>
  <c r="BH61" i="11"/>
  <c r="BI61" i="11"/>
  <c r="BG62" i="11"/>
  <c r="BH62" i="11"/>
  <c r="BG63" i="11"/>
  <c r="BH63" i="11"/>
  <c r="BG64" i="11"/>
  <c r="BH64" i="11"/>
  <c r="BG65" i="11"/>
  <c r="BH65" i="11"/>
  <c r="BI65" i="11"/>
  <c r="BG66" i="11"/>
  <c r="BH66" i="11"/>
  <c r="BG67" i="11"/>
  <c r="BH67" i="11"/>
  <c r="BG68" i="11"/>
  <c r="BH68" i="11"/>
  <c r="BG69" i="11"/>
  <c r="BH69" i="11"/>
  <c r="BI69" i="11"/>
  <c r="BG70" i="11"/>
  <c r="BH70" i="11"/>
  <c r="BG71" i="11"/>
  <c r="BH71" i="11"/>
  <c r="BG72" i="11"/>
  <c r="BH72" i="11"/>
  <c r="BG73" i="11"/>
  <c r="BH73" i="11"/>
  <c r="BG74" i="11"/>
  <c r="BH74" i="11"/>
  <c r="BG75" i="11"/>
  <c r="BH75" i="11"/>
  <c r="BG76" i="11"/>
  <c r="BH76" i="11"/>
  <c r="BG77" i="11"/>
  <c r="BH77" i="11"/>
  <c r="BI77" i="11"/>
  <c r="BG78" i="11"/>
  <c r="BH78" i="11"/>
  <c r="BG79" i="11"/>
  <c r="BH79" i="11"/>
  <c r="BG80" i="11"/>
  <c r="BH80" i="11"/>
  <c r="BG81" i="11"/>
  <c r="BH81" i="11"/>
  <c r="BI81" i="11"/>
  <c r="BG82" i="11"/>
  <c r="BH82" i="11"/>
  <c r="BG83" i="11"/>
  <c r="BH83" i="11"/>
  <c r="BG84" i="11"/>
  <c r="BH84" i="11"/>
  <c r="BG85" i="11"/>
  <c r="BH85" i="11"/>
  <c r="BI85" i="11"/>
  <c r="BG86" i="11"/>
  <c r="BH86" i="11"/>
  <c r="BG87" i="11"/>
  <c r="BH87" i="11"/>
  <c r="BG88" i="11"/>
  <c r="BH88" i="11"/>
  <c r="BG89" i="11"/>
  <c r="BH89" i="11"/>
  <c r="BG90" i="11"/>
  <c r="BH90" i="11"/>
  <c r="BG91" i="11"/>
  <c r="BH91" i="11"/>
  <c r="BG92" i="11"/>
  <c r="BH92" i="11"/>
  <c r="BG93" i="11"/>
  <c r="BH93" i="11"/>
  <c r="BI93" i="11"/>
  <c r="BD2" i="11"/>
  <c r="BE2" i="11"/>
  <c r="BD3" i="11"/>
  <c r="BE3" i="11"/>
  <c r="BD4" i="11"/>
  <c r="BE4" i="11"/>
  <c r="BD5" i="11"/>
  <c r="BE5" i="11"/>
  <c r="BD6" i="11"/>
  <c r="BE6" i="11"/>
  <c r="BD7" i="11"/>
  <c r="BE7" i="11"/>
  <c r="BD8" i="11"/>
  <c r="BE8" i="11"/>
  <c r="BD9" i="11"/>
  <c r="BE9" i="11"/>
  <c r="BD10" i="11"/>
  <c r="BE10" i="11"/>
  <c r="BF10" i="11"/>
  <c r="BD11" i="11"/>
  <c r="BE11" i="11"/>
  <c r="BD12" i="11"/>
  <c r="BE12" i="11"/>
  <c r="BD13" i="11"/>
  <c r="BE13" i="11"/>
  <c r="BD14" i="11"/>
  <c r="BE14" i="11"/>
  <c r="BD15" i="11"/>
  <c r="BE15" i="11"/>
  <c r="BD16" i="11"/>
  <c r="BE16" i="11"/>
  <c r="BD17" i="11"/>
  <c r="BE17" i="11"/>
  <c r="BD18" i="11"/>
  <c r="BE18" i="11"/>
  <c r="BD19" i="11"/>
  <c r="BE19" i="11"/>
  <c r="BD20" i="11"/>
  <c r="BE20" i="11"/>
  <c r="BD21" i="11"/>
  <c r="BE21" i="11"/>
  <c r="BD22" i="11"/>
  <c r="BE22" i="11"/>
  <c r="BD23" i="11"/>
  <c r="BE23" i="11"/>
  <c r="BD24" i="11"/>
  <c r="BE24" i="11"/>
  <c r="BD25" i="11"/>
  <c r="BE25" i="11"/>
  <c r="BD26" i="11"/>
  <c r="BE26" i="11"/>
  <c r="BD27" i="11"/>
  <c r="BE27" i="11"/>
  <c r="BD28" i="11"/>
  <c r="BE28" i="11"/>
  <c r="BD29" i="11"/>
  <c r="BE29" i="11"/>
  <c r="BD30" i="11"/>
  <c r="BE30" i="11"/>
  <c r="BF30" i="11"/>
  <c r="BD31" i="11"/>
  <c r="BE31" i="11"/>
  <c r="BD32" i="11"/>
  <c r="BE32" i="11"/>
  <c r="BD33" i="11"/>
  <c r="BE33" i="11"/>
  <c r="BD34" i="11"/>
  <c r="BE34" i="11"/>
  <c r="BF34" i="11"/>
  <c r="BD35" i="11"/>
  <c r="BE35" i="11"/>
  <c r="BD36" i="11"/>
  <c r="BE36" i="11"/>
  <c r="BD37" i="11"/>
  <c r="BE37" i="11"/>
  <c r="BD38" i="11"/>
  <c r="BE38" i="11"/>
  <c r="BF38" i="11"/>
  <c r="BD39" i="11"/>
  <c r="BE39" i="11"/>
  <c r="BD40" i="11"/>
  <c r="BE40" i="11"/>
  <c r="BD41" i="11"/>
  <c r="BE41" i="11"/>
  <c r="BD42" i="11"/>
  <c r="BE42" i="11"/>
  <c r="BF42" i="11"/>
  <c r="BD43" i="11"/>
  <c r="BE43" i="11"/>
  <c r="BD44" i="11"/>
  <c r="BE44" i="11"/>
  <c r="BD45" i="11"/>
  <c r="BE45" i="11"/>
  <c r="BD46" i="11"/>
  <c r="BE46" i="11"/>
  <c r="BF46" i="11"/>
  <c r="BD47" i="11"/>
  <c r="BE47" i="11"/>
  <c r="BD48" i="11"/>
  <c r="BE48" i="11"/>
  <c r="BD49" i="11"/>
  <c r="BE49" i="11"/>
  <c r="BD50" i="11"/>
  <c r="BE50" i="11"/>
  <c r="BF50" i="11"/>
  <c r="BD51" i="11"/>
  <c r="BE51" i="11"/>
  <c r="BD52" i="11"/>
  <c r="BE52" i="11"/>
  <c r="BD53" i="11"/>
  <c r="BE53" i="11"/>
  <c r="BD54" i="11"/>
  <c r="BE54" i="11"/>
  <c r="BF54" i="11"/>
  <c r="BD55" i="11"/>
  <c r="BE55" i="11"/>
  <c r="BD56" i="11"/>
  <c r="BE56" i="11"/>
  <c r="BD57" i="11"/>
  <c r="BE57" i="11"/>
  <c r="BD58" i="11"/>
  <c r="BE58" i="11"/>
  <c r="BF58" i="11"/>
  <c r="BD59" i="11"/>
  <c r="BE59" i="11"/>
  <c r="BD60" i="11"/>
  <c r="BE60" i="11"/>
  <c r="BD61" i="11"/>
  <c r="BE61" i="11"/>
  <c r="BD62" i="11"/>
  <c r="BE62" i="11"/>
  <c r="BF62" i="11"/>
  <c r="BD63" i="11"/>
  <c r="BE63" i="11"/>
  <c r="BD64" i="11"/>
  <c r="BE64" i="11"/>
  <c r="BD65" i="11"/>
  <c r="BE65" i="11"/>
  <c r="BD66" i="11"/>
  <c r="BE66" i="11"/>
  <c r="BF66" i="11"/>
  <c r="BD67" i="11"/>
  <c r="BE67" i="11"/>
  <c r="BD68" i="11"/>
  <c r="BE68" i="11"/>
  <c r="BD69" i="11"/>
  <c r="BE69" i="11"/>
  <c r="BD70" i="11"/>
  <c r="BE70" i="11"/>
  <c r="BF70" i="11"/>
  <c r="BD71" i="11"/>
  <c r="BE71" i="11"/>
  <c r="BD72" i="11"/>
  <c r="BE72" i="11"/>
  <c r="BD73" i="11"/>
  <c r="BE73" i="11"/>
  <c r="BD74" i="11"/>
  <c r="BE74" i="11"/>
  <c r="BF74" i="11"/>
  <c r="BD75" i="11"/>
  <c r="BE75" i="11"/>
  <c r="BD76" i="11"/>
  <c r="BE76" i="11"/>
  <c r="BD77" i="11"/>
  <c r="BE77" i="11"/>
  <c r="BD78" i="11"/>
  <c r="BE78" i="11"/>
  <c r="BF78" i="11"/>
  <c r="BD79" i="11"/>
  <c r="BE79" i="11"/>
  <c r="BD80" i="11"/>
  <c r="BE80" i="11"/>
  <c r="BD81" i="11"/>
  <c r="BE81" i="11"/>
  <c r="BD82" i="11"/>
  <c r="BE82" i="11"/>
  <c r="BF82" i="11"/>
  <c r="BD83" i="11"/>
  <c r="BE83" i="11"/>
  <c r="BD84" i="11"/>
  <c r="BE84" i="11"/>
  <c r="BD85" i="11"/>
  <c r="BE85" i="11"/>
  <c r="BD86" i="11"/>
  <c r="BE86" i="11"/>
  <c r="BF86" i="11"/>
  <c r="BD87" i="11"/>
  <c r="BE87" i="11"/>
  <c r="BD88" i="11"/>
  <c r="BE88" i="11"/>
  <c r="BD89" i="11"/>
  <c r="BE89" i="11"/>
  <c r="BD90" i="11"/>
  <c r="BE90" i="11"/>
  <c r="BF90" i="11"/>
  <c r="BD91" i="11"/>
  <c r="BE91" i="11"/>
  <c r="BD92" i="11"/>
  <c r="BE92" i="11"/>
  <c r="BD93" i="11"/>
  <c r="BE93" i="11"/>
  <c r="AZ2" i="11"/>
  <c r="BA2" i="11"/>
  <c r="AZ3" i="11"/>
  <c r="BA3" i="11"/>
  <c r="AZ4" i="11"/>
  <c r="BA4" i="11"/>
  <c r="AZ5" i="11"/>
  <c r="BA5" i="11"/>
  <c r="AZ6" i="11"/>
  <c r="BA6" i="11"/>
  <c r="AZ7" i="11"/>
  <c r="BA7" i="11"/>
  <c r="AZ8" i="11"/>
  <c r="BA8" i="11"/>
  <c r="AZ9" i="11"/>
  <c r="BA9" i="11"/>
  <c r="AZ10" i="11"/>
  <c r="BA10" i="11"/>
  <c r="AZ11" i="11"/>
  <c r="BA11" i="11"/>
  <c r="AZ12" i="11"/>
  <c r="BA12" i="11"/>
  <c r="AZ13" i="11"/>
  <c r="BA13" i="11"/>
  <c r="AZ14" i="11"/>
  <c r="BA14" i="11"/>
  <c r="AZ15" i="11"/>
  <c r="BA15" i="11"/>
  <c r="AZ16" i="11"/>
  <c r="BA16" i="11"/>
  <c r="AZ17" i="11"/>
  <c r="BA17" i="11"/>
  <c r="AZ18" i="11"/>
  <c r="BA18" i="11"/>
  <c r="AZ19" i="11"/>
  <c r="BA19" i="11"/>
  <c r="AZ20" i="11"/>
  <c r="BA20" i="11"/>
  <c r="AZ21" i="11"/>
  <c r="BA21" i="11"/>
  <c r="AZ22" i="11"/>
  <c r="BA22" i="11"/>
  <c r="AZ23" i="11"/>
  <c r="BA23" i="11"/>
  <c r="AZ24" i="11"/>
  <c r="BA24" i="11"/>
  <c r="AZ25" i="11"/>
  <c r="BA25" i="11"/>
  <c r="AZ26" i="11"/>
  <c r="BA26" i="11"/>
  <c r="AZ27" i="11"/>
  <c r="BA27" i="11"/>
  <c r="AZ28" i="11"/>
  <c r="BA28" i="11"/>
  <c r="AZ29" i="11"/>
  <c r="BA29" i="11"/>
  <c r="AZ30" i="11"/>
  <c r="BA30" i="11"/>
  <c r="AZ31" i="11"/>
  <c r="BA31" i="11"/>
  <c r="AZ32" i="11"/>
  <c r="BA32" i="11"/>
  <c r="AZ33" i="11"/>
  <c r="BA33" i="11"/>
  <c r="AZ34" i="11"/>
  <c r="BA34" i="11"/>
  <c r="AZ35" i="11"/>
  <c r="BA35" i="11"/>
  <c r="AZ36" i="11"/>
  <c r="BA36" i="11"/>
  <c r="AZ37" i="11"/>
  <c r="BA37" i="11"/>
  <c r="AZ38" i="11"/>
  <c r="BA38" i="11"/>
  <c r="AZ39" i="11"/>
  <c r="BA39" i="11"/>
  <c r="AZ40" i="11"/>
  <c r="BA40" i="11"/>
  <c r="AZ41" i="11"/>
  <c r="BA41" i="11"/>
  <c r="AZ42" i="11"/>
  <c r="BA42" i="11"/>
  <c r="AZ43" i="11"/>
  <c r="BA43" i="11"/>
  <c r="AZ44" i="11"/>
  <c r="BA44" i="11"/>
  <c r="AZ45" i="11"/>
  <c r="BA45" i="11"/>
  <c r="AZ46" i="11"/>
  <c r="BA46" i="11"/>
  <c r="AZ47" i="11"/>
  <c r="BA47" i="11"/>
  <c r="AZ48" i="11"/>
  <c r="BA48" i="11"/>
  <c r="AZ49" i="11"/>
  <c r="BA49" i="11"/>
  <c r="AZ50" i="11"/>
  <c r="BA50" i="11"/>
  <c r="AZ51" i="11"/>
  <c r="BA51" i="11"/>
  <c r="AZ52" i="11"/>
  <c r="BA52" i="11"/>
  <c r="AZ53" i="11"/>
  <c r="BA53" i="11"/>
  <c r="AZ54" i="11"/>
  <c r="BA54" i="11"/>
  <c r="AZ55" i="11"/>
  <c r="BA55" i="11"/>
  <c r="AZ56" i="11"/>
  <c r="BA56" i="11"/>
  <c r="AZ57" i="11"/>
  <c r="BA57" i="11"/>
  <c r="AZ58" i="11"/>
  <c r="BA58" i="11"/>
  <c r="AZ59" i="11"/>
  <c r="BA59" i="11"/>
  <c r="AZ60" i="11"/>
  <c r="BA60" i="11"/>
  <c r="AZ61" i="11"/>
  <c r="BA61" i="11"/>
  <c r="AZ62" i="11"/>
  <c r="BA62" i="11"/>
  <c r="AZ63" i="11"/>
  <c r="BA63" i="11"/>
  <c r="AZ64" i="11"/>
  <c r="BA64" i="11"/>
  <c r="AZ65" i="11"/>
  <c r="BA65" i="11"/>
  <c r="AZ66" i="11"/>
  <c r="BA66" i="11"/>
  <c r="AZ67" i="11"/>
  <c r="BA67" i="11"/>
  <c r="AZ68" i="11"/>
  <c r="BA68" i="11"/>
  <c r="AZ69" i="11"/>
  <c r="BA69" i="11"/>
  <c r="AZ70" i="11"/>
  <c r="BA70" i="11"/>
  <c r="AZ71" i="11"/>
  <c r="BA71" i="11"/>
  <c r="AZ72" i="11"/>
  <c r="BA72" i="11"/>
  <c r="AZ73" i="11"/>
  <c r="BA73" i="11"/>
  <c r="AZ74" i="11"/>
  <c r="BA74" i="11"/>
  <c r="AZ75" i="11"/>
  <c r="BA75" i="11"/>
  <c r="AZ76" i="11"/>
  <c r="BA76" i="11"/>
  <c r="AZ77" i="11"/>
  <c r="BA77" i="11"/>
  <c r="AZ78" i="11"/>
  <c r="BA78" i="11"/>
  <c r="AZ79" i="11"/>
  <c r="BA79" i="11"/>
  <c r="AZ80" i="11"/>
  <c r="BA80" i="11"/>
  <c r="AZ81" i="11"/>
  <c r="BA81" i="11"/>
  <c r="AZ82" i="11"/>
  <c r="BA82" i="11"/>
  <c r="AZ83" i="11"/>
  <c r="BA83" i="11"/>
  <c r="AZ84" i="11"/>
  <c r="BA84" i="11"/>
  <c r="AZ85" i="11"/>
  <c r="BA85" i="11"/>
  <c r="AZ86" i="11"/>
  <c r="BA86" i="11"/>
  <c r="AZ87" i="11"/>
  <c r="BA87" i="11"/>
  <c r="AZ88" i="11"/>
  <c r="BA88" i="11"/>
  <c r="AZ89" i="11"/>
  <c r="BA89" i="11"/>
  <c r="AZ90" i="11"/>
  <c r="BA90" i="11"/>
  <c r="AZ91" i="11"/>
  <c r="BA91" i="11"/>
  <c r="AZ92" i="11"/>
  <c r="BA92" i="11"/>
  <c r="AZ93" i="11"/>
  <c r="BA93" i="11"/>
  <c r="AW2" i="11"/>
  <c r="AX2" i="11"/>
  <c r="AY2" i="11"/>
  <c r="AW3" i="11"/>
  <c r="AX3" i="11"/>
  <c r="AW4" i="11"/>
  <c r="AX4" i="11"/>
  <c r="AW5" i="11"/>
  <c r="AX5" i="11"/>
  <c r="AW6" i="11"/>
  <c r="AX6" i="11"/>
  <c r="AW7" i="11"/>
  <c r="AX7" i="11"/>
  <c r="AW8" i="11"/>
  <c r="AX8" i="11"/>
  <c r="AW9" i="11"/>
  <c r="AX9" i="11"/>
  <c r="AY9" i="11"/>
  <c r="AW10" i="11"/>
  <c r="AX10" i="11"/>
  <c r="AY10" i="11"/>
  <c r="AW11" i="11"/>
  <c r="AX11" i="11"/>
  <c r="AW12" i="11"/>
  <c r="AX12" i="11"/>
  <c r="AW13" i="11"/>
  <c r="AX13" i="11"/>
  <c r="AW14" i="11"/>
  <c r="AX14" i="11"/>
  <c r="AW15" i="11"/>
  <c r="AX15" i="11"/>
  <c r="AW16" i="11"/>
  <c r="AX16" i="11"/>
  <c r="AW17" i="11"/>
  <c r="AX17" i="11"/>
  <c r="AY17" i="11"/>
  <c r="AW18" i="11"/>
  <c r="AX18" i="11"/>
  <c r="AW19" i="11"/>
  <c r="AX19" i="11"/>
  <c r="AW20" i="11"/>
  <c r="AX20" i="11"/>
  <c r="AW21" i="11"/>
  <c r="AX21" i="11"/>
  <c r="AW22" i="11"/>
  <c r="AX22" i="11"/>
  <c r="AW23" i="11"/>
  <c r="AX23" i="11"/>
  <c r="AW24" i="11"/>
  <c r="AX24" i="11"/>
  <c r="AW25" i="11"/>
  <c r="AX25" i="11"/>
  <c r="AW26" i="11"/>
  <c r="AX26" i="11"/>
  <c r="AW27" i="11"/>
  <c r="AX27" i="11"/>
  <c r="AW28" i="11"/>
  <c r="AX28" i="11"/>
  <c r="AW29" i="11"/>
  <c r="AX29" i="11"/>
  <c r="AY29" i="11"/>
  <c r="AW30" i="11"/>
  <c r="AX30" i="11"/>
  <c r="AW31" i="11"/>
  <c r="AX31" i="11"/>
  <c r="AW32" i="11"/>
  <c r="AX32" i="11"/>
  <c r="AW33" i="11"/>
  <c r="AX33" i="11"/>
  <c r="AW34" i="11"/>
  <c r="AX34" i="11"/>
  <c r="AW35" i="11"/>
  <c r="AX35" i="11"/>
  <c r="AW36" i="11"/>
  <c r="AX36" i="11"/>
  <c r="AW37" i="11"/>
  <c r="AX37" i="11"/>
  <c r="AY37" i="11"/>
  <c r="AW38" i="11"/>
  <c r="AX38" i="11"/>
  <c r="AY38" i="11"/>
  <c r="AW39" i="11"/>
  <c r="AX39" i="11"/>
  <c r="AW40" i="11"/>
  <c r="AX40" i="11"/>
  <c r="AW41" i="11"/>
  <c r="AX41" i="11"/>
  <c r="AW42" i="11"/>
  <c r="AX42" i="11"/>
  <c r="AW43" i="11"/>
  <c r="AX43" i="11"/>
  <c r="AW44" i="11"/>
  <c r="AX44" i="11"/>
  <c r="AW45" i="11"/>
  <c r="AX45" i="11"/>
  <c r="AY45" i="11"/>
  <c r="AW46" i="11"/>
  <c r="AX46" i="11"/>
  <c r="AY46" i="11"/>
  <c r="AW47" i="11"/>
  <c r="AX47" i="11"/>
  <c r="AW48" i="11"/>
  <c r="AX48" i="11"/>
  <c r="AW49" i="11"/>
  <c r="AX49" i="11"/>
  <c r="AW50" i="11"/>
  <c r="AX50" i="11"/>
  <c r="AW51" i="11"/>
  <c r="AX51" i="11"/>
  <c r="AW52" i="11"/>
  <c r="AX52" i="11"/>
  <c r="AW53" i="11"/>
  <c r="AX53" i="11"/>
  <c r="AY53" i="11"/>
  <c r="AW54" i="11"/>
  <c r="AX54" i="11"/>
  <c r="AY54" i="11"/>
  <c r="AW55" i="11"/>
  <c r="AX55" i="11"/>
  <c r="AW56" i="11"/>
  <c r="AX56" i="11"/>
  <c r="AW57" i="11"/>
  <c r="AX57" i="11"/>
  <c r="AW58" i="11"/>
  <c r="AX58" i="11"/>
  <c r="AW59" i="11"/>
  <c r="AX59" i="11"/>
  <c r="AW60" i="11"/>
  <c r="AX60" i="11"/>
  <c r="AW61" i="11"/>
  <c r="AX61" i="11"/>
  <c r="AY61" i="11"/>
  <c r="AW62" i="11"/>
  <c r="AX62" i="11"/>
  <c r="AY62" i="11"/>
  <c r="AW63" i="11"/>
  <c r="AX63" i="11"/>
  <c r="AW64" i="11"/>
  <c r="AX64" i="11"/>
  <c r="AW65" i="11"/>
  <c r="AX65" i="11"/>
  <c r="AW66" i="11"/>
  <c r="AX66" i="11"/>
  <c r="AW67" i="11"/>
  <c r="AX67" i="11"/>
  <c r="AW68" i="11"/>
  <c r="AX68" i="11"/>
  <c r="AW69" i="11"/>
  <c r="AX69" i="11"/>
  <c r="AY69" i="11"/>
  <c r="AW70" i="11"/>
  <c r="AX70" i="11"/>
  <c r="AY70" i="11"/>
  <c r="AW71" i="11"/>
  <c r="AX71" i="11"/>
  <c r="AW72" i="11"/>
  <c r="AX72" i="11"/>
  <c r="AW73" i="11"/>
  <c r="AX73" i="11"/>
  <c r="AW74" i="11"/>
  <c r="AX74" i="11"/>
  <c r="AW75" i="11"/>
  <c r="AX75" i="11"/>
  <c r="AW76" i="11"/>
  <c r="AX76" i="11"/>
  <c r="AW77" i="11"/>
  <c r="AX77" i="11"/>
  <c r="AY77" i="11"/>
  <c r="AW78" i="11"/>
  <c r="AX78" i="11"/>
  <c r="AY78" i="11"/>
  <c r="AW79" i="11"/>
  <c r="AX79" i="11"/>
  <c r="AW80" i="11"/>
  <c r="AX80" i="11"/>
  <c r="AW81" i="11"/>
  <c r="AX81" i="11"/>
  <c r="AW82" i="11"/>
  <c r="AX82" i="11"/>
  <c r="AW83" i="11"/>
  <c r="AX83" i="11"/>
  <c r="AW84" i="11"/>
  <c r="AX84" i="11"/>
  <c r="AW85" i="11"/>
  <c r="AX85" i="11"/>
  <c r="AY85" i="11"/>
  <c r="AW86" i="11"/>
  <c r="AX86" i="11"/>
  <c r="AY86" i="11"/>
  <c r="AW87" i="11"/>
  <c r="AX87" i="11"/>
  <c r="AW88" i="11"/>
  <c r="AX88" i="11"/>
  <c r="AW89" i="11"/>
  <c r="AX89" i="11"/>
  <c r="AW90" i="11"/>
  <c r="AX90" i="11"/>
  <c r="AW91" i="11"/>
  <c r="AX91" i="11"/>
  <c r="AW92" i="11"/>
  <c r="AX92" i="11"/>
  <c r="AW93" i="11"/>
  <c r="AX93" i="11"/>
  <c r="AY93" i="11"/>
  <c r="AT2" i="11"/>
  <c r="AU2" i="11"/>
  <c r="AT3" i="11"/>
  <c r="AU3" i="11"/>
  <c r="AT4" i="11"/>
  <c r="AU4" i="11"/>
  <c r="AT5" i="11"/>
  <c r="AU5" i="11"/>
  <c r="AT6" i="11"/>
  <c r="AU6" i="11"/>
  <c r="AV6" i="11"/>
  <c r="AT7" i="11"/>
  <c r="AU7" i="11"/>
  <c r="AT8" i="11"/>
  <c r="AU8" i="11"/>
  <c r="AT9" i="11"/>
  <c r="AU9" i="11"/>
  <c r="AT10" i="11"/>
  <c r="AU10" i="11"/>
  <c r="AT11" i="11"/>
  <c r="AU11" i="11"/>
  <c r="AT12" i="11"/>
  <c r="AU12" i="11"/>
  <c r="AT13" i="11"/>
  <c r="AU13" i="11"/>
  <c r="AT14" i="11"/>
  <c r="AU14" i="11"/>
  <c r="AV14" i="11"/>
  <c r="AT15" i="11"/>
  <c r="AU15" i="11"/>
  <c r="AT16" i="11"/>
  <c r="AU16" i="11"/>
  <c r="AT17" i="11"/>
  <c r="AU17" i="11"/>
  <c r="AT18" i="11"/>
  <c r="AU18" i="11"/>
  <c r="AT19" i="11"/>
  <c r="AU19" i="11"/>
  <c r="AT20" i="11"/>
  <c r="AU20" i="11"/>
  <c r="AT21" i="11"/>
  <c r="AU21" i="11"/>
  <c r="AT22" i="11"/>
  <c r="AU22" i="11"/>
  <c r="AT23" i="11"/>
  <c r="AU23" i="11"/>
  <c r="AT24" i="11"/>
  <c r="AU24" i="11"/>
  <c r="AT25" i="11"/>
  <c r="AU25" i="11"/>
  <c r="AT26" i="11"/>
  <c r="AU26" i="11"/>
  <c r="AT27" i="11"/>
  <c r="AU27" i="11"/>
  <c r="AT28" i="11"/>
  <c r="AU28" i="11"/>
  <c r="AT29" i="11"/>
  <c r="AU29" i="11"/>
  <c r="AT30" i="11"/>
  <c r="AU30" i="11"/>
  <c r="AT31" i="11"/>
  <c r="AU31" i="11"/>
  <c r="AT32" i="11"/>
  <c r="AU32" i="11"/>
  <c r="AT33" i="11"/>
  <c r="AU33" i="11"/>
  <c r="AT34" i="11"/>
  <c r="AU34" i="11"/>
  <c r="AV34" i="11"/>
  <c r="AT35" i="11"/>
  <c r="AU35" i="11"/>
  <c r="AT36" i="11"/>
  <c r="AU36" i="11"/>
  <c r="AT37" i="11"/>
  <c r="AU37" i="11"/>
  <c r="AT38" i="11"/>
  <c r="AU38" i="11"/>
  <c r="AV38" i="11"/>
  <c r="AT39" i="11"/>
  <c r="AU39" i="11"/>
  <c r="AT40" i="11"/>
  <c r="AU40" i="11"/>
  <c r="AT41" i="11"/>
  <c r="AU41" i="11"/>
  <c r="AT42" i="11"/>
  <c r="AU42" i="11"/>
  <c r="AV42" i="11"/>
  <c r="AT43" i="11"/>
  <c r="AU43" i="11"/>
  <c r="AT44" i="11"/>
  <c r="AU44" i="11"/>
  <c r="AT45" i="11"/>
  <c r="AU45" i="11"/>
  <c r="AT46" i="11"/>
  <c r="AU46" i="11"/>
  <c r="AV46" i="11"/>
  <c r="AT47" i="11"/>
  <c r="AU47" i="11"/>
  <c r="AT48" i="11"/>
  <c r="AU48" i="11"/>
  <c r="AT49" i="11"/>
  <c r="AU49" i="11"/>
  <c r="AT50" i="11"/>
  <c r="AU50" i="11"/>
  <c r="AV50" i="11"/>
  <c r="AT51" i="11"/>
  <c r="AU51" i="11"/>
  <c r="AT52" i="11"/>
  <c r="AU52" i="11"/>
  <c r="AT53" i="11"/>
  <c r="AU53" i="11"/>
  <c r="AT54" i="11"/>
  <c r="AU54" i="11"/>
  <c r="AV54" i="11"/>
  <c r="AT55" i="11"/>
  <c r="AU55" i="11"/>
  <c r="AT56" i="11"/>
  <c r="AU56" i="11"/>
  <c r="AT57" i="11"/>
  <c r="AU57" i="11"/>
  <c r="AT58" i="11"/>
  <c r="AU58" i="11"/>
  <c r="AV58" i="11"/>
  <c r="AT59" i="11"/>
  <c r="AU59" i="11"/>
  <c r="AT60" i="11"/>
  <c r="AU60" i="11"/>
  <c r="AT61" i="11"/>
  <c r="AU61" i="11"/>
  <c r="AT62" i="11"/>
  <c r="AU62" i="11"/>
  <c r="AV62" i="11"/>
  <c r="AT63" i="11"/>
  <c r="AU63" i="11"/>
  <c r="AT64" i="11"/>
  <c r="AU64" i="11"/>
  <c r="AT65" i="11"/>
  <c r="AU65" i="11"/>
  <c r="AT66" i="11"/>
  <c r="AU66" i="11"/>
  <c r="AV66" i="11"/>
  <c r="AT67" i="11"/>
  <c r="AU67" i="11"/>
  <c r="AT68" i="11"/>
  <c r="AU68" i="11"/>
  <c r="AT69" i="11"/>
  <c r="AU69" i="11"/>
  <c r="AT70" i="11"/>
  <c r="AU70" i="11"/>
  <c r="AV70" i="11"/>
  <c r="AT71" i="11"/>
  <c r="AU71" i="11"/>
  <c r="AT72" i="11"/>
  <c r="AU72" i="11"/>
  <c r="AT73" i="11"/>
  <c r="AU73" i="11"/>
  <c r="AT74" i="11"/>
  <c r="AU74" i="11"/>
  <c r="AV74" i="11"/>
  <c r="AT75" i="11"/>
  <c r="AU75" i="11"/>
  <c r="AT76" i="11"/>
  <c r="AU76" i="11"/>
  <c r="AT77" i="11"/>
  <c r="AU77" i="11"/>
  <c r="AT78" i="11"/>
  <c r="AU78" i="11"/>
  <c r="AV78" i="11"/>
  <c r="AT79" i="11"/>
  <c r="AU79" i="11"/>
  <c r="AT80" i="11"/>
  <c r="AU80" i="11"/>
  <c r="AT81" i="11"/>
  <c r="AU81" i="11"/>
  <c r="AT82" i="11"/>
  <c r="AU82" i="11"/>
  <c r="AV82" i="11"/>
  <c r="AT83" i="11"/>
  <c r="AU83" i="11"/>
  <c r="AT84" i="11"/>
  <c r="AU84" i="11"/>
  <c r="AT85" i="11"/>
  <c r="AU85" i="11"/>
  <c r="AT86" i="11"/>
  <c r="AU86" i="11"/>
  <c r="AV86" i="11"/>
  <c r="AT87" i="11"/>
  <c r="AU87" i="11"/>
  <c r="AT88" i="11"/>
  <c r="AU88" i="11"/>
  <c r="AT89" i="11"/>
  <c r="AU89" i="11"/>
  <c r="AT90" i="11"/>
  <c r="AU90" i="11"/>
  <c r="AV90" i="11"/>
  <c r="AT91" i="11"/>
  <c r="AU91" i="11"/>
  <c r="AT92" i="11"/>
  <c r="AU92" i="11"/>
  <c r="AT93" i="11"/>
  <c r="AU93" i="11"/>
  <c r="AP2" i="11"/>
  <c r="AQ2" i="11"/>
  <c r="AP3" i="11"/>
  <c r="AQ3" i="11"/>
  <c r="AP4" i="11"/>
  <c r="AQ4" i="11"/>
  <c r="AP5" i="11"/>
  <c r="AQ5" i="11"/>
  <c r="AP6" i="11"/>
  <c r="AQ6" i="11"/>
  <c r="AP7" i="11"/>
  <c r="AQ7" i="11"/>
  <c r="AP8" i="11"/>
  <c r="AQ8" i="11"/>
  <c r="AP9" i="11"/>
  <c r="AQ9" i="11"/>
  <c r="AP10" i="11"/>
  <c r="AQ10" i="11"/>
  <c r="AP11" i="11"/>
  <c r="AQ11" i="11"/>
  <c r="AP12" i="11"/>
  <c r="AQ12" i="11"/>
  <c r="AP13" i="11"/>
  <c r="AQ13" i="11"/>
  <c r="AP14" i="11"/>
  <c r="AQ14" i="11"/>
  <c r="AP15" i="11"/>
  <c r="AQ15" i="11"/>
  <c r="AP16" i="11"/>
  <c r="AQ16" i="11"/>
  <c r="AP17" i="11"/>
  <c r="AQ17" i="11"/>
  <c r="AP18" i="11"/>
  <c r="AQ18" i="11"/>
  <c r="AP19" i="11"/>
  <c r="AQ19" i="11"/>
  <c r="AP20" i="11"/>
  <c r="AQ20" i="11"/>
  <c r="AP21" i="11"/>
  <c r="AQ21" i="11"/>
  <c r="AP22" i="11"/>
  <c r="AQ22" i="11"/>
  <c r="AP23" i="11"/>
  <c r="AQ23" i="11"/>
  <c r="AP24" i="11"/>
  <c r="AQ24" i="11"/>
  <c r="AP25" i="11"/>
  <c r="AQ25" i="11"/>
  <c r="AP26" i="11"/>
  <c r="AQ26" i="11"/>
  <c r="AP27" i="11"/>
  <c r="AQ27" i="11"/>
  <c r="AP28" i="11"/>
  <c r="AQ28" i="11"/>
  <c r="AP29" i="11"/>
  <c r="AQ29" i="11"/>
  <c r="AP30" i="11"/>
  <c r="AQ30" i="11"/>
  <c r="AP31" i="11"/>
  <c r="AQ31" i="11"/>
  <c r="AP32" i="11"/>
  <c r="AQ32" i="11"/>
  <c r="AP33" i="11"/>
  <c r="AQ33" i="11"/>
  <c r="AP34" i="11"/>
  <c r="AQ34" i="11"/>
  <c r="AP35" i="11"/>
  <c r="AQ35" i="11"/>
  <c r="AP36" i="11"/>
  <c r="AQ36" i="11"/>
  <c r="AP37" i="11"/>
  <c r="AQ37" i="11"/>
  <c r="AP38" i="11"/>
  <c r="AQ38" i="11"/>
  <c r="AP39" i="11"/>
  <c r="AQ39" i="11"/>
  <c r="AP40" i="11"/>
  <c r="AQ40" i="11"/>
  <c r="AP41" i="11"/>
  <c r="AQ41" i="11"/>
  <c r="AP42" i="11"/>
  <c r="AQ42" i="11"/>
  <c r="AP43" i="11"/>
  <c r="AQ43" i="11"/>
  <c r="AP44" i="11"/>
  <c r="AQ44" i="11"/>
  <c r="AP45" i="11"/>
  <c r="AQ45" i="11"/>
  <c r="AP46" i="11"/>
  <c r="AQ46" i="11"/>
  <c r="AP47" i="11"/>
  <c r="AQ47" i="11"/>
  <c r="AP48" i="11"/>
  <c r="AQ48" i="11"/>
  <c r="AP49" i="11"/>
  <c r="AQ49" i="11"/>
  <c r="AP50" i="11"/>
  <c r="AQ50" i="11"/>
  <c r="AP51" i="11"/>
  <c r="AQ51" i="11"/>
  <c r="AP52" i="11"/>
  <c r="AQ52" i="11"/>
  <c r="AP53" i="11"/>
  <c r="AQ53" i="11"/>
  <c r="AP54" i="11"/>
  <c r="AQ54" i="11"/>
  <c r="AP55" i="11"/>
  <c r="AQ55" i="11"/>
  <c r="AP56" i="11"/>
  <c r="AQ56" i="11"/>
  <c r="AP57" i="11"/>
  <c r="AQ57" i="11"/>
  <c r="AP58" i="11"/>
  <c r="AQ58" i="11"/>
  <c r="AP59" i="11"/>
  <c r="AQ59" i="11"/>
  <c r="AP60" i="11"/>
  <c r="AQ60" i="11"/>
  <c r="AP61" i="11"/>
  <c r="AQ61" i="11"/>
  <c r="AP62" i="11"/>
  <c r="AQ62" i="11"/>
  <c r="AP63" i="11"/>
  <c r="AQ63" i="11"/>
  <c r="AP64" i="11"/>
  <c r="AQ64" i="11"/>
  <c r="AP65" i="11"/>
  <c r="AQ65" i="11"/>
  <c r="AP66" i="11"/>
  <c r="AQ66" i="11"/>
  <c r="AP67" i="11"/>
  <c r="AQ67" i="11"/>
  <c r="AP68" i="11"/>
  <c r="AQ68" i="11"/>
  <c r="AP69" i="11"/>
  <c r="AQ69" i="11"/>
  <c r="AP70" i="11"/>
  <c r="AQ70" i="11"/>
  <c r="AP71" i="11"/>
  <c r="AQ71" i="11"/>
  <c r="AP72" i="11"/>
  <c r="AQ72" i="11"/>
  <c r="AP73" i="11"/>
  <c r="AQ73" i="11"/>
  <c r="AP74" i="11"/>
  <c r="AQ74" i="11"/>
  <c r="AP75" i="11"/>
  <c r="AQ75" i="11"/>
  <c r="AP76" i="11"/>
  <c r="AQ76" i="11"/>
  <c r="AP77" i="11"/>
  <c r="AQ77" i="11"/>
  <c r="AP78" i="11"/>
  <c r="AQ78" i="11"/>
  <c r="AP79" i="11"/>
  <c r="AQ79" i="11"/>
  <c r="AP80" i="11"/>
  <c r="AQ80" i="11"/>
  <c r="AP81" i="11"/>
  <c r="AQ81" i="11"/>
  <c r="AP82" i="11"/>
  <c r="AQ82" i="11"/>
  <c r="AP83" i="11"/>
  <c r="AQ83" i="11"/>
  <c r="AP84" i="11"/>
  <c r="AQ84" i="11"/>
  <c r="AP85" i="11"/>
  <c r="AQ85" i="11"/>
  <c r="AP86" i="11"/>
  <c r="AQ86" i="11"/>
  <c r="AP87" i="11"/>
  <c r="AQ87" i="11"/>
  <c r="AP88" i="11"/>
  <c r="AQ88" i="11"/>
  <c r="AP89" i="11"/>
  <c r="AQ89" i="11"/>
  <c r="AP90" i="11"/>
  <c r="AQ90" i="11"/>
  <c r="AP91" i="11"/>
  <c r="AQ91" i="11"/>
  <c r="AP92" i="11"/>
  <c r="AQ92" i="11"/>
  <c r="AP93" i="11"/>
  <c r="AQ93" i="11"/>
  <c r="AM2" i="11"/>
  <c r="AN2" i="11"/>
  <c r="AM3" i="11"/>
  <c r="AN3" i="11"/>
  <c r="AM4" i="11"/>
  <c r="AN4" i="11"/>
  <c r="AM5" i="11"/>
  <c r="AN5" i="11"/>
  <c r="AM6" i="11"/>
  <c r="AN6" i="11"/>
  <c r="AM7" i="11"/>
  <c r="AN7" i="11"/>
  <c r="AM8" i="11"/>
  <c r="AN8" i="11"/>
  <c r="AM9" i="11"/>
  <c r="AN9" i="11"/>
  <c r="AO9" i="11"/>
  <c r="AM10" i="11"/>
  <c r="AN10" i="11"/>
  <c r="AM11" i="11"/>
  <c r="AN11" i="11"/>
  <c r="AM12" i="11"/>
  <c r="AN12" i="11"/>
  <c r="AM13" i="11"/>
  <c r="AN13" i="11"/>
  <c r="AO13" i="11"/>
  <c r="AM14" i="11"/>
  <c r="AN14" i="11"/>
  <c r="AM15" i="11"/>
  <c r="AN15" i="11"/>
  <c r="AM16" i="11"/>
  <c r="AN16" i="11"/>
  <c r="AM17" i="11"/>
  <c r="AN17" i="11"/>
  <c r="AO17" i="11"/>
  <c r="AM18" i="11"/>
  <c r="AN18" i="11"/>
  <c r="AM19" i="11"/>
  <c r="AN19" i="11"/>
  <c r="AM20" i="11"/>
  <c r="AN20" i="11"/>
  <c r="AM21" i="11"/>
  <c r="AN21" i="11"/>
  <c r="AM22" i="11"/>
  <c r="AN22" i="11"/>
  <c r="AM23" i="11"/>
  <c r="AN23" i="11"/>
  <c r="AM24" i="11"/>
  <c r="AN24" i="11"/>
  <c r="AM25" i="11"/>
  <c r="AN25" i="11"/>
  <c r="AM26" i="11"/>
  <c r="AN26" i="11"/>
  <c r="AM27" i="11"/>
  <c r="AN27" i="11"/>
  <c r="AM28" i="11"/>
  <c r="AN28" i="11"/>
  <c r="AM29" i="11"/>
  <c r="AN29" i="11"/>
  <c r="AM30" i="11"/>
  <c r="AN30" i="11"/>
  <c r="AM31" i="11"/>
  <c r="AN31" i="11"/>
  <c r="AM32" i="11"/>
  <c r="AN32" i="11"/>
  <c r="AM33" i="11"/>
  <c r="AN33" i="11"/>
  <c r="AM34" i="11"/>
  <c r="AN34" i="11"/>
  <c r="AM35" i="11"/>
  <c r="AN35" i="11"/>
  <c r="AM36" i="11"/>
  <c r="AN36" i="11"/>
  <c r="AM37" i="11"/>
  <c r="AN37" i="11"/>
  <c r="AO37" i="11"/>
  <c r="AM38" i="11"/>
  <c r="AN38" i="11"/>
  <c r="AM39" i="11"/>
  <c r="AN39" i="11"/>
  <c r="AM40" i="11"/>
  <c r="AN40" i="11"/>
  <c r="AM41" i="11"/>
  <c r="AN41" i="11"/>
  <c r="AM42" i="11"/>
  <c r="AN42" i="11"/>
  <c r="AM43" i="11"/>
  <c r="AN43" i="11"/>
  <c r="AM44" i="11"/>
  <c r="AN44" i="11"/>
  <c r="AM45" i="11"/>
  <c r="AN45" i="11"/>
  <c r="AO45" i="11"/>
  <c r="AM46" i="11"/>
  <c r="AN46" i="11"/>
  <c r="AM47" i="11"/>
  <c r="AN47" i="11"/>
  <c r="AM48" i="11"/>
  <c r="AN48" i="11"/>
  <c r="AM49" i="11"/>
  <c r="AN49" i="11"/>
  <c r="AM50" i="11"/>
  <c r="AN50" i="11"/>
  <c r="AM51" i="11"/>
  <c r="AN51" i="11"/>
  <c r="AM52" i="11"/>
  <c r="AN52" i="11"/>
  <c r="AM53" i="11"/>
  <c r="AN53" i="11"/>
  <c r="AO53" i="11"/>
  <c r="AM54" i="11"/>
  <c r="AN54" i="11"/>
  <c r="AM55" i="11"/>
  <c r="AN55" i="11"/>
  <c r="AM56" i="11"/>
  <c r="AN56" i="11"/>
  <c r="AM57" i="11"/>
  <c r="AN57" i="11"/>
  <c r="AO57" i="11"/>
  <c r="AM58" i="11"/>
  <c r="AN58" i="11"/>
  <c r="AM59" i="11"/>
  <c r="AN59" i="11"/>
  <c r="AM60" i="11"/>
  <c r="AN60" i="11"/>
  <c r="AM61" i="11"/>
  <c r="AN61" i="11"/>
  <c r="AO61" i="11"/>
  <c r="AM62" i="11"/>
  <c r="AN62" i="11"/>
  <c r="AM63" i="11"/>
  <c r="AN63" i="11"/>
  <c r="AM64" i="11"/>
  <c r="AN64" i="11"/>
  <c r="AM65" i="11"/>
  <c r="AN65" i="11"/>
  <c r="AO65" i="11"/>
  <c r="AM66" i="11"/>
  <c r="AN66" i="11"/>
  <c r="AM67" i="11"/>
  <c r="AN67" i="11"/>
  <c r="AM68" i="11"/>
  <c r="AN68" i="11"/>
  <c r="AM69" i="11"/>
  <c r="AN69" i="11"/>
  <c r="AO69" i="11"/>
  <c r="AM70" i="11"/>
  <c r="AN70" i="11"/>
  <c r="AM71" i="11"/>
  <c r="AN71" i="11"/>
  <c r="AM72" i="11"/>
  <c r="AN72" i="11"/>
  <c r="AM73" i="11"/>
  <c r="AN73" i="11"/>
  <c r="AO73" i="11"/>
  <c r="AM74" i="11"/>
  <c r="AN74" i="11"/>
  <c r="AM75" i="11"/>
  <c r="AN75" i="11"/>
  <c r="AM76" i="11"/>
  <c r="AN76" i="11"/>
  <c r="AM77" i="11"/>
  <c r="AN77" i="11"/>
  <c r="AO77" i="11"/>
  <c r="AM78" i="11"/>
  <c r="AN78" i="11"/>
  <c r="AM79" i="11"/>
  <c r="AN79" i="11"/>
  <c r="AM80" i="11"/>
  <c r="AN80" i="11"/>
  <c r="AM81" i="11"/>
  <c r="AN81" i="11"/>
  <c r="AM82" i="11"/>
  <c r="AN82" i="11"/>
  <c r="AM83" i="11"/>
  <c r="AN83" i="11"/>
  <c r="AM84" i="11"/>
  <c r="AN84" i="11"/>
  <c r="AM85" i="11"/>
  <c r="AN85" i="11"/>
  <c r="AO85" i="11"/>
  <c r="AM86" i="11"/>
  <c r="AN86" i="11"/>
  <c r="AM87" i="11"/>
  <c r="AN87" i="11"/>
  <c r="AM88" i="11"/>
  <c r="AN88" i="11"/>
  <c r="AM89" i="11"/>
  <c r="AN89" i="11"/>
  <c r="AO89" i="11"/>
  <c r="AM90" i="11"/>
  <c r="AN90" i="11"/>
  <c r="AM91" i="11"/>
  <c r="AN91" i="11"/>
  <c r="AM92" i="11"/>
  <c r="AN92" i="11"/>
  <c r="AM93" i="11"/>
  <c r="AN93" i="11"/>
  <c r="AO93" i="11"/>
  <c r="AJ2" i="11"/>
  <c r="AK2" i="11"/>
  <c r="AJ3" i="11"/>
  <c r="AK3" i="11"/>
  <c r="AJ4" i="11"/>
  <c r="AK4" i="11"/>
  <c r="AJ5" i="11"/>
  <c r="AK5" i="11"/>
  <c r="AJ6" i="11"/>
  <c r="AK6" i="11"/>
  <c r="AJ7" i="11"/>
  <c r="AK7" i="11"/>
  <c r="AJ8" i="11"/>
  <c r="AK8" i="11"/>
  <c r="AJ9" i="11"/>
  <c r="AK9" i="11"/>
  <c r="AL9" i="11"/>
  <c r="AJ10" i="11"/>
  <c r="AK10" i="11"/>
  <c r="AJ11" i="11"/>
  <c r="AK11" i="11"/>
  <c r="AJ12" i="11"/>
  <c r="AK12" i="11"/>
  <c r="AJ13" i="11"/>
  <c r="AK13" i="11"/>
  <c r="AJ14" i="11"/>
  <c r="AK14" i="11"/>
  <c r="AJ15" i="11"/>
  <c r="AK15" i="11"/>
  <c r="AJ16" i="11"/>
  <c r="AK16" i="11"/>
  <c r="AJ17" i="11"/>
  <c r="AK17" i="11"/>
  <c r="AJ18" i="11"/>
  <c r="AK18" i="11"/>
  <c r="AJ19" i="11"/>
  <c r="AK19" i="11"/>
  <c r="AJ20" i="11"/>
  <c r="AK20" i="11"/>
  <c r="AJ21" i="11"/>
  <c r="AK21" i="11"/>
  <c r="AJ22" i="11"/>
  <c r="AK22" i="11"/>
  <c r="AJ23" i="11"/>
  <c r="AK23" i="11"/>
  <c r="AJ24" i="11"/>
  <c r="AK24" i="11"/>
  <c r="AJ25" i="11"/>
  <c r="AK25" i="11"/>
  <c r="AJ26" i="11"/>
  <c r="AK26" i="11"/>
  <c r="AJ27" i="11"/>
  <c r="AK27" i="11"/>
  <c r="AJ28" i="11"/>
  <c r="AK28" i="11"/>
  <c r="AJ29" i="11"/>
  <c r="AK29" i="11"/>
  <c r="AJ30" i="11"/>
  <c r="AK30" i="11"/>
  <c r="AJ31" i="11"/>
  <c r="AK31" i="11"/>
  <c r="AJ32" i="11"/>
  <c r="AK32" i="11"/>
  <c r="AJ33" i="11"/>
  <c r="AK33" i="11"/>
  <c r="AJ34" i="11"/>
  <c r="AK34" i="11"/>
  <c r="AL34" i="11"/>
  <c r="AJ35" i="11"/>
  <c r="AK35" i="11"/>
  <c r="AJ36" i="11"/>
  <c r="AK36" i="11"/>
  <c r="AJ37" i="11"/>
  <c r="AK37" i="11"/>
  <c r="AJ38" i="11"/>
  <c r="AK38" i="11"/>
  <c r="AJ39" i="11"/>
  <c r="AK39" i="11"/>
  <c r="AJ40" i="11"/>
  <c r="AK40" i="11"/>
  <c r="AJ41" i="11"/>
  <c r="AK41" i="11"/>
  <c r="AJ42" i="11"/>
  <c r="AK42" i="11"/>
  <c r="AJ43" i="11"/>
  <c r="AK43" i="11"/>
  <c r="AJ44" i="11"/>
  <c r="AK44" i="11"/>
  <c r="AJ45" i="11"/>
  <c r="AK45" i="11"/>
  <c r="AJ46" i="11"/>
  <c r="AK46" i="11"/>
  <c r="AJ47" i="11"/>
  <c r="AK47" i="11"/>
  <c r="AJ48" i="11"/>
  <c r="AK48" i="11"/>
  <c r="AJ49" i="11"/>
  <c r="AK49" i="11"/>
  <c r="AJ50" i="11"/>
  <c r="AK50" i="11"/>
  <c r="AJ51" i="11"/>
  <c r="AK51" i="11"/>
  <c r="AJ52" i="11"/>
  <c r="AK52" i="11"/>
  <c r="AJ53" i="11"/>
  <c r="AK53" i="11"/>
  <c r="AL53" i="11"/>
  <c r="AJ54" i="11"/>
  <c r="AK54" i="11"/>
  <c r="AJ55" i="11"/>
  <c r="AK55" i="11"/>
  <c r="AJ56" i="11"/>
  <c r="AK56" i="11"/>
  <c r="AJ57" i="11"/>
  <c r="AK57" i="11"/>
  <c r="AJ58" i="11"/>
  <c r="AK58" i="11"/>
  <c r="AJ59" i="11"/>
  <c r="AK59" i="11"/>
  <c r="AJ60" i="11"/>
  <c r="AK60" i="11"/>
  <c r="AJ61" i="11"/>
  <c r="AK61" i="11"/>
  <c r="AJ62" i="11"/>
  <c r="AK62" i="11"/>
  <c r="AJ63" i="11"/>
  <c r="AK63" i="11"/>
  <c r="AJ64" i="11"/>
  <c r="AK64" i="11"/>
  <c r="AJ65" i="11"/>
  <c r="AK65" i="11"/>
  <c r="AJ66" i="11"/>
  <c r="AK66" i="11"/>
  <c r="AJ67" i="11"/>
  <c r="AK67" i="11"/>
  <c r="AJ68" i="11"/>
  <c r="AK68" i="11"/>
  <c r="AJ69" i="11"/>
  <c r="AK69" i="11"/>
  <c r="AJ70" i="11"/>
  <c r="AK70" i="11"/>
  <c r="AL70" i="11"/>
  <c r="AJ71" i="11"/>
  <c r="AK71" i="11"/>
  <c r="AJ72" i="11"/>
  <c r="AK72" i="11"/>
  <c r="AJ73" i="11"/>
  <c r="AK73" i="11"/>
  <c r="AJ74" i="11"/>
  <c r="AK74" i="11"/>
  <c r="AJ75" i="11"/>
  <c r="AK75" i="11"/>
  <c r="AJ76" i="11"/>
  <c r="AK76" i="11"/>
  <c r="AJ77" i="11"/>
  <c r="AK77" i="11"/>
  <c r="AJ78" i="11"/>
  <c r="AK78" i="11"/>
  <c r="AJ79" i="11"/>
  <c r="AK79" i="11"/>
  <c r="AJ80" i="11"/>
  <c r="AK80" i="11"/>
  <c r="AJ81" i="11"/>
  <c r="AK81" i="11"/>
  <c r="AL81" i="11"/>
  <c r="AJ82" i="11"/>
  <c r="AK82" i="11"/>
  <c r="AJ83" i="11"/>
  <c r="AK83" i="11"/>
  <c r="AJ84" i="11"/>
  <c r="AK84" i="11"/>
  <c r="AJ85" i="11"/>
  <c r="AK85" i="11"/>
  <c r="AJ86" i="11"/>
  <c r="AK86" i="11"/>
  <c r="AJ87" i="11"/>
  <c r="AK87" i="11"/>
  <c r="AJ88" i="11"/>
  <c r="AK88" i="11"/>
  <c r="AJ89" i="11"/>
  <c r="AK89" i="11"/>
  <c r="AL89" i="11"/>
  <c r="AJ90" i="11"/>
  <c r="AK90" i="11"/>
  <c r="AJ91" i="11"/>
  <c r="AK91" i="11"/>
  <c r="AJ92" i="11"/>
  <c r="AK92" i="11"/>
  <c r="AJ93" i="11"/>
  <c r="AK93" i="11"/>
  <c r="AF2" i="11"/>
  <c r="AG2" i="11"/>
  <c r="AF3" i="11"/>
  <c r="AG3" i="11"/>
  <c r="AF4" i="11"/>
  <c r="AG4" i="11"/>
  <c r="AF5" i="11"/>
  <c r="AG5" i="11"/>
  <c r="AF6" i="11"/>
  <c r="AG6" i="11"/>
  <c r="AF7" i="11"/>
  <c r="AG7" i="11"/>
  <c r="AF8" i="11"/>
  <c r="AG8" i="11"/>
  <c r="AF9" i="11"/>
  <c r="AG9" i="11"/>
  <c r="AF10" i="11"/>
  <c r="AG10" i="11"/>
  <c r="AF11" i="11"/>
  <c r="AG11" i="11"/>
  <c r="AF12" i="11"/>
  <c r="AG12" i="11"/>
  <c r="AF13" i="11"/>
  <c r="AG13" i="11"/>
  <c r="AF14" i="11"/>
  <c r="AG14" i="11"/>
  <c r="AF15" i="11"/>
  <c r="AG15" i="11"/>
  <c r="AF16" i="11"/>
  <c r="AG16" i="11"/>
  <c r="AF17" i="11"/>
  <c r="AG17" i="11"/>
  <c r="AF18" i="11"/>
  <c r="AG18" i="11"/>
  <c r="AF19" i="11"/>
  <c r="AG19" i="11"/>
  <c r="AF20" i="11"/>
  <c r="AG20" i="11"/>
  <c r="AF21" i="11"/>
  <c r="AG21" i="11"/>
  <c r="AF22" i="11"/>
  <c r="AG22" i="11"/>
  <c r="AF23" i="11"/>
  <c r="AG23" i="11"/>
  <c r="AF24" i="11"/>
  <c r="AG24" i="11"/>
  <c r="AF25" i="11"/>
  <c r="AG25" i="11"/>
  <c r="AF26" i="11"/>
  <c r="AG26" i="11"/>
  <c r="AF27" i="11"/>
  <c r="AG27" i="11"/>
  <c r="AF28" i="11"/>
  <c r="AG28" i="11"/>
  <c r="AF29" i="11"/>
  <c r="AG29" i="11"/>
  <c r="AF30" i="11"/>
  <c r="AG30" i="11"/>
  <c r="AF31" i="11"/>
  <c r="AG31" i="11"/>
  <c r="AF32" i="11"/>
  <c r="AG32" i="11"/>
  <c r="AF33" i="11"/>
  <c r="AG33" i="11"/>
  <c r="AF34" i="11"/>
  <c r="AG34" i="11"/>
  <c r="AF35" i="11"/>
  <c r="AG35" i="11"/>
  <c r="AF36" i="11"/>
  <c r="AG36" i="11"/>
  <c r="AF37" i="11"/>
  <c r="AG37" i="11"/>
  <c r="AF38" i="11"/>
  <c r="AG38" i="11"/>
  <c r="AF39" i="11"/>
  <c r="AG39" i="11"/>
  <c r="AF40" i="11"/>
  <c r="AG40" i="11"/>
  <c r="AF41" i="11"/>
  <c r="AG41" i="11"/>
  <c r="AF42" i="11"/>
  <c r="AG42" i="11"/>
  <c r="AF43" i="11"/>
  <c r="AG43" i="11"/>
  <c r="AF44" i="11"/>
  <c r="AG44" i="11"/>
  <c r="AF45" i="11"/>
  <c r="AG45" i="11"/>
  <c r="AF46" i="11"/>
  <c r="AG46" i="11"/>
  <c r="AF47" i="11"/>
  <c r="AG47" i="11"/>
  <c r="AF48" i="11"/>
  <c r="AG48" i="11"/>
  <c r="AF49" i="11"/>
  <c r="AG49" i="11"/>
  <c r="AF50" i="11"/>
  <c r="AG50" i="11"/>
  <c r="AF51" i="11"/>
  <c r="AG51" i="11"/>
  <c r="AF52" i="11"/>
  <c r="AG52" i="11"/>
  <c r="AF53" i="11"/>
  <c r="AG53" i="11"/>
  <c r="AF54" i="11"/>
  <c r="AG54" i="11"/>
  <c r="AF55" i="11"/>
  <c r="AG55" i="11"/>
  <c r="AF56" i="11"/>
  <c r="AG56" i="11"/>
  <c r="AF57" i="11"/>
  <c r="AG57" i="11"/>
  <c r="AF58" i="11"/>
  <c r="AG58" i="11"/>
  <c r="AF59" i="11"/>
  <c r="AG59" i="11"/>
  <c r="AF60" i="11"/>
  <c r="AG60" i="11"/>
  <c r="AF61" i="11"/>
  <c r="AG61" i="11"/>
  <c r="AF62" i="11"/>
  <c r="AG62" i="11"/>
  <c r="AF63" i="11"/>
  <c r="AG63" i="11"/>
  <c r="AF64" i="11"/>
  <c r="AG64" i="11"/>
  <c r="AF65" i="11"/>
  <c r="AG65" i="11"/>
  <c r="AF66" i="11"/>
  <c r="AG66" i="11"/>
  <c r="AF67" i="11"/>
  <c r="AG67" i="11"/>
  <c r="AF68" i="11"/>
  <c r="AG68" i="11"/>
  <c r="AF69" i="11"/>
  <c r="AG69" i="11"/>
  <c r="AF70" i="11"/>
  <c r="AG70" i="11"/>
  <c r="AF71" i="11"/>
  <c r="AG71" i="11"/>
  <c r="AF72" i="11"/>
  <c r="AG72" i="11"/>
  <c r="AF73" i="11"/>
  <c r="AG73" i="11"/>
  <c r="AF74" i="11"/>
  <c r="AG74" i="11"/>
  <c r="AF75" i="11"/>
  <c r="AG75" i="11"/>
  <c r="AF76" i="11"/>
  <c r="AG76" i="11"/>
  <c r="AF77" i="11"/>
  <c r="AG77" i="11"/>
  <c r="AF78" i="11"/>
  <c r="AG78" i="11"/>
  <c r="AF79" i="11"/>
  <c r="AG79" i="11"/>
  <c r="AF80" i="11"/>
  <c r="AG80" i="11"/>
  <c r="AF81" i="11"/>
  <c r="AG81" i="11"/>
  <c r="AF82" i="11"/>
  <c r="AG82" i="11"/>
  <c r="AF83" i="11"/>
  <c r="AG83" i="11"/>
  <c r="AF84" i="11"/>
  <c r="AG84" i="11"/>
  <c r="AF85" i="11"/>
  <c r="AG85" i="11"/>
  <c r="AF86" i="11"/>
  <c r="AG86" i="11"/>
  <c r="AF87" i="11"/>
  <c r="AG87" i="11"/>
  <c r="AF88" i="11"/>
  <c r="AG88" i="11"/>
  <c r="AF89" i="11"/>
  <c r="AG89" i="11"/>
  <c r="AF90" i="11"/>
  <c r="AG90" i="11"/>
  <c r="AF91" i="11"/>
  <c r="AG91" i="11"/>
  <c r="AF92" i="11"/>
  <c r="AG92" i="11"/>
  <c r="AF93" i="11"/>
  <c r="AG93" i="11"/>
  <c r="AC2" i="11"/>
  <c r="AD2" i="11"/>
  <c r="AC3" i="11"/>
  <c r="AD3" i="11"/>
  <c r="AC4" i="11"/>
  <c r="AD4" i="11"/>
  <c r="AC5" i="11"/>
  <c r="AD5" i="11"/>
  <c r="AE5" i="11"/>
  <c r="AC6" i="11"/>
  <c r="AD6" i="11"/>
  <c r="AE6" i="11"/>
  <c r="AC7" i="11"/>
  <c r="AD7" i="11"/>
  <c r="AC8" i="11"/>
  <c r="AD8" i="11"/>
  <c r="AC9" i="11"/>
  <c r="AD9" i="11"/>
  <c r="AE9" i="11"/>
  <c r="AC10" i="11"/>
  <c r="AD10" i="11"/>
  <c r="AC11" i="11"/>
  <c r="AD11" i="11"/>
  <c r="AC12" i="11"/>
  <c r="AD12" i="11"/>
  <c r="AC13" i="11"/>
  <c r="AD13" i="11"/>
  <c r="AE13" i="11"/>
  <c r="AC14" i="11"/>
  <c r="AD14" i="11"/>
  <c r="AE14" i="11"/>
  <c r="AC15" i="11"/>
  <c r="AD15" i="11"/>
  <c r="AC16" i="11"/>
  <c r="AD16" i="11"/>
  <c r="AC17" i="11"/>
  <c r="AD17" i="11"/>
  <c r="AE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E30" i="11"/>
  <c r="AC31" i="11"/>
  <c r="AD31" i="11"/>
  <c r="AC32" i="11"/>
  <c r="AD32" i="11"/>
  <c r="AC33" i="11"/>
  <c r="AD33" i="11"/>
  <c r="AE33" i="11"/>
  <c r="AC34" i="11"/>
  <c r="AD34" i="11"/>
  <c r="AE34" i="11"/>
  <c r="AC35" i="11"/>
  <c r="AD35" i="11"/>
  <c r="AC36" i="11"/>
  <c r="AD36" i="11"/>
  <c r="AC37" i="11"/>
  <c r="AD37" i="11"/>
  <c r="AE37" i="11"/>
  <c r="AC38" i="11"/>
  <c r="AD38" i="11"/>
  <c r="AE38" i="11"/>
  <c r="AC39" i="11"/>
  <c r="AD39" i="11"/>
  <c r="AC40" i="11"/>
  <c r="AD40" i="11"/>
  <c r="AC41" i="11"/>
  <c r="AD41" i="11"/>
  <c r="AE41" i="11"/>
  <c r="AC42" i="11"/>
  <c r="AD42" i="11"/>
  <c r="AC43" i="11"/>
  <c r="AD43" i="11"/>
  <c r="AC44" i="11"/>
  <c r="AD44" i="11"/>
  <c r="AC45" i="11"/>
  <c r="AD45" i="11"/>
  <c r="AC46" i="11"/>
  <c r="AD46" i="11"/>
  <c r="AC47" i="11"/>
  <c r="AD47" i="11"/>
  <c r="AC48" i="11"/>
  <c r="AD48" i="11"/>
  <c r="AC49" i="11"/>
  <c r="AD49" i="11"/>
  <c r="AE49" i="11"/>
  <c r="AC50" i="11"/>
  <c r="AD50" i="11"/>
  <c r="AE50" i="11"/>
  <c r="AC51" i="11"/>
  <c r="AD51" i="11"/>
  <c r="AC52" i="11"/>
  <c r="AD52" i="11"/>
  <c r="AC53" i="11"/>
  <c r="AD53" i="11"/>
  <c r="AE53" i="11"/>
  <c r="AC54" i="11"/>
  <c r="AD54" i="11"/>
  <c r="AE54" i="11"/>
  <c r="AC55" i="11"/>
  <c r="AD55" i="11"/>
  <c r="AC56" i="11"/>
  <c r="AD56" i="11"/>
  <c r="AC57" i="11"/>
  <c r="AD57" i="11"/>
  <c r="AE57" i="11"/>
  <c r="AC58" i="11"/>
  <c r="AD58" i="11"/>
  <c r="AC59" i="11"/>
  <c r="AD59" i="11"/>
  <c r="AC60" i="11"/>
  <c r="AD60" i="11"/>
  <c r="AC61" i="11"/>
  <c r="AD61" i="11"/>
  <c r="AC62" i="11"/>
  <c r="AD62" i="11"/>
  <c r="AC63" i="11"/>
  <c r="AD63" i="11"/>
  <c r="AC64" i="11"/>
  <c r="AD64" i="11"/>
  <c r="AC65" i="11"/>
  <c r="AD65" i="11"/>
  <c r="AE65" i="11"/>
  <c r="AC66" i="11"/>
  <c r="AD66" i="11"/>
  <c r="AE66" i="11"/>
  <c r="AC67" i="11"/>
  <c r="AD67" i="11"/>
  <c r="AC68" i="11"/>
  <c r="AD68" i="11"/>
  <c r="AC69" i="11"/>
  <c r="AD69" i="11"/>
  <c r="AE69" i="11"/>
  <c r="AC70" i="11"/>
  <c r="AD70" i="11"/>
  <c r="AE70" i="11"/>
  <c r="AC71" i="11"/>
  <c r="AD71" i="11"/>
  <c r="AC72" i="11"/>
  <c r="AD72" i="11"/>
  <c r="AC73" i="11"/>
  <c r="AD73" i="11"/>
  <c r="AE73" i="11"/>
  <c r="AC74" i="11"/>
  <c r="AD74" i="11"/>
  <c r="AC75" i="11"/>
  <c r="AD75" i="11"/>
  <c r="AC76" i="11"/>
  <c r="AD76" i="11"/>
  <c r="AC77" i="11"/>
  <c r="AD77" i="11"/>
  <c r="AC78" i="11"/>
  <c r="AD78" i="11"/>
  <c r="AC79" i="11"/>
  <c r="AD79" i="11"/>
  <c r="AC80" i="11"/>
  <c r="AD80" i="11"/>
  <c r="AC81" i="11"/>
  <c r="AD81" i="11"/>
  <c r="AE81" i="11"/>
  <c r="AC82" i="11"/>
  <c r="AD82" i="11"/>
  <c r="AE82" i="11"/>
  <c r="AC83" i="11"/>
  <c r="AD83" i="11"/>
  <c r="AC84" i="11"/>
  <c r="AD84" i="11"/>
  <c r="AC85" i="11"/>
  <c r="AD85" i="11"/>
  <c r="AE85" i="11"/>
  <c r="AC86" i="11"/>
  <c r="AD86" i="11"/>
  <c r="AE86" i="11"/>
  <c r="AC87" i="11"/>
  <c r="AD87" i="11"/>
  <c r="AC88" i="11"/>
  <c r="AD88" i="11"/>
  <c r="AC89" i="11"/>
  <c r="AD89" i="11"/>
  <c r="AE89" i="11"/>
  <c r="AC90" i="11"/>
  <c r="AD90" i="11"/>
  <c r="AC91" i="11"/>
  <c r="AD91" i="11"/>
  <c r="AC92" i="11"/>
  <c r="AD92" i="11"/>
  <c r="AC93" i="11"/>
  <c r="AD93" i="11"/>
  <c r="Z2" i="11"/>
  <c r="AA2" i="11"/>
  <c r="Z3" i="11"/>
  <c r="AA3" i="11"/>
  <c r="Z4" i="11"/>
  <c r="AA4" i="11"/>
  <c r="AB4" i="11"/>
  <c r="Z5" i="11"/>
  <c r="AA5" i="11"/>
  <c r="Z6" i="11"/>
  <c r="AA6" i="11"/>
  <c r="Z7" i="11"/>
  <c r="AA7" i="11"/>
  <c r="Z8" i="11"/>
  <c r="AA8" i="11"/>
  <c r="AB8" i="11"/>
  <c r="Z9" i="11"/>
  <c r="AA9" i="11"/>
  <c r="Z10" i="11"/>
  <c r="AA10" i="11"/>
  <c r="Z11" i="11"/>
  <c r="AA11" i="11"/>
  <c r="Z12" i="11"/>
  <c r="AA12" i="11"/>
  <c r="Z13" i="11"/>
  <c r="AA13" i="11"/>
  <c r="Z14" i="11"/>
  <c r="AA14" i="11"/>
  <c r="Z15" i="11"/>
  <c r="AA15" i="11"/>
  <c r="Z16" i="11"/>
  <c r="AA16" i="11"/>
  <c r="AB16" i="11"/>
  <c r="Z17" i="11"/>
  <c r="AA17" i="11"/>
  <c r="Z18" i="11"/>
  <c r="AA18" i="11"/>
  <c r="Z19" i="11"/>
  <c r="AA19" i="11"/>
  <c r="Z20" i="11"/>
  <c r="AA20" i="11"/>
  <c r="Z21" i="11"/>
  <c r="AA21" i="11"/>
  <c r="Z22" i="11"/>
  <c r="AA22" i="11"/>
  <c r="Z23" i="11"/>
  <c r="AA23" i="11"/>
  <c r="Z24" i="11"/>
  <c r="AA24" i="11"/>
  <c r="AB24" i="11"/>
  <c r="Z25" i="11"/>
  <c r="AA25" i="11"/>
  <c r="Z26" i="11"/>
  <c r="AA26" i="11"/>
  <c r="Z27" i="11"/>
  <c r="AA27" i="11"/>
  <c r="Z28" i="11"/>
  <c r="AA28" i="11"/>
  <c r="AB28" i="11"/>
  <c r="Z29" i="11"/>
  <c r="AA29" i="11"/>
  <c r="Z30" i="11"/>
  <c r="AA30" i="11"/>
  <c r="Z31" i="11"/>
  <c r="AA31" i="11"/>
  <c r="Z32" i="11"/>
  <c r="AA32" i="11"/>
  <c r="AB32" i="11"/>
  <c r="Z33" i="11"/>
  <c r="AA33" i="11"/>
  <c r="Z34" i="11"/>
  <c r="AA34" i="11"/>
  <c r="Z35" i="11"/>
  <c r="AA35" i="11"/>
  <c r="Z36" i="11"/>
  <c r="AA36" i="11"/>
  <c r="Z37" i="11"/>
  <c r="AA37" i="11"/>
  <c r="Z38" i="11"/>
  <c r="AA38" i="11"/>
  <c r="Z39" i="11"/>
  <c r="AA39" i="11"/>
  <c r="Z40" i="11"/>
  <c r="AA40" i="11"/>
  <c r="AB40" i="11"/>
  <c r="Z41" i="11"/>
  <c r="AA41" i="11"/>
  <c r="Z42" i="11"/>
  <c r="AA42" i="11"/>
  <c r="Z43" i="11"/>
  <c r="AA43" i="11"/>
  <c r="Z44" i="11"/>
  <c r="AA44" i="11"/>
  <c r="AB44" i="11"/>
  <c r="Z45" i="11"/>
  <c r="AA45" i="11"/>
  <c r="Z46" i="11"/>
  <c r="AA46" i="11"/>
  <c r="Z47" i="11"/>
  <c r="AA47" i="11"/>
  <c r="Z48" i="11"/>
  <c r="AA48" i="11"/>
  <c r="AB48" i="11"/>
  <c r="Z49" i="11"/>
  <c r="AA49" i="11"/>
  <c r="Z50" i="11"/>
  <c r="AA50" i="11"/>
  <c r="Z51" i="11"/>
  <c r="AA51" i="11"/>
  <c r="Z52" i="11"/>
  <c r="AA52" i="11"/>
  <c r="Z53" i="11"/>
  <c r="AA53" i="11"/>
  <c r="Z54" i="11"/>
  <c r="AA54" i="11"/>
  <c r="Z55" i="11"/>
  <c r="AA55" i="11"/>
  <c r="Z56" i="11"/>
  <c r="AA56" i="11"/>
  <c r="AB56" i="11"/>
  <c r="Z57" i="11"/>
  <c r="AA57" i="11"/>
  <c r="Z58" i="11"/>
  <c r="AA58" i="11"/>
  <c r="Z59" i="11"/>
  <c r="AA59" i="11"/>
  <c r="Z60" i="11"/>
  <c r="AA60" i="11"/>
  <c r="AB60" i="11"/>
  <c r="Z61" i="11"/>
  <c r="AA61" i="11"/>
  <c r="Z62" i="11"/>
  <c r="AA62" i="11"/>
  <c r="Z63" i="11"/>
  <c r="AA63" i="11"/>
  <c r="Z64" i="11"/>
  <c r="AA64" i="11"/>
  <c r="AB64" i="11"/>
  <c r="Z65" i="11"/>
  <c r="AA65" i="11"/>
  <c r="Z66" i="11"/>
  <c r="AA66" i="11"/>
  <c r="Z67" i="11"/>
  <c r="AA67" i="11"/>
  <c r="Z68" i="11"/>
  <c r="AA68" i="11"/>
  <c r="Z69" i="11"/>
  <c r="AA69" i="11"/>
  <c r="Z70" i="11"/>
  <c r="AA70" i="11"/>
  <c r="Z71" i="11"/>
  <c r="AA71" i="11"/>
  <c r="Z72" i="11"/>
  <c r="AA72" i="11"/>
  <c r="AB72" i="11"/>
  <c r="Z73" i="11"/>
  <c r="AA73" i="11"/>
  <c r="Z74" i="11"/>
  <c r="AA74" i="11"/>
  <c r="Z75" i="11"/>
  <c r="AA75" i="11"/>
  <c r="Z76" i="11"/>
  <c r="AA76" i="11"/>
  <c r="AB76" i="11"/>
  <c r="Z77" i="11"/>
  <c r="AA77" i="11"/>
  <c r="Z78" i="11"/>
  <c r="AA78" i="11"/>
  <c r="Z79" i="11"/>
  <c r="AA79" i="11"/>
  <c r="Z80" i="11"/>
  <c r="AA80" i="11"/>
  <c r="AB80" i="11"/>
  <c r="Z81" i="11"/>
  <c r="AA81" i="11"/>
  <c r="Z82" i="11"/>
  <c r="AA82" i="11"/>
  <c r="Z83" i="11"/>
  <c r="AA83" i="11"/>
  <c r="Z84" i="11"/>
  <c r="AA84" i="11"/>
  <c r="Z85" i="11"/>
  <c r="AA85" i="11"/>
  <c r="Z86" i="11"/>
  <c r="AA86" i="11"/>
  <c r="Z87" i="11"/>
  <c r="AA87" i="11"/>
  <c r="Z88" i="11"/>
  <c r="AA88" i="11"/>
  <c r="AB88" i="11"/>
  <c r="Z89" i="11"/>
  <c r="AA89" i="11"/>
  <c r="Z90" i="11"/>
  <c r="AA90" i="11"/>
  <c r="Z91" i="11"/>
  <c r="AA91" i="11"/>
  <c r="Z92" i="11"/>
  <c r="AA92" i="11"/>
  <c r="AB92" i="11"/>
  <c r="Z93" i="11"/>
  <c r="AA93" i="11"/>
  <c r="V2" i="11"/>
  <c r="W2" i="11"/>
  <c r="V3" i="11"/>
  <c r="W3" i="11"/>
  <c r="V4" i="11"/>
  <c r="W4" i="11"/>
  <c r="V5" i="11"/>
  <c r="W5" i="11"/>
  <c r="V6" i="11"/>
  <c r="W6" i="11"/>
  <c r="V7" i="11"/>
  <c r="W7" i="11"/>
  <c r="V8" i="11"/>
  <c r="W8" i="11"/>
  <c r="V9" i="11"/>
  <c r="W9" i="11"/>
  <c r="V10" i="11"/>
  <c r="W10" i="11"/>
  <c r="V11" i="11"/>
  <c r="W11" i="11"/>
  <c r="V12" i="11"/>
  <c r="W12" i="11"/>
  <c r="V13" i="11"/>
  <c r="W13" i="11"/>
  <c r="V14" i="11"/>
  <c r="W14" i="11"/>
  <c r="V15" i="11"/>
  <c r="W15" i="11"/>
  <c r="V16" i="11"/>
  <c r="W16" i="11"/>
  <c r="V17" i="11"/>
  <c r="W17" i="11"/>
  <c r="V18" i="11"/>
  <c r="W18" i="11"/>
  <c r="V19" i="11"/>
  <c r="W19" i="11"/>
  <c r="V20" i="11"/>
  <c r="W20" i="11"/>
  <c r="V21" i="11"/>
  <c r="W21" i="11"/>
  <c r="V22" i="11"/>
  <c r="W22" i="11"/>
  <c r="V23" i="11"/>
  <c r="W23" i="11"/>
  <c r="V24" i="11"/>
  <c r="W24" i="11"/>
  <c r="V25" i="11"/>
  <c r="W25" i="11"/>
  <c r="V26" i="11"/>
  <c r="W26" i="11"/>
  <c r="V27" i="11"/>
  <c r="W27" i="11"/>
  <c r="V28" i="11"/>
  <c r="W28" i="11"/>
  <c r="V29" i="11"/>
  <c r="W29" i="11"/>
  <c r="V30" i="11"/>
  <c r="W30" i="11"/>
  <c r="V31" i="11"/>
  <c r="W31" i="11"/>
  <c r="V32" i="11"/>
  <c r="W32" i="11"/>
  <c r="V33" i="11"/>
  <c r="W33" i="11"/>
  <c r="V34" i="11"/>
  <c r="W34" i="11"/>
  <c r="V35" i="11"/>
  <c r="W35" i="11"/>
  <c r="V36" i="11"/>
  <c r="W36" i="11"/>
  <c r="V37" i="11"/>
  <c r="W37" i="11"/>
  <c r="V38" i="11"/>
  <c r="W38" i="11"/>
  <c r="V39" i="11"/>
  <c r="W39" i="11"/>
  <c r="V40" i="11"/>
  <c r="W40" i="11"/>
  <c r="V41" i="11"/>
  <c r="W41" i="11"/>
  <c r="V42" i="11"/>
  <c r="W42" i="11"/>
  <c r="V43" i="11"/>
  <c r="W43" i="11"/>
  <c r="V44" i="11"/>
  <c r="W44" i="11"/>
  <c r="V45" i="11"/>
  <c r="W45" i="11"/>
  <c r="V46" i="11"/>
  <c r="W46" i="11"/>
  <c r="V47" i="11"/>
  <c r="W47" i="11"/>
  <c r="V48" i="11"/>
  <c r="W48" i="11"/>
  <c r="V49" i="11"/>
  <c r="W49" i="11"/>
  <c r="V50" i="11"/>
  <c r="W50" i="11"/>
  <c r="V51" i="11"/>
  <c r="W51" i="11"/>
  <c r="V52" i="11"/>
  <c r="W52" i="11"/>
  <c r="V53" i="11"/>
  <c r="W53" i="11"/>
  <c r="V54" i="11"/>
  <c r="W54" i="11"/>
  <c r="V55" i="11"/>
  <c r="W55" i="11"/>
  <c r="V56" i="11"/>
  <c r="W56" i="11"/>
  <c r="V57" i="11"/>
  <c r="W57" i="11"/>
  <c r="V58" i="11"/>
  <c r="W58" i="11"/>
  <c r="V59" i="11"/>
  <c r="W59" i="11"/>
  <c r="V60" i="11"/>
  <c r="W60" i="11"/>
  <c r="V61" i="11"/>
  <c r="W61" i="11"/>
  <c r="V62" i="11"/>
  <c r="W62" i="11"/>
  <c r="V63" i="11"/>
  <c r="W63" i="11"/>
  <c r="V64" i="11"/>
  <c r="W64" i="11"/>
  <c r="V65" i="11"/>
  <c r="W65" i="11"/>
  <c r="V66" i="11"/>
  <c r="W66" i="11"/>
  <c r="V67" i="11"/>
  <c r="W67" i="11"/>
  <c r="V68" i="11"/>
  <c r="W68" i="11"/>
  <c r="V69" i="11"/>
  <c r="W69" i="11"/>
  <c r="V70" i="11"/>
  <c r="W70" i="11"/>
  <c r="V71" i="11"/>
  <c r="W71" i="11"/>
  <c r="V72" i="11"/>
  <c r="W72" i="11"/>
  <c r="V73" i="11"/>
  <c r="W73" i="11"/>
  <c r="V74" i="11"/>
  <c r="W74" i="11"/>
  <c r="V75" i="11"/>
  <c r="W75" i="11"/>
  <c r="V76" i="11"/>
  <c r="W76" i="11"/>
  <c r="V77" i="11"/>
  <c r="W77" i="11"/>
  <c r="V78" i="11"/>
  <c r="W78" i="11"/>
  <c r="V79" i="11"/>
  <c r="W79" i="11"/>
  <c r="V80" i="11"/>
  <c r="W80" i="11"/>
  <c r="V81" i="11"/>
  <c r="W81" i="11"/>
  <c r="V82" i="11"/>
  <c r="W82" i="11"/>
  <c r="V83" i="11"/>
  <c r="W83" i="11"/>
  <c r="V84" i="11"/>
  <c r="W84" i="11"/>
  <c r="V85" i="11"/>
  <c r="W85" i="11"/>
  <c r="V86" i="11"/>
  <c r="W86" i="11"/>
  <c r="V87" i="11"/>
  <c r="W87" i="11"/>
  <c r="V88" i="11"/>
  <c r="W88" i="11"/>
  <c r="V89" i="11"/>
  <c r="W89" i="11"/>
  <c r="V90" i="11"/>
  <c r="W90" i="11"/>
  <c r="V91" i="11"/>
  <c r="W91" i="11"/>
  <c r="V92" i="11"/>
  <c r="W92" i="11"/>
  <c r="V93" i="11"/>
  <c r="W93" i="11"/>
  <c r="S2" i="11"/>
  <c r="T2" i="11"/>
  <c r="S3" i="11"/>
  <c r="T3" i="11"/>
  <c r="S4" i="11"/>
  <c r="T4" i="11"/>
  <c r="S5" i="11"/>
  <c r="T5" i="11"/>
  <c r="U5" i="11"/>
  <c r="S6" i="11"/>
  <c r="T6" i="11"/>
  <c r="S7" i="11"/>
  <c r="T7" i="11"/>
  <c r="S8" i="11"/>
  <c r="T8" i="11"/>
  <c r="S9" i="11"/>
  <c r="T9" i="11"/>
  <c r="S10" i="11"/>
  <c r="T10" i="11"/>
  <c r="S11" i="11"/>
  <c r="T11" i="11"/>
  <c r="S12" i="11"/>
  <c r="T12" i="11"/>
  <c r="S13" i="11"/>
  <c r="T13" i="11"/>
  <c r="U13" i="11"/>
  <c r="S14" i="11"/>
  <c r="T14" i="11"/>
  <c r="S15" i="11"/>
  <c r="T15" i="11"/>
  <c r="S16" i="11"/>
  <c r="T16" i="11"/>
  <c r="S17" i="11"/>
  <c r="T17" i="11"/>
  <c r="S18" i="11"/>
  <c r="T18" i="11"/>
  <c r="S19" i="11"/>
  <c r="T19" i="11"/>
  <c r="S20" i="11"/>
  <c r="T20" i="11"/>
  <c r="S21" i="11"/>
  <c r="T21" i="11"/>
  <c r="U21" i="11"/>
  <c r="S22" i="11"/>
  <c r="T22" i="11"/>
  <c r="S23" i="11"/>
  <c r="T23" i="11"/>
  <c r="S24" i="11"/>
  <c r="T24" i="11"/>
  <c r="S25" i="11"/>
  <c r="T25" i="11"/>
  <c r="S26" i="11"/>
  <c r="T26" i="11"/>
  <c r="S27" i="11"/>
  <c r="T27" i="11"/>
  <c r="S28" i="11"/>
  <c r="T28" i="11"/>
  <c r="S29" i="11"/>
  <c r="T29" i="11"/>
  <c r="U29" i="11"/>
  <c r="S30" i="11"/>
  <c r="T30" i="11"/>
  <c r="S31" i="11"/>
  <c r="T31" i="11"/>
  <c r="S32" i="11"/>
  <c r="T32" i="11"/>
  <c r="S33" i="11"/>
  <c r="T33" i="11"/>
  <c r="U33" i="11"/>
  <c r="S34" i="11"/>
  <c r="T34" i="11"/>
  <c r="S35" i="11"/>
  <c r="T35" i="11"/>
  <c r="S36" i="11"/>
  <c r="T36" i="11"/>
  <c r="S37" i="11"/>
  <c r="T37" i="11"/>
  <c r="S38" i="11"/>
  <c r="T38" i="11"/>
  <c r="S39" i="11"/>
  <c r="T39" i="11"/>
  <c r="S40" i="11"/>
  <c r="T40" i="11"/>
  <c r="S41" i="11"/>
  <c r="T41" i="11"/>
  <c r="U41" i="11"/>
  <c r="S42" i="11"/>
  <c r="T42" i="11"/>
  <c r="S43" i="11"/>
  <c r="T43" i="11"/>
  <c r="S44" i="11"/>
  <c r="T44" i="11"/>
  <c r="S45" i="11"/>
  <c r="T45" i="11"/>
  <c r="U45" i="11"/>
  <c r="S46" i="11"/>
  <c r="T46" i="11"/>
  <c r="S47" i="11"/>
  <c r="T47" i="11"/>
  <c r="S48" i="11"/>
  <c r="T48" i="11"/>
  <c r="S49" i="11"/>
  <c r="T49" i="11"/>
  <c r="U49" i="11"/>
  <c r="S50" i="11"/>
  <c r="T50" i="11"/>
  <c r="S51" i="11"/>
  <c r="T51" i="11"/>
  <c r="S52" i="11"/>
  <c r="T52" i="11"/>
  <c r="S53" i="11"/>
  <c r="T53" i="11"/>
  <c r="S54" i="11"/>
  <c r="T54" i="11"/>
  <c r="S55" i="11"/>
  <c r="T55" i="11"/>
  <c r="S56" i="11"/>
  <c r="T56" i="11"/>
  <c r="S57" i="11"/>
  <c r="T57" i="11"/>
  <c r="U57" i="11"/>
  <c r="S58" i="11"/>
  <c r="T58" i="11"/>
  <c r="S59" i="11"/>
  <c r="T59" i="11"/>
  <c r="S60" i="11"/>
  <c r="T60" i="11"/>
  <c r="S61" i="11"/>
  <c r="T61" i="11"/>
  <c r="U61" i="11"/>
  <c r="S62" i="11"/>
  <c r="T62" i="11"/>
  <c r="S63" i="11"/>
  <c r="T63" i="11"/>
  <c r="S64" i="11"/>
  <c r="T64" i="11"/>
  <c r="S65" i="11"/>
  <c r="T65" i="11"/>
  <c r="U65" i="11"/>
  <c r="S66" i="11"/>
  <c r="T66" i="11"/>
  <c r="S67" i="11"/>
  <c r="T67" i="11"/>
  <c r="S68" i="11"/>
  <c r="T68" i="11"/>
  <c r="S69" i="11"/>
  <c r="T69" i="11"/>
  <c r="U69" i="11"/>
  <c r="S70" i="11"/>
  <c r="T70" i="11"/>
  <c r="S71" i="11"/>
  <c r="T71" i="11"/>
  <c r="S72" i="11"/>
  <c r="T72" i="11"/>
  <c r="S73" i="11"/>
  <c r="T73" i="11"/>
  <c r="U73" i="11"/>
  <c r="S74" i="11"/>
  <c r="T74" i="11"/>
  <c r="S75" i="11"/>
  <c r="T75" i="11"/>
  <c r="S76" i="11"/>
  <c r="T76" i="11"/>
  <c r="S77" i="11"/>
  <c r="T77" i="11"/>
  <c r="U77" i="11"/>
  <c r="S78" i="11"/>
  <c r="T78" i="11"/>
  <c r="S79" i="11"/>
  <c r="T79" i="11"/>
  <c r="S80" i="11"/>
  <c r="T80" i="11"/>
  <c r="S81" i="11"/>
  <c r="T81" i="11"/>
  <c r="U81" i="11"/>
  <c r="S82" i="11"/>
  <c r="T82" i="11"/>
  <c r="S83" i="11"/>
  <c r="T83" i="11"/>
  <c r="S84" i="11"/>
  <c r="T84" i="11"/>
  <c r="S85" i="11"/>
  <c r="T85" i="11"/>
  <c r="U85" i="11"/>
  <c r="S86" i="11"/>
  <c r="T86" i="11"/>
  <c r="S87" i="11"/>
  <c r="T87" i="11"/>
  <c r="S88" i="11"/>
  <c r="T88" i="11"/>
  <c r="S89" i="11"/>
  <c r="T89" i="11"/>
  <c r="U89" i="11"/>
  <c r="S90" i="11"/>
  <c r="T90" i="11"/>
  <c r="S91" i="11"/>
  <c r="T91" i="11"/>
  <c r="S92" i="11"/>
  <c r="T92" i="11"/>
  <c r="S93" i="11"/>
  <c r="T93" i="11"/>
  <c r="U93" i="11"/>
  <c r="P2" i="11"/>
  <c r="Q2" i="11"/>
  <c r="P3" i="11"/>
  <c r="Q3" i="11"/>
  <c r="P4" i="11"/>
  <c r="Q4" i="11"/>
  <c r="P5" i="11"/>
  <c r="Q5" i="11"/>
  <c r="P6" i="11"/>
  <c r="Q6" i="11"/>
  <c r="P7" i="11"/>
  <c r="Q7" i="11"/>
  <c r="P8" i="11"/>
  <c r="Q8" i="11"/>
  <c r="P9" i="11"/>
  <c r="Q9" i="11"/>
  <c r="P10" i="11"/>
  <c r="Q10" i="11"/>
  <c r="P11" i="11"/>
  <c r="Q11" i="11"/>
  <c r="P12" i="11"/>
  <c r="Q12" i="11"/>
  <c r="P13" i="11"/>
  <c r="Q13" i="11"/>
  <c r="P14" i="11"/>
  <c r="Q14" i="11"/>
  <c r="R14" i="11"/>
  <c r="P15" i="11"/>
  <c r="Q15" i="11"/>
  <c r="P16" i="11"/>
  <c r="Q16" i="11"/>
  <c r="P17" i="11"/>
  <c r="Q17" i="11"/>
  <c r="P18" i="11"/>
  <c r="Q18" i="11"/>
  <c r="P19" i="11"/>
  <c r="Q19" i="11"/>
  <c r="P20" i="11"/>
  <c r="Q20" i="11"/>
  <c r="P21" i="11"/>
  <c r="Q21" i="11"/>
  <c r="P22" i="11"/>
  <c r="Q22" i="11"/>
  <c r="P23" i="11"/>
  <c r="Q23" i="11"/>
  <c r="P24" i="11"/>
  <c r="Q24" i="11"/>
  <c r="P25" i="11"/>
  <c r="Q25" i="11"/>
  <c r="P26" i="11"/>
  <c r="Q26" i="11"/>
  <c r="P27" i="11"/>
  <c r="Q27" i="11"/>
  <c r="P28" i="11"/>
  <c r="Q28" i="11"/>
  <c r="P29" i="11"/>
  <c r="Q29" i="11"/>
  <c r="P30" i="11"/>
  <c r="Q30" i="11"/>
  <c r="R30" i="11"/>
  <c r="P31" i="11"/>
  <c r="Q31" i="11"/>
  <c r="P32" i="11"/>
  <c r="Q32" i="11"/>
  <c r="P33" i="11"/>
  <c r="Q33" i="11"/>
  <c r="P34" i="11"/>
  <c r="Q34" i="11"/>
  <c r="P35" i="11"/>
  <c r="Q35" i="11"/>
  <c r="P36" i="11"/>
  <c r="Q36" i="11"/>
  <c r="P37" i="11"/>
  <c r="Q37" i="11"/>
  <c r="P38" i="11"/>
  <c r="Q38" i="11"/>
  <c r="R38" i="11"/>
  <c r="P39" i="11"/>
  <c r="Q39" i="11"/>
  <c r="P40" i="11"/>
  <c r="Q40" i="11"/>
  <c r="P41" i="11"/>
  <c r="Q41" i="11"/>
  <c r="P42" i="11"/>
  <c r="Q42" i="11"/>
  <c r="P43" i="11"/>
  <c r="Q43" i="11"/>
  <c r="P44" i="11"/>
  <c r="Q44" i="11"/>
  <c r="P45" i="11"/>
  <c r="Q45" i="11"/>
  <c r="P46" i="11"/>
  <c r="Q46" i="11"/>
  <c r="R46" i="11"/>
  <c r="P47" i="11"/>
  <c r="Q47" i="11"/>
  <c r="P48" i="11"/>
  <c r="Q48" i="11"/>
  <c r="P49" i="11"/>
  <c r="Q49" i="11"/>
  <c r="P50" i="11"/>
  <c r="Q50" i="11"/>
  <c r="P51" i="11"/>
  <c r="Q51" i="11"/>
  <c r="P52" i="11"/>
  <c r="Q52" i="11"/>
  <c r="P53" i="11"/>
  <c r="Q53" i="11"/>
  <c r="P54" i="11"/>
  <c r="Q54" i="11"/>
  <c r="R54" i="11"/>
  <c r="P55" i="11"/>
  <c r="Q55" i="11"/>
  <c r="P56" i="11"/>
  <c r="Q56" i="11"/>
  <c r="P57" i="11"/>
  <c r="Q57" i="11"/>
  <c r="P58" i="11"/>
  <c r="Q58" i="11"/>
  <c r="P59" i="11"/>
  <c r="Q59" i="11"/>
  <c r="P60" i="11"/>
  <c r="Q60" i="11"/>
  <c r="P61" i="11"/>
  <c r="Q61" i="11"/>
  <c r="P62" i="11"/>
  <c r="Q62" i="11"/>
  <c r="R62" i="11"/>
  <c r="P63" i="11"/>
  <c r="Q63" i="11"/>
  <c r="P64" i="11"/>
  <c r="Q64" i="11"/>
  <c r="P65" i="11"/>
  <c r="Q65" i="11"/>
  <c r="P66" i="11"/>
  <c r="Q66" i="11"/>
  <c r="P67" i="11"/>
  <c r="Q67" i="11"/>
  <c r="P68" i="11"/>
  <c r="Q68" i="11"/>
  <c r="P69" i="11"/>
  <c r="Q69" i="11"/>
  <c r="P70" i="11"/>
  <c r="Q70" i="11"/>
  <c r="R70" i="11"/>
  <c r="P71" i="11"/>
  <c r="Q71" i="11"/>
  <c r="P72" i="11"/>
  <c r="Q72" i="11"/>
  <c r="P73" i="11"/>
  <c r="Q73" i="11"/>
  <c r="P74" i="11"/>
  <c r="Q74" i="11"/>
  <c r="P75" i="11"/>
  <c r="Q75" i="11"/>
  <c r="P76" i="11"/>
  <c r="Q76" i="11"/>
  <c r="P77" i="11"/>
  <c r="Q77" i="11"/>
  <c r="P78" i="11"/>
  <c r="Q78" i="11"/>
  <c r="R78" i="11"/>
  <c r="P79" i="11"/>
  <c r="Q79" i="11"/>
  <c r="P80" i="11"/>
  <c r="Q80" i="11"/>
  <c r="P81" i="11"/>
  <c r="Q81" i="11"/>
  <c r="P82" i="11"/>
  <c r="Q82" i="11"/>
  <c r="P83" i="11"/>
  <c r="Q83" i="11"/>
  <c r="P84" i="11"/>
  <c r="Q84" i="11"/>
  <c r="P85" i="11"/>
  <c r="Q85" i="11"/>
  <c r="P86" i="11"/>
  <c r="Q86" i="11"/>
  <c r="R86" i="11"/>
  <c r="P87" i="11"/>
  <c r="Q87" i="11"/>
  <c r="P88" i="11"/>
  <c r="Q88" i="11"/>
  <c r="P89" i="11"/>
  <c r="Q89" i="11"/>
  <c r="P90" i="11"/>
  <c r="Q90" i="11"/>
  <c r="P91" i="11"/>
  <c r="Q91" i="11"/>
  <c r="P92" i="11"/>
  <c r="Q92" i="11"/>
  <c r="P93" i="11"/>
  <c r="Q93" i="11"/>
  <c r="L2" i="11"/>
  <c r="M2" i="11"/>
  <c r="L3" i="11"/>
  <c r="M3" i="11"/>
  <c r="L4" i="11"/>
  <c r="M4" i="11"/>
  <c r="L5" i="11"/>
  <c r="M5" i="11"/>
  <c r="L6" i="11"/>
  <c r="M6" i="11"/>
  <c r="L7" i="11"/>
  <c r="M7" i="11"/>
  <c r="L8" i="11"/>
  <c r="M8" i="11"/>
  <c r="L9" i="11"/>
  <c r="M9" i="11"/>
  <c r="L10" i="11"/>
  <c r="M10" i="11"/>
  <c r="L11" i="11"/>
  <c r="M11" i="11"/>
  <c r="L12" i="11"/>
  <c r="M12" i="11"/>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I2" i="11"/>
  <c r="J2" i="11"/>
  <c r="K2" i="11"/>
  <c r="I3" i="11"/>
  <c r="J3" i="11"/>
  <c r="K3" i="11"/>
  <c r="I4" i="11"/>
  <c r="J4" i="11"/>
  <c r="K4" i="11"/>
  <c r="I5" i="11"/>
  <c r="J5" i="11"/>
  <c r="K5" i="11"/>
  <c r="I6" i="11"/>
  <c r="J6" i="11"/>
  <c r="I7" i="11"/>
  <c r="J7" i="11"/>
  <c r="I8" i="11"/>
  <c r="J8" i="11"/>
  <c r="K8" i="11"/>
  <c r="I9" i="11"/>
  <c r="J9" i="11"/>
  <c r="I10" i="11"/>
  <c r="J10" i="11"/>
  <c r="I11" i="11"/>
  <c r="J11" i="11"/>
  <c r="I12" i="11"/>
  <c r="J12" i="11"/>
  <c r="I13" i="11"/>
  <c r="J13" i="11"/>
  <c r="K13" i="11"/>
  <c r="I14" i="11"/>
  <c r="J14" i="11"/>
  <c r="K14" i="11"/>
  <c r="I15" i="11"/>
  <c r="J15" i="11"/>
  <c r="K15" i="11"/>
  <c r="I16" i="11"/>
  <c r="J16" i="11"/>
  <c r="I17" i="11"/>
  <c r="J17" i="11"/>
  <c r="I18" i="11"/>
  <c r="J18" i="11"/>
  <c r="K18" i="11"/>
  <c r="I19" i="11"/>
  <c r="J19" i="11"/>
  <c r="K19" i="11"/>
  <c r="I20" i="11"/>
  <c r="J20" i="11"/>
  <c r="K20" i="11"/>
  <c r="I21" i="11"/>
  <c r="J21" i="11"/>
  <c r="K21" i="11"/>
  <c r="I22" i="11"/>
  <c r="J22" i="11"/>
  <c r="K22" i="11"/>
  <c r="I23" i="11"/>
  <c r="J23" i="11"/>
  <c r="K23" i="11"/>
  <c r="I24" i="11"/>
  <c r="J24" i="11"/>
  <c r="K24" i="11"/>
  <c r="I25" i="11"/>
  <c r="J25" i="11"/>
  <c r="K25" i="11"/>
  <c r="I26" i="11"/>
  <c r="J26" i="11"/>
  <c r="K26" i="11"/>
  <c r="I27" i="11"/>
  <c r="J27" i="11"/>
  <c r="K27" i="11"/>
  <c r="I28" i="11"/>
  <c r="J28" i="11"/>
  <c r="K28" i="11"/>
  <c r="I29" i="11"/>
  <c r="J29" i="11"/>
  <c r="K29" i="11"/>
  <c r="I30" i="11"/>
  <c r="J30" i="11"/>
  <c r="K30" i="11"/>
  <c r="I31" i="11"/>
  <c r="J31" i="11"/>
  <c r="K31" i="11"/>
  <c r="I32" i="11"/>
  <c r="J32" i="11"/>
  <c r="K32" i="11"/>
  <c r="I33" i="11"/>
  <c r="J33" i="11"/>
  <c r="K33" i="11"/>
  <c r="I34" i="11"/>
  <c r="J34" i="11"/>
  <c r="K34" i="11"/>
  <c r="I35" i="11"/>
  <c r="J35" i="11"/>
  <c r="K35" i="11"/>
  <c r="I36" i="11"/>
  <c r="J36" i="11"/>
  <c r="K36" i="11"/>
  <c r="I37" i="11"/>
  <c r="J37" i="11"/>
  <c r="K37" i="11"/>
  <c r="I38" i="11"/>
  <c r="J38" i="11"/>
  <c r="K38" i="11"/>
  <c r="I39" i="11"/>
  <c r="J39" i="11"/>
  <c r="K39" i="11"/>
  <c r="I40" i="11"/>
  <c r="J40" i="11"/>
  <c r="K40" i="11"/>
  <c r="I41" i="11"/>
  <c r="J41" i="11"/>
  <c r="K41" i="11"/>
  <c r="I42" i="11"/>
  <c r="J42" i="11"/>
  <c r="K42" i="11"/>
  <c r="I43" i="11"/>
  <c r="J43" i="11"/>
  <c r="K43" i="11"/>
  <c r="I44" i="11"/>
  <c r="J44" i="11"/>
  <c r="K44" i="11"/>
  <c r="I45" i="11"/>
  <c r="J45" i="11"/>
  <c r="K45" i="11"/>
  <c r="I46" i="11"/>
  <c r="J46" i="11"/>
  <c r="K46" i="11"/>
  <c r="I47" i="11"/>
  <c r="J47" i="11"/>
  <c r="K47" i="11"/>
  <c r="I48" i="11"/>
  <c r="J48" i="11"/>
  <c r="K48" i="11"/>
  <c r="I49" i="11"/>
  <c r="J49" i="11"/>
  <c r="K49" i="11"/>
  <c r="I50" i="11"/>
  <c r="J50" i="11"/>
  <c r="K50" i="11"/>
  <c r="I51" i="11"/>
  <c r="J51" i="11"/>
  <c r="K51" i="11"/>
  <c r="I52" i="11"/>
  <c r="J52" i="11"/>
  <c r="K52" i="11"/>
  <c r="I53" i="11"/>
  <c r="J53" i="11"/>
  <c r="K53" i="11"/>
  <c r="I54" i="11"/>
  <c r="J54" i="11"/>
  <c r="K54" i="11"/>
  <c r="I55" i="11"/>
  <c r="J55" i="11"/>
  <c r="K55" i="11"/>
  <c r="I56" i="11"/>
  <c r="J56" i="11"/>
  <c r="K56" i="11"/>
  <c r="I57" i="11"/>
  <c r="J57" i="11"/>
  <c r="K57" i="11"/>
  <c r="I58" i="11"/>
  <c r="J58" i="11"/>
  <c r="K58" i="11"/>
  <c r="I59" i="11"/>
  <c r="J59" i="11"/>
  <c r="K59" i="11"/>
  <c r="I60" i="11"/>
  <c r="J60" i="11"/>
  <c r="K60" i="11"/>
  <c r="I61" i="11"/>
  <c r="J61" i="11"/>
  <c r="K61" i="11"/>
  <c r="I62" i="11"/>
  <c r="J62" i="11"/>
  <c r="K62" i="11"/>
  <c r="I63" i="11"/>
  <c r="J63" i="11"/>
  <c r="K63" i="11"/>
  <c r="I64" i="11"/>
  <c r="J64" i="11"/>
  <c r="K64" i="11"/>
  <c r="I65" i="11"/>
  <c r="J65" i="11"/>
  <c r="K65" i="11"/>
  <c r="I66" i="11"/>
  <c r="J66" i="11"/>
  <c r="K66" i="11"/>
  <c r="I67" i="11"/>
  <c r="J67" i="11"/>
  <c r="K67" i="11"/>
  <c r="I68" i="11"/>
  <c r="J68" i="11"/>
  <c r="K68" i="11"/>
  <c r="I69" i="11"/>
  <c r="J69" i="11"/>
  <c r="K69" i="11"/>
  <c r="I70" i="11"/>
  <c r="J70" i="11"/>
  <c r="K70" i="11"/>
  <c r="I71" i="11"/>
  <c r="J71" i="11"/>
  <c r="K71" i="11"/>
  <c r="I72" i="11"/>
  <c r="J72" i="11"/>
  <c r="K72" i="11"/>
  <c r="I73" i="11"/>
  <c r="J73" i="11"/>
  <c r="K73" i="11"/>
  <c r="I74" i="11"/>
  <c r="J74" i="11"/>
  <c r="K74" i="11"/>
  <c r="I75" i="11"/>
  <c r="J75" i="11"/>
  <c r="K75" i="11"/>
  <c r="I76" i="11"/>
  <c r="J76" i="11"/>
  <c r="K76" i="11"/>
  <c r="I77" i="11"/>
  <c r="J77" i="11"/>
  <c r="K77" i="11"/>
  <c r="I78" i="11"/>
  <c r="J78" i="11"/>
  <c r="K78" i="11"/>
  <c r="I79" i="11"/>
  <c r="J79" i="11"/>
  <c r="K79" i="11"/>
  <c r="I80" i="11"/>
  <c r="J80" i="11"/>
  <c r="K80" i="11"/>
  <c r="I81" i="11"/>
  <c r="J81" i="11"/>
  <c r="K81" i="11"/>
  <c r="I82" i="11"/>
  <c r="J82" i="11"/>
  <c r="K82" i="11"/>
  <c r="I83" i="11"/>
  <c r="J83" i="11"/>
  <c r="K83" i="11"/>
  <c r="I84" i="11"/>
  <c r="J84" i="11"/>
  <c r="K84" i="11"/>
  <c r="I85" i="11"/>
  <c r="J85" i="11"/>
  <c r="K85" i="11"/>
  <c r="I86" i="11"/>
  <c r="J86" i="11"/>
  <c r="K86" i="11"/>
  <c r="I87" i="11"/>
  <c r="J87" i="11"/>
  <c r="K87" i="11"/>
  <c r="I88" i="11"/>
  <c r="J88" i="11"/>
  <c r="K88" i="11"/>
  <c r="I89" i="11"/>
  <c r="J89" i="11"/>
  <c r="K89" i="11"/>
  <c r="I90" i="11"/>
  <c r="J90" i="11"/>
  <c r="K90" i="11"/>
  <c r="I91" i="11"/>
  <c r="J91" i="11"/>
  <c r="K91" i="11"/>
  <c r="I92" i="11"/>
  <c r="J92" i="11"/>
  <c r="K92" i="11"/>
  <c r="I93" i="11"/>
  <c r="J93" i="11"/>
  <c r="K93" i="11"/>
  <c r="F2" i="11"/>
  <c r="G2" i="11"/>
  <c r="H2" i="11"/>
  <c r="F3" i="11"/>
  <c r="G3" i="11"/>
  <c r="H3" i="11"/>
  <c r="F4" i="11"/>
  <c r="G4" i="11"/>
  <c r="H4" i="11"/>
  <c r="F5" i="11"/>
  <c r="G5" i="11"/>
  <c r="H5" i="11"/>
  <c r="F6" i="11"/>
  <c r="G6" i="11"/>
  <c r="H6" i="11"/>
  <c r="F7" i="11"/>
  <c r="G7" i="11"/>
  <c r="F8" i="11"/>
  <c r="G8" i="11"/>
  <c r="H8" i="11"/>
  <c r="F9" i="11"/>
  <c r="G9" i="11"/>
  <c r="H9" i="11"/>
  <c r="F10" i="11"/>
  <c r="G10" i="11"/>
  <c r="H10" i="11"/>
  <c r="F11" i="11"/>
  <c r="G11" i="11"/>
  <c r="F12" i="11"/>
  <c r="G12" i="11"/>
  <c r="F13" i="11"/>
  <c r="G13" i="11"/>
  <c r="H13" i="11"/>
  <c r="F14" i="11"/>
  <c r="G14" i="11"/>
  <c r="H14" i="11"/>
  <c r="F15" i="11"/>
  <c r="G15" i="11"/>
  <c r="H15" i="11"/>
  <c r="F16" i="11"/>
  <c r="G16" i="11"/>
  <c r="F17" i="11"/>
  <c r="G17" i="11"/>
  <c r="F18" i="11"/>
  <c r="G18" i="11"/>
  <c r="H18" i="11"/>
  <c r="F19" i="11"/>
  <c r="G19" i="11"/>
  <c r="H19" i="11"/>
  <c r="F20" i="11"/>
  <c r="G20" i="11"/>
  <c r="H20" i="11"/>
  <c r="F21" i="11"/>
  <c r="G21" i="11"/>
  <c r="H21" i="11"/>
  <c r="F22" i="11"/>
  <c r="G22" i="11"/>
  <c r="H22" i="11"/>
  <c r="F23" i="11"/>
  <c r="G23" i="11"/>
  <c r="H23" i="11"/>
  <c r="F24" i="11"/>
  <c r="G24" i="11"/>
  <c r="H24" i="11"/>
  <c r="F25" i="11"/>
  <c r="G25" i="11"/>
  <c r="H25" i="11"/>
  <c r="F26" i="11"/>
  <c r="G26" i="11"/>
  <c r="H26" i="11"/>
  <c r="F27" i="11"/>
  <c r="G27" i="11"/>
  <c r="H27" i="11"/>
  <c r="F28" i="11"/>
  <c r="G28" i="11"/>
  <c r="H28" i="11"/>
  <c r="F29" i="11"/>
  <c r="G29" i="11"/>
  <c r="H29" i="11"/>
  <c r="F30" i="11"/>
  <c r="G30" i="11"/>
  <c r="H30" i="11"/>
  <c r="F31" i="11"/>
  <c r="G31" i="11"/>
  <c r="H31" i="11"/>
  <c r="F32" i="11"/>
  <c r="G32" i="11"/>
  <c r="H32" i="11"/>
  <c r="F33" i="11"/>
  <c r="G33" i="11"/>
  <c r="H33" i="11"/>
  <c r="F34" i="11"/>
  <c r="G34" i="11"/>
  <c r="H34" i="11"/>
  <c r="F35" i="11"/>
  <c r="G35" i="11"/>
  <c r="H35" i="11"/>
  <c r="F36" i="11"/>
  <c r="G36" i="11"/>
  <c r="H36" i="11"/>
  <c r="F37" i="11"/>
  <c r="G37" i="11"/>
  <c r="H37" i="11"/>
  <c r="F38" i="11"/>
  <c r="G38" i="11"/>
  <c r="H38" i="11"/>
  <c r="F39" i="11"/>
  <c r="G39" i="11"/>
  <c r="H39" i="11"/>
  <c r="F40" i="11"/>
  <c r="G40" i="11"/>
  <c r="H40" i="11"/>
  <c r="F41" i="11"/>
  <c r="G41" i="11"/>
  <c r="H41" i="11"/>
  <c r="F42" i="11"/>
  <c r="G42" i="11"/>
  <c r="H42" i="11"/>
  <c r="F43" i="11"/>
  <c r="G43" i="11"/>
  <c r="H43" i="11"/>
  <c r="F44" i="11"/>
  <c r="G44" i="11"/>
  <c r="H44" i="11"/>
  <c r="F45" i="11"/>
  <c r="G45" i="11"/>
  <c r="H45" i="11"/>
  <c r="F46" i="11"/>
  <c r="G46" i="11"/>
  <c r="H46" i="11"/>
  <c r="F47" i="11"/>
  <c r="G47" i="11"/>
  <c r="H47" i="11"/>
  <c r="F48" i="11"/>
  <c r="G48" i="11"/>
  <c r="H48" i="11"/>
  <c r="F49" i="11"/>
  <c r="G49" i="11"/>
  <c r="H49" i="11"/>
  <c r="F50" i="11"/>
  <c r="G50" i="11"/>
  <c r="H50" i="11"/>
  <c r="F51" i="11"/>
  <c r="G51" i="11"/>
  <c r="H51" i="11"/>
  <c r="F52" i="11"/>
  <c r="G52" i="11"/>
  <c r="H52" i="11"/>
  <c r="F53" i="11"/>
  <c r="G53" i="11"/>
  <c r="H53" i="11"/>
  <c r="F54" i="11"/>
  <c r="G54" i="11"/>
  <c r="H54" i="11"/>
  <c r="F55" i="11"/>
  <c r="G55" i="11"/>
  <c r="H55" i="11"/>
  <c r="F56" i="11"/>
  <c r="G56" i="11"/>
  <c r="H56" i="11"/>
  <c r="F57" i="11"/>
  <c r="G57" i="11"/>
  <c r="H57" i="11"/>
  <c r="F58" i="11"/>
  <c r="G58" i="11"/>
  <c r="H58" i="11"/>
  <c r="F59" i="11"/>
  <c r="G59" i="11"/>
  <c r="H59" i="11"/>
  <c r="F60" i="11"/>
  <c r="G60" i="11"/>
  <c r="H60" i="11"/>
  <c r="F61" i="11"/>
  <c r="G61" i="11"/>
  <c r="H61" i="11"/>
  <c r="F62" i="11"/>
  <c r="G62" i="11"/>
  <c r="H62" i="11"/>
  <c r="F63" i="11"/>
  <c r="G63" i="11"/>
  <c r="H63" i="11"/>
  <c r="F64" i="11"/>
  <c r="G64" i="11"/>
  <c r="H64" i="11"/>
  <c r="F65" i="11"/>
  <c r="G65" i="11"/>
  <c r="H65" i="11"/>
  <c r="F66" i="11"/>
  <c r="G66" i="11"/>
  <c r="H66" i="11"/>
  <c r="F67" i="11"/>
  <c r="G67" i="11"/>
  <c r="H67" i="11"/>
  <c r="F68" i="11"/>
  <c r="G68" i="11"/>
  <c r="H68" i="11"/>
  <c r="F69" i="11"/>
  <c r="G69" i="11"/>
  <c r="H69" i="11"/>
  <c r="F70" i="11"/>
  <c r="G70" i="11"/>
  <c r="H70" i="11"/>
  <c r="F71" i="11"/>
  <c r="G71" i="11"/>
  <c r="H71" i="11"/>
  <c r="F72" i="11"/>
  <c r="G72" i="11"/>
  <c r="H72" i="11"/>
  <c r="F73" i="11"/>
  <c r="G73" i="11"/>
  <c r="H73" i="11"/>
  <c r="F74" i="11"/>
  <c r="G74" i="11"/>
  <c r="H74" i="11"/>
  <c r="F75" i="11"/>
  <c r="G75" i="11"/>
  <c r="H75" i="11"/>
  <c r="F76" i="11"/>
  <c r="G76" i="11"/>
  <c r="H76" i="11"/>
  <c r="F77" i="11"/>
  <c r="G77" i="11"/>
  <c r="H77" i="11"/>
  <c r="F78" i="11"/>
  <c r="G78" i="11"/>
  <c r="H78" i="11"/>
  <c r="F79" i="11"/>
  <c r="G79" i="11"/>
  <c r="H79" i="11"/>
  <c r="F80" i="11"/>
  <c r="G80" i="11"/>
  <c r="H80" i="11"/>
  <c r="F81" i="11"/>
  <c r="G81" i="11"/>
  <c r="H81" i="11"/>
  <c r="F82" i="11"/>
  <c r="G82" i="11"/>
  <c r="H82" i="11"/>
  <c r="F83" i="11"/>
  <c r="G83" i="11"/>
  <c r="H83" i="11"/>
  <c r="F84" i="11"/>
  <c r="G84" i="11"/>
  <c r="H84" i="11"/>
  <c r="F85" i="11"/>
  <c r="G85" i="11"/>
  <c r="H85" i="11"/>
  <c r="F86" i="11"/>
  <c r="G86" i="11"/>
  <c r="H86" i="11"/>
  <c r="F87" i="11"/>
  <c r="G87" i="11"/>
  <c r="H87" i="11"/>
  <c r="F88" i="11"/>
  <c r="G88" i="11"/>
  <c r="H88" i="11"/>
  <c r="F89" i="11"/>
  <c r="G89" i="11"/>
  <c r="H89" i="11"/>
  <c r="F90" i="11"/>
  <c r="G90" i="11"/>
  <c r="H90" i="11"/>
  <c r="F91" i="11"/>
  <c r="G91" i="11"/>
  <c r="H91" i="11"/>
  <c r="F92" i="11"/>
  <c r="G92" i="11"/>
  <c r="H92" i="11"/>
  <c r="F93" i="11"/>
  <c r="G93" i="11"/>
  <c r="H93" i="11"/>
  <c r="B2" i="11"/>
  <c r="C2" i="11"/>
  <c r="D2" i="11"/>
  <c r="E2" i="11"/>
  <c r="B3" i="11"/>
  <c r="C3" i="11"/>
  <c r="D3" i="11"/>
  <c r="E3" i="11"/>
  <c r="B4" i="11"/>
  <c r="C4" i="11"/>
  <c r="D4" i="11"/>
  <c r="E4" i="11"/>
  <c r="B5" i="11"/>
  <c r="C5" i="11"/>
  <c r="D5" i="11"/>
  <c r="E5" i="11"/>
  <c r="B6" i="11"/>
  <c r="C6" i="11"/>
  <c r="D6" i="11"/>
  <c r="E6" i="11"/>
  <c r="B7" i="11"/>
  <c r="C7" i="11"/>
  <c r="D7" i="11"/>
  <c r="E7" i="11"/>
  <c r="B8" i="11"/>
  <c r="C8" i="11"/>
  <c r="D8" i="11"/>
  <c r="E8" i="11"/>
  <c r="B9" i="11"/>
  <c r="C9" i="11"/>
  <c r="D9" i="11"/>
  <c r="E9" i="11"/>
  <c r="B10" i="11"/>
  <c r="C10" i="11"/>
  <c r="D10" i="11"/>
  <c r="E10" i="11"/>
  <c r="B11" i="11"/>
  <c r="C11" i="11"/>
  <c r="D11" i="11"/>
  <c r="E11" i="11"/>
  <c r="B12" i="11"/>
  <c r="C12" i="11"/>
  <c r="D12" i="11"/>
  <c r="E12" i="11"/>
  <c r="B13" i="11"/>
  <c r="C13" i="11"/>
  <c r="D13" i="11"/>
  <c r="E13" i="11"/>
  <c r="B14" i="11"/>
  <c r="C14" i="11"/>
  <c r="D14" i="11"/>
  <c r="E14" i="11"/>
  <c r="B15" i="11"/>
  <c r="C15" i="11"/>
  <c r="D15" i="11"/>
  <c r="E15" i="11"/>
  <c r="B16" i="11"/>
  <c r="C16" i="11"/>
  <c r="D16" i="11"/>
  <c r="E16" i="11"/>
  <c r="B17" i="11"/>
  <c r="C17" i="11"/>
  <c r="D17" i="11"/>
  <c r="E17" i="11"/>
  <c r="B18" i="11"/>
  <c r="C18" i="11"/>
  <c r="D18" i="11"/>
  <c r="E18" i="11"/>
  <c r="B19" i="11"/>
  <c r="C19" i="11"/>
  <c r="D19" i="11"/>
  <c r="E19" i="11"/>
  <c r="B20" i="11"/>
  <c r="C20" i="11"/>
  <c r="B21" i="11"/>
  <c r="C21" i="11"/>
  <c r="D21" i="11"/>
  <c r="E21" i="11"/>
  <c r="B22" i="11"/>
  <c r="C22" i="11"/>
  <c r="D22" i="11"/>
  <c r="E22" i="11"/>
  <c r="B23" i="11"/>
  <c r="C23" i="11"/>
  <c r="D23" i="11"/>
  <c r="E23" i="11"/>
  <c r="B24" i="11"/>
  <c r="C24" i="11"/>
  <c r="E24" i="11"/>
  <c r="B25" i="11"/>
  <c r="C25" i="11"/>
  <c r="B26" i="11"/>
  <c r="C26" i="11"/>
  <c r="D26" i="11"/>
  <c r="E26" i="11"/>
  <c r="B27" i="11"/>
  <c r="C27" i="11"/>
  <c r="D27" i="11"/>
  <c r="E27" i="11"/>
  <c r="B28" i="11"/>
  <c r="C28" i="11"/>
  <c r="D28" i="11"/>
  <c r="B29" i="11"/>
  <c r="C29" i="11"/>
  <c r="D29" i="11"/>
  <c r="E29" i="11"/>
  <c r="B30" i="11"/>
  <c r="C30" i="11"/>
  <c r="D30" i="11"/>
  <c r="E30" i="11"/>
  <c r="B31" i="11"/>
  <c r="C31" i="11"/>
  <c r="D31" i="11"/>
  <c r="E31" i="11"/>
  <c r="B32" i="11"/>
  <c r="C32" i="11"/>
  <c r="D32" i="11"/>
  <c r="E32" i="11"/>
  <c r="B33" i="11"/>
  <c r="C33" i="11"/>
  <c r="D33" i="11"/>
  <c r="E33" i="11"/>
  <c r="B34" i="11"/>
  <c r="C34" i="11"/>
  <c r="D34" i="11"/>
  <c r="E34" i="11"/>
  <c r="B35" i="11"/>
  <c r="C35" i="11"/>
  <c r="D35" i="11"/>
  <c r="E35" i="11"/>
  <c r="B36" i="11"/>
  <c r="C36" i="11"/>
  <c r="D36" i="11"/>
  <c r="E36" i="11"/>
  <c r="B37" i="11"/>
  <c r="C37" i="11"/>
  <c r="D37" i="11"/>
  <c r="E37" i="11"/>
  <c r="B38" i="11"/>
  <c r="C38" i="11"/>
  <c r="D38" i="11"/>
  <c r="E38" i="11"/>
  <c r="B39" i="11"/>
  <c r="C39" i="11"/>
  <c r="D39" i="11"/>
  <c r="E39" i="11"/>
  <c r="B40" i="11"/>
  <c r="C40" i="11"/>
  <c r="D40" i="11"/>
  <c r="E40" i="11"/>
  <c r="B41" i="11"/>
  <c r="C41" i="11"/>
  <c r="D41" i="11"/>
  <c r="E41" i="11"/>
  <c r="B42" i="11"/>
  <c r="C42" i="11"/>
  <c r="D42" i="11"/>
  <c r="E42" i="11"/>
  <c r="B43" i="11"/>
  <c r="C43" i="11"/>
  <c r="D43" i="11"/>
  <c r="E43" i="11"/>
  <c r="B44" i="11"/>
  <c r="C44" i="11"/>
  <c r="D44" i="11"/>
  <c r="E44" i="11"/>
  <c r="B45" i="11"/>
  <c r="C45" i="11"/>
  <c r="D45" i="11"/>
  <c r="E45" i="11"/>
  <c r="B46" i="11"/>
  <c r="C46" i="11"/>
  <c r="D46" i="11"/>
  <c r="E46" i="11"/>
  <c r="B47" i="11"/>
  <c r="C47" i="11"/>
  <c r="D47" i="11"/>
  <c r="E47" i="11"/>
  <c r="B48" i="11"/>
  <c r="C48" i="11"/>
  <c r="D48" i="11"/>
  <c r="E48" i="11"/>
  <c r="B49" i="11"/>
  <c r="C49" i="11"/>
  <c r="D49" i="11"/>
  <c r="E49" i="11"/>
  <c r="B50" i="11"/>
  <c r="C50" i="11"/>
  <c r="D50" i="11"/>
  <c r="E50" i="11"/>
  <c r="B51" i="11"/>
  <c r="C51" i="11"/>
  <c r="D51" i="11"/>
  <c r="E51" i="11"/>
  <c r="B52" i="11"/>
  <c r="C52" i="11"/>
  <c r="D52" i="11"/>
  <c r="E52" i="11"/>
  <c r="B53" i="11"/>
  <c r="C53" i="11"/>
  <c r="D53" i="11"/>
  <c r="E53" i="11"/>
  <c r="B54" i="11"/>
  <c r="C54" i="11"/>
  <c r="D54" i="11"/>
  <c r="E54" i="11"/>
  <c r="B55" i="11"/>
  <c r="C55" i="11"/>
  <c r="D55" i="11"/>
  <c r="E55" i="11"/>
  <c r="B56" i="11"/>
  <c r="C56" i="11"/>
  <c r="D56" i="11"/>
  <c r="E56" i="11"/>
  <c r="B57" i="11"/>
  <c r="C57" i="11"/>
  <c r="D57" i="11"/>
  <c r="E57" i="11"/>
  <c r="B58" i="11"/>
  <c r="C58" i="11"/>
  <c r="D58" i="11"/>
  <c r="E58" i="11"/>
  <c r="B59" i="11"/>
  <c r="C59" i="11"/>
  <c r="D59" i="11"/>
  <c r="E59" i="11"/>
  <c r="B60" i="11"/>
  <c r="C60" i="11"/>
  <c r="D60" i="11"/>
  <c r="E60" i="11"/>
  <c r="B61" i="11"/>
  <c r="C61" i="11"/>
  <c r="D61" i="11"/>
  <c r="E61" i="11"/>
  <c r="B62" i="11"/>
  <c r="C62" i="11"/>
  <c r="D62" i="11"/>
  <c r="E62" i="11"/>
  <c r="B63" i="11"/>
  <c r="C63" i="11"/>
  <c r="D63" i="11"/>
  <c r="E63" i="11"/>
  <c r="B64" i="11"/>
  <c r="C64" i="11"/>
  <c r="D64" i="11"/>
  <c r="E64" i="11"/>
  <c r="B65" i="11"/>
  <c r="C65" i="11"/>
  <c r="D65" i="11"/>
  <c r="E65" i="11"/>
  <c r="B66" i="11"/>
  <c r="C66" i="11"/>
  <c r="D66" i="11"/>
  <c r="E66" i="11"/>
  <c r="B67" i="11"/>
  <c r="C67" i="11"/>
  <c r="D67" i="11"/>
  <c r="E67" i="11"/>
  <c r="B68" i="11"/>
  <c r="C68" i="11"/>
  <c r="D68" i="11"/>
  <c r="E68" i="11"/>
  <c r="B69" i="11"/>
  <c r="C69" i="11"/>
  <c r="D69" i="11"/>
  <c r="E69" i="11"/>
  <c r="B70" i="11"/>
  <c r="C70" i="11"/>
  <c r="D70" i="11"/>
  <c r="E70" i="11"/>
  <c r="B71" i="11"/>
  <c r="C71" i="11"/>
  <c r="D71" i="11"/>
  <c r="E71" i="11"/>
  <c r="B72" i="11"/>
  <c r="C72" i="11"/>
  <c r="D72" i="11"/>
  <c r="E72" i="11"/>
  <c r="B73" i="11"/>
  <c r="C73" i="11"/>
  <c r="D73" i="11"/>
  <c r="E73" i="11"/>
  <c r="B74" i="11"/>
  <c r="C74" i="11"/>
  <c r="D74" i="11"/>
  <c r="E74" i="11"/>
  <c r="B75" i="11"/>
  <c r="C75" i="11"/>
  <c r="D75" i="11"/>
  <c r="E75" i="11"/>
  <c r="B76" i="11"/>
  <c r="C76" i="11"/>
  <c r="D76" i="11"/>
  <c r="E76" i="11"/>
  <c r="B77" i="11"/>
  <c r="C77" i="11"/>
  <c r="D77" i="11"/>
  <c r="E77" i="11"/>
  <c r="B78" i="11"/>
  <c r="C78" i="11"/>
  <c r="D78" i="11"/>
  <c r="E78" i="11"/>
  <c r="B79" i="11"/>
  <c r="C79" i="11"/>
  <c r="D79" i="11"/>
  <c r="E79" i="11"/>
  <c r="B80" i="11"/>
  <c r="C80" i="11"/>
  <c r="D80" i="11"/>
  <c r="E80" i="11"/>
  <c r="B81" i="11"/>
  <c r="C81" i="11"/>
  <c r="D81" i="11"/>
  <c r="E81" i="11"/>
  <c r="B82" i="11"/>
  <c r="C82" i="11"/>
  <c r="D82" i="11"/>
  <c r="E82" i="11"/>
  <c r="B83" i="11"/>
  <c r="C83" i="11"/>
  <c r="D83" i="11"/>
  <c r="E83" i="11"/>
  <c r="B84" i="11"/>
  <c r="C84" i="11"/>
  <c r="D84" i="11"/>
  <c r="E84" i="11"/>
  <c r="B85" i="11"/>
  <c r="C85" i="11"/>
  <c r="D85" i="11"/>
  <c r="E85" i="11"/>
  <c r="B86" i="11"/>
  <c r="C86" i="11"/>
  <c r="D86" i="11"/>
  <c r="E86" i="11"/>
  <c r="B87" i="11"/>
  <c r="C87" i="11"/>
  <c r="D87" i="11"/>
  <c r="E87" i="11"/>
  <c r="B88" i="11"/>
  <c r="C88" i="11"/>
  <c r="D88" i="11"/>
  <c r="E88" i="11"/>
  <c r="B89" i="11"/>
  <c r="C89" i="11"/>
  <c r="D89" i="11"/>
  <c r="E89" i="11"/>
  <c r="B90" i="11"/>
  <c r="C90" i="11"/>
  <c r="D90" i="11"/>
  <c r="E90" i="11"/>
  <c r="B91" i="11"/>
  <c r="C91" i="11"/>
  <c r="D91" i="11"/>
  <c r="E91" i="11"/>
  <c r="B92" i="11"/>
  <c r="C92" i="11"/>
  <c r="D92" i="11"/>
  <c r="E92" i="11"/>
  <c r="B93" i="11"/>
  <c r="C93" i="11"/>
  <c r="D93" i="11"/>
  <c r="E93"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Z94" i="5"/>
  <c r="AB94" i="5" s="1"/>
  <c r="Z93" i="5"/>
  <c r="AB93" i="5" s="1"/>
  <c r="BI92" i="11" s="1"/>
  <c r="AB92" i="5"/>
  <c r="BI91" i="11" s="1"/>
  <c r="Z92" i="5"/>
  <c r="Z91" i="5"/>
  <c r="AB91" i="5" s="1"/>
  <c r="BI90" i="11" s="1"/>
  <c r="Z90" i="5"/>
  <c r="AB90" i="5" s="1"/>
  <c r="BI89" i="11" s="1"/>
  <c r="Z89" i="5"/>
  <c r="AB89" i="5" s="1"/>
  <c r="BI88" i="11" s="1"/>
  <c r="AB88" i="5"/>
  <c r="BI87" i="11" s="1"/>
  <c r="Z88" i="5"/>
  <c r="Z87" i="5"/>
  <c r="AB87" i="5" s="1"/>
  <c r="BI86" i="11" s="1"/>
  <c r="Z86" i="5"/>
  <c r="AB86" i="5" s="1"/>
  <c r="Z85" i="5"/>
  <c r="AB85" i="5" s="1"/>
  <c r="BI84" i="11" s="1"/>
  <c r="AB84" i="5"/>
  <c r="BI83" i="11" s="1"/>
  <c r="Z84" i="5"/>
  <c r="Z83" i="5"/>
  <c r="AB83" i="5" s="1"/>
  <c r="BI82" i="11" s="1"/>
  <c r="Z82" i="5"/>
  <c r="AB82" i="5" s="1"/>
  <c r="Z81" i="5"/>
  <c r="AB81" i="5" s="1"/>
  <c r="BI80" i="11" s="1"/>
  <c r="AB80" i="5"/>
  <c r="BI79" i="11" s="1"/>
  <c r="Z80" i="5"/>
  <c r="Z79" i="5"/>
  <c r="AB79" i="5" s="1"/>
  <c r="BI78" i="11" s="1"/>
  <c r="Z78" i="5"/>
  <c r="AB78" i="5" s="1"/>
  <c r="Z77" i="5"/>
  <c r="AB77" i="5" s="1"/>
  <c r="BI76" i="11" s="1"/>
  <c r="AB76" i="5"/>
  <c r="BI75" i="11" s="1"/>
  <c r="Z76" i="5"/>
  <c r="Z75" i="5"/>
  <c r="AB75" i="5" s="1"/>
  <c r="BI74" i="11" s="1"/>
  <c r="Z74" i="5"/>
  <c r="AB74" i="5" s="1"/>
  <c r="BI73" i="11" s="1"/>
  <c r="Z73" i="5"/>
  <c r="AB73" i="5" s="1"/>
  <c r="BI72" i="11" s="1"/>
  <c r="AB72" i="5"/>
  <c r="BI71" i="11" s="1"/>
  <c r="Z72" i="5"/>
  <c r="Z71" i="5"/>
  <c r="AB71" i="5" s="1"/>
  <c r="BI70" i="11" s="1"/>
  <c r="Z70" i="5"/>
  <c r="AB70" i="5" s="1"/>
  <c r="Z69" i="5"/>
  <c r="AB69" i="5" s="1"/>
  <c r="BI68" i="11" s="1"/>
  <c r="AB68" i="5"/>
  <c r="BI67" i="11" s="1"/>
  <c r="Z68" i="5"/>
  <c r="Z67" i="5"/>
  <c r="AB67" i="5" s="1"/>
  <c r="BI66" i="11" s="1"/>
  <c r="Z66" i="5"/>
  <c r="AB66" i="5" s="1"/>
  <c r="Z65" i="5"/>
  <c r="AB65" i="5" s="1"/>
  <c r="BI64" i="11" s="1"/>
  <c r="AB64" i="5"/>
  <c r="BI63" i="11" s="1"/>
  <c r="Z64" i="5"/>
  <c r="Z63" i="5"/>
  <c r="AB63" i="5" s="1"/>
  <c r="BI62" i="11" s="1"/>
  <c r="Z62" i="5"/>
  <c r="AB62" i="5" s="1"/>
  <c r="Z61" i="5"/>
  <c r="AB61" i="5" s="1"/>
  <c r="BI60" i="11" s="1"/>
  <c r="AB60" i="5"/>
  <c r="BI59" i="11" s="1"/>
  <c r="Z60" i="5"/>
  <c r="Z59" i="5"/>
  <c r="AB59" i="5" s="1"/>
  <c r="BI58" i="11" s="1"/>
  <c r="Z58" i="5"/>
  <c r="AB58" i="5" s="1"/>
  <c r="BI57" i="11" s="1"/>
  <c r="Z57" i="5"/>
  <c r="AB57" i="5" s="1"/>
  <c r="BI56" i="11" s="1"/>
  <c r="AB56" i="5"/>
  <c r="BI55" i="11" s="1"/>
  <c r="Z56" i="5"/>
  <c r="Z55" i="5"/>
  <c r="AB55" i="5" s="1"/>
  <c r="BI54" i="11" s="1"/>
  <c r="Z54" i="5"/>
  <c r="AB54" i="5" s="1"/>
  <c r="Z53" i="5"/>
  <c r="AB53" i="5" s="1"/>
  <c r="BI52" i="11" s="1"/>
  <c r="AB52" i="5"/>
  <c r="BI51" i="11" s="1"/>
  <c r="Z52" i="5"/>
  <c r="Z51" i="5"/>
  <c r="AB51" i="5" s="1"/>
  <c r="BI50" i="11" s="1"/>
  <c r="Z50" i="5"/>
  <c r="AB50" i="5" s="1"/>
  <c r="Z49" i="5"/>
  <c r="AB49" i="5" s="1"/>
  <c r="BI48" i="11" s="1"/>
  <c r="AB48" i="5"/>
  <c r="BI47" i="11" s="1"/>
  <c r="Z48" i="5"/>
  <c r="Z47" i="5"/>
  <c r="AB47" i="5" s="1"/>
  <c r="BI46" i="11" s="1"/>
  <c r="Z46" i="5"/>
  <c r="AB46" i="5" s="1"/>
  <c r="Z45" i="5"/>
  <c r="AB45" i="5" s="1"/>
  <c r="BI44" i="11" s="1"/>
  <c r="AB44" i="5"/>
  <c r="BI43" i="11" s="1"/>
  <c r="Z44" i="5"/>
  <c r="Z43" i="5"/>
  <c r="AB43" i="5" s="1"/>
  <c r="BI42" i="11" s="1"/>
  <c r="Z42" i="5"/>
  <c r="AB42" i="5" s="1"/>
  <c r="BI41" i="11" s="1"/>
  <c r="Z41" i="5"/>
  <c r="AB41" i="5" s="1"/>
  <c r="BI40" i="11" s="1"/>
  <c r="AB40" i="5"/>
  <c r="BI39" i="11" s="1"/>
  <c r="Z40" i="5"/>
  <c r="Z39" i="5"/>
  <c r="AB39" i="5" s="1"/>
  <c r="BI38" i="11" s="1"/>
  <c r="Z38" i="5"/>
  <c r="AB38" i="5" s="1"/>
  <c r="Z37" i="5"/>
  <c r="AB37" i="5" s="1"/>
  <c r="BI36" i="11" s="1"/>
  <c r="AB36" i="5"/>
  <c r="BI35" i="11" s="1"/>
  <c r="Z36" i="5"/>
  <c r="Z35" i="5"/>
  <c r="AB35" i="5" s="1"/>
  <c r="BI34" i="11" s="1"/>
  <c r="Z34" i="5"/>
  <c r="AB34" i="5" s="1"/>
  <c r="Z33" i="5"/>
  <c r="AB33" i="5" s="1"/>
  <c r="BI32" i="11" s="1"/>
  <c r="Z32" i="5"/>
  <c r="Z31" i="5"/>
  <c r="Z30" i="5"/>
  <c r="AB29" i="5"/>
  <c r="BI28" i="11" s="1"/>
  <c r="Z29" i="5"/>
  <c r="AB31" i="5"/>
  <c r="BI30" i="11" s="1"/>
  <c r="Z28" i="5"/>
  <c r="Z27" i="5"/>
  <c r="Z26" i="5"/>
  <c r="Z25" i="5"/>
  <c r="AB25" i="5" s="1"/>
  <c r="BI24" i="11" s="1"/>
  <c r="AB24" i="5"/>
  <c r="BI23" i="11" s="1"/>
  <c r="Z24" i="5"/>
  <c r="Z23" i="5"/>
  <c r="Z22" i="5"/>
  <c r="AB22" i="5" s="1"/>
  <c r="Z21" i="5"/>
  <c r="AB32" i="5" s="1"/>
  <c r="BI31" i="11" s="1"/>
  <c r="AB28" i="5"/>
  <c r="BI27" i="11" s="1"/>
  <c r="Z20" i="5"/>
  <c r="Z19" i="5"/>
  <c r="AB30" i="5" s="1"/>
  <c r="Z18" i="5"/>
  <c r="AB18" i="5" s="1"/>
  <c r="AB17" i="5"/>
  <c r="BI16" i="11" s="1"/>
  <c r="Z17" i="5"/>
  <c r="AB16" i="5"/>
  <c r="BI15" i="11" s="1"/>
  <c r="Z16" i="5"/>
  <c r="Z15" i="5"/>
  <c r="AB15" i="5" s="1"/>
  <c r="BI14" i="11" s="1"/>
  <c r="Z14" i="5"/>
  <c r="AB14" i="5" s="1"/>
  <c r="BI13" i="11" s="1"/>
  <c r="Z13" i="5"/>
  <c r="AB13" i="5" s="1"/>
  <c r="BI12" i="11" s="1"/>
  <c r="AB12" i="5"/>
  <c r="BI11" i="11" s="1"/>
  <c r="Z12" i="5"/>
  <c r="Z11" i="5"/>
  <c r="AB11" i="5" s="1"/>
  <c r="BI10" i="11" s="1"/>
  <c r="Z10" i="5"/>
  <c r="AB10" i="5" s="1"/>
  <c r="Z9" i="5"/>
  <c r="AB9" i="5" s="1"/>
  <c r="BI8" i="11" s="1"/>
  <c r="AB8" i="5"/>
  <c r="BI7" i="11" s="1"/>
  <c r="Z8" i="5"/>
  <c r="Z7" i="5"/>
  <c r="AB7" i="5" s="1"/>
  <c r="BI6" i="11" s="1"/>
  <c r="Z6" i="5"/>
  <c r="AB6" i="5" s="1"/>
  <c r="Z5" i="5"/>
  <c r="AB5" i="5" s="1"/>
  <c r="BI4" i="11" s="1"/>
  <c r="AB4" i="5"/>
  <c r="BI3" i="11" s="1"/>
  <c r="Z4" i="5"/>
  <c r="Z3" i="5"/>
  <c r="AB3" i="5" s="1"/>
  <c r="BI2" i="11" s="1"/>
  <c r="X94" i="5"/>
  <c r="V94" i="5"/>
  <c r="V93" i="5"/>
  <c r="X93" i="5" s="1"/>
  <c r="AY92" i="11" s="1"/>
  <c r="X92" i="5"/>
  <c r="AY91" i="11" s="1"/>
  <c r="V92" i="5"/>
  <c r="V91" i="5"/>
  <c r="X91" i="5" s="1"/>
  <c r="AY90" i="11" s="1"/>
  <c r="X90" i="5"/>
  <c r="AY89" i="11" s="1"/>
  <c r="V90" i="5"/>
  <c r="V89" i="5"/>
  <c r="X89" i="5" s="1"/>
  <c r="AY88" i="11" s="1"/>
  <c r="X88" i="5"/>
  <c r="AY87" i="11" s="1"/>
  <c r="V88" i="5"/>
  <c r="V87" i="5"/>
  <c r="X87" i="5" s="1"/>
  <c r="X86" i="5"/>
  <c r="V86" i="5"/>
  <c r="V85" i="5"/>
  <c r="X85" i="5" s="1"/>
  <c r="AY84" i="11" s="1"/>
  <c r="X84" i="5"/>
  <c r="AY83" i="11" s="1"/>
  <c r="V84" i="5"/>
  <c r="V83" i="5"/>
  <c r="X83" i="5" s="1"/>
  <c r="AY82" i="11" s="1"/>
  <c r="X82" i="5"/>
  <c r="AY81" i="11" s="1"/>
  <c r="V82" i="5"/>
  <c r="V81" i="5"/>
  <c r="X81" i="5" s="1"/>
  <c r="AY80" i="11" s="1"/>
  <c r="X80" i="5"/>
  <c r="AY79" i="11" s="1"/>
  <c r="V80" i="5"/>
  <c r="V79" i="5"/>
  <c r="X79" i="5" s="1"/>
  <c r="X78" i="5"/>
  <c r="V78" i="5"/>
  <c r="V77" i="5"/>
  <c r="X77" i="5" s="1"/>
  <c r="AY76" i="11" s="1"/>
  <c r="X76" i="5"/>
  <c r="AY75" i="11" s="1"/>
  <c r="V76" i="5"/>
  <c r="V75" i="5"/>
  <c r="X75" i="5" s="1"/>
  <c r="AY74" i="11" s="1"/>
  <c r="X74" i="5"/>
  <c r="AY73" i="11" s="1"/>
  <c r="V74" i="5"/>
  <c r="V73" i="5"/>
  <c r="X73" i="5" s="1"/>
  <c r="AY72" i="11" s="1"/>
  <c r="X72" i="5"/>
  <c r="AY71" i="11" s="1"/>
  <c r="V72" i="5"/>
  <c r="V71" i="5"/>
  <c r="X71" i="5" s="1"/>
  <c r="X70" i="5"/>
  <c r="V70" i="5"/>
  <c r="V69" i="5"/>
  <c r="X69" i="5" s="1"/>
  <c r="AY68" i="11" s="1"/>
  <c r="X68" i="5"/>
  <c r="AY67" i="11" s="1"/>
  <c r="V68" i="5"/>
  <c r="V67" i="5"/>
  <c r="X67" i="5" s="1"/>
  <c r="AY66" i="11" s="1"/>
  <c r="X66" i="5"/>
  <c r="AY65" i="11" s="1"/>
  <c r="V66" i="5"/>
  <c r="V65" i="5"/>
  <c r="X65" i="5" s="1"/>
  <c r="AY64" i="11" s="1"/>
  <c r="X64" i="5"/>
  <c r="AY63" i="11" s="1"/>
  <c r="V64" i="5"/>
  <c r="V63" i="5"/>
  <c r="X63" i="5" s="1"/>
  <c r="X62" i="5"/>
  <c r="V62" i="5"/>
  <c r="V61" i="5"/>
  <c r="X61" i="5" s="1"/>
  <c r="AY60" i="11" s="1"/>
  <c r="X60" i="5"/>
  <c r="AY59" i="11" s="1"/>
  <c r="V60" i="5"/>
  <c r="V59" i="5"/>
  <c r="X59" i="5" s="1"/>
  <c r="AY58" i="11" s="1"/>
  <c r="X58" i="5"/>
  <c r="AY57" i="11" s="1"/>
  <c r="V58" i="5"/>
  <c r="V57" i="5"/>
  <c r="X57" i="5" s="1"/>
  <c r="AY56" i="11" s="1"/>
  <c r="X56" i="5"/>
  <c r="AY55" i="11" s="1"/>
  <c r="V56" i="5"/>
  <c r="V55" i="5"/>
  <c r="X55" i="5" s="1"/>
  <c r="X54" i="5"/>
  <c r="V54" i="5"/>
  <c r="V53" i="5"/>
  <c r="X53" i="5" s="1"/>
  <c r="AY52" i="11" s="1"/>
  <c r="X52" i="5"/>
  <c r="AY51" i="11" s="1"/>
  <c r="V52" i="5"/>
  <c r="V51" i="5"/>
  <c r="X51" i="5" s="1"/>
  <c r="AY50" i="11" s="1"/>
  <c r="X50" i="5"/>
  <c r="AY49" i="11" s="1"/>
  <c r="V50" i="5"/>
  <c r="V49" i="5"/>
  <c r="X49" i="5" s="1"/>
  <c r="AY48" i="11" s="1"/>
  <c r="X48" i="5"/>
  <c r="AY47" i="11" s="1"/>
  <c r="V48" i="5"/>
  <c r="V47" i="5"/>
  <c r="X47" i="5" s="1"/>
  <c r="X46" i="5"/>
  <c r="V46" i="5"/>
  <c r="V45" i="5"/>
  <c r="X45" i="5" s="1"/>
  <c r="AY44" i="11" s="1"/>
  <c r="X44" i="5"/>
  <c r="AY43" i="11" s="1"/>
  <c r="V44" i="5"/>
  <c r="V43" i="5"/>
  <c r="X43" i="5" s="1"/>
  <c r="AY42" i="11" s="1"/>
  <c r="X42" i="5"/>
  <c r="AY41" i="11" s="1"/>
  <c r="V42" i="5"/>
  <c r="V41" i="5"/>
  <c r="X41" i="5" s="1"/>
  <c r="AY40" i="11" s="1"/>
  <c r="X40" i="5"/>
  <c r="AY39" i="11" s="1"/>
  <c r="V40" i="5"/>
  <c r="V39" i="5"/>
  <c r="X39" i="5" s="1"/>
  <c r="X38" i="5"/>
  <c r="V38" i="5"/>
  <c r="V37" i="5"/>
  <c r="X37" i="5" s="1"/>
  <c r="AY36" i="11" s="1"/>
  <c r="X36" i="5"/>
  <c r="AY35" i="11" s="1"/>
  <c r="V36" i="5"/>
  <c r="V35" i="5"/>
  <c r="X35" i="5" s="1"/>
  <c r="AY34" i="11" s="1"/>
  <c r="X34" i="5"/>
  <c r="AY33" i="11" s="1"/>
  <c r="V34" i="5"/>
  <c r="V33" i="5"/>
  <c r="X33" i="5" s="1"/>
  <c r="AY32" i="11" s="1"/>
  <c r="V32" i="5"/>
  <c r="V31" i="5"/>
  <c r="V30" i="5"/>
  <c r="X29" i="5"/>
  <c r="AY28" i="11" s="1"/>
  <c r="V29" i="5"/>
  <c r="X31" i="5"/>
  <c r="AY30" i="11" s="1"/>
  <c r="V28" i="5"/>
  <c r="V27" i="5"/>
  <c r="V26" i="5"/>
  <c r="V25" i="5"/>
  <c r="X25" i="5" s="1"/>
  <c r="AY24" i="11" s="1"/>
  <c r="X24" i="5"/>
  <c r="AY23" i="11" s="1"/>
  <c r="V24" i="5"/>
  <c r="V23" i="5"/>
  <c r="X22" i="5"/>
  <c r="AY21" i="11" s="1"/>
  <c r="V22" i="5"/>
  <c r="V21" i="5"/>
  <c r="X32" i="5" s="1"/>
  <c r="AY31" i="11" s="1"/>
  <c r="X28" i="5"/>
  <c r="AY27" i="11" s="1"/>
  <c r="V20" i="5"/>
  <c r="V19" i="5"/>
  <c r="X30" i="5" s="1"/>
  <c r="X18" i="5"/>
  <c r="V18" i="5"/>
  <c r="V17" i="5"/>
  <c r="X17" i="5" s="1"/>
  <c r="AY16" i="11" s="1"/>
  <c r="X16" i="5"/>
  <c r="AY15" i="11" s="1"/>
  <c r="V16" i="5"/>
  <c r="V15" i="5"/>
  <c r="X15" i="5" s="1"/>
  <c r="AY14" i="11" s="1"/>
  <c r="X14" i="5"/>
  <c r="AY13" i="11" s="1"/>
  <c r="V14" i="5"/>
  <c r="V13" i="5"/>
  <c r="X13" i="5" s="1"/>
  <c r="AY12" i="11" s="1"/>
  <c r="X12" i="5"/>
  <c r="AY11" i="11" s="1"/>
  <c r="V12" i="5"/>
  <c r="V11" i="5"/>
  <c r="X11" i="5" s="1"/>
  <c r="X10" i="5"/>
  <c r="V10" i="5"/>
  <c r="V9" i="5"/>
  <c r="X9" i="5" s="1"/>
  <c r="AY8" i="11" s="1"/>
  <c r="X8" i="5"/>
  <c r="AY7" i="11" s="1"/>
  <c r="V8" i="5"/>
  <c r="V7" i="5"/>
  <c r="X7" i="5" s="1"/>
  <c r="AY6" i="11" s="1"/>
  <c r="X6" i="5"/>
  <c r="AY5" i="11" s="1"/>
  <c r="V6" i="5"/>
  <c r="V5" i="5"/>
  <c r="X5" i="5" s="1"/>
  <c r="AY4" i="11" s="1"/>
  <c r="X4" i="5"/>
  <c r="AY3" i="11" s="1"/>
  <c r="V4" i="5"/>
  <c r="V3" i="5"/>
  <c r="X3" i="5" s="1"/>
  <c r="R94" i="5"/>
  <c r="T94" i="5" s="1"/>
  <c r="T93" i="5"/>
  <c r="AO92" i="11" s="1"/>
  <c r="R93" i="5"/>
  <c r="R92" i="5"/>
  <c r="T92" i="5" s="1"/>
  <c r="AO91" i="11" s="1"/>
  <c r="R91" i="5"/>
  <c r="T91" i="5" s="1"/>
  <c r="AO90" i="11" s="1"/>
  <c r="R90" i="5"/>
  <c r="T90" i="5" s="1"/>
  <c r="T89" i="5"/>
  <c r="AO88" i="11" s="1"/>
  <c r="R89" i="5"/>
  <c r="R88" i="5"/>
  <c r="T88" i="5" s="1"/>
  <c r="AO87" i="11" s="1"/>
  <c r="R87" i="5"/>
  <c r="T87" i="5" s="1"/>
  <c r="AO86" i="11" s="1"/>
  <c r="R86" i="5"/>
  <c r="T86" i="5" s="1"/>
  <c r="T85" i="5"/>
  <c r="AO84" i="11" s="1"/>
  <c r="R85" i="5"/>
  <c r="R84" i="5"/>
  <c r="T84" i="5" s="1"/>
  <c r="AO83" i="11" s="1"/>
  <c r="R83" i="5"/>
  <c r="T83" i="5" s="1"/>
  <c r="AO82" i="11" s="1"/>
  <c r="R82" i="5"/>
  <c r="T82" i="5" s="1"/>
  <c r="AO81" i="11" s="1"/>
  <c r="T81" i="5"/>
  <c r="AO80" i="11" s="1"/>
  <c r="R81" i="5"/>
  <c r="R80" i="5"/>
  <c r="T80" i="5" s="1"/>
  <c r="AO79" i="11" s="1"/>
  <c r="R79" i="5"/>
  <c r="T79" i="5" s="1"/>
  <c r="AO78" i="11" s="1"/>
  <c r="R78" i="5"/>
  <c r="T78" i="5" s="1"/>
  <c r="T77" i="5"/>
  <c r="AO76" i="11" s="1"/>
  <c r="R77" i="5"/>
  <c r="R76" i="5"/>
  <c r="T76" i="5" s="1"/>
  <c r="AO75" i="11" s="1"/>
  <c r="R75" i="5"/>
  <c r="T75" i="5" s="1"/>
  <c r="AO74" i="11" s="1"/>
  <c r="R74" i="5"/>
  <c r="T74" i="5" s="1"/>
  <c r="T73" i="5"/>
  <c r="AO72" i="11" s="1"/>
  <c r="R73" i="5"/>
  <c r="R72" i="5"/>
  <c r="T72" i="5" s="1"/>
  <c r="AO71" i="11" s="1"/>
  <c r="R71" i="5"/>
  <c r="T71" i="5" s="1"/>
  <c r="AO70" i="11" s="1"/>
  <c r="T70" i="5"/>
  <c r="R70" i="5"/>
  <c r="T69" i="5"/>
  <c r="AO68" i="11" s="1"/>
  <c r="R69" i="5"/>
  <c r="R68" i="5"/>
  <c r="T68" i="5" s="1"/>
  <c r="AO67" i="11" s="1"/>
  <c r="R67" i="5"/>
  <c r="T67" i="5" s="1"/>
  <c r="AO66" i="11" s="1"/>
  <c r="T66" i="5"/>
  <c r="R66" i="5"/>
  <c r="T65" i="5"/>
  <c r="AO64" i="11" s="1"/>
  <c r="R65" i="5"/>
  <c r="R64" i="5"/>
  <c r="T64" i="5" s="1"/>
  <c r="AO63" i="11" s="1"/>
  <c r="R63" i="5"/>
  <c r="T63" i="5" s="1"/>
  <c r="AO62" i="11" s="1"/>
  <c r="T62" i="5"/>
  <c r="R62" i="5"/>
  <c r="T61" i="5"/>
  <c r="AO60" i="11" s="1"/>
  <c r="R61" i="5"/>
  <c r="R60" i="5"/>
  <c r="T60" i="5" s="1"/>
  <c r="AO59" i="11" s="1"/>
  <c r="R59" i="5"/>
  <c r="T59" i="5" s="1"/>
  <c r="AO58" i="11" s="1"/>
  <c r="R58" i="5"/>
  <c r="T58" i="5" s="1"/>
  <c r="T57" i="5"/>
  <c r="AO56" i="11" s="1"/>
  <c r="R57" i="5"/>
  <c r="R56" i="5"/>
  <c r="T56" i="5" s="1"/>
  <c r="AO55" i="11" s="1"/>
  <c r="R55" i="5"/>
  <c r="T55" i="5" s="1"/>
  <c r="AO54" i="11" s="1"/>
  <c r="T54" i="5"/>
  <c r="R54" i="5"/>
  <c r="T53" i="5"/>
  <c r="AO52" i="11" s="1"/>
  <c r="R53" i="5"/>
  <c r="R52" i="5"/>
  <c r="T52" i="5" s="1"/>
  <c r="AO51" i="11" s="1"/>
  <c r="R51" i="5"/>
  <c r="T51" i="5" s="1"/>
  <c r="AO50" i="11" s="1"/>
  <c r="T50" i="5"/>
  <c r="AO49" i="11" s="1"/>
  <c r="R50" i="5"/>
  <c r="T49" i="5"/>
  <c r="AO48" i="11" s="1"/>
  <c r="R49" i="5"/>
  <c r="R48" i="5"/>
  <c r="T48" i="5" s="1"/>
  <c r="AO47" i="11" s="1"/>
  <c r="R47" i="5"/>
  <c r="T47" i="5" s="1"/>
  <c r="AO46" i="11" s="1"/>
  <c r="T46" i="5"/>
  <c r="R46" i="5"/>
  <c r="T45" i="5"/>
  <c r="AO44" i="11" s="1"/>
  <c r="R45" i="5"/>
  <c r="R44" i="5"/>
  <c r="T44" i="5" s="1"/>
  <c r="AO43" i="11" s="1"/>
  <c r="R43" i="5"/>
  <c r="T43" i="5" s="1"/>
  <c r="AO42" i="11" s="1"/>
  <c r="T42" i="5"/>
  <c r="AO41" i="11" s="1"/>
  <c r="R42" i="5"/>
  <c r="T41" i="5"/>
  <c r="AO40" i="11" s="1"/>
  <c r="R41" i="5"/>
  <c r="R40" i="5"/>
  <c r="T40" i="5" s="1"/>
  <c r="AO39" i="11" s="1"/>
  <c r="R39" i="5"/>
  <c r="T39" i="5" s="1"/>
  <c r="AO38" i="11" s="1"/>
  <c r="T38" i="5"/>
  <c r="R38" i="5"/>
  <c r="T37" i="5"/>
  <c r="AO36" i="11" s="1"/>
  <c r="R37" i="5"/>
  <c r="R36" i="5"/>
  <c r="T36" i="5" s="1"/>
  <c r="AO35" i="11" s="1"/>
  <c r="R35" i="5"/>
  <c r="T35" i="5" s="1"/>
  <c r="AO34" i="11" s="1"/>
  <c r="T34" i="5"/>
  <c r="AO33" i="11" s="1"/>
  <c r="R34" i="5"/>
  <c r="T33" i="5"/>
  <c r="AO32" i="11" s="1"/>
  <c r="R33" i="5"/>
  <c r="R32" i="5"/>
  <c r="R31" i="5"/>
  <c r="R30" i="5"/>
  <c r="T32" i="5"/>
  <c r="AO31" i="11" s="1"/>
  <c r="R29" i="5"/>
  <c r="R28" i="5"/>
  <c r="R27" i="5"/>
  <c r="R26" i="5"/>
  <c r="T25" i="5"/>
  <c r="AO24" i="11" s="1"/>
  <c r="R25" i="5"/>
  <c r="R24" i="5"/>
  <c r="R23" i="5"/>
  <c r="R22" i="5"/>
  <c r="T22" i="5" s="1"/>
  <c r="AO21" i="11" s="1"/>
  <c r="T29" i="5"/>
  <c r="AO28" i="11" s="1"/>
  <c r="R21" i="5"/>
  <c r="R20" i="5"/>
  <c r="T31" i="5" s="1"/>
  <c r="AO30" i="11" s="1"/>
  <c r="R19" i="5"/>
  <c r="T30" i="5" s="1"/>
  <c r="AO29" i="11" s="1"/>
  <c r="R18" i="5"/>
  <c r="T18" i="5" s="1"/>
  <c r="T17" i="5"/>
  <c r="AO16" i="11" s="1"/>
  <c r="R17" i="5"/>
  <c r="R16" i="5"/>
  <c r="T16" i="5" s="1"/>
  <c r="AO15" i="11" s="1"/>
  <c r="R15" i="5"/>
  <c r="T15" i="5" s="1"/>
  <c r="AO14" i="11" s="1"/>
  <c r="R14" i="5"/>
  <c r="T14" i="5" s="1"/>
  <c r="T13" i="5"/>
  <c r="AO12" i="11" s="1"/>
  <c r="R13" i="5"/>
  <c r="R12" i="5"/>
  <c r="T12" i="5" s="1"/>
  <c r="AO11" i="11" s="1"/>
  <c r="R11" i="5"/>
  <c r="T11" i="5" s="1"/>
  <c r="AO10" i="11" s="1"/>
  <c r="R10" i="5"/>
  <c r="T10" i="5" s="1"/>
  <c r="T9" i="5"/>
  <c r="AO8" i="11" s="1"/>
  <c r="R9" i="5"/>
  <c r="R8" i="5"/>
  <c r="T8" i="5" s="1"/>
  <c r="AO7" i="11" s="1"/>
  <c r="R7" i="5"/>
  <c r="T7" i="5" s="1"/>
  <c r="AO6" i="11" s="1"/>
  <c r="R6" i="5"/>
  <c r="T6" i="5" s="1"/>
  <c r="AO5" i="11" s="1"/>
  <c r="T5" i="5"/>
  <c r="AO4" i="11" s="1"/>
  <c r="R5" i="5"/>
  <c r="R4" i="5"/>
  <c r="T4" i="5" s="1"/>
  <c r="AO3" i="11" s="1"/>
  <c r="R3" i="5"/>
  <c r="T3" i="5" s="1"/>
  <c r="AO2" i="11" s="1"/>
  <c r="N94" i="5"/>
  <c r="P94" i="5" s="1"/>
  <c r="AE93" i="11" s="1"/>
  <c r="N93" i="5"/>
  <c r="P93" i="5" s="1"/>
  <c r="AE92" i="11" s="1"/>
  <c r="P92" i="5"/>
  <c r="AE91" i="11" s="1"/>
  <c r="N92" i="5"/>
  <c r="N91" i="5"/>
  <c r="P91" i="5" s="1"/>
  <c r="AE90" i="11" s="1"/>
  <c r="N90" i="5"/>
  <c r="P90" i="5" s="1"/>
  <c r="N89" i="5"/>
  <c r="P89" i="5" s="1"/>
  <c r="AE88" i="11" s="1"/>
  <c r="P88" i="5"/>
  <c r="AE87" i="11" s="1"/>
  <c r="N88" i="5"/>
  <c r="N87" i="5"/>
  <c r="P87" i="5" s="1"/>
  <c r="N86" i="5"/>
  <c r="P86" i="5" s="1"/>
  <c r="N85" i="5"/>
  <c r="P85" i="5" s="1"/>
  <c r="AE84" i="11" s="1"/>
  <c r="P84" i="5"/>
  <c r="AE83" i="11" s="1"/>
  <c r="N84" i="5"/>
  <c r="N83" i="5"/>
  <c r="P83" i="5" s="1"/>
  <c r="N82" i="5"/>
  <c r="P82" i="5" s="1"/>
  <c r="N81" i="5"/>
  <c r="P81" i="5" s="1"/>
  <c r="AE80" i="11" s="1"/>
  <c r="P80" i="5"/>
  <c r="AE79" i="11" s="1"/>
  <c r="N80" i="5"/>
  <c r="N79" i="5"/>
  <c r="P79" i="5" s="1"/>
  <c r="AE78" i="11" s="1"/>
  <c r="N78" i="5"/>
  <c r="P78" i="5" s="1"/>
  <c r="AE77" i="11" s="1"/>
  <c r="N77" i="5"/>
  <c r="P77" i="5" s="1"/>
  <c r="AE76" i="11" s="1"/>
  <c r="P76" i="5"/>
  <c r="AE75" i="11" s="1"/>
  <c r="N76" i="5"/>
  <c r="N75" i="5"/>
  <c r="P75" i="5" s="1"/>
  <c r="AE74" i="11" s="1"/>
  <c r="N74" i="5"/>
  <c r="P74" i="5" s="1"/>
  <c r="N73" i="5"/>
  <c r="P73" i="5" s="1"/>
  <c r="AE72" i="11" s="1"/>
  <c r="P72" i="5"/>
  <c r="AE71" i="11" s="1"/>
  <c r="N72" i="5"/>
  <c r="N71" i="5"/>
  <c r="P71" i="5" s="1"/>
  <c r="N70" i="5"/>
  <c r="P70" i="5" s="1"/>
  <c r="N69" i="5"/>
  <c r="P69" i="5" s="1"/>
  <c r="AE68" i="11" s="1"/>
  <c r="P68" i="5"/>
  <c r="AE67" i="11" s="1"/>
  <c r="N68" i="5"/>
  <c r="N67" i="5"/>
  <c r="P67" i="5" s="1"/>
  <c r="N66" i="5"/>
  <c r="P66" i="5" s="1"/>
  <c r="N65" i="5"/>
  <c r="P65" i="5" s="1"/>
  <c r="AE64" i="11" s="1"/>
  <c r="P64" i="5"/>
  <c r="AE63" i="11" s="1"/>
  <c r="N64" i="5"/>
  <c r="N63" i="5"/>
  <c r="P63" i="5" s="1"/>
  <c r="AE62" i="11" s="1"/>
  <c r="N62" i="5"/>
  <c r="P62" i="5" s="1"/>
  <c r="AE61" i="11" s="1"/>
  <c r="N61" i="5"/>
  <c r="P61" i="5" s="1"/>
  <c r="AE60" i="11" s="1"/>
  <c r="P60" i="5"/>
  <c r="AE59" i="11" s="1"/>
  <c r="N60" i="5"/>
  <c r="N59" i="5"/>
  <c r="P59" i="5" s="1"/>
  <c r="AE58" i="11" s="1"/>
  <c r="N58" i="5"/>
  <c r="P58" i="5" s="1"/>
  <c r="N57" i="5"/>
  <c r="P57" i="5" s="1"/>
  <c r="AE56" i="11" s="1"/>
  <c r="P56" i="5"/>
  <c r="AE55" i="11" s="1"/>
  <c r="N56" i="5"/>
  <c r="N55" i="5"/>
  <c r="P55" i="5" s="1"/>
  <c r="N54" i="5"/>
  <c r="P54" i="5" s="1"/>
  <c r="N53" i="5"/>
  <c r="P53" i="5" s="1"/>
  <c r="AE52" i="11" s="1"/>
  <c r="P52" i="5"/>
  <c r="AE51" i="11" s="1"/>
  <c r="N52" i="5"/>
  <c r="N51" i="5"/>
  <c r="P51" i="5" s="1"/>
  <c r="N50" i="5"/>
  <c r="P50" i="5" s="1"/>
  <c r="N49" i="5"/>
  <c r="P49" i="5" s="1"/>
  <c r="AE48" i="11" s="1"/>
  <c r="P48" i="5"/>
  <c r="AE47" i="11" s="1"/>
  <c r="N48" i="5"/>
  <c r="N47" i="5"/>
  <c r="P47" i="5" s="1"/>
  <c r="AE46" i="11" s="1"/>
  <c r="N46" i="5"/>
  <c r="P46" i="5" s="1"/>
  <c r="AE45" i="11" s="1"/>
  <c r="N45" i="5"/>
  <c r="P45" i="5" s="1"/>
  <c r="AE44" i="11" s="1"/>
  <c r="P44" i="5"/>
  <c r="AE43" i="11" s="1"/>
  <c r="N44" i="5"/>
  <c r="N43" i="5"/>
  <c r="P43" i="5" s="1"/>
  <c r="AE42" i="11" s="1"/>
  <c r="N42" i="5"/>
  <c r="P42" i="5" s="1"/>
  <c r="N41" i="5"/>
  <c r="P41" i="5" s="1"/>
  <c r="AE40" i="11" s="1"/>
  <c r="P40" i="5"/>
  <c r="AE39" i="11" s="1"/>
  <c r="N40" i="5"/>
  <c r="N39" i="5"/>
  <c r="P39" i="5" s="1"/>
  <c r="N38" i="5"/>
  <c r="P38" i="5" s="1"/>
  <c r="N37" i="5"/>
  <c r="P37" i="5" s="1"/>
  <c r="AE36" i="11" s="1"/>
  <c r="P36" i="5"/>
  <c r="AE35" i="11" s="1"/>
  <c r="N36" i="5"/>
  <c r="N35" i="5"/>
  <c r="P35" i="5" s="1"/>
  <c r="N34" i="5"/>
  <c r="P34" i="5" s="1"/>
  <c r="N33" i="5"/>
  <c r="P33" i="5" s="1"/>
  <c r="AE32" i="11" s="1"/>
  <c r="N32" i="5"/>
  <c r="N31" i="5"/>
  <c r="N30" i="5"/>
  <c r="N29" i="5"/>
  <c r="P31" i="5"/>
  <c r="N28" i="5"/>
  <c r="N27" i="5"/>
  <c r="N26" i="5"/>
  <c r="P29" i="5" s="1"/>
  <c r="AE28" i="11" s="1"/>
  <c r="N25" i="5"/>
  <c r="P25" i="5" s="1"/>
  <c r="AE24" i="11" s="1"/>
  <c r="N24" i="5"/>
  <c r="N23" i="5"/>
  <c r="P27" i="5" s="1"/>
  <c r="AE26" i="11" s="1"/>
  <c r="N22" i="5"/>
  <c r="P22" i="5" s="1"/>
  <c r="AE21" i="11" s="1"/>
  <c r="N21" i="5"/>
  <c r="P32" i="5" s="1"/>
  <c r="AE31" i="11" s="1"/>
  <c r="P28" i="5"/>
  <c r="AE27" i="11" s="1"/>
  <c r="N20" i="5"/>
  <c r="N19" i="5"/>
  <c r="P30" i="5" s="1"/>
  <c r="AE29" i="11" s="1"/>
  <c r="N18" i="5"/>
  <c r="P18" i="5" s="1"/>
  <c r="P17" i="5"/>
  <c r="AE16" i="11" s="1"/>
  <c r="N17" i="5"/>
  <c r="P16" i="5"/>
  <c r="AE15" i="11" s="1"/>
  <c r="N16" i="5"/>
  <c r="N15" i="5"/>
  <c r="P15" i="5" s="1"/>
  <c r="N14" i="5"/>
  <c r="P14" i="5" s="1"/>
  <c r="P13" i="5"/>
  <c r="AE12" i="11" s="1"/>
  <c r="N13" i="5"/>
  <c r="P12" i="5"/>
  <c r="AE11" i="11" s="1"/>
  <c r="N12" i="5"/>
  <c r="N11" i="5"/>
  <c r="P11" i="5" s="1"/>
  <c r="AE10" i="11" s="1"/>
  <c r="N10" i="5"/>
  <c r="P10" i="5" s="1"/>
  <c r="P9" i="5"/>
  <c r="AE8" i="11" s="1"/>
  <c r="N9" i="5"/>
  <c r="P8" i="5"/>
  <c r="AE7" i="11" s="1"/>
  <c r="N8" i="5"/>
  <c r="N7" i="5"/>
  <c r="P7" i="5" s="1"/>
  <c r="N6" i="5"/>
  <c r="P6" i="5" s="1"/>
  <c r="P5" i="5"/>
  <c r="AE4" i="11" s="1"/>
  <c r="N5" i="5"/>
  <c r="P4" i="5"/>
  <c r="AE3" i="11" s="1"/>
  <c r="N4" i="5"/>
  <c r="N3" i="5"/>
  <c r="P3" i="5" s="1"/>
  <c r="AE2" i="11" s="1"/>
  <c r="L94" i="5"/>
  <c r="J94" i="5"/>
  <c r="J93" i="5"/>
  <c r="L93" i="5" s="1"/>
  <c r="U92" i="11" s="1"/>
  <c r="L92" i="5"/>
  <c r="U91" i="11" s="1"/>
  <c r="J92" i="5"/>
  <c r="J91" i="5"/>
  <c r="L91" i="5" s="1"/>
  <c r="U90" i="11" s="1"/>
  <c r="L90" i="5"/>
  <c r="J90" i="5"/>
  <c r="J89" i="5"/>
  <c r="L89" i="5" s="1"/>
  <c r="U88" i="11" s="1"/>
  <c r="L88" i="5"/>
  <c r="U87" i="11" s="1"/>
  <c r="J88" i="5"/>
  <c r="J87" i="5"/>
  <c r="L87" i="5" s="1"/>
  <c r="U86" i="11" s="1"/>
  <c r="L86" i="5"/>
  <c r="J86" i="5"/>
  <c r="J85" i="5"/>
  <c r="L85" i="5" s="1"/>
  <c r="U84" i="11" s="1"/>
  <c r="L84" i="5"/>
  <c r="U83" i="11" s="1"/>
  <c r="J84" i="5"/>
  <c r="J83" i="5"/>
  <c r="L83" i="5" s="1"/>
  <c r="U82" i="11" s="1"/>
  <c r="L82" i="5"/>
  <c r="J82" i="5"/>
  <c r="J81" i="5"/>
  <c r="L81" i="5" s="1"/>
  <c r="U80" i="11" s="1"/>
  <c r="L80" i="5"/>
  <c r="U79" i="11" s="1"/>
  <c r="J80" i="5"/>
  <c r="J79" i="5"/>
  <c r="L79" i="5" s="1"/>
  <c r="U78" i="11" s="1"/>
  <c r="L78" i="5"/>
  <c r="J78" i="5"/>
  <c r="J77" i="5"/>
  <c r="L77" i="5" s="1"/>
  <c r="U76" i="11" s="1"/>
  <c r="L76" i="5"/>
  <c r="U75" i="11" s="1"/>
  <c r="J76" i="5"/>
  <c r="J75" i="5"/>
  <c r="L75" i="5" s="1"/>
  <c r="U74" i="11" s="1"/>
  <c r="L74" i="5"/>
  <c r="J74" i="5"/>
  <c r="J73" i="5"/>
  <c r="L73" i="5" s="1"/>
  <c r="U72" i="11" s="1"/>
  <c r="L72" i="5"/>
  <c r="U71" i="11" s="1"/>
  <c r="J72" i="5"/>
  <c r="J71" i="5"/>
  <c r="L71" i="5" s="1"/>
  <c r="U70" i="11" s="1"/>
  <c r="L70" i="5"/>
  <c r="J70" i="5"/>
  <c r="J69" i="5"/>
  <c r="L69" i="5" s="1"/>
  <c r="U68" i="11" s="1"/>
  <c r="L68" i="5"/>
  <c r="U67" i="11" s="1"/>
  <c r="J68" i="5"/>
  <c r="J67" i="5"/>
  <c r="L67" i="5" s="1"/>
  <c r="U66" i="11" s="1"/>
  <c r="L66" i="5"/>
  <c r="J66" i="5"/>
  <c r="J65" i="5"/>
  <c r="L65" i="5" s="1"/>
  <c r="U64" i="11" s="1"/>
  <c r="L64" i="5"/>
  <c r="U63" i="11" s="1"/>
  <c r="J64" i="5"/>
  <c r="J63" i="5"/>
  <c r="L63" i="5" s="1"/>
  <c r="U62" i="11" s="1"/>
  <c r="L62" i="5"/>
  <c r="J62" i="5"/>
  <c r="J61" i="5"/>
  <c r="L61" i="5" s="1"/>
  <c r="U60" i="11" s="1"/>
  <c r="L60" i="5"/>
  <c r="U59" i="11" s="1"/>
  <c r="J60" i="5"/>
  <c r="J59" i="5"/>
  <c r="L59" i="5" s="1"/>
  <c r="U58" i="11" s="1"/>
  <c r="J58" i="5"/>
  <c r="L58" i="5" s="1"/>
  <c r="J57" i="5"/>
  <c r="L57" i="5" s="1"/>
  <c r="U56" i="11" s="1"/>
  <c r="L56" i="5"/>
  <c r="U55" i="11" s="1"/>
  <c r="J56" i="5"/>
  <c r="J55" i="5"/>
  <c r="L55" i="5" s="1"/>
  <c r="U54" i="11" s="1"/>
  <c r="J54" i="5"/>
  <c r="L54" i="5" s="1"/>
  <c r="U53" i="11" s="1"/>
  <c r="J53" i="5"/>
  <c r="L53" i="5" s="1"/>
  <c r="U52" i="11" s="1"/>
  <c r="L52" i="5"/>
  <c r="U51" i="11" s="1"/>
  <c r="J52" i="5"/>
  <c r="J51" i="5"/>
  <c r="L51" i="5" s="1"/>
  <c r="U50" i="11" s="1"/>
  <c r="J50" i="5"/>
  <c r="L50" i="5" s="1"/>
  <c r="J49" i="5"/>
  <c r="L49" i="5" s="1"/>
  <c r="U48" i="11" s="1"/>
  <c r="L48" i="5"/>
  <c r="U47" i="11" s="1"/>
  <c r="J48" i="5"/>
  <c r="J47" i="5"/>
  <c r="L47" i="5" s="1"/>
  <c r="U46" i="11" s="1"/>
  <c r="J46" i="5"/>
  <c r="L46" i="5" s="1"/>
  <c r="J45" i="5"/>
  <c r="L45" i="5" s="1"/>
  <c r="U44" i="11" s="1"/>
  <c r="L44" i="5"/>
  <c r="U43" i="11" s="1"/>
  <c r="J44" i="5"/>
  <c r="J43" i="5"/>
  <c r="L43" i="5" s="1"/>
  <c r="U42" i="11" s="1"/>
  <c r="J42" i="5"/>
  <c r="L42" i="5" s="1"/>
  <c r="J41" i="5"/>
  <c r="L41" i="5" s="1"/>
  <c r="U40" i="11" s="1"/>
  <c r="L40" i="5"/>
  <c r="U39" i="11" s="1"/>
  <c r="J40" i="5"/>
  <c r="J39" i="5"/>
  <c r="L39" i="5" s="1"/>
  <c r="U38" i="11" s="1"/>
  <c r="J38" i="5"/>
  <c r="L38" i="5" s="1"/>
  <c r="U37" i="11" s="1"/>
  <c r="J37" i="5"/>
  <c r="L37" i="5" s="1"/>
  <c r="U36" i="11" s="1"/>
  <c r="L36" i="5"/>
  <c r="U35" i="11" s="1"/>
  <c r="J36" i="5"/>
  <c r="J35" i="5"/>
  <c r="L35" i="5" s="1"/>
  <c r="U34" i="11" s="1"/>
  <c r="J34" i="5"/>
  <c r="L34" i="5" s="1"/>
  <c r="J33" i="5"/>
  <c r="L33" i="5" s="1"/>
  <c r="U32" i="11" s="1"/>
  <c r="J32" i="5"/>
  <c r="J31" i="5"/>
  <c r="J30" i="5"/>
  <c r="L29" i="5"/>
  <c r="U28" i="11" s="1"/>
  <c r="J29" i="5"/>
  <c r="L31" i="5"/>
  <c r="U30" i="11" s="1"/>
  <c r="J28" i="5"/>
  <c r="J27" i="5"/>
  <c r="J26" i="5"/>
  <c r="J25" i="5"/>
  <c r="L25" i="5" s="1"/>
  <c r="U24" i="11" s="1"/>
  <c r="J24" i="5"/>
  <c r="J23" i="5"/>
  <c r="J22" i="5"/>
  <c r="L22" i="5" s="1"/>
  <c r="J21" i="5"/>
  <c r="L32" i="5" s="1"/>
  <c r="U31" i="11" s="1"/>
  <c r="L28" i="5"/>
  <c r="U27" i="11" s="1"/>
  <c r="J20" i="5"/>
  <c r="J19" i="5"/>
  <c r="L30" i="5" s="1"/>
  <c r="J18" i="5"/>
  <c r="L18" i="5" s="1"/>
  <c r="U17" i="11" s="1"/>
  <c r="L17" i="5"/>
  <c r="U16" i="11" s="1"/>
  <c r="J17" i="5"/>
  <c r="L16" i="5"/>
  <c r="U15" i="11" s="1"/>
  <c r="J16" i="5"/>
  <c r="J15" i="5"/>
  <c r="L15" i="5" s="1"/>
  <c r="U14" i="11" s="1"/>
  <c r="J14" i="5"/>
  <c r="L14" i="5" s="1"/>
  <c r="L13" i="5"/>
  <c r="U12" i="11" s="1"/>
  <c r="J13" i="5"/>
  <c r="L12" i="5"/>
  <c r="U11" i="11" s="1"/>
  <c r="J12" i="5"/>
  <c r="J11" i="5"/>
  <c r="L11" i="5" s="1"/>
  <c r="U10" i="11" s="1"/>
  <c r="J10" i="5"/>
  <c r="L10" i="5" s="1"/>
  <c r="U9" i="11" s="1"/>
  <c r="L9" i="5"/>
  <c r="U8" i="11" s="1"/>
  <c r="J9" i="5"/>
  <c r="L8" i="5"/>
  <c r="U7" i="11" s="1"/>
  <c r="J8" i="5"/>
  <c r="J7" i="5"/>
  <c r="J6" i="5"/>
  <c r="L6" i="5" s="1"/>
  <c r="L5" i="5"/>
  <c r="U4" i="11" s="1"/>
  <c r="J5" i="5"/>
  <c r="L4" i="5"/>
  <c r="U3" i="11" s="1"/>
  <c r="J4" i="5"/>
  <c r="J3" i="5"/>
  <c r="L3" i="5" s="1"/>
  <c r="U2" i="11" s="1"/>
  <c r="H87" i="5"/>
  <c r="G82" i="5"/>
  <c r="H55" i="5"/>
  <c r="H56" i="5"/>
  <c r="H57" i="5"/>
  <c r="H58" i="5"/>
  <c r="H59" i="5"/>
  <c r="H60" i="5"/>
  <c r="H61" i="5"/>
  <c r="H62" i="5"/>
  <c r="H63" i="5"/>
  <c r="H64" i="5"/>
  <c r="H65" i="5"/>
  <c r="H66" i="5"/>
  <c r="H67" i="5"/>
  <c r="H68" i="5"/>
  <c r="H69" i="5"/>
  <c r="H70" i="5"/>
  <c r="H71" i="5"/>
  <c r="H72" i="5"/>
  <c r="H73" i="5"/>
  <c r="H74" i="5"/>
  <c r="H75" i="5"/>
  <c r="H76" i="5"/>
  <c r="H77" i="5"/>
  <c r="H78" i="5"/>
  <c r="H79" i="5"/>
  <c r="H80" i="5"/>
  <c r="G55" i="5"/>
  <c r="G56" i="5"/>
  <c r="G57" i="5"/>
  <c r="G58" i="5"/>
  <c r="G59" i="5"/>
  <c r="G60" i="5"/>
  <c r="G61" i="5"/>
  <c r="G62" i="5"/>
  <c r="G63" i="5"/>
  <c r="G64" i="5"/>
  <c r="G65" i="5"/>
  <c r="G66" i="5"/>
  <c r="G67" i="5"/>
  <c r="G68" i="5"/>
  <c r="G69" i="5"/>
  <c r="G70" i="5"/>
  <c r="G71" i="5"/>
  <c r="G72" i="5"/>
  <c r="G73" i="5"/>
  <c r="G74" i="5"/>
  <c r="G75" i="5"/>
  <c r="G76" i="5"/>
  <c r="G77" i="5"/>
  <c r="G78" i="5"/>
  <c r="G79" i="5"/>
  <c r="G80" i="5"/>
  <c r="G81" i="5"/>
  <c r="G83" i="5"/>
  <c r="G84" i="5"/>
  <c r="G85" i="5"/>
  <c r="G86" i="5"/>
  <c r="G87" i="5"/>
  <c r="G88" i="5"/>
  <c r="G89" i="5"/>
  <c r="G90" i="5"/>
  <c r="G91" i="5"/>
  <c r="G92" i="5"/>
  <c r="G93" i="5"/>
  <c r="G94" i="5"/>
  <c r="F55" i="5"/>
  <c r="F56" i="5"/>
  <c r="F57" i="5"/>
  <c r="F58" i="5"/>
  <c r="F59" i="5"/>
  <c r="F60" i="5"/>
  <c r="F61" i="5"/>
  <c r="F62" i="5"/>
  <c r="F63" i="5"/>
  <c r="F64" i="5"/>
  <c r="F65" i="5"/>
  <c r="F66" i="5"/>
  <c r="F67" i="5"/>
  <c r="F68" i="5"/>
  <c r="F69" i="5"/>
  <c r="F70" i="5"/>
  <c r="F71" i="5"/>
  <c r="F72" i="5"/>
  <c r="F73" i="5"/>
  <c r="F74" i="5"/>
  <c r="F75" i="5"/>
  <c r="F76" i="5"/>
  <c r="F77" i="5"/>
  <c r="F78" i="5"/>
  <c r="F79" i="5"/>
  <c r="F80" i="5"/>
  <c r="Z94" i="12"/>
  <c r="AB94" i="12" s="1"/>
  <c r="BF93" i="11" s="1"/>
  <c r="Z93" i="12"/>
  <c r="AB93" i="12" s="1"/>
  <c r="BF92" i="11" s="1"/>
  <c r="AB92" i="12"/>
  <c r="BF91" i="11" s="1"/>
  <c r="Z92" i="12"/>
  <c r="Z91" i="12"/>
  <c r="AB91" i="12" s="1"/>
  <c r="Z90" i="12"/>
  <c r="AB90" i="12" s="1"/>
  <c r="BF89" i="11" s="1"/>
  <c r="AB89" i="12"/>
  <c r="BF88" i="11" s="1"/>
  <c r="Z89" i="12"/>
  <c r="AB88" i="12"/>
  <c r="BF87" i="11" s="1"/>
  <c r="Z88" i="12"/>
  <c r="Z87" i="12"/>
  <c r="AB87" i="12" s="1"/>
  <c r="Z86" i="12"/>
  <c r="AB86" i="12" s="1"/>
  <c r="BF85" i="11" s="1"/>
  <c r="AB85" i="12"/>
  <c r="BF84" i="11" s="1"/>
  <c r="Z85" i="12"/>
  <c r="AB84" i="12"/>
  <c r="BF83" i="11" s="1"/>
  <c r="Z84" i="12"/>
  <c r="Z83" i="12"/>
  <c r="AB83" i="12" s="1"/>
  <c r="Z82" i="12"/>
  <c r="AB82" i="12" s="1"/>
  <c r="BF81" i="11" s="1"/>
  <c r="AB81" i="12"/>
  <c r="BF80" i="11" s="1"/>
  <c r="Z81" i="12"/>
  <c r="AB80" i="12"/>
  <c r="BF79" i="11" s="1"/>
  <c r="Z80" i="12"/>
  <c r="Z79" i="12"/>
  <c r="AB79" i="12" s="1"/>
  <c r="Z78" i="12"/>
  <c r="AB78" i="12" s="1"/>
  <c r="BF77" i="11" s="1"/>
  <c r="AB77" i="12"/>
  <c r="BF76" i="11" s="1"/>
  <c r="Z77" i="12"/>
  <c r="AB76" i="12"/>
  <c r="BF75" i="11" s="1"/>
  <c r="Z76" i="12"/>
  <c r="Z75" i="12"/>
  <c r="AB75" i="12" s="1"/>
  <c r="Z74" i="12"/>
  <c r="AB74" i="12" s="1"/>
  <c r="BF73" i="11" s="1"/>
  <c r="AB73" i="12"/>
  <c r="BF72" i="11" s="1"/>
  <c r="Z73" i="12"/>
  <c r="AB72" i="12"/>
  <c r="BF71" i="11" s="1"/>
  <c r="Z72" i="12"/>
  <c r="Z71" i="12"/>
  <c r="AB71" i="12" s="1"/>
  <c r="Z70" i="12"/>
  <c r="AB70" i="12" s="1"/>
  <c r="BF69" i="11" s="1"/>
  <c r="AB69" i="12"/>
  <c r="BF68" i="11" s="1"/>
  <c r="Z69" i="12"/>
  <c r="AB68" i="12"/>
  <c r="BF67" i="11" s="1"/>
  <c r="Z68" i="12"/>
  <c r="Z67" i="12"/>
  <c r="AB67" i="12" s="1"/>
  <c r="Z66" i="12"/>
  <c r="AB66" i="12" s="1"/>
  <c r="BF65" i="11" s="1"/>
  <c r="AB65" i="12"/>
  <c r="BF64" i="11" s="1"/>
  <c r="Z65" i="12"/>
  <c r="AB64" i="12"/>
  <c r="BF63" i="11" s="1"/>
  <c r="Z64" i="12"/>
  <c r="Z63" i="12"/>
  <c r="AB63" i="12" s="1"/>
  <c r="Z62" i="12"/>
  <c r="AB62" i="12" s="1"/>
  <c r="BF61" i="11" s="1"/>
  <c r="AB61" i="12"/>
  <c r="BF60" i="11" s="1"/>
  <c r="Z61" i="12"/>
  <c r="AB60" i="12"/>
  <c r="BF59" i="11" s="1"/>
  <c r="Z60" i="12"/>
  <c r="Z59" i="12"/>
  <c r="AB59" i="12" s="1"/>
  <c r="Z58" i="12"/>
  <c r="AB58" i="12" s="1"/>
  <c r="BF57" i="11" s="1"/>
  <c r="AB57" i="12"/>
  <c r="BF56" i="11" s="1"/>
  <c r="Z57" i="12"/>
  <c r="AB56" i="12"/>
  <c r="BF55" i="11" s="1"/>
  <c r="Z56" i="12"/>
  <c r="Z55" i="12"/>
  <c r="AB55" i="12" s="1"/>
  <c r="Z54" i="12"/>
  <c r="AB54" i="12" s="1"/>
  <c r="BF53" i="11" s="1"/>
  <c r="AB53" i="12"/>
  <c r="BF52" i="11" s="1"/>
  <c r="Z53" i="12"/>
  <c r="AB52" i="12"/>
  <c r="BF51" i="11" s="1"/>
  <c r="Z52" i="12"/>
  <c r="Z51" i="12"/>
  <c r="AB51" i="12" s="1"/>
  <c r="Z50" i="12"/>
  <c r="AB50" i="12" s="1"/>
  <c r="BF49" i="11" s="1"/>
  <c r="AB49" i="12"/>
  <c r="BF48" i="11" s="1"/>
  <c r="Z49" i="12"/>
  <c r="AB48" i="12"/>
  <c r="BF47" i="11" s="1"/>
  <c r="Z48" i="12"/>
  <c r="Z47" i="12"/>
  <c r="AB47" i="12" s="1"/>
  <c r="Z46" i="12"/>
  <c r="AB46" i="12" s="1"/>
  <c r="BF45" i="11" s="1"/>
  <c r="AB45" i="12"/>
  <c r="BF44" i="11" s="1"/>
  <c r="Z45" i="12"/>
  <c r="AB44" i="12"/>
  <c r="BF43" i="11" s="1"/>
  <c r="Z44" i="12"/>
  <c r="Z43" i="12"/>
  <c r="AB43" i="12" s="1"/>
  <c r="Z42" i="12"/>
  <c r="AB42" i="12" s="1"/>
  <c r="BF41" i="11" s="1"/>
  <c r="AB41" i="12"/>
  <c r="BF40" i="11" s="1"/>
  <c r="Z41" i="12"/>
  <c r="AB40" i="12"/>
  <c r="BF39" i="11" s="1"/>
  <c r="Z40" i="12"/>
  <c r="Z39" i="12"/>
  <c r="AB39" i="12" s="1"/>
  <c r="Z38" i="12"/>
  <c r="AB38" i="12" s="1"/>
  <c r="BF37" i="11" s="1"/>
  <c r="AB37" i="12"/>
  <c r="BF36" i="11" s="1"/>
  <c r="Z37" i="12"/>
  <c r="AB36" i="12"/>
  <c r="BF35" i="11" s="1"/>
  <c r="Z36" i="12"/>
  <c r="Z35" i="12"/>
  <c r="AB35" i="12" s="1"/>
  <c r="Z34" i="12"/>
  <c r="AB34" i="12" s="1"/>
  <c r="BF33" i="11" s="1"/>
  <c r="AB33" i="12"/>
  <c r="BF32" i="11" s="1"/>
  <c r="Z33" i="12"/>
  <c r="Z32" i="12"/>
  <c r="Z31" i="12"/>
  <c r="Z30" i="12"/>
  <c r="AB29" i="12"/>
  <c r="BF28" i="11" s="1"/>
  <c r="Z29" i="12"/>
  <c r="AB31" i="12"/>
  <c r="Z28" i="12"/>
  <c r="Z27" i="12"/>
  <c r="Z26" i="12"/>
  <c r="Z25" i="12"/>
  <c r="AB24" i="12"/>
  <c r="BF23" i="11" s="1"/>
  <c r="Z24" i="12"/>
  <c r="Z23" i="12"/>
  <c r="Z22" i="12"/>
  <c r="AB22" i="12" s="1"/>
  <c r="BF21" i="11" s="1"/>
  <c r="Z21" i="12"/>
  <c r="AB32" i="12" s="1"/>
  <c r="BF31" i="11" s="1"/>
  <c r="AB28" i="12"/>
  <c r="BF27" i="11" s="1"/>
  <c r="Z20" i="12"/>
  <c r="Z19" i="12"/>
  <c r="AB30" i="12" s="1"/>
  <c r="BF29" i="11" s="1"/>
  <c r="Z18" i="12"/>
  <c r="AB18" i="12" s="1"/>
  <c r="BF17" i="11" s="1"/>
  <c r="AB17" i="12"/>
  <c r="BF16" i="11" s="1"/>
  <c r="Z17" i="12"/>
  <c r="AB16" i="12"/>
  <c r="BF15" i="11" s="1"/>
  <c r="Z16" i="12"/>
  <c r="Z15" i="12"/>
  <c r="AB15" i="12" s="1"/>
  <c r="BF14" i="11" s="1"/>
  <c r="Z14" i="12"/>
  <c r="AB14" i="12" s="1"/>
  <c r="BF13" i="11" s="1"/>
  <c r="AB13" i="12"/>
  <c r="BF12" i="11" s="1"/>
  <c r="Z13" i="12"/>
  <c r="AB12" i="12"/>
  <c r="BF11" i="11" s="1"/>
  <c r="Z12" i="12"/>
  <c r="Z11" i="12"/>
  <c r="AB11" i="12" s="1"/>
  <c r="Z10" i="12"/>
  <c r="AB10" i="12" s="1"/>
  <c r="BF9" i="11" s="1"/>
  <c r="AB9" i="12"/>
  <c r="BF8" i="11" s="1"/>
  <c r="Z9" i="12"/>
  <c r="AB8" i="12"/>
  <c r="BF7" i="11" s="1"/>
  <c r="Z8" i="12"/>
  <c r="Z7" i="12"/>
  <c r="AB7" i="12" s="1"/>
  <c r="BF6" i="11" s="1"/>
  <c r="Z6" i="12"/>
  <c r="AB6" i="12" s="1"/>
  <c r="BF5" i="11" s="1"/>
  <c r="AB5" i="12"/>
  <c r="BF4" i="11" s="1"/>
  <c r="Z5" i="12"/>
  <c r="AB4" i="12"/>
  <c r="BF3" i="11" s="1"/>
  <c r="Z4" i="12"/>
  <c r="Z3" i="12"/>
  <c r="AB25" i="12" s="1"/>
  <c r="BF24" i="11" s="1"/>
  <c r="V94" i="12"/>
  <c r="X94" i="12" s="1"/>
  <c r="AV93" i="11" s="1"/>
  <c r="V93" i="12"/>
  <c r="X93" i="12" s="1"/>
  <c r="AV92" i="11" s="1"/>
  <c r="X92" i="12"/>
  <c r="AV91" i="11" s="1"/>
  <c r="V92" i="12"/>
  <c r="V91" i="12"/>
  <c r="X91" i="12" s="1"/>
  <c r="V90" i="12"/>
  <c r="X90" i="12" s="1"/>
  <c r="AV89" i="11" s="1"/>
  <c r="X89" i="12"/>
  <c r="AV88" i="11" s="1"/>
  <c r="V89" i="12"/>
  <c r="X88" i="12"/>
  <c r="AV87" i="11" s="1"/>
  <c r="V88" i="12"/>
  <c r="V87" i="12"/>
  <c r="X87" i="12" s="1"/>
  <c r="V86" i="12"/>
  <c r="X86" i="12" s="1"/>
  <c r="AV85" i="11" s="1"/>
  <c r="X85" i="12"/>
  <c r="AV84" i="11" s="1"/>
  <c r="V85" i="12"/>
  <c r="X84" i="12"/>
  <c r="AV83" i="11" s="1"/>
  <c r="V84" i="12"/>
  <c r="V83" i="12"/>
  <c r="X83" i="12" s="1"/>
  <c r="V82" i="12"/>
  <c r="X82" i="12" s="1"/>
  <c r="AV81" i="11" s="1"/>
  <c r="X81" i="12"/>
  <c r="AV80" i="11" s="1"/>
  <c r="V81" i="12"/>
  <c r="X80" i="12"/>
  <c r="AV79" i="11" s="1"/>
  <c r="V80" i="12"/>
  <c r="V79" i="12"/>
  <c r="X79" i="12" s="1"/>
  <c r="V78" i="12"/>
  <c r="X78" i="12" s="1"/>
  <c r="AV77" i="11" s="1"/>
  <c r="X77" i="12"/>
  <c r="AV76" i="11" s="1"/>
  <c r="V77" i="12"/>
  <c r="X76" i="12"/>
  <c r="AV75" i="11" s="1"/>
  <c r="V76" i="12"/>
  <c r="V75" i="12"/>
  <c r="X75" i="12" s="1"/>
  <c r="V74" i="12"/>
  <c r="X74" i="12" s="1"/>
  <c r="AV73" i="11" s="1"/>
  <c r="X73" i="12"/>
  <c r="AV72" i="11" s="1"/>
  <c r="V73" i="12"/>
  <c r="X72" i="12"/>
  <c r="AV71" i="11" s="1"/>
  <c r="V72" i="12"/>
  <c r="V71" i="12"/>
  <c r="X71" i="12" s="1"/>
  <c r="V70" i="12"/>
  <c r="X70" i="12" s="1"/>
  <c r="AV69" i="11" s="1"/>
  <c r="X69" i="12"/>
  <c r="AV68" i="11" s="1"/>
  <c r="V69" i="12"/>
  <c r="X68" i="12"/>
  <c r="AV67" i="11" s="1"/>
  <c r="V68" i="12"/>
  <c r="V67" i="12"/>
  <c r="X67" i="12" s="1"/>
  <c r="V66" i="12"/>
  <c r="X66" i="12" s="1"/>
  <c r="AV65" i="11" s="1"/>
  <c r="X65" i="12"/>
  <c r="AV64" i="11" s="1"/>
  <c r="V65" i="12"/>
  <c r="X64" i="12"/>
  <c r="AV63" i="11" s="1"/>
  <c r="V64" i="12"/>
  <c r="V63" i="12"/>
  <c r="X63" i="12" s="1"/>
  <c r="V62" i="12"/>
  <c r="X62" i="12" s="1"/>
  <c r="AV61" i="11" s="1"/>
  <c r="X61" i="12"/>
  <c r="AV60" i="11" s="1"/>
  <c r="V61" i="12"/>
  <c r="X60" i="12"/>
  <c r="AV59" i="11" s="1"/>
  <c r="V60" i="12"/>
  <c r="V59" i="12"/>
  <c r="X59" i="12" s="1"/>
  <c r="V58" i="12"/>
  <c r="X58" i="12" s="1"/>
  <c r="AV57" i="11" s="1"/>
  <c r="X57" i="12"/>
  <c r="AV56" i="11" s="1"/>
  <c r="V57" i="12"/>
  <c r="X56" i="12"/>
  <c r="AV55" i="11" s="1"/>
  <c r="V56" i="12"/>
  <c r="V55" i="12"/>
  <c r="X55" i="12" s="1"/>
  <c r="V54" i="12"/>
  <c r="X54" i="12" s="1"/>
  <c r="AV53" i="11" s="1"/>
  <c r="X53" i="12"/>
  <c r="AV52" i="11" s="1"/>
  <c r="V53" i="12"/>
  <c r="X52" i="12"/>
  <c r="AV51" i="11" s="1"/>
  <c r="V52" i="12"/>
  <c r="V51" i="12"/>
  <c r="X51" i="12" s="1"/>
  <c r="V50" i="12"/>
  <c r="X50" i="12" s="1"/>
  <c r="AV49" i="11" s="1"/>
  <c r="X49" i="12"/>
  <c r="AV48" i="11" s="1"/>
  <c r="V49" i="12"/>
  <c r="X48" i="12"/>
  <c r="AV47" i="11" s="1"/>
  <c r="V48" i="12"/>
  <c r="V47" i="12"/>
  <c r="X47" i="12" s="1"/>
  <c r="V46" i="12"/>
  <c r="X46" i="12" s="1"/>
  <c r="AV45" i="11" s="1"/>
  <c r="X45" i="12"/>
  <c r="AV44" i="11" s="1"/>
  <c r="V45" i="12"/>
  <c r="X44" i="12"/>
  <c r="AV43" i="11" s="1"/>
  <c r="V44" i="12"/>
  <c r="V43" i="12"/>
  <c r="X43" i="12" s="1"/>
  <c r="V42" i="12"/>
  <c r="X42" i="12" s="1"/>
  <c r="AV41" i="11" s="1"/>
  <c r="X41" i="12"/>
  <c r="AV40" i="11" s="1"/>
  <c r="V41" i="12"/>
  <c r="X40" i="12"/>
  <c r="AV39" i="11" s="1"/>
  <c r="V40" i="12"/>
  <c r="V39" i="12"/>
  <c r="X39" i="12" s="1"/>
  <c r="V38" i="12"/>
  <c r="X38" i="12" s="1"/>
  <c r="AV37" i="11" s="1"/>
  <c r="X37" i="12"/>
  <c r="AV36" i="11" s="1"/>
  <c r="V37" i="12"/>
  <c r="X36" i="12"/>
  <c r="AV35" i="11" s="1"/>
  <c r="V36" i="12"/>
  <c r="V35" i="12"/>
  <c r="X35" i="12" s="1"/>
  <c r="V34" i="12"/>
  <c r="X34" i="12" s="1"/>
  <c r="AV33" i="11" s="1"/>
  <c r="X33" i="12"/>
  <c r="AV32" i="11" s="1"/>
  <c r="V33" i="12"/>
  <c r="V32" i="12"/>
  <c r="V31" i="12"/>
  <c r="V30" i="12"/>
  <c r="X29" i="12"/>
  <c r="AV28" i="11" s="1"/>
  <c r="V29" i="12"/>
  <c r="X31" i="12"/>
  <c r="AV30" i="11" s="1"/>
  <c r="V28" i="12"/>
  <c r="V27" i="12"/>
  <c r="V26" i="12"/>
  <c r="V25" i="12"/>
  <c r="X24" i="12"/>
  <c r="AV23" i="11" s="1"/>
  <c r="V24" i="12"/>
  <c r="V23" i="12"/>
  <c r="V22" i="12"/>
  <c r="X22" i="12" s="1"/>
  <c r="AV21" i="11" s="1"/>
  <c r="V21" i="12"/>
  <c r="X32" i="12" s="1"/>
  <c r="AV31" i="11" s="1"/>
  <c r="X28" i="12"/>
  <c r="AV27" i="11" s="1"/>
  <c r="V20" i="12"/>
  <c r="V19" i="12"/>
  <c r="X30" i="12" s="1"/>
  <c r="AV29" i="11" s="1"/>
  <c r="V18" i="12"/>
  <c r="X18" i="12" s="1"/>
  <c r="AV17" i="11" s="1"/>
  <c r="X17" i="12"/>
  <c r="AV16" i="11" s="1"/>
  <c r="V17" i="12"/>
  <c r="X16" i="12"/>
  <c r="AV15" i="11" s="1"/>
  <c r="V16" i="12"/>
  <c r="V15" i="12"/>
  <c r="X15" i="12" s="1"/>
  <c r="V14" i="12"/>
  <c r="X14" i="12" s="1"/>
  <c r="AV13" i="11" s="1"/>
  <c r="X13" i="12"/>
  <c r="AV12" i="11" s="1"/>
  <c r="V13" i="12"/>
  <c r="X12" i="12"/>
  <c r="AV11" i="11" s="1"/>
  <c r="V12" i="12"/>
  <c r="V11" i="12"/>
  <c r="X11" i="12" s="1"/>
  <c r="AV10" i="11" s="1"/>
  <c r="V10" i="12"/>
  <c r="X10" i="12" s="1"/>
  <c r="AV9" i="11" s="1"/>
  <c r="X9" i="12"/>
  <c r="AV8" i="11" s="1"/>
  <c r="V9" i="12"/>
  <c r="X8" i="12"/>
  <c r="AV7" i="11" s="1"/>
  <c r="V8" i="12"/>
  <c r="V7" i="12"/>
  <c r="X7" i="12" s="1"/>
  <c r="V6" i="12"/>
  <c r="X6" i="12" s="1"/>
  <c r="AV5" i="11" s="1"/>
  <c r="X5" i="12"/>
  <c r="AV4" i="11" s="1"/>
  <c r="V5" i="12"/>
  <c r="X4" i="12"/>
  <c r="AV3" i="11" s="1"/>
  <c r="V4" i="12"/>
  <c r="V3" i="12"/>
  <c r="X25" i="12" s="1"/>
  <c r="AV24" i="11" s="1"/>
  <c r="R94" i="12"/>
  <c r="T94" i="12" s="1"/>
  <c r="AL93" i="11" s="1"/>
  <c r="R93" i="12"/>
  <c r="T93" i="12" s="1"/>
  <c r="AL92" i="11" s="1"/>
  <c r="T92" i="12"/>
  <c r="AL91" i="11" s="1"/>
  <c r="R92" i="12"/>
  <c r="R91" i="12"/>
  <c r="T91" i="12" s="1"/>
  <c r="AL90" i="11" s="1"/>
  <c r="R90" i="12"/>
  <c r="T90" i="12" s="1"/>
  <c r="R89" i="12"/>
  <c r="T89" i="12" s="1"/>
  <c r="AL88" i="11" s="1"/>
  <c r="T88" i="12"/>
  <c r="AL87" i="11" s="1"/>
  <c r="R88" i="12"/>
  <c r="R87" i="12"/>
  <c r="T87" i="12" s="1"/>
  <c r="AL86" i="11" s="1"/>
  <c r="R86" i="12"/>
  <c r="T86" i="12" s="1"/>
  <c r="AL85" i="11" s="1"/>
  <c r="R85" i="12"/>
  <c r="T85" i="12" s="1"/>
  <c r="AL84" i="11" s="1"/>
  <c r="T84" i="12"/>
  <c r="AL83" i="11" s="1"/>
  <c r="R84" i="12"/>
  <c r="R83" i="12"/>
  <c r="T83" i="12" s="1"/>
  <c r="AL82" i="11" s="1"/>
  <c r="R82" i="12"/>
  <c r="T82" i="12" s="1"/>
  <c r="R81" i="12"/>
  <c r="T81" i="12" s="1"/>
  <c r="AL80" i="11" s="1"/>
  <c r="T80" i="12"/>
  <c r="AL79" i="11" s="1"/>
  <c r="R80" i="12"/>
  <c r="R79" i="12"/>
  <c r="T79" i="12" s="1"/>
  <c r="AL78" i="11" s="1"/>
  <c r="R78" i="12"/>
  <c r="T78" i="12" s="1"/>
  <c r="AL77" i="11" s="1"/>
  <c r="R77" i="12"/>
  <c r="T77" i="12" s="1"/>
  <c r="AL76" i="11" s="1"/>
  <c r="T76" i="12"/>
  <c r="AL75" i="11" s="1"/>
  <c r="R76" i="12"/>
  <c r="R75" i="12"/>
  <c r="T75" i="12" s="1"/>
  <c r="AL74" i="11" s="1"/>
  <c r="R74" i="12"/>
  <c r="T74" i="12" s="1"/>
  <c r="AL73" i="11" s="1"/>
  <c r="R73" i="12"/>
  <c r="T73" i="12" s="1"/>
  <c r="AL72" i="11" s="1"/>
  <c r="T72" i="12"/>
  <c r="AL71" i="11" s="1"/>
  <c r="R72" i="12"/>
  <c r="R71" i="12"/>
  <c r="T71" i="12" s="1"/>
  <c r="R70" i="12"/>
  <c r="T70" i="12" s="1"/>
  <c r="AL69" i="11" s="1"/>
  <c r="R69" i="12"/>
  <c r="T69" i="12" s="1"/>
  <c r="AL68" i="11" s="1"/>
  <c r="T68" i="12"/>
  <c r="AL67" i="11" s="1"/>
  <c r="R68" i="12"/>
  <c r="R67" i="12"/>
  <c r="T67" i="12" s="1"/>
  <c r="AL66" i="11" s="1"/>
  <c r="R66" i="12"/>
  <c r="T66" i="12" s="1"/>
  <c r="AL65" i="11" s="1"/>
  <c r="R65" i="12"/>
  <c r="T65" i="12" s="1"/>
  <c r="AL64" i="11" s="1"/>
  <c r="T64" i="12"/>
  <c r="AL63" i="11" s="1"/>
  <c r="R64" i="12"/>
  <c r="R63" i="12"/>
  <c r="T63" i="12" s="1"/>
  <c r="AL62" i="11" s="1"/>
  <c r="R62" i="12"/>
  <c r="T62" i="12" s="1"/>
  <c r="AL61" i="11" s="1"/>
  <c r="R61" i="12"/>
  <c r="T61" i="12" s="1"/>
  <c r="AL60" i="11" s="1"/>
  <c r="T60" i="12"/>
  <c r="AL59" i="11" s="1"/>
  <c r="R60" i="12"/>
  <c r="R59" i="12"/>
  <c r="T59" i="12" s="1"/>
  <c r="AL58" i="11" s="1"/>
  <c r="R58" i="12"/>
  <c r="T58" i="12" s="1"/>
  <c r="AL57" i="11" s="1"/>
  <c r="R57" i="12"/>
  <c r="T57" i="12" s="1"/>
  <c r="AL56" i="11" s="1"/>
  <c r="T56" i="12"/>
  <c r="AL55" i="11" s="1"/>
  <c r="R56" i="12"/>
  <c r="R55" i="12"/>
  <c r="T55" i="12" s="1"/>
  <c r="AL54" i="11" s="1"/>
  <c r="R54" i="12"/>
  <c r="T54" i="12" s="1"/>
  <c r="R53" i="12"/>
  <c r="T53" i="12" s="1"/>
  <c r="AL52" i="11" s="1"/>
  <c r="T52" i="12"/>
  <c r="AL51" i="11" s="1"/>
  <c r="R52" i="12"/>
  <c r="R51" i="12"/>
  <c r="T51" i="12" s="1"/>
  <c r="AL50" i="11" s="1"/>
  <c r="R50" i="12"/>
  <c r="T50" i="12" s="1"/>
  <c r="AL49" i="11" s="1"/>
  <c r="R49" i="12"/>
  <c r="T49" i="12" s="1"/>
  <c r="AL48" i="11" s="1"/>
  <c r="T48" i="12"/>
  <c r="AL47" i="11" s="1"/>
  <c r="R48" i="12"/>
  <c r="R47" i="12"/>
  <c r="T47" i="12" s="1"/>
  <c r="AL46" i="11" s="1"/>
  <c r="R46" i="12"/>
  <c r="T46" i="12" s="1"/>
  <c r="AL45" i="11" s="1"/>
  <c r="R45" i="12"/>
  <c r="T45" i="12" s="1"/>
  <c r="AL44" i="11" s="1"/>
  <c r="T44" i="12"/>
  <c r="AL43" i="11" s="1"/>
  <c r="R44" i="12"/>
  <c r="R43" i="12"/>
  <c r="T43" i="12" s="1"/>
  <c r="AL42" i="11" s="1"/>
  <c r="R42" i="12"/>
  <c r="T42" i="12" s="1"/>
  <c r="AL41" i="11" s="1"/>
  <c r="R41" i="12"/>
  <c r="T41" i="12" s="1"/>
  <c r="AL40" i="11" s="1"/>
  <c r="T40" i="12"/>
  <c r="AL39" i="11" s="1"/>
  <c r="R40" i="12"/>
  <c r="R39" i="12"/>
  <c r="T39" i="12" s="1"/>
  <c r="AL38" i="11" s="1"/>
  <c r="R38" i="12"/>
  <c r="T38" i="12" s="1"/>
  <c r="AL37" i="11" s="1"/>
  <c r="R37" i="12"/>
  <c r="T37" i="12" s="1"/>
  <c r="AL36" i="11" s="1"/>
  <c r="T36" i="12"/>
  <c r="AL35" i="11" s="1"/>
  <c r="R36" i="12"/>
  <c r="R35" i="12"/>
  <c r="T35" i="12" s="1"/>
  <c r="R34" i="12"/>
  <c r="T34" i="12" s="1"/>
  <c r="AL33" i="11" s="1"/>
  <c r="R33" i="12"/>
  <c r="T33" i="12" s="1"/>
  <c r="AL32" i="11" s="1"/>
  <c r="R32" i="12"/>
  <c r="R31" i="12"/>
  <c r="R30" i="12"/>
  <c r="R29" i="12"/>
  <c r="T31" i="12"/>
  <c r="AL30" i="11" s="1"/>
  <c r="R28" i="12"/>
  <c r="R27" i="12"/>
  <c r="R26" i="12"/>
  <c r="T29" i="12" s="1"/>
  <c r="AL28" i="11" s="1"/>
  <c r="R25" i="12"/>
  <c r="T25" i="12" s="1"/>
  <c r="AL24" i="11" s="1"/>
  <c r="T24" i="12"/>
  <c r="AL23" i="11" s="1"/>
  <c r="R24" i="12"/>
  <c r="R23" i="12"/>
  <c r="R22" i="12"/>
  <c r="T22" i="12" s="1"/>
  <c r="AL21" i="11" s="1"/>
  <c r="R21" i="12"/>
  <c r="T32" i="12" s="1"/>
  <c r="AL31" i="11" s="1"/>
  <c r="T28" i="12"/>
  <c r="AL27" i="11" s="1"/>
  <c r="R20" i="12"/>
  <c r="R19" i="12"/>
  <c r="T30" i="12" s="1"/>
  <c r="AL29" i="11" s="1"/>
  <c r="R18" i="12"/>
  <c r="T18" i="12" s="1"/>
  <c r="AL17" i="11" s="1"/>
  <c r="T17" i="12"/>
  <c r="AL16" i="11" s="1"/>
  <c r="R17" i="12"/>
  <c r="T16" i="12"/>
  <c r="AL15" i="11" s="1"/>
  <c r="R16" i="12"/>
  <c r="R15" i="12"/>
  <c r="T15" i="12" s="1"/>
  <c r="AL14" i="11" s="1"/>
  <c r="R14" i="12"/>
  <c r="T14" i="12" s="1"/>
  <c r="AL13" i="11" s="1"/>
  <c r="R13" i="12"/>
  <c r="T13" i="12" s="1"/>
  <c r="AL12" i="11" s="1"/>
  <c r="T12" i="12"/>
  <c r="AL11" i="11" s="1"/>
  <c r="R12" i="12"/>
  <c r="R11" i="12"/>
  <c r="T11" i="12" s="1"/>
  <c r="AL10" i="11" s="1"/>
  <c r="R10" i="12"/>
  <c r="T10" i="12" s="1"/>
  <c r="R9" i="12"/>
  <c r="T9" i="12" s="1"/>
  <c r="AL8" i="11" s="1"/>
  <c r="T8" i="12"/>
  <c r="AL7" i="11" s="1"/>
  <c r="R8" i="12"/>
  <c r="R7" i="12"/>
  <c r="T7" i="12" s="1"/>
  <c r="AL6" i="11" s="1"/>
  <c r="R6" i="12"/>
  <c r="T6" i="12" s="1"/>
  <c r="AL5" i="11" s="1"/>
  <c r="R5" i="12"/>
  <c r="T5" i="12" s="1"/>
  <c r="AL4" i="11" s="1"/>
  <c r="T4" i="12"/>
  <c r="AL3" i="11" s="1"/>
  <c r="R4" i="12"/>
  <c r="R3" i="12"/>
  <c r="T3" i="12" s="1"/>
  <c r="AL2" i="11" s="1"/>
  <c r="N94" i="12"/>
  <c r="P94" i="12" s="1"/>
  <c r="AB93" i="11" s="1"/>
  <c r="N93" i="12"/>
  <c r="P93" i="12" s="1"/>
  <c r="P92" i="12"/>
  <c r="AB91" i="11" s="1"/>
  <c r="N92" i="12"/>
  <c r="N91" i="12"/>
  <c r="P91" i="12" s="1"/>
  <c r="AB90" i="11" s="1"/>
  <c r="N90" i="12"/>
  <c r="P90" i="12" s="1"/>
  <c r="AB89" i="11" s="1"/>
  <c r="N89" i="12"/>
  <c r="P89" i="12" s="1"/>
  <c r="P88" i="12"/>
  <c r="AB87" i="11" s="1"/>
  <c r="N88" i="12"/>
  <c r="N87" i="12"/>
  <c r="P87" i="12" s="1"/>
  <c r="AB86" i="11" s="1"/>
  <c r="N86" i="12"/>
  <c r="P86" i="12" s="1"/>
  <c r="AB85" i="11" s="1"/>
  <c r="N85" i="12"/>
  <c r="P85" i="12" s="1"/>
  <c r="AB84" i="11" s="1"/>
  <c r="P84" i="12"/>
  <c r="AB83" i="11" s="1"/>
  <c r="N84" i="12"/>
  <c r="N83" i="12"/>
  <c r="P83" i="12" s="1"/>
  <c r="AB82" i="11" s="1"/>
  <c r="N82" i="12"/>
  <c r="P82" i="12" s="1"/>
  <c r="AB81" i="11" s="1"/>
  <c r="N81" i="12"/>
  <c r="P81" i="12" s="1"/>
  <c r="P80" i="12"/>
  <c r="AB79" i="11" s="1"/>
  <c r="N80" i="12"/>
  <c r="N79" i="12"/>
  <c r="P79" i="12" s="1"/>
  <c r="AB78" i="11" s="1"/>
  <c r="N78" i="12"/>
  <c r="P78" i="12" s="1"/>
  <c r="AB77" i="11" s="1"/>
  <c r="N77" i="12"/>
  <c r="P77" i="12" s="1"/>
  <c r="P76" i="12"/>
  <c r="AB75" i="11" s="1"/>
  <c r="N76" i="12"/>
  <c r="N75" i="12"/>
  <c r="P75" i="12" s="1"/>
  <c r="AB74" i="11" s="1"/>
  <c r="N74" i="12"/>
  <c r="P74" i="12" s="1"/>
  <c r="AB73" i="11" s="1"/>
  <c r="N73" i="12"/>
  <c r="P73" i="12" s="1"/>
  <c r="P72" i="12"/>
  <c r="AB71" i="11" s="1"/>
  <c r="N72" i="12"/>
  <c r="N71" i="12"/>
  <c r="P71" i="12" s="1"/>
  <c r="AB70" i="11" s="1"/>
  <c r="N70" i="12"/>
  <c r="P70" i="12" s="1"/>
  <c r="AB69" i="11" s="1"/>
  <c r="N69" i="12"/>
  <c r="P69" i="12" s="1"/>
  <c r="AB68" i="11" s="1"/>
  <c r="P68" i="12"/>
  <c r="AB67" i="11" s="1"/>
  <c r="N68" i="12"/>
  <c r="N67" i="12"/>
  <c r="P67" i="12" s="1"/>
  <c r="AB66" i="11" s="1"/>
  <c r="N66" i="12"/>
  <c r="P66" i="12" s="1"/>
  <c r="AB65" i="11" s="1"/>
  <c r="N65" i="12"/>
  <c r="P65" i="12" s="1"/>
  <c r="P64" i="12"/>
  <c r="AB63" i="11" s="1"/>
  <c r="N64" i="12"/>
  <c r="N63" i="12"/>
  <c r="P63" i="12" s="1"/>
  <c r="AB62" i="11" s="1"/>
  <c r="N62" i="12"/>
  <c r="P62" i="12" s="1"/>
  <c r="AB61" i="11" s="1"/>
  <c r="N61" i="12"/>
  <c r="P61" i="12" s="1"/>
  <c r="P60" i="12"/>
  <c r="AB59" i="11" s="1"/>
  <c r="N60" i="12"/>
  <c r="N59" i="12"/>
  <c r="P59" i="12" s="1"/>
  <c r="AB58" i="11" s="1"/>
  <c r="N58" i="12"/>
  <c r="P58" i="12" s="1"/>
  <c r="AB57" i="11" s="1"/>
  <c r="N57" i="12"/>
  <c r="P57" i="12" s="1"/>
  <c r="P56" i="12"/>
  <c r="AB55" i="11" s="1"/>
  <c r="N56" i="12"/>
  <c r="N55" i="12"/>
  <c r="P55" i="12" s="1"/>
  <c r="AB54" i="11" s="1"/>
  <c r="N54" i="12"/>
  <c r="P54" i="12" s="1"/>
  <c r="AB53" i="11" s="1"/>
  <c r="N53" i="12"/>
  <c r="P53" i="12" s="1"/>
  <c r="AB52" i="11" s="1"/>
  <c r="P52" i="12"/>
  <c r="AB51" i="11" s="1"/>
  <c r="N52" i="12"/>
  <c r="N51" i="12"/>
  <c r="P51" i="12" s="1"/>
  <c r="AB50" i="11" s="1"/>
  <c r="N50" i="12"/>
  <c r="P50" i="12" s="1"/>
  <c r="AB49" i="11" s="1"/>
  <c r="N49" i="12"/>
  <c r="P49" i="12" s="1"/>
  <c r="P48" i="12"/>
  <c r="AB47" i="11" s="1"/>
  <c r="N48" i="12"/>
  <c r="N47" i="12"/>
  <c r="P47" i="12" s="1"/>
  <c r="AB46" i="11" s="1"/>
  <c r="N46" i="12"/>
  <c r="P46" i="12" s="1"/>
  <c r="AB45" i="11" s="1"/>
  <c r="N45" i="12"/>
  <c r="P45" i="12" s="1"/>
  <c r="P44" i="12"/>
  <c r="AB43" i="11" s="1"/>
  <c r="N44" i="12"/>
  <c r="N43" i="12"/>
  <c r="P43" i="12" s="1"/>
  <c r="AB42" i="11" s="1"/>
  <c r="N42" i="12"/>
  <c r="P42" i="12" s="1"/>
  <c r="AB41" i="11" s="1"/>
  <c r="N41" i="12"/>
  <c r="P41" i="12" s="1"/>
  <c r="P40" i="12"/>
  <c r="AB39" i="11" s="1"/>
  <c r="N40" i="12"/>
  <c r="N39" i="12"/>
  <c r="P39" i="12" s="1"/>
  <c r="AB38" i="11" s="1"/>
  <c r="N38" i="12"/>
  <c r="P38" i="12" s="1"/>
  <c r="AB37" i="11" s="1"/>
  <c r="N37" i="12"/>
  <c r="P37" i="12" s="1"/>
  <c r="AB36" i="11" s="1"/>
  <c r="P36" i="12"/>
  <c r="AB35" i="11" s="1"/>
  <c r="N36" i="12"/>
  <c r="N35" i="12"/>
  <c r="P35" i="12" s="1"/>
  <c r="AB34" i="11" s="1"/>
  <c r="N34" i="12"/>
  <c r="P34" i="12" s="1"/>
  <c r="AB33" i="11" s="1"/>
  <c r="N33" i="12"/>
  <c r="P33" i="12" s="1"/>
  <c r="N32" i="12"/>
  <c r="N31" i="12"/>
  <c r="N30" i="12"/>
  <c r="N29" i="12"/>
  <c r="P31" i="12"/>
  <c r="AB30" i="11" s="1"/>
  <c r="N28" i="12"/>
  <c r="N27" i="12"/>
  <c r="N26" i="12"/>
  <c r="P29" i="12" s="1"/>
  <c r="N25" i="12"/>
  <c r="P25" i="12" s="1"/>
  <c r="N24" i="12"/>
  <c r="N23" i="12"/>
  <c r="P27" i="12" s="1"/>
  <c r="AB26" i="11" s="1"/>
  <c r="N22" i="12"/>
  <c r="P22" i="12" s="1"/>
  <c r="AB21" i="11" s="1"/>
  <c r="N21" i="12"/>
  <c r="P32" i="12" s="1"/>
  <c r="AB31" i="11" s="1"/>
  <c r="P28" i="12"/>
  <c r="AB27" i="11" s="1"/>
  <c r="N20" i="12"/>
  <c r="N19" i="12"/>
  <c r="P30" i="12" s="1"/>
  <c r="AB29" i="11" s="1"/>
  <c r="N18" i="12"/>
  <c r="P18" i="12" s="1"/>
  <c r="AB17" i="11" s="1"/>
  <c r="N17" i="12"/>
  <c r="P17" i="12" s="1"/>
  <c r="P16" i="12"/>
  <c r="AB15" i="11" s="1"/>
  <c r="N16" i="12"/>
  <c r="N15" i="12"/>
  <c r="P15" i="12" s="1"/>
  <c r="AB14" i="11" s="1"/>
  <c r="N14" i="12"/>
  <c r="P14" i="12" s="1"/>
  <c r="AB13" i="11" s="1"/>
  <c r="N13" i="12"/>
  <c r="P13" i="12" s="1"/>
  <c r="AB12" i="11" s="1"/>
  <c r="P12" i="12"/>
  <c r="AB11" i="11" s="1"/>
  <c r="N12" i="12"/>
  <c r="N11" i="12"/>
  <c r="P11" i="12" s="1"/>
  <c r="AB10" i="11" s="1"/>
  <c r="N10" i="12"/>
  <c r="P10" i="12" s="1"/>
  <c r="AB9" i="11" s="1"/>
  <c r="N9" i="12"/>
  <c r="P9" i="12" s="1"/>
  <c r="P8" i="12"/>
  <c r="AB7" i="11" s="1"/>
  <c r="N8" i="12"/>
  <c r="N7" i="12"/>
  <c r="N6" i="12"/>
  <c r="P6" i="12" s="1"/>
  <c r="AB5" i="11" s="1"/>
  <c r="N5" i="12"/>
  <c r="P5" i="12" s="1"/>
  <c r="P4" i="12"/>
  <c r="AB3" i="11" s="1"/>
  <c r="N4" i="12"/>
  <c r="N3" i="12"/>
  <c r="P3" i="12" s="1"/>
  <c r="AB2" i="11" s="1"/>
  <c r="L94" i="12"/>
  <c r="R93" i="11" s="1"/>
  <c r="J94" i="12"/>
  <c r="J93" i="12"/>
  <c r="L93" i="12" s="1"/>
  <c r="R92" i="11" s="1"/>
  <c r="L92" i="12"/>
  <c r="R91" i="11" s="1"/>
  <c r="J92" i="12"/>
  <c r="J91" i="12"/>
  <c r="L91" i="12" s="1"/>
  <c r="R90" i="11" s="1"/>
  <c r="L90" i="12"/>
  <c r="R89" i="11" s="1"/>
  <c r="J90" i="12"/>
  <c r="J89" i="12"/>
  <c r="L89" i="12" s="1"/>
  <c r="R88" i="11" s="1"/>
  <c r="L88" i="12"/>
  <c r="R87" i="11" s="1"/>
  <c r="J88" i="12"/>
  <c r="J87" i="12"/>
  <c r="L87" i="12" s="1"/>
  <c r="L86" i="12"/>
  <c r="R85" i="11" s="1"/>
  <c r="J86" i="12"/>
  <c r="J85" i="12"/>
  <c r="L85" i="12" s="1"/>
  <c r="R84" i="11" s="1"/>
  <c r="L84" i="12"/>
  <c r="R83" i="11" s="1"/>
  <c r="J84" i="12"/>
  <c r="J83" i="12"/>
  <c r="L83" i="12" s="1"/>
  <c r="R82" i="11" s="1"/>
  <c r="L82" i="12"/>
  <c r="R81" i="11" s="1"/>
  <c r="J82" i="12"/>
  <c r="J81" i="12"/>
  <c r="L81" i="12" s="1"/>
  <c r="R80" i="11" s="1"/>
  <c r="L80" i="12"/>
  <c r="R79" i="11" s="1"/>
  <c r="J80" i="12"/>
  <c r="J79" i="12"/>
  <c r="L79" i="12" s="1"/>
  <c r="L78" i="12"/>
  <c r="R77" i="11" s="1"/>
  <c r="J78" i="12"/>
  <c r="J77" i="12"/>
  <c r="L77" i="12" s="1"/>
  <c r="R76" i="11" s="1"/>
  <c r="L76" i="12"/>
  <c r="R75" i="11" s="1"/>
  <c r="J76" i="12"/>
  <c r="J75" i="12"/>
  <c r="L75" i="12" s="1"/>
  <c r="R74" i="11" s="1"/>
  <c r="L74" i="12"/>
  <c r="R73" i="11" s="1"/>
  <c r="J74" i="12"/>
  <c r="J73" i="12"/>
  <c r="L73" i="12" s="1"/>
  <c r="R72" i="11" s="1"/>
  <c r="L72" i="12"/>
  <c r="R71" i="11" s="1"/>
  <c r="J72" i="12"/>
  <c r="J71" i="12"/>
  <c r="L71" i="12" s="1"/>
  <c r="L70" i="12"/>
  <c r="R69" i="11" s="1"/>
  <c r="J70" i="12"/>
  <c r="J69" i="12"/>
  <c r="L69" i="12" s="1"/>
  <c r="R68" i="11" s="1"/>
  <c r="L68" i="12"/>
  <c r="R67" i="11" s="1"/>
  <c r="J68" i="12"/>
  <c r="J67" i="12"/>
  <c r="L67" i="12" s="1"/>
  <c r="R66" i="11" s="1"/>
  <c r="L66" i="12"/>
  <c r="R65" i="11" s="1"/>
  <c r="J66" i="12"/>
  <c r="J65" i="12"/>
  <c r="L65" i="12" s="1"/>
  <c r="R64" i="11" s="1"/>
  <c r="L64" i="12"/>
  <c r="R63" i="11" s="1"/>
  <c r="J64" i="12"/>
  <c r="J63" i="12"/>
  <c r="L63" i="12" s="1"/>
  <c r="L62" i="12"/>
  <c r="R61" i="11" s="1"/>
  <c r="J62" i="12"/>
  <c r="J61" i="12"/>
  <c r="L61" i="12" s="1"/>
  <c r="R60" i="11" s="1"/>
  <c r="L60" i="12"/>
  <c r="R59" i="11" s="1"/>
  <c r="J60" i="12"/>
  <c r="J59" i="12"/>
  <c r="L59" i="12" s="1"/>
  <c r="R58" i="11" s="1"/>
  <c r="L58" i="12"/>
  <c r="R57" i="11" s="1"/>
  <c r="J58" i="12"/>
  <c r="J57" i="12"/>
  <c r="L57" i="12" s="1"/>
  <c r="R56" i="11" s="1"/>
  <c r="L56" i="12"/>
  <c r="R55" i="11" s="1"/>
  <c r="J56" i="12"/>
  <c r="J55" i="12"/>
  <c r="L55" i="12" s="1"/>
  <c r="L54" i="12"/>
  <c r="R53" i="11" s="1"/>
  <c r="J54" i="12"/>
  <c r="J53" i="12"/>
  <c r="L53" i="12" s="1"/>
  <c r="R52" i="11" s="1"/>
  <c r="L52" i="12"/>
  <c r="R51" i="11" s="1"/>
  <c r="J52" i="12"/>
  <c r="J51" i="12"/>
  <c r="L51" i="12" s="1"/>
  <c r="R50" i="11" s="1"/>
  <c r="L50" i="12"/>
  <c r="R49" i="11" s="1"/>
  <c r="J50" i="12"/>
  <c r="J49" i="12"/>
  <c r="L49" i="12" s="1"/>
  <c r="R48" i="11" s="1"/>
  <c r="L48" i="12"/>
  <c r="R47" i="11" s="1"/>
  <c r="J48" i="12"/>
  <c r="J47" i="12"/>
  <c r="L47" i="12" s="1"/>
  <c r="L46" i="12"/>
  <c r="R45" i="11" s="1"/>
  <c r="J46" i="12"/>
  <c r="J45" i="12"/>
  <c r="L45" i="12" s="1"/>
  <c r="R44" i="11" s="1"/>
  <c r="L44" i="12"/>
  <c r="R43" i="11" s="1"/>
  <c r="J44" i="12"/>
  <c r="J43" i="12"/>
  <c r="L43" i="12" s="1"/>
  <c r="R42" i="11" s="1"/>
  <c r="L42" i="12"/>
  <c r="R41" i="11" s="1"/>
  <c r="J42" i="12"/>
  <c r="J41" i="12"/>
  <c r="L41" i="12" s="1"/>
  <c r="R40" i="11" s="1"/>
  <c r="L40" i="12"/>
  <c r="R39" i="11" s="1"/>
  <c r="J40" i="12"/>
  <c r="J39" i="12"/>
  <c r="L39" i="12" s="1"/>
  <c r="L38" i="12"/>
  <c r="R37" i="11" s="1"/>
  <c r="J38" i="12"/>
  <c r="J37" i="12"/>
  <c r="L37" i="12" s="1"/>
  <c r="R36" i="11" s="1"/>
  <c r="L36" i="12"/>
  <c r="R35" i="11" s="1"/>
  <c r="J36" i="12"/>
  <c r="J35" i="12"/>
  <c r="L35" i="12" s="1"/>
  <c r="R34" i="11" s="1"/>
  <c r="L34" i="12"/>
  <c r="R33" i="11" s="1"/>
  <c r="J34" i="12"/>
  <c r="J33" i="12"/>
  <c r="L33" i="12" s="1"/>
  <c r="R32" i="11" s="1"/>
  <c r="J32" i="12"/>
  <c r="J31" i="12"/>
  <c r="J30" i="12"/>
  <c r="L29" i="12"/>
  <c r="R28" i="11" s="1"/>
  <c r="J29" i="12"/>
  <c r="L31" i="12"/>
  <c r="J28" i="12"/>
  <c r="J27" i="12"/>
  <c r="J26" i="12"/>
  <c r="J25" i="12"/>
  <c r="L25" i="12" s="1"/>
  <c r="R24" i="11" s="1"/>
  <c r="J24" i="12"/>
  <c r="J23" i="12"/>
  <c r="J22" i="12"/>
  <c r="J21" i="12"/>
  <c r="L32" i="12" s="1"/>
  <c r="R31" i="11" s="1"/>
  <c r="L28" i="12"/>
  <c r="R27" i="11" s="1"/>
  <c r="J20" i="12"/>
  <c r="J19" i="12"/>
  <c r="L30" i="12" s="1"/>
  <c r="R29" i="11" s="1"/>
  <c r="L18" i="12"/>
  <c r="R17" i="11" s="1"/>
  <c r="J18" i="12"/>
  <c r="J17" i="12"/>
  <c r="L17" i="12" s="1"/>
  <c r="R16" i="11" s="1"/>
  <c r="L16" i="12"/>
  <c r="R15" i="11" s="1"/>
  <c r="J16" i="12"/>
  <c r="J15" i="12"/>
  <c r="L15" i="12" s="1"/>
  <c r="L14" i="12"/>
  <c r="R13" i="11" s="1"/>
  <c r="J14" i="12"/>
  <c r="J13" i="12"/>
  <c r="L13" i="12" s="1"/>
  <c r="R12" i="11" s="1"/>
  <c r="L12" i="12"/>
  <c r="R11" i="11" s="1"/>
  <c r="J12" i="12"/>
  <c r="J11" i="12"/>
  <c r="L11" i="12" s="1"/>
  <c r="R10" i="11" s="1"/>
  <c r="L10" i="12"/>
  <c r="R9" i="11" s="1"/>
  <c r="J10" i="12"/>
  <c r="J9" i="12"/>
  <c r="L9" i="12" s="1"/>
  <c r="R8" i="11" s="1"/>
  <c r="L8" i="12"/>
  <c r="R7" i="11" s="1"/>
  <c r="J8" i="12"/>
  <c r="J7" i="12"/>
  <c r="L6" i="12"/>
  <c r="R5" i="11" s="1"/>
  <c r="J6" i="12"/>
  <c r="J5" i="12"/>
  <c r="L5" i="12" s="1"/>
  <c r="R4" i="11" s="1"/>
  <c r="L4" i="12"/>
  <c r="R3" i="11" s="1"/>
  <c r="J4" i="12"/>
  <c r="J3" i="12"/>
  <c r="L3" i="12" s="1"/>
  <c r="R2" i="11" s="1"/>
  <c r="G55" i="12"/>
  <c r="G56" i="12"/>
  <c r="G57" i="12"/>
  <c r="G58" i="12"/>
  <c r="H58" i="12" s="1"/>
  <c r="G59" i="12"/>
  <c r="G60" i="12"/>
  <c r="G61" i="12"/>
  <c r="G62" i="12"/>
  <c r="G63" i="12"/>
  <c r="G64" i="12"/>
  <c r="G65" i="12"/>
  <c r="G66" i="12"/>
  <c r="H66" i="12" s="1"/>
  <c r="G67" i="12"/>
  <c r="G68" i="12"/>
  <c r="G69" i="12"/>
  <c r="G70" i="12"/>
  <c r="G71" i="12"/>
  <c r="G72" i="12"/>
  <c r="G73" i="12"/>
  <c r="G74" i="12"/>
  <c r="H74" i="12" s="1"/>
  <c r="F58" i="12"/>
  <c r="F59" i="12"/>
  <c r="F60" i="12"/>
  <c r="F61" i="12"/>
  <c r="H61" i="12" s="1"/>
  <c r="F62" i="12"/>
  <c r="F63" i="12"/>
  <c r="F64" i="12"/>
  <c r="F65" i="12"/>
  <c r="H65" i="12" s="1"/>
  <c r="F66" i="12"/>
  <c r="F67" i="12"/>
  <c r="F68" i="12"/>
  <c r="F69" i="12"/>
  <c r="H69" i="12" s="1"/>
  <c r="F70" i="12"/>
  <c r="F71" i="12"/>
  <c r="F72" i="12"/>
  <c r="F73" i="12"/>
  <c r="H73" i="12" s="1"/>
  <c r="F74" i="12"/>
  <c r="F75" i="12"/>
  <c r="F76" i="12"/>
  <c r="F77" i="12"/>
  <c r="G77" i="12" s="1"/>
  <c r="H77" i="12" s="1"/>
  <c r="F78" i="12"/>
  <c r="F79" i="12"/>
  <c r="F80" i="12"/>
  <c r="F81" i="12"/>
  <c r="F82" i="12"/>
  <c r="F83" i="12"/>
  <c r="F84" i="12"/>
  <c r="F85" i="12"/>
  <c r="G85" i="12" s="1"/>
  <c r="H85" i="12" s="1"/>
  <c r="F86" i="12"/>
  <c r="F87" i="12"/>
  <c r="F88" i="12"/>
  <c r="F89" i="12"/>
  <c r="G89" i="12" s="1"/>
  <c r="H89" i="12" s="1"/>
  <c r="F90" i="12"/>
  <c r="F91" i="12"/>
  <c r="F92" i="12"/>
  <c r="F93" i="12"/>
  <c r="G93" i="12" s="1"/>
  <c r="H93" i="12" s="1"/>
  <c r="F94" i="12"/>
  <c r="H60" i="12"/>
  <c r="H64" i="12"/>
  <c r="H68" i="12"/>
  <c r="G75" i="12"/>
  <c r="G76" i="12"/>
  <c r="H76" i="12" s="1"/>
  <c r="G78" i="12"/>
  <c r="G79" i="12"/>
  <c r="G80" i="12"/>
  <c r="H80" i="12" s="1"/>
  <c r="H59" i="12"/>
  <c r="H62" i="12"/>
  <c r="H63" i="12"/>
  <c r="H67" i="12"/>
  <c r="H70" i="12"/>
  <c r="H71" i="12"/>
  <c r="H72" i="12"/>
  <c r="H75" i="12"/>
  <c r="H78" i="12"/>
  <c r="H79" i="12"/>
  <c r="H82" i="12"/>
  <c r="H86" i="12"/>
  <c r="H90" i="12"/>
  <c r="H94" i="12"/>
  <c r="AA94" i="13"/>
  <c r="AB94" i="13" s="1"/>
  <c r="BC93" i="11" s="1"/>
  <c r="AA93" i="13"/>
  <c r="AB93" i="13" s="1"/>
  <c r="BC92" i="11" s="1"/>
  <c r="AA92" i="13"/>
  <c r="AB92" i="13" s="1"/>
  <c r="BC91" i="11" s="1"/>
  <c r="AA91" i="13"/>
  <c r="AB91" i="13" s="1"/>
  <c r="BC90" i="11" s="1"/>
  <c r="AA90" i="13"/>
  <c r="AB90" i="13" s="1"/>
  <c r="BC89" i="11" s="1"/>
  <c r="AA89" i="13"/>
  <c r="AB89" i="13" s="1"/>
  <c r="BC88" i="11" s="1"/>
  <c r="AA88" i="13"/>
  <c r="AB88" i="13" s="1"/>
  <c r="BC87" i="11" s="1"/>
  <c r="AA87" i="13"/>
  <c r="AA86" i="13"/>
  <c r="AA85" i="13"/>
  <c r="AA84" i="13"/>
  <c r="AA83" i="13"/>
  <c r="AA82" i="13"/>
  <c r="AA81" i="13"/>
  <c r="BB80" i="11" s="1"/>
  <c r="AA80" i="13"/>
  <c r="AA79" i="13"/>
  <c r="AA78" i="13"/>
  <c r="AB77" i="13"/>
  <c r="BC76" i="11" s="1"/>
  <c r="AA77" i="13"/>
  <c r="BB76" i="11" s="1"/>
  <c r="AA76" i="13"/>
  <c r="AA75" i="13"/>
  <c r="AA74" i="13"/>
  <c r="AA73" i="13"/>
  <c r="BB72" i="11" s="1"/>
  <c r="AA72" i="13"/>
  <c r="AA71" i="13"/>
  <c r="AA70" i="13"/>
  <c r="AB69" i="13"/>
  <c r="BC68" i="11" s="1"/>
  <c r="AA69" i="13"/>
  <c r="BB68" i="11" s="1"/>
  <c r="AA68" i="13"/>
  <c r="AA67" i="13"/>
  <c r="AA66" i="13"/>
  <c r="AA65" i="13"/>
  <c r="BB64" i="11" s="1"/>
  <c r="AA64" i="13"/>
  <c r="AA63" i="13"/>
  <c r="AA62" i="13"/>
  <c r="AB61" i="13"/>
  <c r="BC60" i="11" s="1"/>
  <c r="AA61" i="13"/>
  <c r="BB60" i="11" s="1"/>
  <c r="AA60" i="13"/>
  <c r="AA59" i="13"/>
  <c r="AA58" i="13"/>
  <c r="AA57" i="13"/>
  <c r="AA56" i="13"/>
  <c r="AA55" i="13"/>
  <c r="AA54" i="13"/>
  <c r="AA53" i="13"/>
  <c r="AA52" i="13"/>
  <c r="AA51" i="13"/>
  <c r="AA50" i="13"/>
  <c r="AA49" i="13"/>
  <c r="BB48" i="11" s="1"/>
  <c r="AA48" i="13"/>
  <c r="AA47" i="13"/>
  <c r="AA46" i="13"/>
  <c r="AB45" i="13"/>
  <c r="BC44" i="11" s="1"/>
  <c r="AA45" i="13"/>
  <c r="BB44" i="11" s="1"/>
  <c r="AA44" i="13"/>
  <c r="AA43" i="13"/>
  <c r="AA42" i="13"/>
  <c r="AA41" i="13"/>
  <c r="AA40" i="13"/>
  <c r="AA39" i="13"/>
  <c r="AA38" i="13"/>
  <c r="AA37" i="13"/>
  <c r="BB36" i="11" s="1"/>
  <c r="AA36" i="13"/>
  <c r="AA35" i="13"/>
  <c r="AA34" i="13"/>
  <c r="AB33" i="13"/>
  <c r="BC32" i="11" s="1"/>
  <c r="AA33" i="13"/>
  <c r="BB32" i="11" s="1"/>
  <c r="AA32" i="13"/>
  <c r="BB31" i="11" s="1"/>
  <c r="AA28" i="13"/>
  <c r="AA31" i="13"/>
  <c r="BB30" i="11" s="1"/>
  <c r="AA30" i="13"/>
  <c r="BB29" i="11" s="1"/>
  <c r="AA26" i="13"/>
  <c r="AA25" i="13"/>
  <c r="AA24" i="13"/>
  <c r="AA23" i="13"/>
  <c r="AA22" i="13"/>
  <c r="AB21" i="13"/>
  <c r="BC20" i="11" s="1"/>
  <c r="AA21" i="13"/>
  <c r="BB20" i="11" s="1"/>
  <c r="AA29" i="13"/>
  <c r="AA20" i="13"/>
  <c r="AA27" i="13"/>
  <c r="AA18" i="13"/>
  <c r="AB17" i="13"/>
  <c r="BC16" i="11" s="1"/>
  <c r="AA17" i="13"/>
  <c r="BB16" i="11" s="1"/>
  <c r="AA16" i="13"/>
  <c r="AA15" i="13"/>
  <c r="AA14" i="13"/>
  <c r="AA13" i="13"/>
  <c r="BB12" i="11" s="1"/>
  <c r="AA12" i="13"/>
  <c r="AA11" i="13"/>
  <c r="AA10" i="13"/>
  <c r="AB9" i="13"/>
  <c r="BC8" i="11" s="1"/>
  <c r="AA9" i="13"/>
  <c r="BB8" i="11" s="1"/>
  <c r="AA8" i="13"/>
  <c r="AA7" i="13"/>
  <c r="AA6" i="13"/>
  <c r="AA5" i="13"/>
  <c r="BB4" i="11" s="1"/>
  <c r="AA4" i="13"/>
  <c r="AA3" i="13"/>
  <c r="W94" i="13"/>
  <c r="X94" i="13" s="1"/>
  <c r="AS93" i="11" s="1"/>
  <c r="W93" i="13"/>
  <c r="X93" i="13" s="1"/>
  <c r="AS92" i="11" s="1"/>
  <c r="W92" i="13"/>
  <c r="X92" i="13" s="1"/>
  <c r="AS91" i="11" s="1"/>
  <c r="W91" i="13"/>
  <c r="X91" i="13" s="1"/>
  <c r="AS90" i="11" s="1"/>
  <c r="W90" i="13"/>
  <c r="X90" i="13" s="1"/>
  <c r="AS89" i="11" s="1"/>
  <c r="W89" i="13"/>
  <c r="X89" i="13" s="1"/>
  <c r="AS88" i="11" s="1"/>
  <c r="W88" i="13"/>
  <c r="X88" i="13" s="1"/>
  <c r="AS87" i="11" s="1"/>
  <c r="W87" i="13"/>
  <c r="W86" i="13"/>
  <c r="W85" i="13"/>
  <c r="W84" i="13"/>
  <c r="W83" i="13"/>
  <c r="W82" i="13"/>
  <c r="W81" i="13"/>
  <c r="W80" i="13"/>
  <c r="W79" i="13"/>
  <c r="W78" i="13"/>
  <c r="W77" i="13"/>
  <c r="W76" i="13"/>
  <c r="W75" i="13"/>
  <c r="W74" i="13"/>
  <c r="W73" i="13"/>
  <c r="W72" i="13"/>
  <c r="W71" i="13"/>
  <c r="W70" i="13"/>
  <c r="W69" i="13"/>
  <c r="W68" i="13"/>
  <c r="W67" i="13"/>
  <c r="W66" i="13"/>
  <c r="W65" i="13"/>
  <c r="W64" i="13"/>
  <c r="W63" i="13"/>
  <c r="W62"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AR31" i="11" s="1"/>
  <c r="W31" i="13"/>
  <c r="AR30" i="11" s="1"/>
  <c r="W28" i="13"/>
  <c r="W30" i="13"/>
  <c r="AR29" i="11" s="1"/>
  <c r="W21" i="13"/>
  <c r="AR20" i="11" s="1"/>
  <c r="W25" i="13"/>
  <c r="W24" i="13"/>
  <c r="W19" i="13"/>
  <c r="AR18" i="11" s="1"/>
  <c r="W22" i="13"/>
  <c r="W29" i="13"/>
  <c r="W20" i="13"/>
  <c r="W27" i="13"/>
  <c r="W18" i="13"/>
  <c r="W17" i="13"/>
  <c r="AR16" i="11" s="1"/>
  <c r="W16" i="13"/>
  <c r="W15" i="13"/>
  <c r="W14" i="13"/>
  <c r="X13" i="13"/>
  <c r="AS12" i="11" s="1"/>
  <c r="W13" i="13"/>
  <c r="AR12" i="11" s="1"/>
  <c r="W12" i="13"/>
  <c r="W11" i="13"/>
  <c r="W10" i="13"/>
  <c r="W9" i="13"/>
  <c r="AR8" i="11" s="1"/>
  <c r="W8" i="13"/>
  <c r="W7" i="13"/>
  <c r="W6" i="13"/>
  <c r="X5" i="13"/>
  <c r="AS4" i="11" s="1"/>
  <c r="W5" i="13"/>
  <c r="AR4" i="11" s="1"/>
  <c r="W4" i="13"/>
  <c r="W3" i="13"/>
  <c r="S94" i="13"/>
  <c r="T94" i="13" s="1"/>
  <c r="AI93" i="11" s="1"/>
  <c r="S93" i="13"/>
  <c r="T93" i="13" s="1"/>
  <c r="AI92" i="11" s="1"/>
  <c r="S92" i="13"/>
  <c r="T92" i="13" s="1"/>
  <c r="AI91" i="11" s="1"/>
  <c r="S91" i="13"/>
  <c r="T91" i="13" s="1"/>
  <c r="AI90" i="11" s="1"/>
  <c r="S90" i="13"/>
  <c r="T90" i="13" s="1"/>
  <c r="AI89" i="11" s="1"/>
  <c r="S89" i="13"/>
  <c r="T89" i="13" s="1"/>
  <c r="AI88" i="11" s="1"/>
  <c r="S88" i="13"/>
  <c r="T88" i="13" s="1"/>
  <c r="AI87" i="11" s="1"/>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AH32" i="11" s="1"/>
  <c r="S32" i="13"/>
  <c r="AH31" i="11" s="1"/>
  <c r="S28" i="13"/>
  <c r="S31" i="13"/>
  <c r="AH30" i="11" s="1"/>
  <c r="S30" i="13"/>
  <c r="AH29" i="11" s="1"/>
  <c r="S26" i="13"/>
  <c r="S25" i="13"/>
  <c r="S24" i="13"/>
  <c r="S23" i="13"/>
  <c r="S22" i="13"/>
  <c r="S21" i="13"/>
  <c r="AH20" i="11" s="1"/>
  <c r="S29" i="13"/>
  <c r="S20" i="13"/>
  <c r="S27" i="13"/>
  <c r="S18" i="13"/>
  <c r="T17" i="13"/>
  <c r="AI16" i="11" s="1"/>
  <c r="S17" i="13"/>
  <c r="AH16" i="11" s="1"/>
  <c r="S16" i="13"/>
  <c r="S15" i="13"/>
  <c r="S14" i="13"/>
  <c r="T13" i="13"/>
  <c r="AI12" i="11" s="1"/>
  <c r="S13" i="13"/>
  <c r="AH12" i="11" s="1"/>
  <c r="S12" i="13"/>
  <c r="S11" i="13"/>
  <c r="S10" i="13"/>
  <c r="S9" i="13"/>
  <c r="AH8" i="11" s="1"/>
  <c r="S8" i="13"/>
  <c r="S7" i="13"/>
  <c r="S6" i="13"/>
  <c r="T5" i="13"/>
  <c r="AI4" i="11" s="1"/>
  <c r="S5" i="13"/>
  <c r="AH4" i="11" s="1"/>
  <c r="S4" i="13"/>
  <c r="S3" i="13"/>
  <c r="O94" i="13"/>
  <c r="P94" i="13" s="1"/>
  <c r="Y93" i="11" s="1"/>
  <c r="O93" i="13"/>
  <c r="P93" i="13" s="1"/>
  <c r="Y92" i="11" s="1"/>
  <c r="O92" i="13"/>
  <c r="P92" i="13" s="1"/>
  <c r="Y91" i="11" s="1"/>
  <c r="O91" i="13"/>
  <c r="P91" i="13" s="1"/>
  <c r="Y90" i="11" s="1"/>
  <c r="O90" i="13"/>
  <c r="P90" i="13" s="1"/>
  <c r="Y89" i="11" s="1"/>
  <c r="O89" i="13"/>
  <c r="P89" i="13" s="1"/>
  <c r="Y88" i="11" s="1"/>
  <c r="O88" i="13"/>
  <c r="P88" i="13" s="1"/>
  <c r="Y87" i="11" s="1"/>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X32" i="11" s="1"/>
  <c r="O32" i="13"/>
  <c r="X31" i="11" s="1"/>
  <c r="O31" i="13"/>
  <c r="X30" i="11" s="1"/>
  <c r="O29" i="13"/>
  <c r="X28" i="11" s="1"/>
  <c r="O28" i="13"/>
  <c r="O30" i="13"/>
  <c r="X29" i="11" s="1"/>
  <c r="O21" i="13"/>
  <c r="X20" i="11" s="1"/>
  <c r="P25" i="13"/>
  <c r="Y24" i="11" s="1"/>
  <c r="O25" i="13"/>
  <c r="X24" i="11" s="1"/>
  <c r="O24" i="13"/>
  <c r="O23" i="13"/>
  <c r="O22" i="13"/>
  <c r="O20" i="13"/>
  <c r="O27" i="13"/>
  <c r="O18" i="13"/>
  <c r="P17" i="13"/>
  <c r="Y16" i="11" s="1"/>
  <c r="O17" i="13"/>
  <c r="X16" i="11" s="1"/>
  <c r="O16" i="13"/>
  <c r="O15" i="13"/>
  <c r="O14" i="13"/>
  <c r="O13" i="13"/>
  <c r="X12" i="11" s="1"/>
  <c r="O12" i="13"/>
  <c r="O11" i="13"/>
  <c r="O10" i="13"/>
  <c r="P9" i="13"/>
  <c r="Y8" i="11" s="1"/>
  <c r="O9" i="13"/>
  <c r="X8" i="11" s="1"/>
  <c r="O8" i="13"/>
  <c r="O7" i="13"/>
  <c r="O6" i="13"/>
  <c r="O5" i="13"/>
  <c r="X4" i="11" s="1"/>
  <c r="O4" i="13"/>
  <c r="O3" i="13"/>
  <c r="K94" i="13"/>
  <c r="L94" i="13" s="1"/>
  <c r="O93" i="11" s="1"/>
  <c r="K93" i="13"/>
  <c r="L93" i="13" s="1"/>
  <c r="O92" i="11" s="1"/>
  <c r="K92" i="13"/>
  <c r="L92" i="13" s="1"/>
  <c r="O91" i="11" s="1"/>
  <c r="K91" i="13"/>
  <c r="L91" i="13" s="1"/>
  <c r="O90" i="11" s="1"/>
  <c r="K90" i="13"/>
  <c r="L90" i="13" s="1"/>
  <c r="O89" i="11" s="1"/>
  <c r="K89" i="13"/>
  <c r="L89" i="13" s="1"/>
  <c r="O88" i="11" s="1"/>
  <c r="K88" i="13"/>
  <c r="L88" i="13" s="1"/>
  <c r="O87" i="11" s="1"/>
  <c r="K87" i="13"/>
  <c r="K86" i="13"/>
  <c r="K85" i="13"/>
  <c r="K84" i="13"/>
  <c r="K83" i="13"/>
  <c r="K82" i="13"/>
  <c r="K81" i="13"/>
  <c r="K80" i="13"/>
  <c r="K79" i="13"/>
  <c r="K78" i="13"/>
  <c r="K77" i="13"/>
  <c r="K76" i="13"/>
  <c r="K75" i="13"/>
  <c r="K74" i="13"/>
  <c r="K73" i="13"/>
  <c r="K72" i="13"/>
  <c r="K71" i="13"/>
  <c r="K70" i="13"/>
  <c r="K69" i="13"/>
  <c r="K68" i="13"/>
  <c r="K67" i="13"/>
  <c r="K66" i="13"/>
  <c r="K65" i="13"/>
  <c r="K64" i="13"/>
  <c r="K63" i="13"/>
  <c r="K62" i="13"/>
  <c r="K61" i="13"/>
  <c r="K60" i="13"/>
  <c r="K59" i="13"/>
  <c r="K58" i="13"/>
  <c r="K57" i="13"/>
  <c r="K56" i="13"/>
  <c r="K55" i="13"/>
  <c r="K54" i="13"/>
  <c r="K53" i="13"/>
  <c r="K52" i="13"/>
  <c r="K51" i="13"/>
  <c r="K50" i="13"/>
  <c r="K49" i="13"/>
  <c r="K48" i="13"/>
  <c r="K47" i="13"/>
  <c r="K46" i="13"/>
  <c r="K45" i="13"/>
  <c r="K44" i="13"/>
  <c r="K43" i="13"/>
  <c r="K42" i="13"/>
  <c r="K41" i="13"/>
  <c r="K40" i="13"/>
  <c r="K39" i="13"/>
  <c r="K38" i="13"/>
  <c r="K37" i="13"/>
  <c r="K36" i="13"/>
  <c r="K35" i="13"/>
  <c r="K34" i="13"/>
  <c r="K33" i="13"/>
  <c r="K32" i="13"/>
  <c r="N31" i="11" s="1"/>
  <c r="K28" i="13"/>
  <c r="K31" i="13"/>
  <c r="N30" i="11" s="1"/>
  <c r="K30" i="13"/>
  <c r="N29" i="11" s="1"/>
  <c r="K26" i="13"/>
  <c r="K25" i="13"/>
  <c r="K24" i="13"/>
  <c r="K23" i="13"/>
  <c r="K22" i="13"/>
  <c r="L21" i="13"/>
  <c r="O20" i="11" s="1"/>
  <c r="K21" i="13"/>
  <c r="N20" i="11" s="1"/>
  <c r="K29" i="13"/>
  <c r="K20" i="13"/>
  <c r="K27" i="13"/>
  <c r="K18" i="13"/>
  <c r="K17" i="13"/>
  <c r="K16" i="13"/>
  <c r="K15" i="13"/>
  <c r="K14" i="13"/>
  <c r="K13" i="13"/>
  <c r="K12" i="13"/>
  <c r="K11" i="13"/>
  <c r="K10" i="13"/>
  <c r="K9" i="13"/>
  <c r="K8" i="13"/>
  <c r="K7" i="13"/>
  <c r="K6" i="13"/>
  <c r="K5" i="13"/>
  <c r="K4" i="13"/>
  <c r="K3" i="13"/>
  <c r="H30" i="13"/>
  <c r="H27"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33" i="13"/>
  <c r="G26" i="13"/>
  <c r="D25" i="11" s="1"/>
  <c r="G25" i="13"/>
  <c r="D24" i="11" s="1"/>
  <c r="G24" i="13"/>
  <c r="G23" i="13"/>
  <c r="G22" i="13"/>
  <c r="H25" i="13"/>
  <c r="H24" i="13"/>
  <c r="H23" i="13"/>
  <c r="H22" i="13"/>
  <c r="H20" i="13"/>
  <c r="H19" i="13"/>
  <c r="G15" i="13"/>
  <c r="G5" i="13"/>
  <c r="F94" i="13"/>
  <c r="A94" i="13"/>
  <c r="F93" i="13"/>
  <c r="A93" i="13"/>
  <c r="F92" i="13"/>
  <c r="A92" i="13"/>
  <c r="F91" i="13"/>
  <c r="A91" i="13"/>
  <c r="F90" i="13"/>
  <c r="A90" i="13"/>
  <c r="F89" i="13"/>
  <c r="A89" i="13"/>
  <c r="F88" i="13"/>
  <c r="A88" i="13"/>
  <c r="F87" i="13"/>
  <c r="A87" i="13"/>
  <c r="F86" i="13"/>
  <c r="A86" i="13"/>
  <c r="F85" i="13"/>
  <c r="A85" i="13"/>
  <c r="F84" i="13"/>
  <c r="A84" i="13"/>
  <c r="F83" i="13"/>
  <c r="A83" i="13"/>
  <c r="F82" i="13"/>
  <c r="A82" i="13"/>
  <c r="F81" i="13"/>
  <c r="A81" i="13"/>
  <c r="F80" i="13"/>
  <c r="A80" i="13"/>
  <c r="F79" i="13"/>
  <c r="A79" i="13"/>
  <c r="F78" i="13"/>
  <c r="A78" i="13"/>
  <c r="F77" i="13"/>
  <c r="A77" i="13"/>
  <c r="F76" i="13"/>
  <c r="A76" i="13"/>
  <c r="F75" i="13"/>
  <c r="A75" i="13"/>
  <c r="F74" i="13"/>
  <c r="A74" i="13"/>
  <c r="F73" i="13"/>
  <c r="A73" i="13"/>
  <c r="F72" i="13"/>
  <c r="A72" i="13"/>
  <c r="F71" i="13"/>
  <c r="A71" i="13"/>
  <c r="F70" i="13"/>
  <c r="A70" i="13"/>
  <c r="F69" i="13"/>
  <c r="A69" i="13"/>
  <c r="F68" i="13"/>
  <c r="A68" i="13"/>
  <c r="F67" i="13"/>
  <c r="A67" i="13"/>
  <c r="F66" i="13"/>
  <c r="A66" i="13"/>
  <c r="F65" i="13"/>
  <c r="A65" i="13"/>
  <c r="F64" i="13"/>
  <c r="A64" i="13"/>
  <c r="F63" i="13"/>
  <c r="A63" i="13"/>
  <c r="F62" i="13"/>
  <c r="A62" i="13"/>
  <c r="F61" i="13"/>
  <c r="A61" i="13"/>
  <c r="F60" i="13"/>
  <c r="A60" i="13"/>
  <c r="F59" i="13"/>
  <c r="A59" i="13"/>
  <c r="F58" i="13"/>
  <c r="A58" i="13"/>
  <c r="F57" i="13"/>
  <c r="A57" i="13"/>
  <c r="F56" i="13"/>
  <c r="A56" i="13"/>
  <c r="F55" i="13"/>
  <c r="A55" i="13"/>
  <c r="F54" i="13"/>
  <c r="A54" i="13"/>
  <c r="F53" i="13"/>
  <c r="A53" i="13"/>
  <c r="F52" i="13"/>
  <c r="A52" i="13"/>
  <c r="F51" i="13"/>
  <c r="A51" i="13"/>
  <c r="F50" i="13"/>
  <c r="A50" i="13"/>
  <c r="F49" i="13"/>
  <c r="A49" i="13"/>
  <c r="F48" i="13"/>
  <c r="A48" i="13"/>
  <c r="F47" i="13"/>
  <c r="A47" i="13"/>
  <c r="F46" i="13"/>
  <c r="A46" i="13"/>
  <c r="F45" i="13"/>
  <c r="A45" i="13"/>
  <c r="F44" i="13"/>
  <c r="A44" i="13"/>
  <c r="F43" i="13"/>
  <c r="A43" i="13"/>
  <c r="F42" i="13"/>
  <c r="A42" i="13"/>
  <c r="F41" i="13"/>
  <c r="A41" i="13"/>
  <c r="F40" i="13"/>
  <c r="A40" i="13"/>
  <c r="F39" i="13"/>
  <c r="A39" i="13"/>
  <c r="F38" i="13"/>
  <c r="A38" i="13"/>
  <c r="F37" i="13"/>
  <c r="A37" i="13"/>
  <c r="F36" i="13"/>
  <c r="A36" i="13"/>
  <c r="F35" i="13"/>
  <c r="A35" i="13"/>
  <c r="F34" i="13"/>
  <c r="A34" i="13"/>
  <c r="F33" i="13"/>
  <c r="H33" i="13" s="1"/>
  <c r="A33" i="13"/>
  <c r="F32" i="13"/>
  <c r="A32" i="13"/>
  <c r="F31" i="13"/>
  <c r="A31" i="13"/>
  <c r="F30" i="13"/>
  <c r="A30" i="13"/>
  <c r="F29" i="13"/>
  <c r="G32" i="13" s="1"/>
  <c r="A29" i="13"/>
  <c r="F28" i="13"/>
  <c r="G31" i="13" s="1"/>
  <c r="A28" i="13"/>
  <c r="F27" i="13"/>
  <c r="G30" i="13" s="1"/>
  <c r="A27" i="13"/>
  <c r="G21" i="13"/>
  <c r="H29" i="13" s="1"/>
  <c r="E28" i="11" s="1"/>
  <c r="A26" i="13"/>
  <c r="A25" i="13"/>
  <c r="F24" i="13"/>
  <c r="A24" i="13"/>
  <c r="F23" i="13"/>
  <c r="A23" i="13"/>
  <c r="F22" i="13"/>
  <c r="A22" i="13"/>
  <c r="F21" i="13"/>
  <c r="G29" i="13" s="1"/>
  <c r="H32" i="13" s="1"/>
  <c r="A21" i="13"/>
  <c r="F20" i="13"/>
  <c r="G28" i="13" s="1"/>
  <c r="H31" i="13" s="1"/>
  <c r="A20" i="13"/>
  <c r="F19" i="13"/>
  <c r="G27" i="13" s="1"/>
  <c r="A19" i="13"/>
  <c r="F18" i="13"/>
  <c r="G18" i="13" s="1"/>
  <c r="H18" i="13" s="1"/>
  <c r="A18" i="13"/>
  <c r="F17" i="13"/>
  <c r="G17" i="13" s="1"/>
  <c r="H17" i="13" s="1"/>
  <c r="A17" i="13"/>
  <c r="F16" i="13"/>
  <c r="G16" i="13" s="1"/>
  <c r="H16" i="13" s="1"/>
  <c r="A16" i="13"/>
  <c r="F15" i="13"/>
  <c r="H15" i="13" s="1"/>
  <c r="A15" i="13"/>
  <c r="F14" i="13"/>
  <c r="G14" i="13" s="1"/>
  <c r="H14" i="13" s="1"/>
  <c r="A14" i="13"/>
  <c r="F13" i="13"/>
  <c r="G13" i="13" s="1"/>
  <c r="H13" i="13" s="1"/>
  <c r="A13" i="13"/>
  <c r="F12" i="13"/>
  <c r="G12" i="13" s="1"/>
  <c r="H12" i="13" s="1"/>
  <c r="A12" i="13"/>
  <c r="F11" i="13"/>
  <c r="G11" i="13" s="1"/>
  <c r="H11" i="13" s="1"/>
  <c r="A11" i="13"/>
  <c r="F10" i="13"/>
  <c r="G10" i="13" s="1"/>
  <c r="H10" i="13" s="1"/>
  <c r="A10" i="13"/>
  <c r="F9" i="13"/>
  <c r="G9" i="13" s="1"/>
  <c r="H9" i="13" s="1"/>
  <c r="A9" i="13"/>
  <c r="F8" i="13"/>
  <c r="G8" i="13" s="1"/>
  <c r="H8" i="13" s="1"/>
  <c r="A8" i="13"/>
  <c r="F7" i="13"/>
  <c r="G7" i="13" s="1"/>
  <c r="H7" i="13" s="1"/>
  <c r="A7" i="13"/>
  <c r="F6" i="13"/>
  <c r="G6" i="13" s="1"/>
  <c r="H6" i="13" s="1"/>
  <c r="A6" i="13"/>
  <c r="F5" i="13"/>
  <c r="H5" i="13" s="1"/>
  <c r="A5" i="13"/>
  <c r="F4" i="13"/>
  <c r="G4" i="13" s="1"/>
  <c r="H4" i="13" s="1"/>
  <c r="A4" i="13"/>
  <c r="F3" i="13"/>
  <c r="G3" i="13" s="1"/>
  <c r="H3" i="13" s="1"/>
  <c r="A3" i="13"/>
  <c r="H30" i="12"/>
  <c r="G31" i="12"/>
  <c r="G30" i="12"/>
  <c r="G27" i="12"/>
  <c r="F26" i="12"/>
  <c r="G21" i="12" s="1"/>
  <c r="H29" i="12" s="1"/>
  <c r="F25" i="12"/>
  <c r="G20" i="12"/>
  <c r="G19" i="12"/>
  <c r="H27" i="12" s="1"/>
  <c r="H54" i="12"/>
  <c r="H50" i="12"/>
  <c r="G88" i="12"/>
  <c r="H88" i="12" s="1"/>
  <c r="G87" i="12"/>
  <c r="H87" i="12" s="1"/>
  <c r="G82" i="12"/>
  <c r="G81" i="12"/>
  <c r="H81" i="12" s="1"/>
  <c r="G53" i="12"/>
  <c r="H53" i="12" s="1"/>
  <c r="G52" i="12"/>
  <c r="H52" i="12" s="1"/>
  <c r="G51" i="12"/>
  <c r="H51" i="12" s="1"/>
  <c r="G50" i="12"/>
  <c r="H49" i="12"/>
  <c r="G47" i="12"/>
  <c r="G46" i="12"/>
  <c r="G45" i="12"/>
  <c r="G42" i="12"/>
  <c r="G36" i="12"/>
  <c r="H17" i="12"/>
  <c r="H16" i="11" s="1"/>
  <c r="F18" i="12"/>
  <c r="F17" i="12"/>
  <c r="F15" i="12"/>
  <c r="F13" i="12"/>
  <c r="F12" i="12"/>
  <c r="F10" i="12"/>
  <c r="F18" i="5"/>
  <c r="F17" i="5"/>
  <c r="F15" i="5"/>
  <c r="F13" i="5"/>
  <c r="F12" i="5"/>
  <c r="F10" i="5"/>
  <c r="G94" i="12"/>
  <c r="A94" i="12"/>
  <c r="A93" i="12"/>
  <c r="G92" i="12"/>
  <c r="H92" i="12" s="1"/>
  <c r="A92" i="12"/>
  <c r="G91" i="12"/>
  <c r="H91" i="12" s="1"/>
  <c r="A91" i="12"/>
  <c r="G90" i="12"/>
  <c r="A90" i="12"/>
  <c r="A89" i="12"/>
  <c r="A88" i="12"/>
  <c r="A87" i="12"/>
  <c r="G86" i="12"/>
  <c r="A86" i="12"/>
  <c r="A85" i="12"/>
  <c r="G84" i="12"/>
  <c r="H84" i="12" s="1"/>
  <c r="A84" i="12"/>
  <c r="G83" i="12"/>
  <c r="H83" i="12" s="1"/>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F57" i="12"/>
  <c r="H57" i="12" s="1"/>
  <c r="A57" i="12"/>
  <c r="F56" i="12"/>
  <c r="H56" i="12" s="1"/>
  <c r="A56" i="12"/>
  <c r="F55" i="12"/>
  <c r="H55" i="12" s="1"/>
  <c r="A55" i="12"/>
  <c r="F54" i="12"/>
  <c r="G54" i="12" s="1"/>
  <c r="A54" i="12"/>
  <c r="F53" i="12"/>
  <c r="A53" i="12"/>
  <c r="F52" i="12"/>
  <c r="A52" i="12"/>
  <c r="F51" i="12"/>
  <c r="A51" i="12"/>
  <c r="F50" i="12"/>
  <c r="A50" i="12"/>
  <c r="F49" i="12"/>
  <c r="A49" i="12"/>
  <c r="F48" i="12"/>
  <c r="G48" i="12" s="1"/>
  <c r="H48" i="12" s="1"/>
  <c r="A48" i="12"/>
  <c r="F47" i="12"/>
  <c r="H47" i="12" s="1"/>
  <c r="A47" i="12"/>
  <c r="F46" i="12"/>
  <c r="A46" i="12"/>
  <c r="F45" i="12"/>
  <c r="H45" i="12" s="1"/>
  <c r="A45" i="12"/>
  <c r="F44" i="12"/>
  <c r="G44" i="12" s="1"/>
  <c r="H44" i="12" s="1"/>
  <c r="A44" i="12"/>
  <c r="F43" i="12"/>
  <c r="A43" i="12"/>
  <c r="F42" i="12"/>
  <c r="A42" i="12"/>
  <c r="F41" i="12"/>
  <c r="A41" i="12"/>
  <c r="F40" i="12"/>
  <c r="G40" i="12" s="1"/>
  <c r="H40" i="12" s="1"/>
  <c r="A40" i="12"/>
  <c r="F39" i="12"/>
  <c r="A39" i="12"/>
  <c r="F38" i="12"/>
  <c r="A38" i="12"/>
  <c r="F37" i="12"/>
  <c r="G37" i="12" s="1"/>
  <c r="H37" i="12" s="1"/>
  <c r="A37" i="12"/>
  <c r="F36" i="12"/>
  <c r="A36" i="12"/>
  <c r="F35" i="12"/>
  <c r="G35" i="12" s="1"/>
  <c r="A35" i="12"/>
  <c r="F34" i="12"/>
  <c r="G34" i="12" s="1"/>
  <c r="H34" i="12" s="1"/>
  <c r="A34" i="12"/>
  <c r="F33" i="12"/>
  <c r="G33" i="12" s="1"/>
  <c r="H33" i="12" s="1"/>
  <c r="A33" i="12"/>
  <c r="F32" i="12"/>
  <c r="A32" i="12"/>
  <c r="F31" i="12"/>
  <c r="A31" i="12"/>
  <c r="F30" i="12"/>
  <c r="A30" i="12"/>
  <c r="F29" i="12"/>
  <c r="G32" i="12" s="1"/>
  <c r="A29" i="12"/>
  <c r="F28" i="12"/>
  <c r="A28" i="12"/>
  <c r="F27" i="12"/>
  <c r="A27" i="12"/>
  <c r="A26" i="12"/>
  <c r="A25" i="12"/>
  <c r="F24" i="12"/>
  <c r="G24" i="12" s="1"/>
  <c r="H20" i="12" s="1"/>
  <c r="A24" i="12"/>
  <c r="F23" i="12"/>
  <c r="A23" i="12"/>
  <c r="F22" i="12"/>
  <c r="G22" i="12" s="1"/>
  <c r="H22" i="12" s="1"/>
  <c r="A22" i="12"/>
  <c r="F21" i="12"/>
  <c r="G29" i="12" s="1"/>
  <c r="H32" i="12" s="1"/>
  <c r="A21" i="12"/>
  <c r="F20" i="12"/>
  <c r="G28" i="12" s="1"/>
  <c r="H31" i="12" s="1"/>
  <c r="A20" i="12"/>
  <c r="F19" i="12"/>
  <c r="A19" i="12"/>
  <c r="H18" i="12"/>
  <c r="H17" i="11" s="1"/>
  <c r="A18" i="12"/>
  <c r="A17" i="12"/>
  <c r="F16" i="12"/>
  <c r="G16" i="12" s="1"/>
  <c r="H16" i="12" s="1"/>
  <c r="A16" i="12"/>
  <c r="G15" i="12"/>
  <c r="H15" i="12" s="1"/>
  <c r="A15" i="12"/>
  <c r="F14" i="12"/>
  <c r="G14" i="12" s="1"/>
  <c r="H14" i="12" s="1"/>
  <c r="A14" i="12"/>
  <c r="H13" i="12"/>
  <c r="H12" i="11" s="1"/>
  <c r="A13" i="12"/>
  <c r="H12" i="12"/>
  <c r="H11" i="11" s="1"/>
  <c r="A12" i="12"/>
  <c r="F11" i="12"/>
  <c r="G11" i="12" s="1"/>
  <c r="H11" i="12" s="1"/>
  <c r="A11" i="12"/>
  <c r="G10" i="12"/>
  <c r="H10" i="12" s="1"/>
  <c r="A10" i="12"/>
  <c r="F9" i="12"/>
  <c r="G9" i="12" s="1"/>
  <c r="H9" i="12" s="1"/>
  <c r="A9" i="12"/>
  <c r="F8" i="12"/>
  <c r="H8" i="12" s="1"/>
  <c r="H7" i="11" s="1"/>
  <c r="A8" i="12"/>
  <c r="F7" i="12"/>
  <c r="H7" i="12" s="1"/>
  <c r="A7" i="12"/>
  <c r="F6" i="12"/>
  <c r="G6" i="12" s="1"/>
  <c r="H6" i="12" s="1"/>
  <c r="A6" i="12"/>
  <c r="F5" i="12"/>
  <c r="G5" i="12" s="1"/>
  <c r="H5" i="12" s="1"/>
  <c r="A5" i="12"/>
  <c r="F4" i="12"/>
  <c r="G4" i="12" s="1"/>
  <c r="H4" i="12" s="1"/>
  <c r="A4" i="12"/>
  <c r="F3" i="12"/>
  <c r="G3" i="12" s="1"/>
  <c r="H3" i="12" s="1"/>
  <c r="A3" i="12"/>
  <c r="H23" i="5"/>
  <c r="H24" i="5"/>
  <c r="H25" i="5"/>
  <c r="H26" i="5"/>
  <c r="H22" i="5"/>
  <c r="G36" i="5"/>
  <c r="H30" i="5"/>
  <c r="H27" i="5"/>
  <c r="G30" i="5"/>
  <c r="G28" i="5"/>
  <c r="F3" i="5"/>
  <c r="G26" i="5"/>
  <c r="G25" i="5"/>
  <c r="G24" i="5"/>
  <c r="G23" i="5"/>
  <c r="G22" i="5"/>
  <c r="G21" i="5"/>
  <c r="G20" i="5"/>
  <c r="G19" i="5"/>
  <c r="G3" i="5"/>
  <c r="F26" i="5"/>
  <c r="F25" i="5"/>
  <c r="F24" i="5"/>
  <c r="F23" i="5"/>
  <c r="F22" i="5"/>
  <c r="G53" i="5"/>
  <c r="G52" i="5"/>
  <c r="G51" i="5"/>
  <c r="G50" i="5"/>
  <c r="G49" i="5"/>
  <c r="G47" i="5"/>
  <c r="G46" i="5"/>
  <c r="G43" i="5"/>
  <c r="G42" i="5"/>
  <c r="G39" i="5"/>
  <c r="F36" i="5"/>
  <c r="F37" i="5"/>
  <c r="F38" i="5"/>
  <c r="F39" i="5"/>
  <c r="F40" i="5"/>
  <c r="F41" i="5"/>
  <c r="F42" i="5"/>
  <c r="F43" i="5"/>
  <c r="F44" i="5"/>
  <c r="F45" i="5"/>
  <c r="F46" i="5"/>
  <c r="F47" i="5"/>
  <c r="F48" i="5"/>
  <c r="F49" i="5"/>
  <c r="F50" i="5"/>
  <c r="F51" i="5"/>
  <c r="F52" i="5"/>
  <c r="F53" i="5"/>
  <c r="F54" i="5"/>
  <c r="F81" i="5"/>
  <c r="F82" i="5"/>
  <c r="F83" i="5"/>
  <c r="F84" i="5"/>
  <c r="F85" i="5"/>
  <c r="F86" i="5"/>
  <c r="F87" i="5"/>
  <c r="F88" i="5"/>
  <c r="F89" i="5"/>
  <c r="F90" i="5"/>
  <c r="F91" i="5"/>
  <c r="F92" i="5"/>
  <c r="F93" i="5"/>
  <c r="F94" i="5"/>
  <c r="F16"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B8" i="13" l="1"/>
  <c r="BC7" i="11" s="1"/>
  <c r="BB7" i="11"/>
  <c r="AB14" i="13"/>
  <c r="BC13" i="11" s="1"/>
  <c r="BB13" i="11"/>
  <c r="AB23" i="13"/>
  <c r="BC22" i="11" s="1"/>
  <c r="BB22" i="11"/>
  <c r="AB38" i="13"/>
  <c r="BC37" i="11" s="1"/>
  <c r="BB37" i="11"/>
  <c r="AB52" i="13"/>
  <c r="BC51" i="11" s="1"/>
  <c r="BB51" i="11"/>
  <c r="AB60" i="13"/>
  <c r="BC59" i="11" s="1"/>
  <c r="BB59" i="11"/>
  <c r="AB79" i="13"/>
  <c r="BC78" i="11" s="1"/>
  <c r="BB78" i="11"/>
  <c r="AB86" i="13"/>
  <c r="BC85" i="11" s="1"/>
  <c r="BB85" i="11"/>
  <c r="AB5" i="13"/>
  <c r="BC4" i="11" s="1"/>
  <c r="AB12" i="13"/>
  <c r="BC11" i="11" s="1"/>
  <c r="BB11" i="11"/>
  <c r="AB15" i="13"/>
  <c r="BC14" i="11" s="1"/>
  <c r="BB14" i="11"/>
  <c r="AB18" i="13"/>
  <c r="BC17" i="11" s="1"/>
  <c r="BB17" i="11"/>
  <c r="AB24" i="13"/>
  <c r="BC23" i="11" s="1"/>
  <c r="BB23" i="11"/>
  <c r="AB36" i="13"/>
  <c r="BC35" i="11" s="1"/>
  <c r="BB35" i="11"/>
  <c r="AB39" i="13"/>
  <c r="BC38" i="11" s="1"/>
  <c r="BB38" i="11"/>
  <c r="AB43" i="13"/>
  <c r="BC42" i="11" s="1"/>
  <c r="BB42" i="11"/>
  <c r="AB46" i="13"/>
  <c r="BC45" i="11" s="1"/>
  <c r="BB45" i="11"/>
  <c r="AB49" i="13"/>
  <c r="BC48" i="11" s="1"/>
  <c r="AB53" i="13"/>
  <c r="BC52" i="11" s="1"/>
  <c r="BB52" i="11"/>
  <c r="AB57" i="13"/>
  <c r="BC56" i="11" s="1"/>
  <c r="BB56" i="11"/>
  <c r="AB64" i="13"/>
  <c r="BC63" i="11" s="1"/>
  <c r="BB63" i="11"/>
  <c r="AB67" i="13"/>
  <c r="BC66" i="11" s="1"/>
  <c r="BB66" i="11"/>
  <c r="AB70" i="13"/>
  <c r="BC69" i="11" s="1"/>
  <c r="BB69" i="11"/>
  <c r="AB73" i="13"/>
  <c r="BC72" i="11" s="1"/>
  <c r="AB80" i="13"/>
  <c r="BC79" i="11" s="1"/>
  <c r="BB79" i="11"/>
  <c r="AB83" i="13"/>
  <c r="BC82" i="11" s="1"/>
  <c r="BB82" i="11"/>
  <c r="AB87" i="13"/>
  <c r="BC86" i="11" s="1"/>
  <c r="BB86" i="11"/>
  <c r="AB42" i="13"/>
  <c r="BC41" i="11" s="1"/>
  <c r="BB41" i="11"/>
  <c r="AB3" i="13"/>
  <c r="BC2" i="11" s="1"/>
  <c r="BB2" i="11"/>
  <c r="AB6" i="13"/>
  <c r="BC5" i="11" s="1"/>
  <c r="BB5" i="11"/>
  <c r="AB30" i="13"/>
  <c r="BC29" i="11" s="1"/>
  <c r="BB26" i="11"/>
  <c r="AB25" i="13"/>
  <c r="BC24" i="11" s="1"/>
  <c r="BB24" i="11"/>
  <c r="AB31" i="13"/>
  <c r="BC30" i="11" s="1"/>
  <c r="BB27" i="11"/>
  <c r="AB40" i="13"/>
  <c r="BC39" i="11" s="1"/>
  <c r="BB39" i="11"/>
  <c r="AB44" i="13"/>
  <c r="BC43" i="11" s="1"/>
  <c r="BB43" i="11"/>
  <c r="AB47" i="13"/>
  <c r="BC46" i="11" s="1"/>
  <c r="BB46" i="11"/>
  <c r="AB50" i="13"/>
  <c r="BC49" i="11" s="1"/>
  <c r="BB49" i="11"/>
  <c r="AB54" i="13"/>
  <c r="BC53" i="11" s="1"/>
  <c r="BB53" i="11"/>
  <c r="AB58" i="13"/>
  <c r="BC57" i="11" s="1"/>
  <c r="BB57" i="11"/>
  <c r="AB68" i="13"/>
  <c r="BC67" i="11" s="1"/>
  <c r="BB67" i="11"/>
  <c r="AB71" i="13"/>
  <c r="BC70" i="11" s="1"/>
  <c r="BB70" i="11"/>
  <c r="AB74" i="13"/>
  <c r="BC73" i="11" s="1"/>
  <c r="BB73" i="11"/>
  <c r="AB84" i="13"/>
  <c r="BC83" i="11" s="1"/>
  <c r="BB83" i="11"/>
  <c r="BB93" i="11"/>
  <c r="BB92" i="11"/>
  <c r="BB91" i="11"/>
  <c r="BB90" i="11"/>
  <c r="BB89" i="11"/>
  <c r="BB88" i="11"/>
  <c r="BB87" i="11"/>
  <c r="AB11" i="13"/>
  <c r="BC10" i="11" s="1"/>
  <c r="BB10" i="11"/>
  <c r="AB32" i="13"/>
  <c r="BC31" i="11" s="1"/>
  <c r="BB28" i="11"/>
  <c r="AB35" i="13"/>
  <c r="BC34" i="11" s="1"/>
  <c r="BB34" i="11"/>
  <c r="AB56" i="13"/>
  <c r="BC55" i="11" s="1"/>
  <c r="BB55" i="11"/>
  <c r="AB63" i="13"/>
  <c r="BC62" i="11" s="1"/>
  <c r="BB62" i="11"/>
  <c r="AB66" i="13"/>
  <c r="BC65" i="11" s="1"/>
  <c r="BB65" i="11"/>
  <c r="AB76" i="13"/>
  <c r="BC75" i="11" s="1"/>
  <c r="BB75" i="11"/>
  <c r="AB82" i="13"/>
  <c r="BC81" i="11" s="1"/>
  <c r="BB81" i="11"/>
  <c r="AB16" i="13"/>
  <c r="BC15" i="11" s="1"/>
  <c r="BB15" i="11"/>
  <c r="AB4" i="13"/>
  <c r="BC3" i="11" s="1"/>
  <c r="BB3" i="11"/>
  <c r="AB7" i="13"/>
  <c r="BC6" i="11" s="1"/>
  <c r="BB6" i="11"/>
  <c r="AB10" i="13"/>
  <c r="BC9" i="11" s="1"/>
  <c r="BB9" i="11"/>
  <c r="AB13" i="13"/>
  <c r="BC12" i="11" s="1"/>
  <c r="AB28" i="13"/>
  <c r="BC27" i="11" s="1"/>
  <c r="BB19" i="11"/>
  <c r="AB22" i="13"/>
  <c r="BC21" i="11" s="1"/>
  <c r="BB21" i="11"/>
  <c r="AB26" i="13"/>
  <c r="BC25" i="11" s="1"/>
  <c r="BB25" i="11"/>
  <c r="AB29" i="13"/>
  <c r="BC28" i="11" s="1"/>
  <c r="AB34" i="13"/>
  <c r="BC33" i="11" s="1"/>
  <c r="BB33" i="11"/>
  <c r="AB37" i="13"/>
  <c r="BC36" i="11" s="1"/>
  <c r="AB41" i="13"/>
  <c r="BC40" i="11" s="1"/>
  <c r="BB40" i="11"/>
  <c r="AB48" i="13"/>
  <c r="BC47" i="11" s="1"/>
  <c r="BB47" i="11"/>
  <c r="AB51" i="13"/>
  <c r="BC50" i="11" s="1"/>
  <c r="BB50" i="11"/>
  <c r="AB55" i="13"/>
  <c r="BC54" i="11" s="1"/>
  <c r="BB54" i="11"/>
  <c r="AB59" i="13"/>
  <c r="BC58" i="11" s="1"/>
  <c r="BB58" i="11"/>
  <c r="AB62" i="13"/>
  <c r="BC61" i="11" s="1"/>
  <c r="BB61" i="11"/>
  <c r="AB65" i="13"/>
  <c r="BC64" i="11" s="1"/>
  <c r="AB72" i="13"/>
  <c r="BC71" i="11" s="1"/>
  <c r="BB71" i="11"/>
  <c r="AB75" i="13"/>
  <c r="BC74" i="11" s="1"/>
  <c r="BB74" i="11"/>
  <c r="AB78" i="13"/>
  <c r="BC77" i="11" s="1"/>
  <c r="BB77" i="11"/>
  <c r="AB81" i="13"/>
  <c r="BC80" i="11" s="1"/>
  <c r="AB85" i="13"/>
  <c r="BC84" i="11" s="1"/>
  <c r="BB84" i="11"/>
  <c r="X15" i="13"/>
  <c r="AS14" i="11" s="1"/>
  <c r="AR14" i="11"/>
  <c r="X22" i="13"/>
  <c r="AS21" i="11" s="1"/>
  <c r="AR21" i="11"/>
  <c r="X36" i="13"/>
  <c r="AS35" i="11" s="1"/>
  <c r="AR35" i="11"/>
  <c r="X44" i="13"/>
  <c r="AS43" i="11" s="1"/>
  <c r="AR43" i="11"/>
  <c r="X52" i="13"/>
  <c r="AS51" i="11" s="1"/>
  <c r="AR51" i="11"/>
  <c r="X60" i="13"/>
  <c r="AS59" i="11" s="1"/>
  <c r="AR59" i="11"/>
  <c r="X68" i="13"/>
  <c r="AS67" i="11" s="1"/>
  <c r="AR67" i="11"/>
  <c r="X76" i="13"/>
  <c r="AS75" i="11" s="1"/>
  <c r="AR75" i="11"/>
  <c r="X84" i="13"/>
  <c r="AS83" i="11" s="1"/>
  <c r="AR83" i="11"/>
  <c r="X3" i="13"/>
  <c r="AS2" i="11" s="1"/>
  <c r="AR2" i="11"/>
  <c r="X6" i="13"/>
  <c r="AS5" i="11" s="1"/>
  <c r="AR5" i="11"/>
  <c r="X9" i="13"/>
  <c r="AS8" i="11" s="1"/>
  <c r="X16" i="13"/>
  <c r="AS15" i="11" s="1"/>
  <c r="AR15" i="11"/>
  <c r="X30" i="13"/>
  <c r="AS29" i="11" s="1"/>
  <c r="AR26" i="11"/>
  <c r="X33" i="13"/>
  <c r="AS32" i="11" s="1"/>
  <c r="AR32" i="11"/>
  <c r="X37" i="13"/>
  <c r="AS36" i="11" s="1"/>
  <c r="AR36" i="11"/>
  <c r="X41" i="13"/>
  <c r="AS40" i="11" s="1"/>
  <c r="AR40" i="11"/>
  <c r="X45" i="13"/>
  <c r="AS44" i="11" s="1"/>
  <c r="AR44" i="11"/>
  <c r="X49" i="13"/>
  <c r="AS48" i="11" s="1"/>
  <c r="AR48" i="11"/>
  <c r="X53" i="13"/>
  <c r="AS52" i="11" s="1"/>
  <c r="AR52" i="11"/>
  <c r="X57" i="13"/>
  <c r="AS56" i="11" s="1"/>
  <c r="AR56" i="11"/>
  <c r="X61" i="13"/>
  <c r="AS60" i="11" s="1"/>
  <c r="AR60" i="11"/>
  <c r="X65" i="13"/>
  <c r="AS64" i="11" s="1"/>
  <c r="AR64" i="11"/>
  <c r="X69" i="13"/>
  <c r="AS68" i="11" s="1"/>
  <c r="AR68" i="11"/>
  <c r="X73" i="13"/>
  <c r="AS72" i="11" s="1"/>
  <c r="AR72" i="11"/>
  <c r="X77" i="13"/>
  <c r="AS76" i="11" s="1"/>
  <c r="AR76" i="11"/>
  <c r="X81" i="13"/>
  <c r="AS80" i="11" s="1"/>
  <c r="AR80" i="11"/>
  <c r="X85" i="13"/>
  <c r="AS84" i="11" s="1"/>
  <c r="AR84" i="11"/>
  <c r="X4" i="13"/>
  <c r="AS3" i="11" s="1"/>
  <c r="AR3" i="11"/>
  <c r="X7" i="13"/>
  <c r="AS6" i="11" s="1"/>
  <c r="AR6" i="11"/>
  <c r="X10" i="13"/>
  <c r="AS9" i="11" s="1"/>
  <c r="AR9" i="11"/>
  <c r="X28" i="13"/>
  <c r="AS27" i="11" s="1"/>
  <c r="AR19" i="11"/>
  <c r="X24" i="13"/>
  <c r="AS23" i="11" s="1"/>
  <c r="AR23" i="11"/>
  <c r="X31" i="13"/>
  <c r="AS30" i="11" s="1"/>
  <c r="AR27" i="11"/>
  <c r="X34" i="13"/>
  <c r="AS33" i="11" s="1"/>
  <c r="AR33" i="11"/>
  <c r="X38" i="13"/>
  <c r="AS37" i="11" s="1"/>
  <c r="AR37" i="11"/>
  <c r="X42" i="13"/>
  <c r="AS41" i="11" s="1"/>
  <c r="AR41" i="11"/>
  <c r="X46" i="13"/>
  <c r="AS45" i="11" s="1"/>
  <c r="AR45" i="11"/>
  <c r="X50" i="13"/>
  <c r="AS49" i="11" s="1"/>
  <c r="AR49" i="11"/>
  <c r="X54" i="13"/>
  <c r="AS53" i="11" s="1"/>
  <c r="AR53" i="11"/>
  <c r="X58" i="13"/>
  <c r="AS57" i="11" s="1"/>
  <c r="AR57" i="11"/>
  <c r="X62" i="13"/>
  <c r="AS61" i="11" s="1"/>
  <c r="AR61" i="11"/>
  <c r="X66" i="13"/>
  <c r="AS65" i="11" s="1"/>
  <c r="AR65" i="11"/>
  <c r="X70" i="13"/>
  <c r="AS69" i="11" s="1"/>
  <c r="AR69" i="11"/>
  <c r="X74" i="13"/>
  <c r="AS73" i="11" s="1"/>
  <c r="AR73" i="11"/>
  <c r="X78" i="13"/>
  <c r="AS77" i="11" s="1"/>
  <c r="AR77" i="11"/>
  <c r="X82" i="13"/>
  <c r="AS81" i="11" s="1"/>
  <c r="AR81" i="11"/>
  <c r="X86" i="13"/>
  <c r="AS85" i="11" s="1"/>
  <c r="AR85" i="11"/>
  <c r="AR93" i="11"/>
  <c r="AR92" i="11"/>
  <c r="AR91" i="11"/>
  <c r="AR90" i="11"/>
  <c r="AR89" i="11"/>
  <c r="AR88" i="11"/>
  <c r="AR87" i="11"/>
  <c r="X12" i="13"/>
  <c r="AS11" i="11" s="1"/>
  <c r="AR11" i="11"/>
  <c r="X18" i="13"/>
  <c r="AS17" i="11" s="1"/>
  <c r="AR17" i="11"/>
  <c r="X40" i="13"/>
  <c r="AS39" i="11" s="1"/>
  <c r="AR39" i="11"/>
  <c r="X48" i="13"/>
  <c r="AS47" i="11" s="1"/>
  <c r="AR47" i="11"/>
  <c r="X56" i="13"/>
  <c r="AS55" i="11" s="1"/>
  <c r="AR55" i="11"/>
  <c r="X64" i="13"/>
  <c r="AS63" i="11" s="1"/>
  <c r="AR63" i="11"/>
  <c r="X72" i="13"/>
  <c r="AS71" i="11" s="1"/>
  <c r="AR71" i="11"/>
  <c r="X80" i="13"/>
  <c r="AS79" i="11" s="1"/>
  <c r="AR79" i="11"/>
  <c r="X8" i="13"/>
  <c r="AS7" i="11" s="1"/>
  <c r="AR7" i="11"/>
  <c r="X11" i="13"/>
  <c r="AS10" i="11" s="1"/>
  <c r="AR10" i="11"/>
  <c r="X14" i="13"/>
  <c r="AS13" i="11" s="1"/>
  <c r="AR13" i="11"/>
  <c r="X17" i="13"/>
  <c r="AS16" i="11" s="1"/>
  <c r="X32" i="13"/>
  <c r="AS31" i="11" s="1"/>
  <c r="AR28" i="11"/>
  <c r="X25" i="13"/>
  <c r="AS24" i="11" s="1"/>
  <c r="AR24" i="11"/>
  <c r="X35" i="13"/>
  <c r="AS34" i="11" s="1"/>
  <c r="AR34" i="11"/>
  <c r="X39" i="13"/>
  <c r="AS38" i="11" s="1"/>
  <c r="AR38" i="11"/>
  <c r="X43" i="13"/>
  <c r="AS42" i="11" s="1"/>
  <c r="AR42" i="11"/>
  <c r="X47" i="13"/>
  <c r="AS46" i="11" s="1"/>
  <c r="AR46" i="11"/>
  <c r="X51" i="13"/>
  <c r="AS50" i="11" s="1"/>
  <c r="AR50" i="11"/>
  <c r="X55" i="13"/>
  <c r="AS54" i="11" s="1"/>
  <c r="AR54" i="11"/>
  <c r="X59" i="13"/>
  <c r="AS58" i="11" s="1"/>
  <c r="AR58" i="11"/>
  <c r="X63" i="13"/>
  <c r="AS62" i="11" s="1"/>
  <c r="AR62" i="11"/>
  <c r="X67" i="13"/>
  <c r="AS66" i="11" s="1"/>
  <c r="AR66" i="11"/>
  <c r="X71" i="13"/>
  <c r="AS70" i="11" s="1"/>
  <c r="AR70" i="11"/>
  <c r="X75" i="13"/>
  <c r="AS74" i="11" s="1"/>
  <c r="AR74" i="11"/>
  <c r="X79" i="13"/>
  <c r="AS78" i="11" s="1"/>
  <c r="AR78" i="11"/>
  <c r="X83" i="13"/>
  <c r="AS82" i="11" s="1"/>
  <c r="AR82" i="11"/>
  <c r="X87" i="13"/>
  <c r="AS86" i="11" s="1"/>
  <c r="AR86" i="11"/>
  <c r="T12" i="13"/>
  <c r="AI11" i="11" s="1"/>
  <c r="AH11" i="11"/>
  <c r="T18" i="13"/>
  <c r="AI17" i="11" s="1"/>
  <c r="AH17" i="11"/>
  <c r="T24" i="13"/>
  <c r="AI23" i="11" s="1"/>
  <c r="AH23" i="11"/>
  <c r="T36" i="13"/>
  <c r="AI35" i="11" s="1"/>
  <c r="AH35" i="11"/>
  <c r="T44" i="13"/>
  <c r="AI43" i="11" s="1"/>
  <c r="AH43" i="11"/>
  <c r="T52" i="13"/>
  <c r="AI51" i="11" s="1"/>
  <c r="AH51" i="11"/>
  <c r="T60" i="13"/>
  <c r="AI59" i="11" s="1"/>
  <c r="AH59" i="11"/>
  <c r="T68" i="13"/>
  <c r="AI67" i="11" s="1"/>
  <c r="AH67" i="11"/>
  <c r="T72" i="13"/>
  <c r="AI71" i="11" s="1"/>
  <c r="AH71" i="11"/>
  <c r="T80" i="13"/>
  <c r="AI79" i="11" s="1"/>
  <c r="AH79" i="11"/>
  <c r="T3" i="13"/>
  <c r="AI2" i="11" s="1"/>
  <c r="AH2" i="11"/>
  <c r="T6" i="13"/>
  <c r="AI5" i="11" s="1"/>
  <c r="AH5" i="11"/>
  <c r="T9" i="13"/>
  <c r="AI8" i="11" s="1"/>
  <c r="T16" i="13"/>
  <c r="AI15" i="11" s="1"/>
  <c r="AH15" i="11"/>
  <c r="T30" i="13"/>
  <c r="AI29" i="11" s="1"/>
  <c r="AH26" i="11"/>
  <c r="T21" i="13"/>
  <c r="AI20" i="11" s="1"/>
  <c r="T25" i="13"/>
  <c r="AI24" i="11" s="1"/>
  <c r="AH24" i="11"/>
  <c r="T31" i="13"/>
  <c r="AI30" i="11" s="1"/>
  <c r="AH27" i="11"/>
  <c r="T33" i="13"/>
  <c r="AI32" i="11" s="1"/>
  <c r="T37" i="13"/>
  <c r="AI36" i="11" s="1"/>
  <c r="AH36" i="11"/>
  <c r="T41" i="13"/>
  <c r="AI40" i="11" s="1"/>
  <c r="AH40" i="11"/>
  <c r="T45" i="13"/>
  <c r="AI44" i="11" s="1"/>
  <c r="AH44" i="11"/>
  <c r="T49" i="13"/>
  <c r="AI48" i="11" s="1"/>
  <c r="AH48" i="11"/>
  <c r="T53" i="13"/>
  <c r="AI52" i="11" s="1"/>
  <c r="AH52" i="11"/>
  <c r="T57" i="13"/>
  <c r="AI56" i="11" s="1"/>
  <c r="AH56" i="11"/>
  <c r="T61" i="13"/>
  <c r="AI60" i="11" s="1"/>
  <c r="AH60" i="11"/>
  <c r="T65" i="13"/>
  <c r="AI64" i="11" s="1"/>
  <c r="AH64" i="11"/>
  <c r="T69" i="13"/>
  <c r="AI68" i="11" s="1"/>
  <c r="AH68" i="11"/>
  <c r="T73" i="13"/>
  <c r="AI72" i="11" s="1"/>
  <c r="AH72" i="11"/>
  <c r="T77" i="13"/>
  <c r="AI76" i="11" s="1"/>
  <c r="AH76" i="11"/>
  <c r="T81" i="13"/>
  <c r="AI80" i="11" s="1"/>
  <c r="AH80" i="11"/>
  <c r="T85" i="13"/>
  <c r="AI84" i="11" s="1"/>
  <c r="AH84" i="11"/>
  <c r="T15" i="13"/>
  <c r="AI14" i="11" s="1"/>
  <c r="AH14" i="11"/>
  <c r="T40" i="13"/>
  <c r="AI39" i="11" s="1"/>
  <c r="AH39" i="11"/>
  <c r="T48" i="13"/>
  <c r="AI47" i="11" s="1"/>
  <c r="AH47" i="11"/>
  <c r="T56" i="13"/>
  <c r="AI55" i="11" s="1"/>
  <c r="AH55" i="11"/>
  <c r="T64" i="13"/>
  <c r="AI63" i="11" s="1"/>
  <c r="AH63" i="11"/>
  <c r="T76" i="13"/>
  <c r="AI75" i="11" s="1"/>
  <c r="AH75" i="11"/>
  <c r="T84" i="13"/>
  <c r="AI83" i="11" s="1"/>
  <c r="AH83" i="11"/>
  <c r="T4" i="13"/>
  <c r="AI3" i="11" s="1"/>
  <c r="AH3" i="11"/>
  <c r="T7" i="13"/>
  <c r="AI6" i="11" s="1"/>
  <c r="AH6" i="11"/>
  <c r="T10" i="13"/>
  <c r="AI9" i="11" s="1"/>
  <c r="AH9" i="11"/>
  <c r="T28" i="13"/>
  <c r="AI27" i="11" s="1"/>
  <c r="AH19" i="11"/>
  <c r="T22" i="13"/>
  <c r="AI21" i="11" s="1"/>
  <c r="AH21" i="11"/>
  <c r="T26" i="13"/>
  <c r="AI25" i="11" s="1"/>
  <c r="AH25" i="11"/>
  <c r="T29" i="13"/>
  <c r="AI28" i="11" s="1"/>
  <c r="T34" i="13"/>
  <c r="AI33" i="11" s="1"/>
  <c r="AH33" i="11"/>
  <c r="T38" i="13"/>
  <c r="AI37" i="11" s="1"/>
  <c r="AH37" i="11"/>
  <c r="T42" i="13"/>
  <c r="AI41" i="11" s="1"/>
  <c r="AH41" i="11"/>
  <c r="T46" i="13"/>
  <c r="AI45" i="11" s="1"/>
  <c r="AH45" i="11"/>
  <c r="T50" i="13"/>
  <c r="AI49" i="11" s="1"/>
  <c r="AH49" i="11"/>
  <c r="T54" i="13"/>
  <c r="AI53" i="11" s="1"/>
  <c r="AH53" i="11"/>
  <c r="T58" i="13"/>
  <c r="AI57" i="11" s="1"/>
  <c r="AH57" i="11"/>
  <c r="T62" i="13"/>
  <c r="AI61" i="11" s="1"/>
  <c r="AH61" i="11"/>
  <c r="T66" i="13"/>
  <c r="AI65" i="11" s="1"/>
  <c r="AH65" i="11"/>
  <c r="T70" i="13"/>
  <c r="AI69" i="11" s="1"/>
  <c r="AH69" i="11"/>
  <c r="T74" i="13"/>
  <c r="AI73" i="11" s="1"/>
  <c r="AH73" i="11"/>
  <c r="T78" i="13"/>
  <c r="AI77" i="11" s="1"/>
  <c r="AH77" i="11"/>
  <c r="T82" i="13"/>
  <c r="AI81" i="11" s="1"/>
  <c r="AH81" i="11"/>
  <c r="T86" i="13"/>
  <c r="AI85" i="11" s="1"/>
  <c r="AH85" i="11"/>
  <c r="AH93" i="11"/>
  <c r="AH92" i="11"/>
  <c r="AH91" i="11"/>
  <c r="AH90" i="11"/>
  <c r="AH89" i="11"/>
  <c r="AH88" i="11"/>
  <c r="AH87" i="11"/>
  <c r="T8" i="13"/>
  <c r="AI7" i="11" s="1"/>
  <c r="AH7" i="11"/>
  <c r="T11" i="13"/>
  <c r="AI10" i="11" s="1"/>
  <c r="AH10" i="11"/>
  <c r="T14" i="13"/>
  <c r="AI13" i="11" s="1"/>
  <c r="AH13" i="11"/>
  <c r="T32" i="13"/>
  <c r="AI31" i="11" s="1"/>
  <c r="AH28" i="11"/>
  <c r="T23" i="13"/>
  <c r="AI22" i="11" s="1"/>
  <c r="AH22" i="11"/>
  <c r="T35" i="13"/>
  <c r="AI34" i="11" s="1"/>
  <c r="AH34" i="11"/>
  <c r="T39" i="13"/>
  <c r="AI38" i="11" s="1"/>
  <c r="AH38" i="11"/>
  <c r="T43" i="13"/>
  <c r="AI42" i="11" s="1"/>
  <c r="AH42" i="11"/>
  <c r="T47" i="13"/>
  <c r="AI46" i="11" s="1"/>
  <c r="AH46" i="11"/>
  <c r="T51" i="13"/>
  <c r="AI50" i="11" s="1"/>
  <c r="AH50" i="11"/>
  <c r="T55" i="13"/>
  <c r="AI54" i="11" s="1"/>
  <c r="AH54" i="11"/>
  <c r="T59" i="13"/>
  <c r="AI58" i="11" s="1"/>
  <c r="AH58" i="11"/>
  <c r="T63" i="13"/>
  <c r="AI62" i="11" s="1"/>
  <c r="AH62" i="11"/>
  <c r="T67" i="13"/>
  <c r="AI66" i="11" s="1"/>
  <c r="AH66" i="11"/>
  <c r="T71" i="13"/>
  <c r="AI70" i="11" s="1"/>
  <c r="AH70" i="11"/>
  <c r="T75" i="13"/>
  <c r="AI74" i="11" s="1"/>
  <c r="AH74" i="11"/>
  <c r="T79" i="13"/>
  <c r="AI78" i="11" s="1"/>
  <c r="AH78" i="11"/>
  <c r="T83" i="13"/>
  <c r="AI82" i="11" s="1"/>
  <c r="AH82" i="11"/>
  <c r="T87" i="13"/>
  <c r="AI86" i="11" s="1"/>
  <c r="AH86" i="11"/>
  <c r="P11" i="13"/>
  <c r="Y10" i="11" s="1"/>
  <c r="X10" i="11"/>
  <c r="P40" i="13"/>
  <c r="Y39" i="11" s="1"/>
  <c r="X39" i="11"/>
  <c r="P48" i="13"/>
  <c r="Y47" i="11" s="1"/>
  <c r="X47" i="11"/>
  <c r="P56" i="13"/>
  <c r="Y55" i="11" s="1"/>
  <c r="X55" i="11"/>
  <c r="P64" i="13"/>
  <c r="Y63" i="11" s="1"/>
  <c r="X63" i="11"/>
  <c r="P72" i="13"/>
  <c r="Y71" i="11" s="1"/>
  <c r="X71" i="11"/>
  <c r="P80" i="13"/>
  <c r="Y79" i="11" s="1"/>
  <c r="X79" i="11"/>
  <c r="P5" i="13"/>
  <c r="Y4" i="11" s="1"/>
  <c r="P12" i="13"/>
  <c r="Y11" i="11" s="1"/>
  <c r="X11" i="11"/>
  <c r="P15" i="13"/>
  <c r="Y14" i="11" s="1"/>
  <c r="X14" i="11"/>
  <c r="P18" i="13"/>
  <c r="Y17" i="11" s="1"/>
  <c r="X17" i="11"/>
  <c r="P23" i="13"/>
  <c r="Y22" i="11" s="1"/>
  <c r="X22" i="11"/>
  <c r="P33" i="13"/>
  <c r="Y32" i="11" s="1"/>
  <c r="P37" i="13"/>
  <c r="Y36" i="11" s="1"/>
  <c r="X36" i="11"/>
  <c r="P41" i="13"/>
  <c r="Y40" i="11" s="1"/>
  <c r="X40" i="11"/>
  <c r="P45" i="13"/>
  <c r="Y44" i="11" s="1"/>
  <c r="X44" i="11"/>
  <c r="P49" i="13"/>
  <c r="Y48" i="11" s="1"/>
  <c r="X48" i="11"/>
  <c r="P53" i="13"/>
  <c r="Y52" i="11" s="1"/>
  <c r="X52" i="11"/>
  <c r="P57" i="13"/>
  <c r="Y56" i="11" s="1"/>
  <c r="X56" i="11"/>
  <c r="P61" i="13"/>
  <c r="Y60" i="11" s="1"/>
  <c r="X60" i="11"/>
  <c r="P65" i="13"/>
  <c r="Y64" i="11" s="1"/>
  <c r="X64" i="11"/>
  <c r="P69" i="13"/>
  <c r="Y68" i="11" s="1"/>
  <c r="X68" i="11"/>
  <c r="P73" i="13"/>
  <c r="Y72" i="11" s="1"/>
  <c r="X72" i="11"/>
  <c r="P77" i="13"/>
  <c r="Y76" i="11" s="1"/>
  <c r="X76" i="11"/>
  <c r="P81" i="13"/>
  <c r="Y80" i="11" s="1"/>
  <c r="X80" i="11"/>
  <c r="P85" i="13"/>
  <c r="Y84" i="11" s="1"/>
  <c r="X84" i="11"/>
  <c r="P3" i="13"/>
  <c r="Y2" i="11" s="1"/>
  <c r="X2" i="11"/>
  <c r="P6" i="13"/>
  <c r="Y5" i="11" s="1"/>
  <c r="X5" i="11"/>
  <c r="P16" i="13"/>
  <c r="Y15" i="11" s="1"/>
  <c r="X15" i="11"/>
  <c r="P30" i="13"/>
  <c r="Y29" i="11" s="1"/>
  <c r="X26" i="11"/>
  <c r="P24" i="13"/>
  <c r="Y23" i="11" s="1"/>
  <c r="X23" i="11"/>
  <c r="P34" i="13"/>
  <c r="Y33" i="11" s="1"/>
  <c r="X33" i="11"/>
  <c r="P38" i="13"/>
  <c r="Y37" i="11" s="1"/>
  <c r="X37" i="11"/>
  <c r="P42" i="13"/>
  <c r="Y41" i="11" s="1"/>
  <c r="X41" i="11"/>
  <c r="P46" i="13"/>
  <c r="Y45" i="11" s="1"/>
  <c r="X45" i="11"/>
  <c r="P50" i="13"/>
  <c r="Y49" i="11" s="1"/>
  <c r="X49" i="11"/>
  <c r="P54" i="13"/>
  <c r="Y53" i="11" s="1"/>
  <c r="X53" i="11"/>
  <c r="P58" i="13"/>
  <c r="Y57" i="11" s="1"/>
  <c r="X57" i="11"/>
  <c r="P62" i="13"/>
  <c r="Y61" i="11" s="1"/>
  <c r="X61" i="11"/>
  <c r="P66" i="13"/>
  <c r="Y65" i="11" s="1"/>
  <c r="X65" i="11"/>
  <c r="P70" i="13"/>
  <c r="Y69" i="11" s="1"/>
  <c r="X69" i="11"/>
  <c r="P74" i="13"/>
  <c r="Y73" i="11" s="1"/>
  <c r="X73" i="11"/>
  <c r="P78" i="13"/>
  <c r="Y77" i="11" s="1"/>
  <c r="X77" i="11"/>
  <c r="P82" i="13"/>
  <c r="Y81" i="11" s="1"/>
  <c r="X81" i="11"/>
  <c r="P86" i="13"/>
  <c r="Y85" i="11" s="1"/>
  <c r="X85" i="11"/>
  <c r="X93" i="11"/>
  <c r="X92" i="11"/>
  <c r="X91" i="11"/>
  <c r="X90" i="11"/>
  <c r="X89" i="11"/>
  <c r="X88" i="11"/>
  <c r="X87" i="11"/>
  <c r="P8" i="13"/>
  <c r="Y7" i="11" s="1"/>
  <c r="X7" i="11"/>
  <c r="P14" i="13"/>
  <c r="Y13" i="11" s="1"/>
  <c r="X13" i="11"/>
  <c r="P22" i="13"/>
  <c r="Y21" i="11" s="1"/>
  <c r="X21" i="11"/>
  <c r="P36" i="13"/>
  <c r="Y35" i="11" s="1"/>
  <c r="X35" i="11"/>
  <c r="P44" i="13"/>
  <c r="Y43" i="11" s="1"/>
  <c r="X43" i="11"/>
  <c r="P52" i="13"/>
  <c r="Y51" i="11" s="1"/>
  <c r="X51" i="11"/>
  <c r="P60" i="13"/>
  <c r="Y59" i="11" s="1"/>
  <c r="X59" i="11"/>
  <c r="P68" i="13"/>
  <c r="Y67" i="11" s="1"/>
  <c r="X67" i="11"/>
  <c r="P76" i="13"/>
  <c r="Y75" i="11" s="1"/>
  <c r="X75" i="11"/>
  <c r="P84" i="13"/>
  <c r="Y83" i="11" s="1"/>
  <c r="X83" i="11"/>
  <c r="P4" i="13"/>
  <c r="Y3" i="11" s="1"/>
  <c r="X3" i="11"/>
  <c r="P7" i="13"/>
  <c r="Y6" i="11" s="1"/>
  <c r="X6" i="11"/>
  <c r="P10" i="13"/>
  <c r="Y9" i="11" s="1"/>
  <c r="X9" i="11"/>
  <c r="P13" i="13"/>
  <c r="Y12" i="11" s="1"/>
  <c r="P28" i="13"/>
  <c r="Y27" i="11" s="1"/>
  <c r="X19" i="11"/>
  <c r="P31" i="13"/>
  <c r="Y30" i="11" s="1"/>
  <c r="X27" i="11"/>
  <c r="P32" i="13"/>
  <c r="Y31" i="11" s="1"/>
  <c r="P35" i="13"/>
  <c r="Y34" i="11" s="1"/>
  <c r="X34" i="11"/>
  <c r="P39" i="13"/>
  <c r="Y38" i="11" s="1"/>
  <c r="X38" i="11"/>
  <c r="P43" i="13"/>
  <c r="Y42" i="11" s="1"/>
  <c r="X42" i="11"/>
  <c r="P47" i="13"/>
  <c r="Y46" i="11" s="1"/>
  <c r="X46" i="11"/>
  <c r="P51" i="13"/>
  <c r="Y50" i="11" s="1"/>
  <c r="X50" i="11"/>
  <c r="P55" i="13"/>
  <c r="Y54" i="11" s="1"/>
  <c r="X54" i="11"/>
  <c r="P59" i="13"/>
  <c r="Y58" i="11" s="1"/>
  <c r="X58" i="11"/>
  <c r="P63" i="13"/>
  <c r="Y62" i="11" s="1"/>
  <c r="X62" i="11"/>
  <c r="P67" i="13"/>
  <c r="Y66" i="11" s="1"/>
  <c r="X66" i="11"/>
  <c r="P71" i="13"/>
  <c r="Y70" i="11" s="1"/>
  <c r="X70" i="11"/>
  <c r="P75" i="13"/>
  <c r="Y74" i="11" s="1"/>
  <c r="X74" i="11"/>
  <c r="P79" i="13"/>
  <c r="Y78" i="11" s="1"/>
  <c r="X78" i="11"/>
  <c r="P83" i="13"/>
  <c r="Y82" i="11" s="1"/>
  <c r="X82" i="11"/>
  <c r="P87" i="13"/>
  <c r="Y86" i="11" s="1"/>
  <c r="X86" i="11"/>
  <c r="L7" i="13"/>
  <c r="O6" i="11" s="1"/>
  <c r="N6" i="11"/>
  <c r="L11" i="13"/>
  <c r="O10" i="11" s="1"/>
  <c r="N10" i="11"/>
  <c r="L30" i="13"/>
  <c r="O29" i="11" s="1"/>
  <c r="N26" i="11"/>
  <c r="L25" i="13"/>
  <c r="O24" i="11" s="1"/>
  <c r="N24" i="11"/>
  <c r="L34" i="13"/>
  <c r="O33" i="11" s="1"/>
  <c r="N33" i="11"/>
  <c r="L42" i="13"/>
  <c r="O41" i="11" s="1"/>
  <c r="N41" i="11"/>
  <c r="L50" i="13"/>
  <c r="O49" i="11" s="1"/>
  <c r="N49" i="11"/>
  <c r="L58" i="13"/>
  <c r="O57" i="11" s="1"/>
  <c r="N57" i="11"/>
  <c r="L66" i="13"/>
  <c r="O65" i="11" s="1"/>
  <c r="N65" i="11"/>
  <c r="L74" i="13"/>
  <c r="O73" i="11" s="1"/>
  <c r="N73" i="11"/>
  <c r="L82" i="13"/>
  <c r="O81" i="11" s="1"/>
  <c r="N81" i="11"/>
  <c r="L4" i="13"/>
  <c r="O3" i="11" s="1"/>
  <c r="N3" i="11"/>
  <c r="L8" i="13"/>
  <c r="O7" i="11" s="1"/>
  <c r="N7" i="11"/>
  <c r="L12" i="13"/>
  <c r="O11" i="11" s="1"/>
  <c r="N11" i="11"/>
  <c r="L16" i="13"/>
  <c r="O15" i="11" s="1"/>
  <c r="N15" i="11"/>
  <c r="L28" i="13"/>
  <c r="O27" i="11" s="1"/>
  <c r="N19" i="11"/>
  <c r="L22" i="13"/>
  <c r="O21" i="11" s="1"/>
  <c r="N21" i="11"/>
  <c r="L26" i="13"/>
  <c r="O25" i="11" s="1"/>
  <c r="N25" i="11"/>
  <c r="L29" i="13"/>
  <c r="O28" i="11" s="1"/>
  <c r="L35" i="13"/>
  <c r="O34" i="11" s="1"/>
  <c r="N34" i="11"/>
  <c r="L39" i="13"/>
  <c r="O38" i="11" s="1"/>
  <c r="N38" i="11"/>
  <c r="L43" i="13"/>
  <c r="O42" i="11" s="1"/>
  <c r="N42" i="11"/>
  <c r="L47" i="13"/>
  <c r="O46" i="11" s="1"/>
  <c r="N46" i="11"/>
  <c r="L51" i="13"/>
  <c r="O50" i="11" s="1"/>
  <c r="N50" i="11"/>
  <c r="L55" i="13"/>
  <c r="O54" i="11" s="1"/>
  <c r="N54" i="11"/>
  <c r="L59" i="13"/>
  <c r="O58" i="11" s="1"/>
  <c r="N58" i="11"/>
  <c r="L63" i="13"/>
  <c r="O62" i="11" s="1"/>
  <c r="N62" i="11"/>
  <c r="L67" i="13"/>
  <c r="O66" i="11" s="1"/>
  <c r="N66" i="11"/>
  <c r="L71" i="13"/>
  <c r="O70" i="11" s="1"/>
  <c r="N70" i="11"/>
  <c r="L75" i="13"/>
  <c r="O74" i="11" s="1"/>
  <c r="N74" i="11"/>
  <c r="L79" i="13"/>
  <c r="O78" i="11" s="1"/>
  <c r="N78" i="11"/>
  <c r="L83" i="13"/>
  <c r="O82" i="11" s="1"/>
  <c r="N82" i="11"/>
  <c r="L87" i="13"/>
  <c r="O86" i="11" s="1"/>
  <c r="N86" i="11"/>
  <c r="L3" i="13"/>
  <c r="O2" i="11" s="1"/>
  <c r="N2" i="11"/>
  <c r="L15" i="13"/>
  <c r="O14" i="11" s="1"/>
  <c r="N14" i="11"/>
  <c r="L31" i="13"/>
  <c r="O30" i="11" s="1"/>
  <c r="N27" i="11"/>
  <c r="L38" i="13"/>
  <c r="O37" i="11" s="1"/>
  <c r="N37" i="11"/>
  <c r="L46" i="13"/>
  <c r="O45" i="11" s="1"/>
  <c r="N45" i="11"/>
  <c r="L54" i="13"/>
  <c r="O53" i="11" s="1"/>
  <c r="N53" i="11"/>
  <c r="L62" i="13"/>
  <c r="O61" i="11" s="1"/>
  <c r="N61" i="11"/>
  <c r="L70" i="13"/>
  <c r="O69" i="11" s="1"/>
  <c r="N69" i="11"/>
  <c r="L78" i="13"/>
  <c r="O77" i="11" s="1"/>
  <c r="N77" i="11"/>
  <c r="L86" i="13"/>
  <c r="O85" i="11" s="1"/>
  <c r="N85" i="11"/>
  <c r="L5" i="13"/>
  <c r="O4" i="11" s="1"/>
  <c r="N4" i="11"/>
  <c r="L9" i="13"/>
  <c r="O8" i="11" s="1"/>
  <c r="N8" i="11"/>
  <c r="L13" i="13"/>
  <c r="O12" i="11" s="1"/>
  <c r="N12" i="11"/>
  <c r="L17" i="13"/>
  <c r="O16" i="11" s="1"/>
  <c r="N16" i="11"/>
  <c r="L32" i="13"/>
  <c r="O31" i="11" s="1"/>
  <c r="N28" i="11"/>
  <c r="L23" i="13"/>
  <c r="O22" i="11" s="1"/>
  <c r="N22" i="11"/>
  <c r="L36" i="13"/>
  <c r="O35" i="11" s="1"/>
  <c r="N35" i="11"/>
  <c r="L40" i="13"/>
  <c r="O39" i="11" s="1"/>
  <c r="N39" i="11"/>
  <c r="L44" i="13"/>
  <c r="O43" i="11" s="1"/>
  <c r="N43" i="11"/>
  <c r="L48" i="13"/>
  <c r="O47" i="11" s="1"/>
  <c r="N47" i="11"/>
  <c r="L52" i="13"/>
  <c r="O51" i="11" s="1"/>
  <c r="N51" i="11"/>
  <c r="L56" i="13"/>
  <c r="O55" i="11" s="1"/>
  <c r="N55" i="11"/>
  <c r="L60" i="13"/>
  <c r="O59" i="11" s="1"/>
  <c r="N59" i="11"/>
  <c r="L64" i="13"/>
  <c r="O63" i="11" s="1"/>
  <c r="N63" i="11"/>
  <c r="L68" i="13"/>
  <c r="O67" i="11" s="1"/>
  <c r="N67" i="11"/>
  <c r="L72" i="13"/>
  <c r="O71" i="11" s="1"/>
  <c r="N71" i="11"/>
  <c r="L76" i="13"/>
  <c r="O75" i="11" s="1"/>
  <c r="N75" i="11"/>
  <c r="L80" i="13"/>
  <c r="O79" i="11" s="1"/>
  <c r="N79" i="11"/>
  <c r="L84" i="13"/>
  <c r="O83" i="11" s="1"/>
  <c r="N83" i="11"/>
  <c r="N93" i="11"/>
  <c r="N92" i="11"/>
  <c r="N91" i="11"/>
  <c r="N90" i="11"/>
  <c r="N89" i="11"/>
  <c r="N88" i="11"/>
  <c r="N87" i="11"/>
  <c r="L6" i="13"/>
  <c r="O5" i="11" s="1"/>
  <c r="N5" i="11"/>
  <c r="L10" i="13"/>
  <c r="O9" i="11" s="1"/>
  <c r="N9" i="11"/>
  <c r="L14" i="13"/>
  <c r="O13" i="11" s="1"/>
  <c r="N13" i="11"/>
  <c r="L18" i="13"/>
  <c r="O17" i="11" s="1"/>
  <c r="N17" i="11"/>
  <c r="L24" i="13"/>
  <c r="O23" i="11" s="1"/>
  <c r="N23" i="11"/>
  <c r="L33" i="13"/>
  <c r="O32" i="11" s="1"/>
  <c r="N32" i="11"/>
  <c r="L37" i="13"/>
  <c r="O36" i="11" s="1"/>
  <c r="N36" i="11"/>
  <c r="L41" i="13"/>
  <c r="O40" i="11" s="1"/>
  <c r="N40" i="11"/>
  <c r="L45" i="13"/>
  <c r="O44" i="11" s="1"/>
  <c r="N44" i="11"/>
  <c r="L49" i="13"/>
  <c r="O48" i="11" s="1"/>
  <c r="N48" i="11"/>
  <c r="L53" i="13"/>
  <c r="O52" i="11" s="1"/>
  <c r="N52" i="11"/>
  <c r="L57" i="13"/>
  <c r="O56" i="11" s="1"/>
  <c r="N56" i="11"/>
  <c r="L61" i="13"/>
  <c r="O60" i="11" s="1"/>
  <c r="N60" i="11"/>
  <c r="L65" i="13"/>
  <c r="O64" i="11" s="1"/>
  <c r="N64" i="11"/>
  <c r="L69" i="13"/>
  <c r="O68" i="11" s="1"/>
  <c r="N68" i="11"/>
  <c r="L73" i="13"/>
  <c r="O72" i="11" s="1"/>
  <c r="N72" i="11"/>
  <c r="L77" i="13"/>
  <c r="O76" i="11" s="1"/>
  <c r="N76" i="11"/>
  <c r="L81" i="13"/>
  <c r="O80" i="11" s="1"/>
  <c r="N80" i="11"/>
  <c r="L85" i="13"/>
  <c r="O84" i="11" s="1"/>
  <c r="N84" i="11"/>
  <c r="D20" i="11"/>
  <c r="H21" i="13"/>
  <c r="E20" i="11" s="1"/>
  <c r="AB23" i="5"/>
  <c r="BI22" i="11" s="1"/>
  <c r="AB19" i="5"/>
  <c r="BI18" i="11" s="1"/>
  <c r="AB26" i="5"/>
  <c r="BI25" i="11" s="1"/>
  <c r="AB21" i="5"/>
  <c r="BI20" i="11" s="1"/>
  <c r="AB27" i="5"/>
  <c r="BI26" i="11" s="1"/>
  <c r="AB20" i="5"/>
  <c r="BI19" i="11" s="1"/>
  <c r="X26" i="5"/>
  <c r="AY25" i="11" s="1"/>
  <c r="X21" i="5"/>
  <c r="AY20" i="11" s="1"/>
  <c r="X23" i="5"/>
  <c r="AY22" i="11" s="1"/>
  <c r="X19" i="5"/>
  <c r="AY18" i="11" s="1"/>
  <c r="X27" i="5"/>
  <c r="AY26" i="11" s="1"/>
  <c r="X20" i="5"/>
  <c r="AY19" i="11" s="1"/>
  <c r="T24" i="5"/>
  <c r="AO23" i="11" s="1"/>
  <c r="T20" i="5"/>
  <c r="AO19" i="11" s="1"/>
  <c r="T23" i="5"/>
  <c r="AO22" i="11" s="1"/>
  <c r="T19" i="5"/>
  <c r="AO18" i="11" s="1"/>
  <c r="T21" i="5"/>
  <c r="AO20" i="11" s="1"/>
  <c r="T26" i="5"/>
  <c r="AO25" i="11" s="1"/>
  <c r="T28" i="5"/>
  <c r="AO27" i="11" s="1"/>
  <c r="T27" i="5"/>
  <c r="AO26" i="11" s="1"/>
  <c r="L23" i="5"/>
  <c r="U22" i="11" s="1"/>
  <c r="L19" i="5"/>
  <c r="U18" i="11" s="1"/>
  <c r="L26" i="5"/>
  <c r="U25" i="11" s="1"/>
  <c r="L21" i="5"/>
  <c r="U20" i="11" s="1"/>
  <c r="L24" i="5"/>
  <c r="U23" i="11" s="1"/>
  <c r="L20" i="5"/>
  <c r="U19" i="11" s="1"/>
  <c r="L7" i="5"/>
  <c r="U6" i="11" s="1"/>
  <c r="L27" i="5"/>
  <c r="U26" i="11" s="1"/>
  <c r="AB23" i="12"/>
  <c r="BF22" i="11" s="1"/>
  <c r="AB19" i="12"/>
  <c r="BF18" i="11" s="1"/>
  <c r="AB26" i="12"/>
  <c r="BF25" i="11" s="1"/>
  <c r="AB21" i="12"/>
  <c r="BF20" i="11" s="1"/>
  <c r="AB3" i="12"/>
  <c r="BF2" i="11" s="1"/>
  <c r="AB27" i="12"/>
  <c r="BF26" i="11" s="1"/>
  <c r="AB20" i="12"/>
  <c r="BF19" i="11" s="1"/>
  <c r="X23" i="12"/>
  <c r="AV22" i="11" s="1"/>
  <c r="X19" i="12"/>
  <c r="AV18" i="11" s="1"/>
  <c r="X26" i="12"/>
  <c r="AV25" i="11" s="1"/>
  <c r="X21" i="12"/>
  <c r="AV20" i="11" s="1"/>
  <c r="X3" i="12"/>
  <c r="AV2" i="11" s="1"/>
  <c r="X27" i="12"/>
  <c r="AV26" i="11" s="1"/>
  <c r="X20" i="12"/>
  <c r="AV19" i="11" s="1"/>
  <c r="T23" i="12"/>
  <c r="AL22" i="11" s="1"/>
  <c r="T19" i="12"/>
  <c r="AL18" i="11" s="1"/>
  <c r="T27" i="12"/>
  <c r="AL26" i="11" s="1"/>
  <c r="T20" i="12"/>
  <c r="AL19" i="11" s="1"/>
  <c r="P20" i="12"/>
  <c r="AB19" i="11" s="1"/>
  <c r="P24" i="12"/>
  <c r="AB23" i="11" s="1"/>
  <c r="P7" i="12"/>
  <c r="AB6" i="11" s="1"/>
  <c r="L24" i="12"/>
  <c r="R23" i="11" s="1"/>
  <c r="L20" i="12"/>
  <c r="R19" i="11" s="1"/>
  <c r="L23" i="12"/>
  <c r="R22" i="11" s="1"/>
  <c r="L19" i="12"/>
  <c r="R18" i="11" s="1"/>
  <c r="L26" i="12"/>
  <c r="R25" i="11" s="1"/>
  <c r="L21" i="12"/>
  <c r="R20" i="11" s="1"/>
  <c r="L7" i="12"/>
  <c r="R6" i="11" s="1"/>
  <c r="L27" i="12"/>
  <c r="R26" i="11" s="1"/>
  <c r="L22" i="12"/>
  <c r="R21" i="11" s="1"/>
  <c r="AA19" i="13"/>
  <c r="BB18" i="11" s="1"/>
  <c r="AB20" i="13"/>
  <c r="BC19" i="11" s="1"/>
  <c r="X27" i="13"/>
  <c r="AS26" i="11" s="1"/>
  <c r="X19" i="13"/>
  <c r="AS18" i="11" s="1"/>
  <c r="X29" i="13"/>
  <c r="AS28" i="11" s="1"/>
  <c r="X21" i="13"/>
  <c r="AS20" i="11" s="1"/>
  <c r="W23" i="13"/>
  <c r="W26" i="13"/>
  <c r="X20" i="13"/>
  <c r="AS19" i="11" s="1"/>
  <c r="S19" i="13"/>
  <c r="AH18" i="11" s="1"/>
  <c r="T20" i="13"/>
  <c r="AI19" i="11" s="1"/>
  <c r="P21" i="13"/>
  <c r="Y20" i="11" s="1"/>
  <c r="P29" i="13"/>
  <c r="Y28" i="11" s="1"/>
  <c r="O19" i="13"/>
  <c r="X18" i="11" s="1"/>
  <c r="P20" i="13"/>
  <c r="Y19" i="11" s="1"/>
  <c r="O26" i="13"/>
  <c r="K19" i="13"/>
  <c r="N18" i="11" s="1"/>
  <c r="L20" i="13"/>
  <c r="O19" i="11" s="1"/>
  <c r="H36" i="12"/>
  <c r="H38" i="12"/>
  <c r="H42" i="12"/>
  <c r="H46" i="12"/>
  <c r="G38" i="12"/>
  <c r="G43" i="12"/>
  <c r="H43" i="12" s="1"/>
  <c r="H35" i="12"/>
  <c r="G41" i="12"/>
  <c r="H41" i="12" s="1"/>
  <c r="G39" i="12"/>
  <c r="H39" i="12" s="1"/>
  <c r="G20" i="13"/>
  <c r="H28" i="13" s="1"/>
  <c r="G19" i="13"/>
  <c r="H28" i="12"/>
  <c r="H24" i="12"/>
  <c r="G26" i="12"/>
  <c r="H21" i="12" s="1"/>
  <c r="G23" i="12"/>
  <c r="H19" i="12" s="1"/>
  <c r="G25" i="12"/>
  <c r="H25" i="12" s="1"/>
  <c r="X23" i="13" l="1"/>
  <c r="AS22" i="11" s="1"/>
  <c r="AR22" i="11"/>
  <c r="X26" i="13"/>
  <c r="AS25" i="11" s="1"/>
  <c r="AR25" i="11"/>
  <c r="P26" i="13"/>
  <c r="Y25" i="11" s="1"/>
  <c r="X25" i="11"/>
  <c r="P20" i="5"/>
  <c r="AE19" i="11" s="1"/>
  <c r="P24" i="5"/>
  <c r="AE23" i="11" s="1"/>
  <c r="P26" i="5"/>
  <c r="AE25" i="11" s="1"/>
  <c r="P21" i="5"/>
  <c r="AE20" i="11" s="1"/>
  <c r="P23" i="5"/>
  <c r="AE22" i="11" s="1"/>
  <c r="P19" i="5"/>
  <c r="AE18" i="11" s="1"/>
  <c r="T26" i="12"/>
  <c r="AL25" i="11" s="1"/>
  <c r="T21" i="12"/>
  <c r="AL20" i="11" s="1"/>
  <c r="P23" i="12"/>
  <c r="AB22" i="11" s="1"/>
  <c r="P19" i="12"/>
  <c r="AB18" i="11" s="1"/>
  <c r="P26" i="12"/>
  <c r="AB25" i="11" s="1"/>
  <c r="P21" i="12"/>
  <c r="AB20" i="11" s="1"/>
  <c r="AB27" i="13"/>
  <c r="BC26" i="11" s="1"/>
  <c r="AB19" i="13"/>
  <c r="BC18" i="11" s="1"/>
  <c r="T27" i="13"/>
  <c r="AI26" i="11" s="1"/>
  <c r="T19" i="13"/>
  <c r="AI18" i="11" s="1"/>
  <c r="P27" i="13"/>
  <c r="Y26" i="11" s="1"/>
  <c r="P19" i="13"/>
  <c r="Y18" i="11" s="1"/>
  <c r="L27" i="13"/>
  <c r="O26" i="11" s="1"/>
  <c r="L19" i="13"/>
  <c r="O18" i="11" s="1"/>
  <c r="H26" i="13"/>
  <c r="E25" i="11" s="1"/>
  <c r="H23" i="12"/>
  <c r="H26" i="12"/>
  <c r="F34" i="5"/>
  <c r="G34" i="5" s="1"/>
  <c r="H34" i="5" s="1"/>
  <c r="F35" i="5"/>
  <c r="G35" i="5" s="1"/>
  <c r="H35" i="5" s="1"/>
  <c r="G37" i="5"/>
  <c r="H37" i="5" s="1"/>
  <c r="G38" i="5"/>
  <c r="H38" i="5" s="1"/>
  <c r="G40" i="5"/>
  <c r="H40" i="5" s="1"/>
  <c r="G41" i="5"/>
  <c r="H41" i="5" s="1"/>
  <c r="G44" i="5"/>
  <c r="H44" i="5" s="1"/>
  <c r="G45" i="5"/>
  <c r="H45" i="5" s="1"/>
  <c r="G48" i="5"/>
  <c r="H48" i="5" s="1"/>
  <c r="H49" i="5"/>
  <c r="H50" i="5"/>
  <c r="H51" i="5"/>
  <c r="H53" i="5"/>
  <c r="G54" i="5"/>
  <c r="H54" i="5" s="1"/>
  <c r="H81" i="5"/>
  <c r="H82" i="5"/>
  <c r="H83" i="5"/>
  <c r="H84" i="5"/>
  <c r="H85" i="5"/>
  <c r="H86" i="5"/>
  <c r="H88" i="5"/>
  <c r="H89" i="5"/>
  <c r="H90" i="5"/>
  <c r="H91" i="5"/>
  <c r="H92" i="5"/>
  <c r="H93" i="5"/>
  <c r="H94" i="5"/>
  <c r="F27" i="5"/>
  <c r="F21" i="5"/>
  <c r="G29" i="5" s="1"/>
  <c r="F20" i="5"/>
  <c r="H31" i="5" s="1"/>
  <c r="F19" i="5"/>
  <c r="G27" i="5" s="1"/>
  <c r="H10" i="5"/>
  <c r="K9" i="11" s="1"/>
  <c r="F11" i="5"/>
  <c r="H11" i="5" s="1"/>
  <c r="K10" i="11" s="1"/>
  <c r="H12" i="5"/>
  <c r="K11" i="11" s="1"/>
  <c r="H13" i="5"/>
  <c r="K12" i="11" s="1"/>
  <c r="F14" i="5"/>
  <c r="G14" i="5" s="1"/>
  <c r="H14" i="5" s="1"/>
  <c r="G15" i="5"/>
  <c r="H15" i="5" s="1"/>
  <c r="G16" i="5"/>
  <c r="H16" i="5" s="1"/>
  <c r="H17" i="5"/>
  <c r="K16" i="11" s="1"/>
  <c r="H18" i="5"/>
  <c r="K17" i="11" s="1"/>
  <c r="F4" i="5"/>
  <c r="H19" i="5" s="1"/>
  <c r="F5" i="5"/>
  <c r="F6" i="5"/>
  <c r="H20" i="5" s="1"/>
  <c r="F7" i="5"/>
  <c r="F8" i="5"/>
  <c r="F9" i="5"/>
  <c r="G9" i="5" s="1"/>
  <c r="H9" i="5" s="1"/>
  <c r="F28" i="5"/>
  <c r="G31" i="5" s="1"/>
  <c r="F29" i="5"/>
  <c r="G32" i="5" s="1"/>
  <c r="F30" i="5"/>
  <c r="F31" i="5"/>
  <c r="F32" i="5"/>
  <c r="F33" i="5"/>
  <c r="H52" i="5" l="1"/>
  <c r="H46" i="5"/>
  <c r="H47" i="5"/>
  <c r="H43" i="5"/>
  <c r="H21" i="5"/>
  <c r="H42" i="5"/>
  <c r="H36" i="5"/>
  <c r="G33" i="5"/>
  <c r="H33" i="5" s="1"/>
  <c r="H32" i="5"/>
  <c r="H8" i="5"/>
  <c r="K7" i="11" s="1"/>
  <c r="H7" i="5"/>
  <c r="K6" i="11" s="1"/>
  <c r="G6" i="5"/>
  <c r="H6" i="5" s="1"/>
  <c r="G5" i="5"/>
  <c r="H5" i="5" s="1"/>
  <c r="G4" i="5"/>
  <c r="H4" i="5" s="1"/>
  <c r="H3" i="5"/>
  <c r="H39" i="5" l="1"/>
  <c r="H28" i="5"/>
  <c r="H29" i="5" l="1"/>
</calcChain>
</file>

<file path=xl/sharedStrings.xml><?xml version="1.0" encoding="utf-8"?>
<sst xmlns="http://schemas.openxmlformats.org/spreadsheetml/2006/main" count="661" uniqueCount="278">
  <si>
    <t>* = 0.9</t>
  </si>
  <si>
    <t>* = 1.1</t>
  </si>
  <si>
    <t>* = 0.8</t>
  </si>
  <si>
    <t>ADD CANOPY_TreesTotalPercent Cover * = 0.1</t>
  </si>
  <si>
    <t>If not present, = TreesOverstoryHeight</t>
  </si>
  <si>
    <t>If not present = TreesOverstoryHTLC</t>
  </si>
  <si>
    <t>* = 0.5</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</si>
  <si>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</si>
  <si>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</si>
  <si>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</si>
  <si>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</si>
  <si>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</si>
  <si>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</si>
  <si>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</si>
  <si>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</si>
  <si>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CANOPYSnagsClass1ConifersWithFoliageCBH</t>
  </si>
  <si>
    <t xml:space="preserve"> = CANOPYSnagsClass1ConifersWithFoliageHeight</t>
  </si>
  <si>
    <t xml:space="preserve"> = CANOPYSnagsClass1ConifersWithFoliageStemDensity</t>
  </si>
  <si>
    <t xml:space="preserve"> = CANOPYSnagsClass1AllOthersHeight</t>
  </si>
  <si>
    <t xml:space="preserve"> = CANOPYSnagsClass1AllOthersStemDensity</t>
  </si>
  <si>
    <t xml:space="preserve"> = CANOPYSnagsClass2Height</t>
  </si>
  <si>
    <t xml:space="preserve"> = CANOPYSnagsClass2StemDensity</t>
  </si>
  <si>
    <t>* = 1.25</t>
  </si>
  <si>
    <t>* = 0.6</t>
  </si>
  <si>
    <t>* = 1.2</t>
  </si>
  <si>
    <t>* = 0.4</t>
  </si>
  <si>
    <t>ADD CANOPY_TreesTotalPercent Cover * = 0.4</t>
  </si>
  <si>
    <t>* = 1.5</t>
  </si>
  <si>
    <t>ADD TreesOverstoryStemDensity * = 0.1 + TreesMidstoryStemDensity * = 0.1</t>
  </si>
  <si>
    <t>ADD TreesOverstoryStemDensity * = 0.4 + TreesMidstoryStemDensity * = 0.4</t>
  </si>
  <si>
    <t xml:space="preserve"> = CANOPYSnagsClass1ConifersWithFoliageDiameter</t>
  </si>
  <si>
    <t xml:space="preserve"> = CANOPYSnagsClass1AllOthersDiameter</t>
  </si>
  <si>
    <t xml:space="preserve"> = CANOPYSnagsClass2Diameter</t>
  </si>
  <si>
    <t>* = 1.3</t>
  </si>
  <si>
    <t>Time Step 1</t>
  </si>
  <si>
    <t>Time Step 2</t>
  </si>
  <si>
    <t>Time Step 3</t>
  </si>
  <si>
    <t>Issues to discuss</t>
  </si>
  <si>
    <t>If not present = TreesOverstoryHeight</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</si>
  <si>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</si>
  <si>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</si>
  <si>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</si>
  <si>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</si>
  <si>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</si>
  <si>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</si>
  <si>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</si>
  <si>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</si>
  <si>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</si>
  <si>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</si>
  <si>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</si>
  <si>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</si>
  <si>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</si>
  <si>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</si>
  <si>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</si>
  <si>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</si>
  <si>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</si>
  <si>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</si>
  <si>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</si>
  <si>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</si>
  <si>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</si>
  <si>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</si>
  <si>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</si>
  <si>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</si>
  <si>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</si>
  <si>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</si>
  <si>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</si>
  <si>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</si>
  <si>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</si>
  <si>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</si>
  <si>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</si>
  <si>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</si>
  <si>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</si>
  <si>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</si>
  <si>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</si>
  <si>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</si>
  <si>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</si>
  <si>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</si>
  <si>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</si>
  <si>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</si>
  <si>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</si>
  <si>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</si>
  <si>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</si>
  <si>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</si>
  <si>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</si>
  <si>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</si>
  <si>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</si>
  <si>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</si>
  <si>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</si>
  <si>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</si>
  <si>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</si>
  <si>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</si>
  <si>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</si>
  <si>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</si>
  <si>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</si>
  <si>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</si>
  <si>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</si>
  <si>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</si>
  <si>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</si>
  <si>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</si>
  <si>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</si>
  <si>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</si>
  <si>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</si>
  <si>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</si>
  <si>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</si>
  <si>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</si>
  <si>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</si>
  <si>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</si>
  <si>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</si>
  <si>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</si>
  <si>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</si>
  <si>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</si>
  <si>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</si>
  <si>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</si>
  <si>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</si>
  <si>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</si>
  <si>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</si>
  <si>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</si>
  <si>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</si>
  <si>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</si>
  <si>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</si>
  <si>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</si>
  <si>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</si>
  <si>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</si>
  <si>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</si>
  <si>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</si>
  <si>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</si>
  <si>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</si>
  <si>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</si>
  <si>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</si>
  <si>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</si>
  <si>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</si>
  <si>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</si>
  <si>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</si>
  <si>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</si>
  <si>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</si>
  <si>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</si>
  <si>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</si>
  <si>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</si>
  <si>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</si>
  <si>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</si>
  <si>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</si>
  <si>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</si>
  <si>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</si>
  <si>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</si>
  <si>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</si>
  <si>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</si>
  <si>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</si>
  <si>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</si>
  <si>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</si>
  <si>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</si>
  <si>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</si>
  <si>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</si>
  <si>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</si>
  <si>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</si>
  <si>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</si>
  <si>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</si>
  <si>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</si>
  <si>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</si>
  <si>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</si>
  <si>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</si>
  <si>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</si>
  <si>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</si>
  <si>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</si>
  <si>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</si>
  <si>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</si>
  <si>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</si>
  <si>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</si>
  <si>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</si>
  <si>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</si>
  <si>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</si>
  <si>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</si>
  <si>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</si>
  <si>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</si>
  <si>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</si>
  <si>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</si>
  <si>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</si>
  <si>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</si>
  <si>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</si>
  <si>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</si>
  <si>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Insect and disease (bark beetles/borers)</t>
  </si>
  <si>
    <t>Immediately post disturbance</t>
  </si>
  <si>
    <t>1) How to best apply separate rules to shurbland fuelbeds - I'm assuming vegetation form as the key</t>
  </si>
  <si>
    <t>* = 0.95</t>
  </si>
  <si>
    <t>* = 1.05</t>
  </si>
  <si>
    <t>* = 1.4</t>
  </si>
  <si>
    <t>* = 0.3</t>
  </si>
  <si>
    <t>ADD CANOPY_TreesTotalPercent Cover * = 0.75</t>
  </si>
  <si>
    <t>ADD TreesOverstoryStemDensity * = 0.75 + TreesMidstoryStemDensity * = 0.75</t>
  </si>
  <si>
    <t>LANDFIRE INSECT&amp;DISEASE DISTURBANCE UPDATE</t>
  </si>
  <si>
    <t>Low Severity I&amp;D</t>
  </si>
  <si>
    <t>Moderate Severity I&amp;D</t>
  </si>
  <si>
    <t>High Severity I&amp;D</t>
  </si>
  <si>
    <t>LANDFIRE INSECT DISTURBANCE UPDATE</t>
  </si>
  <si>
    <t>Time Step 3 (533) Rules</t>
  </si>
  <si>
    <t>Time Step 2 (532) Rules</t>
  </si>
  <si>
    <t>High Time Step 1 (531) Rules</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</si>
  <si>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</si>
  <si>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</si>
  <si>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</si>
  <si>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</si>
  <si>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</si>
  <si>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</si>
  <si>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</si>
  <si>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</si>
  <si>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</si>
  <si>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</si>
  <si>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</si>
  <si>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</si>
  <si>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</si>
  <si>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</si>
  <si>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</si>
  <si>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</si>
  <si>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</si>
  <si>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</si>
  <si>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</si>
  <si>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</si>
  <si>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</si>
  <si>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Low Time Step 1 (511) Rules</t>
  </si>
  <si>
    <t>Time Step 2 (512) Rules</t>
  </si>
  <si>
    <t>Time Step 3 (513) Rules</t>
  </si>
  <si>
    <t>Moderate Time Step 1 (521) Rules</t>
  </si>
  <si>
    <t>Time Step 2 (522) Rules</t>
  </si>
  <si>
    <t>Time Step 3 (523) Rules</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</si>
  <si>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</si>
  <si>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</si>
  <si>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</si>
  <si>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</si>
  <si>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</si>
  <si>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</si>
  <si>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</si>
  <si>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</si>
  <si>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</si>
  <si>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</si>
  <si>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</si>
  <si>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</si>
  <si>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</si>
  <si>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</si>
  <si>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</si>
  <si>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</si>
  <si>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</si>
  <si>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</si>
  <si>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</si>
  <si>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</si>
  <si>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</si>
  <si>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</si>
  <si>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</si>
  <si>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</si>
  <si>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</si>
  <si>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</si>
  <si>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</si>
  <si>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</si>
  <si>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</si>
  <si>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</si>
  <si>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</si>
  <si>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</si>
  <si>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</si>
  <si>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</si>
  <si>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</si>
  <si>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</si>
  <si>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</si>
  <si>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</si>
  <si>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</si>
  <si>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</si>
  <si>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</si>
  <si>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</si>
  <si>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</si>
  <si>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</si>
  <si>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</si>
  <si>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</si>
  <si>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</si>
  <si>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</si>
  <si>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</si>
  <si>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</si>
  <si>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</si>
  <si>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</si>
  <si>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</si>
  <si>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</si>
  <si>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 = 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</si>
</sst>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5"/>
      <color theme="1"/>
      <name val="Courier New"/>
      <family val="3"/>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3">
    <xf numFmtId="0" fontId="0" fillId="0" borderId="0" xfId="0"/>
    <xf numFmtId="0" fontId="2" fillId="0" borderId="0" xfId="0" applyFont="1"/>
    <xf numFmtId="0" fontId="1" fillId="4" borderId="0" xfId="3" applyAlignment="1">
      <alignment horizontal="left"/>
    </xf>
    <xf numFmtId="0" fontId="0" fillId="5" borderId="0" xfId="0" applyFill="1"/>
    <xf numFmtId="0" fontId="3" fillId="0" borderId="0" xfId="0" applyFont="1"/>
    <xf numFmtId="0" fontId="3" fillId="2" borderId="1" xfId="1" applyFont="1"/>
    <xf numFmtId="0" fontId="4" fillId="0" borderId="0" xfId="0" applyFont="1"/>
    <xf numFmtId="0" fontId="4" fillId="2" borderId="1" xfId="1" applyFont="1"/>
    <xf numFmtId="0" fontId="1" fillId="3" borderId="1" xfId="2" applyBorder="1"/>
    <xf numFmtId="0" fontId="1" fillId="4" borderId="0" xfId="3" applyBorder="1"/>
    <xf numFmtId="0" fontId="5" fillId="0" borderId="0" xfId="0" applyFont="1" applyAlignment="1">
      <alignment horizontal="left" vertical="center"/>
    </xf>
    <xf numFmtId="0" fontId="6" fillId="2" borderId="1" xfId="1" applyFont="1" applyAlignment="1">
      <alignment horizontal="left"/>
    </xf>
    <xf numFmtId="0" fontId="6" fillId="3" borderId="0" xfId="2" applyFont="1" applyAlignment="1">
      <alignment horizontal="left"/>
    </xf>
    <xf numFmtId="0" fontId="6" fillId="4" borderId="0" xfId="3" applyFont="1" applyAlignment="1">
      <alignment horizontal="left"/>
    </xf>
    <xf numFmtId="0" fontId="6" fillId="3" borderId="1" xfId="2" applyFont="1" applyBorder="1" applyAlignment="1">
      <alignment horizontal="left"/>
    </xf>
    <xf numFmtId="0" fontId="5" fillId="3" borderId="2" xfId="2" applyFont="1" applyBorder="1" applyAlignment="1">
      <alignment horizontal="left"/>
    </xf>
    <xf numFmtId="0" fontId="5" fillId="4" borderId="2" xfId="3" applyFont="1" applyBorder="1" applyAlignment="1">
      <alignment horizontal="left"/>
    </xf>
    <xf numFmtId="0" fontId="6" fillId="2" borderId="2" xfId="1" applyFont="1" applyBorder="1" applyAlignment="1">
      <alignment horizontal="left"/>
    </xf>
    <xf numFmtId="0" fontId="6" fillId="3" borderId="2" xfId="2" applyFont="1" applyBorder="1" applyAlignment="1">
      <alignment horizontal="left"/>
    </xf>
    <xf numFmtId="0" fontId="6" fillId="4" borderId="2" xfId="3" applyFont="1" applyBorder="1" applyAlignment="1">
      <alignment horizontal="left"/>
    </xf>
    <xf numFmtId="0" fontId="7" fillId="0" borderId="2" xfId="0" applyFont="1" applyBorder="1" applyAlignment="1">
      <alignment horizontal="left"/>
    </xf>
    <xf numFmtId="0" fontId="8" fillId="0" borderId="2" xfId="0" applyFont="1" applyBorder="1" applyAlignment="1">
      <alignment horizontal="left"/>
    </xf>
    <xf numFmtId="0" fontId="1" fillId="4" borderId="1" xfId="3" applyBorder="1"/>
    <xf numFmtId="0" fontId="1" fillId="4" borderId="0" xfId="3"/>
    <xf numFmtId="0" fontId="1" fillId="3" borderId="0" xfId="2"/>
    <xf numFmtId="0" fontId="9" fillId="0" borderId="0" xfId="0" applyFont="1" applyAlignment="1">
      <alignment vertical="center"/>
    </xf>
    <xf numFmtId="0" fontId="0" fillId="0" borderId="0" xfId="0" applyAlignment="1">
      <alignment horizontal="left"/>
    </xf>
    <xf numFmtId="0" fontId="5" fillId="0" borderId="2" xfId="0" applyFont="1" applyBorder="1" applyAlignment="1">
      <alignment horizontal="left" vertical="center"/>
    </xf>
    <xf numFmtId="0" fontId="5" fillId="2" borderId="2" xfId="1" applyFont="1" applyBorder="1" applyAlignment="1">
      <alignment horizontal="left" vertical="center"/>
    </xf>
    <xf numFmtId="0" fontId="1" fillId="4" borderId="2" xfId="3" applyBorder="1" applyAlignment="1">
      <alignment horizontal="left"/>
    </xf>
    <xf numFmtId="0" fontId="5" fillId="2" borderId="2" xfId="1" applyFont="1" applyBorder="1" applyAlignment="1">
      <alignment horizontal="left"/>
    </xf>
    <xf numFmtId="0" fontId="5" fillId="0" borderId="2" xfId="0" applyFont="1" applyBorder="1" applyAlignment="1">
      <alignment horizontal="left"/>
    </xf>
    <xf numFmtId="0" fontId="0" fillId="0" borderId="2" xfId="0" applyFont="1" applyBorder="1" applyAlignment="1">
      <alignment horizontal="left"/>
    </xf>
    <xf numFmtId="0" fontId="6" fillId="0" borderId="2" xfId="0" applyFont="1" applyBorder="1" applyAlignment="1">
      <alignment horizontal="left"/>
    </xf>
    <xf numFmtId="0" fontId="9" fillId="0" borderId="2" xfId="0" applyFont="1" applyBorder="1" applyAlignment="1">
      <alignment vertical="center"/>
    </xf>
    <xf numFmtId="0" fontId="1" fillId="3" borderId="2" xfId="2" applyBorder="1" applyAlignment="1">
      <alignment horizontal="left"/>
    </xf>
    <xf numFmtId="0" fontId="0" fillId="3" borderId="2" xfId="2" applyFont="1" applyBorder="1" applyAlignment="1">
      <alignment horizontal="left"/>
    </xf>
    <xf numFmtId="0" fontId="0" fillId="0" borderId="2" xfId="0" applyFill="1" applyBorder="1" applyAlignment="1">
      <alignment horizontal="left"/>
    </xf>
    <xf numFmtId="0" fontId="6" fillId="0" borderId="2" xfId="1" applyFont="1" applyFill="1" applyBorder="1" applyAlignment="1">
      <alignment horizontal="left"/>
    </xf>
    <xf numFmtId="0" fontId="6" fillId="0" borderId="2" xfId="2" applyFont="1" applyFill="1" applyBorder="1" applyAlignment="1">
      <alignment horizontal="left"/>
    </xf>
    <xf numFmtId="0" fontId="6" fillId="0" borderId="2" xfId="3" applyFont="1" applyFill="1" applyBorder="1" applyAlignment="1">
      <alignment horizontal="left"/>
    </xf>
    <xf numFmtId="0" fontId="6" fillId="0" borderId="2" xfId="0" applyFont="1" applyFill="1" applyBorder="1" applyAlignment="1">
      <alignment horizontal="left"/>
    </xf>
    <xf numFmtId="0" fontId="0" fillId="0" borderId="2" xfId="0"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89</v>
      </c>
      <c r="B1" t="s">
        <v>90</v>
      </c>
      <c r="C1" t="s">
        <v>91</v>
      </c>
    </row>
    <row r="2" spans="1:3" s="3" customFormat="1" x14ac:dyDescent="0.25">
      <c r="A2" s="3" t="s">
        <v>39</v>
      </c>
      <c r="B2" s="3" t="s">
        <v>61</v>
      </c>
      <c r="C2" s="3" t="s">
        <v>62</v>
      </c>
    </row>
    <row r="3" spans="1:3" s="3" customFormat="1" x14ac:dyDescent="0.25">
      <c r="A3" s="3" t="s">
        <v>40</v>
      </c>
      <c r="B3" s="3" t="s">
        <v>63</v>
      </c>
      <c r="C3" s="3" t="s">
        <v>64</v>
      </c>
    </row>
    <row r="4" spans="1:3" s="3" customFormat="1" x14ac:dyDescent="0.25">
      <c r="A4" s="3" t="s">
        <v>41</v>
      </c>
      <c r="B4" s="3" t="s">
        <v>65</v>
      </c>
      <c r="C4" s="3" t="s">
        <v>66</v>
      </c>
    </row>
    <row r="5" spans="1:3" x14ac:dyDescent="0.25">
      <c r="A5" t="s">
        <v>42</v>
      </c>
      <c r="B5" t="s">
        <v>67</v>
      </c>
      <c r="C5" t="s">
        <v>68</v>
      </c>
    </row>
    <row r="6" spans="1:3" x14ac:dyDescent="0.25">
      <c r="A6" t="s">
        <v>43</v>
      </c>
      <c r="B6" t="s">
        <v>69</v>
      </c>
      <c r="C6" t="s">
        <v>70</v>
      </c>
    </row>
    <row r="7" spans="1:3" x14ac:dyDescent="0.25">
      <c r="A7" t="s">
        <v>44</v>
      </c>
      <c r="B7" t="s">
        <v>71</v>
      </c>
      <c r="C7" t="s">
        <v>72</v>
      </c>
    </row>
    <row r="8" spans="1:3" x14ac:dyDescent="0.25">
      <c r="A8" t="s">
        <v>45</v>
      </c>
      <c r="B8" t="s">
        <v>73</v>
      </c>
      <c r="C8" t="s">
        <v>74</v>
      </c>
    </row>
    <row r="9" spans="1:3" s="3" customFormat="1" x14ac:dyDescent="0.25">
      <c r="A9" s="3" t="s">
        <v>46</v>
      </c>
      <c r="B9" s="3" t="s">
        <v>75</v>
      </c>
      <c r="C9" s="3" t="s">
        <v>76</v>
      </c>
    </row>
    <row r="10" spans="1:3" s="3" customFormat="1" x14ac:dyDescent="0.25">
      <c r="A10" s="3" t="s">
        <v>47</v>
      </c>
      <c r="B10" s="3" t="s">
        <v>77</v>
      </c>
      <c r="C10" s="3" t="s">
        <v>78</v>
      </c>
    </row>
    <row r="11" spans="1:3" x14ac:dyDescent="0.25">
      <c r="A11" t="s">
        <v>48</v>
      </c>
      <c r="B11" t="s">
        <v>79</v>
      </c>
      <c r="C11" t="s">
        <v>80</v>
      </c>
    </row>
    <row r="12" spans="1:3" x14ac:dyDescent="0.25">
      <c r="A12" t="s">
        <v>49</v>
      </c>
      <c r="B12" t="s">
        <v>81</v>
      </c>
      <c r="C12" t="s">
        <v>82</v>
      </c>
    </row>
    <row r="13" spans="1:3" x14ac:dyDescent="0.25">
      <c r="A13" t="s">
        <v>50</v>
      </c>
      <c r="B13" t="s">
        <v>83</v>
      </c>
      <c r="C13" t="s">
        <v>84</v>
      </c>
    </row>
    <row r="14" spans="1:3" x14ac:dyDescent="0.25">
      <c r="A14" t="s">
        <v>51</v>
      </c>
      <c r="B14" t="s">
        <v>85</v>
      </c>
      <c r="C14" t="s">
        <v>86</v>
      </c>
    </row>
    <row r="15" spans="1:3" s="3" customFormat="1" x14ac:dyDescent="0.25">
      <c r="A15" s="3" t="s">
        <v>52</v>
      </c>
      <c r="B15" s="3" t="s">
        <v>87</v>
      </c>
      <c r="C15" s="3"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22" sqref="C22"/>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8</v>
      </c>
      <c r="B1" s="1" t="s">
        <v>11</v>
      </c>
      <c r="C1" s="1" t="s">
        <v>12</v>
      </c>
    </row>
    <row r="2" spans="1:4" x14ac:dyDescent="0.25">
      <c r="A2">
        <v>1</v>
      </c>
      <c r="B2" t="s">
        <v>180</v>
      </c>
    </row>
    <row r="3" spans="1:4" x14ac:dyDescent="0.25">
      <c r="A3">
        <v>2</v>
      </c>
      <c r="B3" t="s">
        <v>9</v>
      </c>
      <c r="C3" t="s">
        <v>13</v>
      </c>
    </row>
    <row r="4" spans="1:4" x14ac:dyDescent="0.25">
      <c r="A4">
        <v>3</v>
      </c>
      <c r="B4" t="s">
        <v>10</v>
      </c>
      <c r="C4" t="s">
        <v>14</v>
      </c>
    </row>
    <row r="6" spans="1:4" x14ac:dyDescent="0.25">
      <c r="A6" s="1" t="s">
        <v>37</v>
      </c>
    </row>
    <row r="7" spans="1:4" x14ac:dyDescent="0.25">
      <c r="A7" t="s">
        <v>181</v>
      </c>
    </row>
    <row r="9" spans="1:4" x14ac:dyDescent="0.25">
      <c r="A9" t="s">
        <v>54</v>
      </c>
      <c r="B9" t="s">
        <v>56</v>
      </c>
      <c r="C9" t="s">
        <v>55</v>
      </c>
      <c r="D9" t="s">
        <v>60</v>
      </c>
    </row>
    <row r="10" spans="1:4" x14ac:dyDescent="0.25">
      <c r="A10">
        <v>511</v>
      </c>
      <c r="B10" t="s">
        <v>179</v>
      </c>
      <c r="C10" t="s">
        <v>57</v>
      </c>
      <c r="D10">
        <v>1</v>
      </c>
    </row>
    <row r="11" spans="1:4" x14ac:dyDescent="0.25">
      <c r="A11">
        <v>512</v>
      </c>
      <c r="B11" t="s">
        <v>179</v>
      </c>
      <c r="C11" t="s">
        <v>57</v>
      </c>
      <c r="D11">
        <v>2</v>
      </c>
    </row>
    <row r="12" spans="1:4" x14ac:dyDescent="0.25">
      <c r="A12">
        <v>513</v>
      </c>
      <c r="B12" t="s">
        <v>179</v>
      </c>
      <c r="C12" t="s">
        <v>57</v>
      </c>
      <c r="D12">
        <v>3</v>
      </c>
    </row>
    <row r="13" spans="1:4" x14ac:dyDescent="0.25">
      <c r="A13">
        <v>521</v>
      </c>
      <c r="B13" t="s">
        <v>179</v>
      </c>
      <c r="C13" t="s">
        <v>58</v>
      </c>
      <c r="D13">
        <v>1</v>
      </c>
    </row>
    <row r="14" spans="1:4" x14ac:dyDescent="0.25">
      <c r="A14">
        <v>522</v>
      </c>
      <c r="B14" t="s">
        <v>179</v>
      </c>
      <c r="C14" t="s">
        <v>58</v>
      </c>
      <c r="D14">
        <v>2</v>
      </c>
    </row>
    <row r="15" spans="1:4" x14ac:dyDescent="0.25">
      <c r="A15">
        <v>523</v>
      </c>
      <c r="B15" t="s">
        <v>179</v>
      </c>
      <c r="C15" t="s">
        <v>58</v>
      </c>
      <c r="D15">
        <v>3</v>
      </c>
    </row>
    <row r="16" spans="1:4" x14ac:dyDescent="0.25">
      <c r="A16">
        <v>531</v>
      </c>
      <c r="B16" t="s">
        <v>179</v>
      </c>
      <c r="C16" t="s">
        <v>59</v>
      </c>
      <c r="D16">
        <v>1</v>
      </c>
    </row>
    <row r="17" spans="1:4" x14ac:dyDescent="0.25">
      <c r="A17">
        <v>532</v>
      </c>
      <c r="B17" t="s">
        <v>179</v>
      </c>
      <c r="C17" t="s">
        <v>59</v>
      </c>
      <c r="D17">
        <v>2</v>
      </c>
    </row>
    <row r="18" spans="1:4" x14ac:dyDescent="0.25">
      <c r="A18">
        <v>533</v>
      </c>
      <c r="B18" t="s">
        <v>179</v>
      </c>
      <c r="C18" t="s">
        <v>59</v>
      </c>
      <c r="D1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0"/>
  <sheetViews>
    <sheetView topLeftCell="E13" zoomScaleNormal="100" workbookViewId="0">
      <selection activeCell="F51" sqref="F51"/>
    </sheetView>
  </sheetViews>
  <sheetFormatPr defaultRowHeight="15" x14ac:dyDescent="0.25"/>
  <cols>
    <col min="1" max="1" width="76" style="42" customWidth="1"/>
    <col min="2" max="2" width="61.28515625" style="17" customWidth="1"/>
    <col min="3" max="3" width="45.7109375" style="18" customWidth="1"/>
    <col min="4" max="4" width="41.42578125" style="29" customWidth="1"/>
    <col min="5" max="5" width="61.28515625" style="17" bestFit="1" customWidth="1"/>
    <col min="6" max="6" width="61.28515625" style="18" bestFit="1" customWidth="1"/>
    <col min="7" max="7" width="34.42578125" style="19" customWidth="1"/>
    <col min="8" max="8" width="44.85546875" style="17" customWidth="1"/>
    <col min="9" max="9" width="48" style="18" customWidth="1"/>
    <col min="10" max="10" width="42.85546875" style="19" bestFit="1" customWidth="1"/>
    <col min="11" max="16384" width="9.140625" style="33"/>
  </cols>
  <sheetData>
    <row r="1" spans="1:10" s="31" customFormat="1" x14ac:dyDescent="0.25">
      <c r="A1" s="27" t="s">
        <v>188</v>
      </c>
      <c r="B1" s="28" t="s">
        <v>189</v>
      </c>
      <c r="C1" s="15"/>
      <c r="D1" s="29"/>
      <c r="E1" s="30" t="s">
        <v>190</v>
      </c>
      <c r="F1" s="15"/>
      <c r="G1" s="16"/>
      <c r="H1" s="30" t="s">
        <v>191</v>
      </c>
      <c r="I1" s="15"/>
      <c r="J1" s="16"/>
    </row>
    <row r="2" spans="1:10" x14ac:dyDescent="0.25">
      <c r="A2" s="32"/>
      <c r="B2" s="17" t="s">
        <v>34</v>
      </c>
      <c r="C2" s="18" t="s">
        <v>35</v>
      </c>
      <c r="D2" s="29" t="s">
        <v>36</v>
      </c>
      <c r="E2" s="17" t="s">
        <v>34</v>
      </c>
      <c r="F2" s="18" t="s">
        <v>35</v>
      </c>
      <c r="G2" s="19" t="s">
        <v>36</v>
      </c>
      <c r="H2" s="17" t="s">
        <v>34</v>
      </c>
      <c r="I2" s="18" t="s">
        <v>35</v>
      </c>
      <c r="J2" s="19" t="s">
        <v>36</v>
      </c>
    </row>
    <row r="3" spans="1:10" x14ac:dyDescent="0.25">
      <c r="A3" s="34" t="s">
        <v>119</v>
      </c>
      <c r="B3" s="17" t="s">
        <v>0</v>
      </c>
      <c r="C3" s="18" t="s">
        <v>182</v>
      </c>
      <c r="E3" s="17" t="s">
        <v>23</v>
      </c>
      <c r="F3" s="18" t="s">
        <v>0</v>
      </c>
      <c r="H3" s="17" t="s">
        <v>7</v>
      </c>
      <c r="I3" s="18" t="s">
        <v>0</v>
      </c>
    </row>
    <row r="4" spans="1:10" x14ac:dyDescent="0.25">
      <c r="A4" s="34" t="s">
        <v>114</v>
      </c>
    </row>
    <row r="5" spans="1:10" x14ac:dyDescent="0.25">
      <c r="A5" s="34" t="s">
        <v>116</v>
      </c>
      <c r="B5" s="17" t="s">
        <v>1</v>
      </c>
      <c r="C5" s="18" t="s">
        <v>183</v>
      </c>
      <c r="E5" s="17" t="s">
        <v>24</v>
      </c>
      <c r="H5" s="17" t="s">
        <v>27</v>
      </c>
    </row>
    <row r="6" spans="1:10" x14ac:dyDescent="0.25">
      <c r="A6" s="34" t="s">
        <v>115</v>
      </c>
    </row>
    <row r="7" spans="1:10" x14ac:dyDescent="0.25">
      <c r="A7" s="34" t="s">
        <v>117</v>
      </c>
      <c r="B7" s="17" t="s">
        <v>0</v>
      </c>
      <c r="C7" s="18" t="s">
        <v>182</v>
      </c>
      <c r="E7" s="17" t="s">
        <v>23</v>
      </c>
      <c r="F7" s="18" t="s">
        <v>0</v>
      </c>
      <c r="H7" s="17" t="s">
        <v>7</v>
      </c>
      <c r="I7" s="18" t="s">
        <v>0</v>
      </c>
    </row>
    <row r="8" spans="1:10" x14ac:dyDescent="0.25">
      <c r="A8" s="34" t="s">
        <v>118</v>
      </c>
      <c r="B8" s="17" t="s">
        <v>0</v>
      </c>
      <c r="C8" s="18" t="s">
        <v>182</v>
      </c>
      <c r="E8" s="17" t="s">
        <v>23</v>
      </c>
      <c r="F8" s="18" t="s">
        <v>0</v>
      </c>
      <c r="H8" s="17" t="s">
        <v>7</v>
      </c>
      <c r="I8" s="18" t="s">
        <v>0</v>
      </c>
    </row>
    <row r="9" spans="1:10" x14ac:dyDescent="0.25">
      <c r="A9" s="34" t="s">
        <v>109</v>
      </c>
    </row>
    <row r="10" spans="1:10" x14ac:dyDescent="0.25">
      <c r="A10" s="34" t="s">
        <v>111</v>
      </c>
      <c r="B10" s="17" t="s">
        <v>1</v>
      </c>
      <c r="E10" s="17" t="s">
        <v>24</v>
      </c>
      <c r="H10" s="17" t="s">
        <v>27</v>
      </c>
    </row>
    <row r="11" spans="1:10" x14ac:dyDescent="0.25">
      <c r="A11" s="34" t="s">
        <v>110</v>
      </c>
    </row>
    <row r="12" spans="1:10" x14ac:dyDescent="0.25">
      <c r="A12" s="34" t="s">
        <v>112</v>
      </c>
      <c r="B12" s="17" t="s">
        <v>0</v>
      </c>
      <c r="C12" s="18" t="s">
        <v>182</v>
      </c>
      <c r="E12" s="17" t="s">
        <v>23</v>
      </c>
      <c r="F12" s="18" t="s">
        <v>0</v>
      </c>
      <c r="H12" s="17" t="s">
        <v>7</v>
      </c>
      <c r="I12" s="18" t="s">
        <v>0</v>
      </c>
    </row>
    <row r="13" spans="1:10" x14ac:dyDescent="0.25">
      <c r="A13" s="34" t="s">
        <v>113</v>
      </c>
      <c r="B13" s="17" t="s">
        <v>0</v>
      </c>
      <c r="C13" s="18" t="s">
        <v>182</v>
      </c>
      <c r="E13" s="17" t="s">
        <v>23</v>
      </c>
      <c r="F13" s="18" t="s">
        <v>0</v>
      </c>
      <c r="H13" s="17" t="s">
        <v>7</v>
      </c>
      <c r="I13" s="18" t="s">
        <v>0</v>
      </c>
    </row>
    <row r="14" spans="1:10" x14ac:dyDescent="0.25">
      <c r="A14" s="34" t="s">
        <v>120</v>
      </c>
    </row>
    <row r="15" spans="1:10" x14ac:dyDescent="0.25">
      <c r="A15" s="34" t="s">
        <v>122</v>
      </c>
      <c r="B15" s="17" t="s">
        <v>1</v>
      </c>
      <c r="C15" s="18" t="s">
        <v>183</v>
      </c>
      <c r="E15" s="17" t="s">
        <v>1</v>
      </c>
      <c r="H15" s="17" t="s">
        <v>27</v>
      </c>
    </row>
    <row r="16" spans="1:10" x14ac:dyDescent="0.25">
      <c r="A16" s="34" t="s">
        <v>121</v>
      </c>
    </row>
    <row r="17" spans="1:10" x14ac:dyDescent="0.25">
      <c r="A17" s="34" t="s">
        <v>123</v>
      </c>
      <c r="B17" s="17" t="s">
        <v>0</v>
      </c>
      <c r="C17" s="18" t="s">
        <v>182</v>
      </c>
      <c r="E17" s="17" t="s">
        <v>2</v>
      </c>
      <c r="F17" s="18" t="s">
        <v>0</v>
      </c>
      <c r="H17" s="17" t="s">
        <v>185</v>
      </c>
      <c r="I17" s="18" t="s">
        <v>0</v>
      </c>
    </row>
    <row r="18" spans="1:10" x14ac:dyDescent="0.25">
      <c r="A18" s="34" t="s">
        <v>124</v>
      </c>
      <c r="B18" s="17" t="s">
        <v>0</v>
      </c>
      <c r="C18" s="18" t="s">
        <v>182</v>
      </c>
      <c r="E18" s="17" t="s">
        <v>2</v>
      </c>
      <c r="F18" s="18" t="s">
        <v>0</v>
      </c>
      <c r="H18" s="17" t="s">
        <v>185</v>
      </c>
      <c r="I18" s="18" t="s">
        <v>0</v>
      </c>
    </row>
    <row r="19" spans="1:10" x14ac:dyDescent="0.25">
      <c r="A19" s="34" t="s">
        <v>95</v>
      </c>
      <c r="C19" s="18" t="s">
        <v>30</v>
      </c>
      <c r="D19" s="29" t="s">
        <v>277</v>
      </c>
      <c r="F19" s="18" t="s">
        <v>30</v>
      </c>
      <c r="G19" s="19" t="s">
        <v>30</v>
      </c>
      <c r="I19" s="18" t="s">
        <v>15</v>
      </c>
      <c r="J19" s="19" t="s">
        <v>30</v>
      </c>
    </row>
    <row r="20" spans="1:10" x14ac:dyDescent="0.25">
      <c r="A20" s="34" t="s">
        <v>96</v>
      </c>
      <c r="C20" s="18" t="s">
        <v>16</v>
      </c>
      <c r="D20" s="29" t="s">
        <v>277</v>
      </c>
      <c r="F20" s="18" t="s">
        <v>16</v>
      </c>
      <c r="G20" s="19" t="s">
        <v>16</v>
      </c>
      <c r="I20" s="18" t="s">
        <v>16</v>
      </c>
      <c r="J20" s="19" t="s">
        <v>16</v>
      </c>
    </row>
    <row r="21" spans="1:10" x14ac:dyDescent="0.25">
      <c r="A21" s="34" t="s">
        <v>97</v>
      </c>
      <c r="C21" s="18" t="s">
        <v>17</v>
      </c>
      <c r="D21" s="29" t="s">
        <v>277</v>
      </c>
      <c r="F21" s="18" t="s">
        <v>17</v>
      </c>
      <c r="G21" s="19" t="s">
        <v>17</v>
      </c>
      <c r="I21" s="18" t="s">
        <v>17</v>
      </c>
      <c r="J21" s="19" t="s">
        <v>17</v>
      </c>
    </row>
    <row r="22" spans="1:10" x14ac:dyDescent="0.25">
      <c r="A22" s="34" t="s">
        <v>100</v>
      </c>
      <c r="B22" s="17" t="s">
        <v>5</v>
      </c>
      <c r="C22" s="18" t="s">
        <v>277</v>
      </c>
      <c r="E22" s="17" t="s">
        <v>5</v>
      </c>
      <c r="F22" s="18" t="s">
        <v>5</v>
      </c>
      <c r="G22" s="19" t="s">
        <v>277</v>
      </c>
      <c r="H22" s="17" t="s">
        <v>5</v>
      </c>
      <c r="I22" s="18" t="s">
        <v>5</v>
      </c>
      <c r="J22" s="19" t="s">
        <v>277</v>
      </c>
    </row>
    <row r="23" spans="1:10" x14ac:dyDescent="0.25">
      <c r="A23" s="34" t="s">
        <v>98</v>
      </c>
      <c r="B23" s="17" t="s">
        <v>92</v>
      </c>
      <c r="C23" s="18" t="s">
        <v>277</v>
      </c>
      <c r="E23" s="17" t="s">
        <v>92</v>
      </c>
      <c r="F23" s="18" t="s">
        <v>92</v>
      </c>
      <c r="G23" s="19" t="s">
        <v>277</v>
      </c>
      <c r="H23" s="17" t="s">
        <v>92</v>
      </c>
      <c r="I23" s="18" t="s">
        <v>92</v>
      </c>
      <c r="J23" s="19" t="s">
        <v>277</v>
      </c>
    </row>
    <row r="24" spans="1:10" x14ac:dyDescent="0.25">
      <c r="A24" s="34" t="s">
        <v>99</v>
      </c>
      <c r="B24" s="17" t="s">
        <v>38</v>
      </c>
      <c r="C24" s="18" t="s">
        <v>277</v>
      </c>
      <c r="E24" s="17" t="s">
        <v>4</v>
      </c>
      <c r="F24" s="18" t="s">
        <v>4</v>
      </c>
      <c r="G24" s="19" t="s">
        <v>277</v>
      </c>
      <c r="H24" s="17" t="s">
        <v>4</v>
      </c>
      <c r="I24" s="18" t="s">
        <v>4</v>
      </c>
      <c r="J24" s="19" t="s">
        <v>277</v>
      </c>
    </row>
    <row r="25" spans="1:10" x14ac:dyDescent="0.25">
      <c r="A25" s="34" t="s">
        <v>101</v>
      </c>
      <c r="B25" s="17" t="s">
        <v>3</v>
      </c>
      <c r="C25" s="18" t="s">
        <v>277</v>
      </c>
      <c r="E25" s="17" t="s">
        <v>26</v>
      </c>
      <c r="F25" s="18" t="s">
        <v>3</v>
      </c>
      <c r="G25" s="19" t="s">
        <v>277</v>
      </c>
      <c r="H25" s="17" t="s">
        <v>186</v>
      </c>
      <c r="I25" s="18" t="s">
        <v>3</v>
      </c>
      <c r="J25" s="19" t="s">
        <v>277</v>
      </c>
    </row>
    <row r="26" spans="1:10" x14ac:dyDescent="0.25">
      <c r="A26" s="34" t="s">
        <v>102</v>
      </c>
      <c r="B26" s="17" t="s">
        <v>28</v>
      </c>
      <c r="C26" s="18" t="s">
        <v>277</v>
      </c>
      <c r="E26" s="17" t="s">
        <v>29</v>
      </c>
      <c r="F26" s="18" t="s">
        <v>28</v>
      </c>
      <c r="G26" s="19" t="s">
        <v>277</v>
      </c>
      <c r="H26" s="17" t="s">
        <v>187</v>
      </c>
      <c r="I26" s="18" t="s">
        <v>28</v>
      </c>
      <c r="J26" s="19" t="s">
        <v>277</v>
      </c>
    </row>
    <row r="27" spans="1:10" x14ac:dyDescent="0.25">
      <c r="A27" s="34" t="s">
        <v>103</v>
      </c>
      <c r="C27" s="18" t="s">
        <v>31</v>
      </c>
      <c r="D27" s="29" t="s">
        <v>31</v>
      </c>
      <c r="F27" s="18" t="s">
        <v>31</v>
      </c>
      <c r="G27" s="19" t="s">
        <v>31</v>
      </c>
      <c r="I27" s="18" t="s">
        <v>31</v>
      </c>
      <c r="J27" s="19" t="s">
        <v>31</v>
      </c>
    </row>
    <row r="28" spans="1:10" x14ac:dyDescent="0.25">
      <c r="A28" s="34" t="s">
        <v>104</v>
      </c>
      <c r="C28" s="18" t="s">
        <v>18</v>
      </c>
      <c r="D28" s="29" t="s">
        <v>18</v>
      </c>
      <c r="F28" s="18" t="s">
        <v>18</v>
      </c>
      <c r="G28" s="19" t="s">
        <v>18</v>
      </c>
      <c r="I28" s="18" t="s">
        <v>18</v>
      </c>
      <c r="J28" s="19" t="s">
        <v>18</v>
      </c>
    </row>
    <row r="29" spans="1:10" x14ac:dyDescent="0.25">
      <c r="A29" s="34" t="s">
        <v>105</v>
      </c>
      <c r="C29" s="18" t="s">
        <v>19</v>
      </c>
      <c r="D29" s="29" t="s">
        <v>19</v>
      </c>
      <c r="F29" s="18" t="s">
        <v>19</v>
      </c>
      <c r="G29" s="19" t="s">
        <v>19</v>
      </c>
      <c r="I29" s="18" t="s">
        <v>19</v>
      </c>
      <c r="J29" s="19" t="s">
        <v>19</v>
      </c>
    </row>
    <row r="30" spans="1:10" x14ac:dyDescent="0.25">
      <c r="A30" s="34" t="s">
        <v>106</v>
      </c>
      <c r="C30" s="18" t="s">
        <v>32</v>
      </c>
      <c r="D30" s="29" t="s">
        <v>32</v>
      </c>
      <c r="F30" s="18" t="s">
        <v>32</v>
      </c>
      <c r="G30" s="19" t="s">
        <v>32</v>
      </c>
      <c r="I30" s="18" t="s">
        <v>32</v>
      </c>
      <c r="J30" s="19" t="s">
        <v>32</v>
      </c>
    </row>
    <row r="31" spans="1:10" x14ac:dyDescent="0.25">
      <c r="A31" s="34" t="s">
        <v>107</v>
      </c>
      <c r="C31" s="18" t="s">
        <v>20</v>
      </c>
      <c r="D31" s="29" t="s">
        <v>20</v>
      </c>
      <c r="F31" s="18" t="s">
        <v>20</v>
      </c>
      <c r="G31" s="19" t="s">
        <v>20</v>
      </c>
      <c r="I31" s="18" t="s">
        <v>20</v>
      </c>
      <c r="J31" s="19" t="s">
        <v>20</v>
      </c>
    </row>
    <row r="32" spans="1:10" x14ac:dyDescent="0.25">
      <c r="A32" s="34" t="s">
        <v>108</v>
      </c>
      <c r="C32" s="18" t="s">
        <v>21</v>
      </c>
      <c r="D32" s="29" t="s">
        <v>21</v>
      </c>
      <c r="F32" s="18" t="s">
        <v>21</v>
      </c>
      <c r="G32" s="19" t="s">
        <v>21</v>
      </c>
      <c r="I32" s="18" t="s">
        <v>21</v>
      </c>
      <c r="J32" s="19" t="s">
        <v>21</v>
      </c>
    </row>
    <row r="33" spans="1:9" x14ac:dyDescent="0.25">
      <c r="A33" s="34" t="s">
        <v>93</v>
      </c>
    </row>
    <row r="34" spans="1:9" x14ac:dyDescent="0.25">
      <c r="A34" s="34" t="s">
        <v>94</v>
      </c>
    </row>
    <row r="35" spans="1:9" x14ac:dyDescent="0.25">
      <c r="A35" s="34" t="s">
        <v>156</v>
      </c>
      <c r="F35" s="18" t="s">
        <v>22</v>
      </c>
    </row>
    <row r="36" spans="1:9" x14ac:dyDescent="0.25">
      <c r="A36" s="34" t="s">
        <v>157</v>
      </c>
      <c r="F36" s="18" t="s">
        <v>22</v>
      </c>
      <c r="I36" s="18" t="s">
        <v>184</v>
      </c>
    </row>
    <row r="37" spans="1:9" x14ac:dyDescent="0.25">
      <c r="A37" s="34" t="s">
        <v>158</v>
      </c>
    </row>
    <row r="38" spans="1:9" x14ac:dyDescent="0.25">
      <c r="A38" s="34" t="s">
        <v>159</v>
      </c>
      <c r="F38" s="18" t="s">
        <v>22</v>
      </c>
    </row>
    <row r="39" spans="1:9" x14ac:dyDescent="0.25">
      <c r="A39" s="34" t="s">
        <v>160</v>
      </c>
      <c r="F39" s="18" t="s">
        <v>22</v>
      </c>
      <c r="I39" s="18" t="s">
        <v>184</v>
      </c>
    </row>
    <row r="40" spans="1:9" x14ac:dyDescent="0.25">
      <c r="A40" s="34" t="s">
        <v>161</v>
      </c>
    </row>
    <row r="41" spans="1:9" x14ac:dyDescent="0.25">
      <c r="A41" s="34" t="s">
        <v>135</v>
      </c>
      <c r="F41" s="18" t="s">
        <v>22</v>
      </c>
    </row>
    <row r="42" spans="1:9" x14ac:dyDescent="0.25">
      <c r="A42" s="34" t="s">
        <v>136</v>
      </c>
      <c r="F42" s="18" t="s">
        <v>22</v>
      </c>
      <c r="I42" s="18" t="s">
        <v>184</v>
      </c>
    </row>
    <row r="43" spans="1:9" x14ac:dyDescent="0.25">
      <c r="A43" s="34" t="s">
        <v>137</v>
      </c>
      <c r="F43" s="18" t="s">
        <v>22</v>
      </c>
      <c r="G43" s="29"/>
      <c r="I43" s="18" t="s">
        <v>184</v>
      </c>
    </row>
    <row r="44" spans="1:9" x14ac:dyDescent="0.25">
      <c r="A44" s="34" t="s">
        <v>138</v>
      </c>
      <c r="G44" s="29"/>
    </row>
    <row r="45" spans="1:9" x14ac:dyDescent="0.25">
      <c r="A45" s="34" t="s">
        <v>139</v>
      </c>
      <c r="F45" s="18" t="s">
        <v>22</v>
      </c>
      <c r="G45" s="29"/>
    </row>
    <row r="46" spans="1:9" x14ac:dyDescent="0.25">
      <c r="A46" s="34" t="s">
        <v>140</v>
      </c>
      <c r="F46" s="18" t="s">
        <v>22</v>
      </c>
      <c r="G46" s="29"/>
      <c r="I46" s="18" t="s">
        <v>184</v>
      </c>
    </row>
    <row r="47" spans="1:9" x14ac:dyDescent="0.25">
      <c r="A47" s="34" t="s">
        <v>141</v>
      </c>
      <c r="F47" s="18" t="s">
        <v>22</v>
      </c>
      <c r="G47" s="29"/>
      <c r="I47" s="18" t="s">
        <v>184</v>
      </c>
    </row>
    <row r="48" spans="1:9" x14ac:dyDescent="0.25">
      <c r="A48" s="34" t="s">
        <v>142</v>
      </c>
      <c r="G48" s="29"/>
      <c r="I48" s="35"/>
    </row>
    <row r="49" spans="1:10" x14ac:dyDescent="0.25">
      <c r="A49" s="34" t="s">
        <v>162</v>
      </c>
      <c r="F49" s="18" t="s">
        <v>22</v>
      </c>
      <c r="G49" s="29" t="s">
        <v>22</v>
      </c>
      <c r="I49" s="36" t="s">
        <v>33</v>
      </c>
      <c r="J49" s="19" t="s">
        <v>184</v>
      </c>
    </row>
    <row r="50" spans="1:10" x14ac:dyDescent="0.25">
      <c r="A50" s="34" t="s">
        <v>163</v>
      </c>
      <c r="F50" s="18" t="s">
        <v>22</v>
      </c>
      <c r="G50" s="29" t="s">
        <v>22</v>
      </c>
      <c r="I50" s="36" t="s">
        <v>33</v>
      </c>
      <c r="J50" s="19" t="s">
        <v>184</v>
      </c>
    </row>
    <row r="51" spans="1:10" x14ac:dyDescent="0.25">
      <c r="A51" s="34" t="s">
        <v>167</v>
      </c>
      <c r="F51" s="18" t="s">
        <v>22</v>
      </c>
      <c r="G51" s="29" t="s">
        <v>22</v>
      </c>
      <c r="I51" s="36" t="s">
        <v>33</v>
      </c>
      <c r="J51" s="19" t="s">
        <v>184</v>
      </c>
    </row>
    <row r="52" spans="1:10" x14ac:dyDescent="0.25">
      <c r="A52" s="34" t="s">
        <v>168</v>
      </c>
      <c r="F52" s="18" t="s">
        <v>22</v>
      </c>
      <c r="G52" s="29" t="s">
        <v>22</v>
      </c>
      <c r="I52" s="36" t="s">
        <v>33</v>
      </c>
      <c r="J52" s="19" t="s">
        <v>184</v>
      </c>
    </row>
    <row r="53" spans="1:10" x14ac:dyDescent="0.25">
      <c r="A53" s="34" t="s">
        <v>169</v>
      </c>
      <c r="F53" s="18" t="s">
        <v>22</v>
      </c>
      <c r="G53" s="29" t="s">
        <v>22</v>
      </c>
      <c r="I53" s="36" t="s">
        <v>33</v>
      </c>
      <c r="J53" s="19" t="s">
        <v>184</v>
      </c>
    </row>
    <row r="54" spans="1:10" x14ac:dyDescent="0.25">
      <c r="A54" s="34" t="s">
        <v>211</v>
      </c>
      <c r="G54" s="29" t="s">
        <v>22</v>
      </c>
      <c r="I54" s="35"/>
    </row>
    <row r="55" spans="1:10" x14ac:dyDescent="0.25">
      <c r="A55" s="34" t="s">
        <v>212</v>
      </c>
      <c r="G55" s="29" t="s">
        <v>22</v>
      </c>
      <c r="I55" s="35"/>
    </row>
    <row r="56" spans="1:10" x14ac:dyDescent="0.25">
      <c r="A56" s="34" t="s">
        <v>213</v>
      </c>
      <c r="G56" s="29" t="s">
        <v>22</v>
      </c>
      <c r="I56" s="35"/>
    </row>
    <row r="57" spans="1:10" x14ac:dyDescent="0.25">
      <c r="A57" s="34" t="s">
        <v>214</v>
      </c>
      <c r="G57" s="29"/>
      <c r="I57" s="35"/>
    </row>
    <row r="58" spans="1:10" x14ac:dyDescent="0.25">
      <c r="A58" s="34" t="s">
        <v>215</v>
      </c>
      <c r="G58" s="29"/>
      <c r="I58" s="35"/>
    </row>
    <row r="59" spans="1:10" x14ac:dyDescent="0.25">
      <c r="A59" s="34" t="s">
        <v>216</v>
      </c>
      <c r="G59" s="29"/>
      <c r="I59" s="35"/>
    </row>
    <row r="60" spans="1:10" x14ac:dyDescent="0.25">
      <c r="A60" s="34" t="s">
        <v>176</v>
      </c>
      <c r="G60" s="29"/>
      <c r="I60" s="35"/>
    </row>
    <row r="61" spans="1:10" x14ac:dyDescent="0.25">
      <c r="A61" s="34" t="s">
        <v>177</v>
      </c>
      <c r="I61" s="35"/>
    </row>
    <row r="62" spans="1:10" x14ac:dyDescent="0.25">
      <c r="A62" s="34" t="s">
        <v>178</v>
      </c>
    </row>
    <row r="63" spans="1:10" x14ac:dyDescent="0.25">
      <c r="A63" s="34" t="s">
        <v>173</v>
      </c>
    </row>
    <row r="64" spans="1:10" x14ac:dyDescent="0.25">
      <c r="A64" s="34" t="s">
        <v>174</v>
      </c>
    </row>
    <row r="65" spans="1:1" x14ac:dyDescent="0.25">
      <c r="A65" s="34" t="s">
        <v>175</v>
      </c>
    </row>
    <row r="66" spans="1:1" x14ac:dyDescent="0.25">
      <c r="A66" s="34" t="s">
        <v>170</v>
      </c>
    </row>
    <row r="67" spans="1:1" x14ac:dyDescent="0.25">
      <c r="A67" s="34" t="s">
        <v>171</v>
      </c>
    </row>
    <row r="68" spans="1:1" x14ac:dyDescent="0.25">
      <c r="A68" s="34" t="s">
        <v>172</v>
      </c>
    </row>
    <row r="69" spans="1:1" x14ac:dyDescent="0.25">
      <c r="A69" s="34" t="s">
        <v>164</v>
      </c>
    </row>
    <row r="70" spans="1:1" x14ac:dyDescent="0.25">
      <c r="A70" s="34" t="s">
        <v>165</v>
      </c>
    </row>
    <row r="71" spans="1:1" x14ac:dyDescent="0.25">
      <c r="A71" s="34" t="s">
        <v>166</v>
      </c>
    </row>
    <row r="72" spans="1:1" x14ac:dyDescent="0.25">
      <c r="A72" s="34" t="s">
        <v>143</v>
      </c>
    </row>
    <row r="73" spans="1:1" x14ac:dyDescent="0.25">
      <c r="A73" s="34" t="s">
        <v>144</v>
      </c>
    </row>
    <row r="74" spans="1:1" x14ac:dyDescent="0.25">
      <c r="A74" s="34" t="s">
        <v>145</v>
      </c>
    </row>
    <row r="75" spans="1:1" x14ac:dyDescent="0.25">
      <c r="A75" s="34" t="s">
        <v>146</v>
      </c>
    </row>
    <row r="76" spans="1:1" x14ac:dyDescent="0.25">
      <c r="A76" s="34" t="s">
        <v>147</v>
      </c>
    </row>
    <row r="77" spans="1:1" x14ac:dyDescent="0.25">
      <c r="A77" s="34" t="s">
        <v>148</v>
      </c>
    </row>
    <row r="78" spans="1:1" x14ac:dyDescent="0.25">
      <c r="A78" s="34" t="s">
        <v>149</v>
      </c>
    </row>
    <row r="79" spans="1:1" x14ac:dyDescent="0.25">
      <c r="A79" s="34" t="s">
        <v>150</v>
      </c>
    </row>
    <row r="80" spans="1:1" x14ac:dyDescent="0.25">
      <c r="A80" s="34" t="s">
        <v>151</v>
      </c>
    </row>
    <row r="81" spans="1:10" x14ac:dyDescent="0.25">
      <c r="A81" s="34" t="s">
        <v>152</v>
      </c>
      <c r="F81" s="18" t="s">
        <v>33</v>
      </c>
      <c r="I81" s="18" t="s">
        <v>185</v>
      </c>
      <c r="J81" s="19" t="s">
        <v>6</v>
      </c>
    </row>
    <row r="82" spans="1:10" x14ac:dyDescent="0.25">
      <c r="A82" s="34" t="s">
        <v>153</v>
      </c>
      <c r="F82" s="18" t="s">
        <v>33</v>
      </c>
      <c r="I82" s="18" t="s">
        <v>185</v>
      </c>
      <c r="J82" s="19" t="s">
        <v>6</v>
      </c>
    </row>
    <row r="83" spans="1:10" x14ac:dyDescent="0.25">
      <c r="A83" s="34" t="s">
        <v>154</v>
      </c>
    </row>
    <row r="84" spans="1:10" x14ac:dyDescent="0.25">
      <c r="A84" s="34" t="s">
        <v>155</v>
      </c>
    </row>
    <row r="85" spans="1:10" x14ac:dyDescent="0.25">
      <c r="A85" s="34" t="s">
        <v>128</v>
      </c>
    </row>
    <row r="86" spans="1:10" x14ac:dyDescent="0.25">
      <c r="A86" s="34" t="s">
        <v>129</v>
      </c>
    </row>
    <row r="87" spans="1:10" x14ac:dyDescent="0.25">
      <c r="A87" s="34" t="s">
        <v>130</v>
      </c>
      <c r="F87" s="18" t="s">
        <v>24</v>
      </c>
      <c r="J87" s="19" t="s">
        <v>25</v>
      </c>
    </row>
    <row r="88" spans="1:10" x14ac:dyDescent="0.25">
      <c r="A88" s="34" t="s">
        <v>131</v>
      </c>
      <c r="F88" s="18" t="s">
        <v>24</v>
      </c>
      <c r="J88" s="19" t="s">
        <v>25</v>
      </c>
    </row>
    <row r="89" spans="1:10" x14ac:dyDescent="0.25">
      <c r="A89" s="34" t="s">
        <v>125</v>
      </c>
    </row>
    <row r="90" spans="1:10" x14ac:dyDescent="0.25">
      <c r="A90" s="34" t="s">
        <v>126</v>
      </c>
    </row>
    <row r="91" spans="1:10" x14ac:dyDescent="0.25">
      <c r="A91" s="34" t="s">
        <v>127</v>
      </c>
    </row>
    <row r="92" spans="1:10" x14ac:dyDescent="0.25">
      <c r="A92" s="34" t="s">
        <v>132</v>
      </c>
    </row>
    <row r="93" spans="1:10" x14ac:dyDescent="0.25">
      <c r="A93" s="34" t="s">
        <v>133</v>
      </c>
    </row>
    <row r="94" spans="1:10" x14ac:dyDescent="0.25">
      <c r="A94" s="34" t="s">
        <v>134</v>
      </c>
    </row>
    <row r="95" spans="1:10" s="41" customFormat="1" x14ac:dyDescent="0.25">
      <c r="A95" s="37"/>
      <c r="B95" s="38"/>
      <c r="C95" s="39"/>
      <c r="D95" s="29"/>
      <c r="E95" s="38"/>
      <c r="F95" s="39"/>
      <c r="G95" s="40"/>
      <c r="H95" s="38"/>
      <c r="I95" s="39"/>
      <c r="J95" s="40"/>
    </row>
    <row r="96" spans="1:10" s="41" customFormat="1" x14ac:dyDescent="0.25">
      <c r="A96" s="37"/>
      <c r="B96" s="38"/>
      <c r="C96" s="39"/>
      <c r="D96" s="29"/>
      <c r="E96" s="38"/>
      <c r="F96" s="39"/>
      <c r="G96" s="40"/>
      <c r="H96" s="38"/>
      <c r="I96" s="39"/>
      <c r="J96" s="40"/>
    </row>
    <row r="97" spans="1:10" s="41" customFormat="1" x14ac:dyDescent="0.25">
      <c r="A97" s="37"/>
      <c r="B97" s="38"/>
      <c r="C97" s="39"/>
      <c r="D97" s="29"/>
      <c r="E97" s="38"/>
      <c r="F97" s="39"/>
      <c r="G97" s="40"/>
      <c r="H97" s="38"/>
      <c r="I97" s="39"/>
      <c r="J97" s="40"/>
    </row>
    <row r="98" spans="1:10" s="41" customFormat="1" x14ac:dyDescent="0.25">
      <c r="A98" s="37"/>
      <c r="B98" s="38"/>
      <c r="C98" s="39"/>
      <c r="D98" s="29"/>
      <c r="E98" s="38"/>
      <c r="F98" s="39"/>
      <c r="G98" s="40"/>
      <c r="H98" s="38"/>
      <c r="I98" s="39"/>
      <c r="J98" s="40"/>
    </row>
    <row r="99" spans="1:10" s="41" customFormat="1" x14ac:dyDescent="0.25">
      <c r="A99" s="37"/>
      <c r="B99" s="38"/>
      <c r="C99" s="39"/>
      <c r="D99" s="29"/>
      <c r="E99" s="38"/>
      <c r="F99" s="39"/>
      <c r="G99" s="40"/>
      <c r="H99" s="38"/>
      <c r="I99" s="39"/>
      <c r="J99" s="40"/>
    </row>
    <row r="100" spans="1:10" s="41" customFormat="1" x14ac:dyDescent="0.25">
      <c r="A100" s="37"/>
      <c r="B100" s="38"/>
      <c r="C100" s="39"/>
      <c r="D100" s="29"/>
      <c r="E100" s="38"/>
      <c r="F100" s="39"/>
      <c r="G100" s="40"/>
      <c r="H100" s="38"/>
      <c r="I100" s="39"/>
      <c r="J100" s="40"/>
    </row>
    <row r="101" spans="1:10" s="41" customFormat="1" x14ac:dyDescent="0.25">
      <c r="A101" s="37"/>
      <c r="B101" s="38"/>
      <c r="C101" s="39"/>
      <c r="D101" s="29"/>
      <c r="E101" s="38"/>
      <c r="F101" s="39"/>
      <c r="G101" s="40"/>
      <c r="H101" s="38"/>
      <c r="I101" s="39"/>
      <c r="J101" s="40"/>
    </row>
    <row r="102" spans="1:10" s="41" customFormat="1" x14ac:dyDescent="0.25">
      <c r="A102" s="37"/>
      <c r="B102" s="38"/>
      <c r="C102" s="39"/>
      <c r="D102" s="29"/>
      <c r="E102" s="38"/>
      <c r="F102" s="39"/>
      <c r="G102" s="40"/>
      <c r="H102" s="38"/>
      <c r="I102" s="39"/>
      <c r="J102" s="40"/>
    </row>
    <row r="103" spans="1:10" s="41" customFormat="1" x14ac:dyDescent="0.25">
      <c r="A103" s="37"/>
      <c r="B103" s="38"/>
      <c r="C103" s="39"/>
      <c r="D103" s="29"/>
      <c r="E103" s="38"/>
      <c r="F103" s="39"/>
      <c r="G103" s="40"/>
      <c r="H103" s="38"/>
      <c r="I103" s="39"/>
      <c r="J103" s="40"/>
    </row>
    <row r="104" spans="1:10" s="41" customFormat="1" x14ac:dyDescent="0.25">
      <c r="A104" s="37"/>
      <c r="B104" s="38"/>
      <c r="C104" s="39"/>
      <c r="D104" s="29"/>
      <c r="E104" s="38"/>
      <c r="F104" s="39"/>
      <c r="G104" s="40"/>
      <c r="H104" s="38"/>
      <c r="I104" s="39"/>
      <c r="J104" s="40"/>
    </row>
    <row r="105" spans="1:10" s="41" customFormat="1" x14ac:dyDescent="0.25">
      <c r="A105" s="37"/>
      <c r="B105" s="38"/>
      <c r="C105" s="39"/>
      <c r="D105" s="29"/>
      <c r="E105" s="38"/>
      <c r="F105" s="39"/>
      <c r="G105" s="40"/>
      <c r="H105" s="38"/>
      <c r="I105" s="39"/>
      <c r="J105" s="40"/>
    </row>
    <row r="106" spans="1:10" s="41" customFormat="1" x14ac:dyDescent="0.25">
      <c r="A106" s="37"/>
      <c r="B106" s="38"/>
      <c r="C106" s="39"/>
      <c r="D106" s="29"/>
      <c r="E106" s="38"/>
      <c r="F106" s="39"/>
      <c r="G106" s="40"/>
      <c r="H106" s="38"/>
      <c r="I106" s="39"/>
      <c r="J106" s="40"/>
    </row>
    <row r="107" spans="1:10" s="41" customFormat="1" x14ac:dyDescent="0.25">
      <c r="A107" s="37"/>
      <c r="B107" s="38"/>
      <c r="C107" s="39"/>
      <c r="D107" s="29"/>
      <c r="E107" s="38"/>
      <c r="F107" s="39"/>
      <c r="G107" s="40"/>
      <c r="H107" s="38"/>
      <c r="I107" s="39"/>
      <c r="J107" s="40"/>
    </row>
    <row r="108" spans="1:10" s="41" customFormat="1" x14ac:dyDescent="0.25">
      <c r="A108" s="37"/>
      <c r="B108" s="38"/>
      <c r="C108" s="39"/>
      <c r="D108" s="29"/>
      <c r="E108" s="38"/>
      <c r="F108" s="39"/>
      <c r="G108" s="40"/>
      <c r="H108" s="38"/>
      <c r="I108" s="39"/>
      <c r="J108" s="40"/>
    </row>
    <row r="109" spans="1:10" s="41" customFormat="1" x14ac:dyDescent="0.25">
      <c r="A109" s="37"/>
      <c r="B109" s="38"/>
      <c r="C109" s="39"/>
      <c r="D109" s="29"/>
      <c r="E109" s="38"/>
      <c r="F109" s="39"/>
      <c r="G109" s="40"/>
      <c r="H109" s="38"/>
      <c r="I109" s="39"/>
      <c r="J109" s="40"/>
    </row>
    <row r="110" spans="1:10" s="41" customFormat="1" x14ac:dyDescent="0.25">
      <c r="A110" s="37"/>
      <c r="B110" s="38"/>
      <c r="C110" s="39"/>
      <c r="D110" s="29"/>
      <c r="E110" s="38"/>
      <c r="F110" s="39"/>
      <c r="G110" s="40"/>
      <c r="H110" s="38"/>
      <c r="I110" s="39"/>
      <c r="J110" s="40"/>
    </row>
    <row r="111" spans="1:10" s="41" customFormat="1" x14ac:dyDescent="0.25">
      <c r="A111" s="37"/>
      <c r="B111" s="38"/>
      <c r="C111" s="39"/>
      <c r="D111" s="29"/>
      <c r="E111" s="38"/>
      <c r="F111" s="39"/>
      <c r="G111" s="40"/>
      <c r="H111" s="38"/>
      <c r="I111" s="39"/>
      <c r="J111" s="40"/>
    </row>
    <row r="112" spans="1:10" s="41" customFormat="1" x14ac:dyDescent="0.25">
      <c r="A112" s="37"/>
      <c r="B112" s="38"/>
      <c r="C112" s="39"/>
      <c r="D112" s="29"/>
      <c r="E112" s="38"/>
      <c r="F112" s="39"/>
      <c r="G112" s="40"/>
      <c r="H112" s="38"/>
      <c r="I112" s="39"/>
      <c r="J112" s="40"/>
    </row>
    <row r="113" spans="1:10" s="41" customFormat="1" x14ac:dyDescent="0.25">
      <c r="A113" s="37"/>
      <c r="B113" s="38"/>
      <c r="C113" s="39"/>
      <c r="D113" s="29"/>
      <c r="E113" s="38"/>
      <c r="F113" s="39"/>
      <c r="G113" s="40"/>
      <c r="H113" s="38"/>
      <c r="I113" s="39"/>
      <c r="J113" s="40"/>
    </row>
    <row r="114" spans="1:10" s="41" customFormat="1" x14ac:dyDescent="0.25">
      <c r="A114" s="37"/>
      <c r="B114" s="38"/>
      <c r="C114" s="39"/>
      <c r="D114" s="29"/>
      <c r="E114" s="38"/>
      <c r="F114" s="39"/>
      <c r="G114" s="40"/>
      <c r="H114" s="38"/>
      <c r="I114" s="39"/>
      <c r="J114" s="40"/>
    </row>
    <row r="115" spans="1:10" s="41" customFormat="1" x14ac:dyDescent="0.25">
      <c r="A115" s="37"/>
      <c r="B115" s="38"/>
      <c r="C115" s="39"/>
      <c r="D115" s="29"/>
      <c r="E115" s="38"/>
      <c r="F115" s="39"/>
      <c r="G115" s="40"/>
      <c r="H115" s="38"/>
      <c r="I115" s="39"/>
      <c r="J115" s="40"/>
    </row>
    <row r="116" spans="1:10" s="41" customFormat="1" x14ac:dyDescent="0.25">
      <c r="A116" s="37"/>
      <c r="B116" s="38"/>
      <c r="C116" s="39"/>
      <c r="D116" s="29"/>
      <c r="E116" s="38"/>
      <c r="F116" s="39"/>
      <c r="G116" s="40"/>
      <c r="H116" s="38"/>
      <c r="I116" s="39"/>
      <c r="J116" s="40"/>
    </row>
    <row r="117" spans="1:10" s="41" customFormat="1" x14ac:dyDescent="0.25">
      <c r="A117" s="37"/>
      <c r="B117" s="38"/>
      <c r="C117" s="39"/>
      <c r="D117" s="29"/>
      <c r="E117" s="38"/>
      <c r="F117" s="39"/>
      <c r="G117" s="40"/>
      <c r="H117" s="38"/>
      <c r="I117" s="39"/>
      <c r="J117" s="40"/>
    </row>
    <row r="118" spans="1:10" s="41" customFormat="1" x14ac:dyDescent="0.25">
      <c r="A118" s="37"/>
      <c r="B118" s="38"/>
      <c r="C118" s="39"/>
      <c r="D118" s="29"/>
      <c r="E118" s="38"/>
      <c r="F118" s="39"/>
      <c r="G118" s="40"/>
      <c r="H118" s="38"/>
      <c r="I118" s="39"/>
      <c r="J118" s="40"/>
    </row>
    <row r="119" spans="1:10" s="41" customFormat="1" x14ac:dyDescent="0.25">
      <c r="A119" s="37"/>
      <c r="B119" s="38"/>
      <c r="C119" s="39"/>
      <c r="D119" s="29"/>
      <c r="E119" s="38"/>
      <c r="F119" s="39"/>
      <c r="G119" s="40"/>
      <c r="H119" s="38"/>
      <c r="I119" s="39"/>
      <c r="J119" s="40"/>
    </row>
    <row r="120" spans="1:10" s="41" customFormat="1" x14ac:dyDescent="0.25">
      <c r="A120" s="37"/>
      <c r="B120" s="38"/>
      <c r="C120" s="39"/>
      <c r="D120" s="29"/>
      <c r="E120" s="38"/>
      <c r="F120" s="39"/>
      <c r="G120" s="40"/>
      <c r="H120" s="38"/>
      <c r="I120" s="39"/>
      <c r="J120" s="40"/>
    </row>
    <row r="121" spans="1:10" s="41" customFormat="1" x14ac:dyDescent="0.25">
      <c r="A121" s="37"/>
      <c r="B121" s="38"/>
      <c r="C121" s="39"/>
      <c r="D121" s="29"/>
      <c r="E121" s="38"/>
      <c r="F121" s="39"/>
      <c r="G121" s="40"/>
      <c r="H121" s="38"/>
      <c r="I121" s="39"/>
      <c r="J121" s="40"/>
    </row>
    <row r="122" spans="1:10" s="41" customFormat="1" x14ac:dyDescent="0.25">
      <c r="A122" s="37"/>
      <c r="B122" s="38"/>
      <c r="C122" s="39"/>
      <c r="D122" s="29"/>
      <c r="E122" s="38"/>
      <c r="F122" s="39"/>
      <c r="G122" s="40"/>
      <c r="H122" s="38"/>
      <c r="I122" s="39"/>
      <c r="J122" s="40"/>
    </row>
    <row r="123" spans="1:10" s="41" customFormat="1" x14ac:dyDescent="0.25">
      <c r="A123" s="37"/>
      <c r="B123" s="38"/>
      <c r="C123" s="39"/>
      <c r="D123" s="29"/>
      <c r="E123" s="38"/>
      <c r="F123" s="39"/>
      <c r="G123" s="40"/>
      <c r="H123" s="38"/>
      <c r="I123" s="39"/>
      <c r="J123" s="40"/>
    </row>
    <row r="124" spans="1:10" s="41" customFormat="1" x14ac:dyDescent="0.25">
      <c r="A124" s="37"/>
      <c r="B124" s="38"/>
      <c r="C124" s="39"/>
      <c r="D124" s="29"/>
      <c r="E124" s="38"/>
      <c r="F124" s="39"/>
      <c r="G124" s="40"/>
      <c r="H124" s="38"/>
      <c r="I124" s="39"/>
      <c r="J124" s="40"/>
    </row>
    <row r="125" spans="1:10" s="41" customFormat="1" x14ac:dyDescent="0.25">
      <c r="A125" s="37"/>
      <c r="B125" s="38"/>
      <c r="C125" s="39"/>
      <c r="D125" s="29"/>
      <c r="E125" s="38"/>
      <c r="F125" s="39"/>
      <c r="G125" s="40"/>
      <c r="H125" s="38"/>
      <c r="I125" s="39"/>
      <c r="J125" s="40"/>
    </row>
    <row r="126" spans="1:10" s="41" customFormat="1" x14ac:dyDescent="0.25">
      <c r="A126" s="37"/>
      <c r="B126" s="38"/>
      <c r="C126" s="39"/>
      <c r="D126" s="29"/>
      <c r="E126" s="38"/>
      <c r="F126" s="39"/>
      <c r="G126" s="40"/>
      <c r="H126" s="38"/>
      <c r="I126" s="39"/>
      <c r="J126" s="40"/>
    </row>
    <row r="127" spans="1:10" s="41" customFormat="1" x14ac:dyDescent="0.25">
      <c r="A127" s="37"/>
      <c r="B127" s="38"/>
      <c r="C127" s="39"/>
      <c r="D127" s="29"/>
      <c r="E127" s="38"/>
      <c r="F127" s="39"/>
      <c r="G127" s="40"/>
      <c r="H127" s="38"/>
      <c r="I127" s="39"/>
      <c r="J127" s="40"/>
    </row>
    <row r="128" spans="1:10" s="41" customFormat="1" x14ac:dyDescent="0.25">
      <c r="A128" s="37"/>
      <c r="B128" s="38"/>
      <c r="C128" s="39"/>
      <c r="D128" s="29"/>
      <c r="E128" s="38"/>
      <c r="F128" s="39"/>
      <c r="G128" s="40"/>
      <c r="H128" s="38"/>
      <c r="I128" s="39"/>
      <c r="J128" s="40"/>
    </row>
    <row r="129" spans="1:10" s="41" customFormat="1" x14ac:dyDescent="0.25">
      <c r="A129" s="37"/>
      <c r="B129" s="38"/>
      <c r="C129" s="39"/>
      <c r="D129" s="29"/>
      <c r="E129" s="38"/>
      <c r="F129" s="39"/>
      <c r="G129" s="40"/>
      <c r="H129" s="38"/>
      <c r="I129" s="39"/>
      <c r="J129" s="40"/>
    </row>
    <row r="130" spans="1:10" s="41" customFormat="1" x14ac:dyDescent="0.25">
      <c r="A130" s="37"/>
      <c r="B130" s="38"/>
      <c r="C130" s="39"/>
      <c r="D130" s="29"/>
      <c r="E130" s="38"/>
      <c r="F130" s="39"/>
      <c r="G130" s="40"/>
      <c r="H130" s="38"/>
      <c r="I130" s="39"/>
      <c r="J130" s="40"/>
    </row>
    <row r="131" spans="1:10" s="41" customFormat="1" x14ac:dyDescent="0.25">
      <c r="A131" s="37"/>
      <c r="B131" s="38"/>
      <c r="C131" s="39"/>
      <c r="D131" s="29"/>
      <c r="E131" s="38"/>
      <c r="F131" s="39"/>
      <c r="G131" s="40"/>
      <c r="H131" s="38"/>
      <c r="I131" s="39"/>
      <c r="J131" s="40"/>
    </row>
    <row r="132" spans="1:10" s="41" customFormat="1" x14ac:dyDescent="0.25">
      <c r="A132" s="37"/>
      <c r="B132" s="38"/>
      <c r="C132" s="39"/>
      <c r="D132" s="29"/>
      <c r="E132" s="38"/>
      <c r="F132" s="39"/>
      <c r="G132" s="40"/>
      <c r="H132" s="38"/>
      <c r="I132" s="39"/>
      <c r="J132" s="40"/>
    </row>
    <row r="133" spans="1:10" s="41" customFormat="1" x14ac:dyDescent="0.25">
      <c r="A133" s="37"/>
      <c r="B133" s="38"/>
      <c r="C133" s="39"/>
      <c r="D133" s="29"/>
      <c r="E133" s="38"/>
      <c r="F133" s="39"/>
      <c r="G133" s="40"/>
      <c r="H133" s="38"/>
      <c r="I133" s="39"/>
      <c r="J133" s="40"/>
    </row>
    <row r="134" spans="1:10" s="41" customFormat="1" x14ac:dyDescent="0.25">
      <c r="A134" s="37"/>
      <c r="B134" s="38"/>
      <c r="C134" s="39"/>
      <c r="D134" s="29"/>
      <c r="E134" s="38"/>
      <c r="F134" s="39"/>
      <c r="G134" s="40"/>
      <c r="H134" s="38"/>
      <c r="I134" s="39"/>
      <c r="J134" s="40"/>
    </row>
    <row r="135" spans="1:10" s="41" customFormat="1" x14ac:dyDescent="0.25">
      <c r="A135" s="37"/>
      <c r="B135" s="38"/>
      <c r="C135" s="39"/>
      <c r="D135" s="29"/>
      <c r="E135" s="38"/>
      <c r="F135" s="39"/>
      <c r="G135" s="40"/>
      <c r="H135" s="38"/>
      <c r="I135" s="39"/>
      <c r="J135" s="40"/>
    </row>
    <row r="136" spans="1:10" s="41" customFormat="1" x14ac:dyDescent="0.25">
      <c r="A136" s="37"/>
      <c r="B136" s="38"/>
      <c r="C136" s="39"/>
      <c r="D136" s="29"/>
      <c r="E136" s="38"/>
      <c r="F136" s="39"/>
      <c r="G136" s="40"/>
      <c r="H136" s="38"/>
      <c r="I136" s="39"/>
      <c r="J136" s="40"/>
    </row>
    <row r="137" spans="1:10" s="41" customFormat="1" x14ac:dyDescent="0.25">
      <c r="A137" s="37"/>
      <c r="B137" s="38"/>
      <c r="C137" s="39"/>
      <c r="D137" s="29"/>
      <c r="E137" s="38"/>
      <c r="F137" s="39"/>
      <c r="G137" s="40"/>
      <c r="H137" s="38"/>
      <c r="I137" s="39"/>
      <c r="J137" s="40"/>
    </row>
    <row r="138" spans="1:10" s="41" customFormat="1" x14ac:dyDescent="0.25">
      <c r="A138" s="37"/>
      <c r="B138" s="38"/>
      <c r="C138" s="39"/>
      <c r="D138" s="29"/>
      <c r="E138" s="38"/>
      <c r="F138" s="39"/>
      <c r="G138" s="40"/>
      <c r="H138" s="38"/>
      <c r="I138" s="39"/>
      <c r="J138" s="40"/>
    </row>
    <row r="139" spans="1:10" s="41" customFormat="1" x14ac:dyDescent="0.25">
      <c r="A139" s="37"/>
      <c r="B139" s="38"/>
      <c r="C139" s="39"/>
      <c r="D139" s="29"/>
      <c r="E139" s="38"/>
      <c r="F139" s="39"/>
      <c r="G139" s="40"/>
      <c r="H139" s="38"/>
      <c r="I139" s="39"/>
      <c r="J139" s="40"/>
    </row>
    <row r="140" spans="1:10" s="41" customFormat="1" x14ac:dyDescent="0.25">
      <c r="A140" s="37"/>
      <c r="B140" s="38"/>
      <c r="C140" s="39"/>
      <c r="D140" s="29"/>
      <c r="E140" s="38"/>
      <c r="F140" s="39"/>
      <c r="G140" s="40"/>
      <c r="H140" s="38"/>
      <c r="I140" s="39"/>
      <c r="J140" s="40"/>
    </row>
    <row r="141" spans="1:10" s="41" customFormat="1" x14ac:dyDescent="0.25">
      <c r="A141" s="37"/>
      <c r="B141" s="38"/>
      <c r="C141" s="39"/>
      <c r="D141" s="29"/>
      <c r="E141" s="38"/>
      <c r="F141" s="39"/>
      <c r="G141" s="40"/>
      <c r="H141" s="38"/>
      <c r="I141" s="39"/>
      <c r="J141" s="40"/>
    </row>
    <row r="142" spans="1:10" s="41" customFormat="1" x14ac:dyDescent="0.25">
      <c r="A142" s="37"/>
      <c r="B142" s="38"/>
      <c r="C142" s="39"/>
      <c r="D142" s="29"/>
      <c r="E142" s="38"/>
      <c r="F142" s="39"/>
      <c r="G142" s="40"/>
      <c r="H142" s="38"/>
      <c r="I142" s="39"/>
      <c r="J142" s="40"/>
    </row>
    <row r="143" spans="1:10" s="41" customFormat="1" x14ac:dyDescent="0.25">
      <c r="A143" s="37"/>
      <c r="B143" s="38"/>
      <c r="C143" s="39"/>
      <c r="D143" s="29"/>
      <c r="E143" s="38"/>
      <c r="F143" s="39"/>
      <c r="G143" s="40"/>
      <c r="H143" s="38"/>
      <c r="I143" s="39"/>
      <c r="J143" s="40"/>
    </row>
    <row r="144" spans="1:10" s="41" customFormat="1" x14ac:dyDescent="0.25">
      <c r="A144" s="37"/>
      <c r="B144" s="38"/>
      <c r="C144" s="39"/>
      <c r="D144" s="29"/>
      <c r="E144" s="38"/>
      <c r="F144" s="39"/>
      <c r="G144" s="40"/>
      <c r="H144" s="38"/>
      <c r="I144" s="39"/>
      <c r="J144" s="40"/>
    </row>
    <row r="145" spans="1:10" s="41" customFormat="1" x14ac:dyDescent="0.25">
      <c r="A145" s="37"/>
      <c r="B145" s="38"/>
      <c r="C145" s="39"/>
      <c r="D145" s="29"/>
      <c r="E145" s="38"/>
      <c r="F145" s="39"/>
      <c r="G145" s="40"/>
      <c r="H145" s="38"/>
      <c r="I145" s="39"/>
      <c r="J145" s="40"/>
    </row>
    <row r="146" spans="1:10" s="41" customFormat="1" x14ac:dyDescent="0.25">
      <c r="A146" s="37"/>
      <c r="B146" s="38"/>
      <c r="C146" s="39"/>
      <c r="D146" s="29"/>
      <c r="E146" s="38"/>
      <c r="F146" s="39"/>
      <c r="G146" s="40"/>
      <c r="H146" s="38"/>
      <c r="I146" s="39"/>
      <c r="J146" s="40"/>
    </row>
    <row r="147" spans="1:10" s="41" customFormat="1" x14ac:dyDescent="0.25">
      <c r="A147" s="37"/>
      <c r="B147" s="38"/>
      <c r="C147" s="39"/>
      <c r="D147" s="29"/>
      <c r="E147" s="38"/>
      <c r="F147" s="39"/>
      <c r="G147" s="40"/>
      <c r="H147" s="38"/>
      <c r="I147" s="39"/>
      <c r="J147" s="40"/>
    </row>
    <row r="148" spans="1:10" s="41" customFormat="1" x14ac:dyDescent="0.25">
      <c r="A148" s="37"/>
      <c r="B148" s="38"/>
      <c r="C148" s="39"/>
      <c r="D148" s="29"/>
      <c r="E148" s="38"/>
      <c r="F148" s="39"/>
      <c r="G148" s="40"/>
      <c r="H148" s="38"/>
      <c r="I148" s="39"/>
      <c r="J148" s="40"/>
    </row>
    <row r="149" spans="1:10" s="41" customFormat="1" x14ac:dyDescent="0.25">
      <c r="A149" s="37"/>
      <c r="B149" s="38"/>
      <c r="C149" s="39"/>
      <c r="D149" s="29"/>
      <c r="E149" s="38"/>
      <c r="F149" s="39"/>
      <c r="G149" s="40"/>
      <c r="H149" s="38"/>
      <c r="I149" s="39"/>
      <c r="J149" s="40"/>
    </row>
    <row r="150" spans="1:10" s="41" customFormat="1" x14ac:dyDescent="0.25">
      <c r="A150" s="37"/>
      <c r="B150" s="38"/>
      <c r="C150" s="39"/>
      <c r="D150" s="29"/>
      <c r="E150" s="38"/>
      <c r="F150" s="39"/>
      <c r="G150" s="40"/>
      <c r="H150" s="38"/>
      <c r="I150" s="39"/>
      <c r="J150" s="40"/>
    </row>
    <row r="151" spans="1:10" s="41" customFormat="1" x14ac:dyDescent="0.25">
      <c r="A151" s="37"/>
      <c r="B151" s="38"/>
      <c r="C151" s="39"/>
      <c r="D151" s="29"/>
      <c r="E151" s="38"/>
      <c r="F151" s="39"/>
      <c r="G151" s="40"/>
      <c r="H151" s="38"/>
      <c r="I151" s="39"/>
      <c r="J151" s="40"/>
    </row>
    <row r="152" spans="1:10" s="41" customFormat="1" x14ac:dyDescent="0.25">
      <c r="A152" s="37"/>
      <c r="B152" s="38"/>
      <c r="C152" s="39"/>
      <c r="D152" s="29"/>
      <c r="E152" s="38"/>
      <c r="F152" s="39"/>
      <c r="G152" s="40"/>
      <c r="H152" s="38"/>
      <c r="I152" s="39"/>
      <c r="J152" s="40"/>
    </row>
    <row r="153" spans="1:10" s="41" customFormat="1" x14ac:dyDescent="0.25">
      <c r="A153" s="37"/>
      <c r="B153" s="38"/>
      <c r="C153" s="39"/>
      <c r="D153" s="29"/>
      <c r="E153" s="38"/>
      <c r="F153" s="39"/>
      <c r="G153" s="40"/>
      <c r="H153" s="38"/>
      <c r="I153" s="39"/>
      <c r="J153" s="40"/>
    </row>
    <row r="154" spans="1:10" s="41" customFormat="1" x14ac:dyDescent="0.25">
      <c r="A154" s="37"/>
      <c r="B154" s="38"/>
      <c r="C154" s="39"/>
      <c r="D154" s="29"/>
      <c r="E154" s="38"/>
      <c r="F154" s="39"/>
      <c r="G154" s="40"/>
      <c r="H154" s="38"/>
      <c r="I154" s="39"/>
      <c r="J154" s="40"/>
    </row>
    <row r="155" spans="1:10" s="41" customFormat="1" x14ac:dyDescent="0.25">
      <c r="A155" s="37"/>
      <c r="B155" s="38"/>
      <c r="C155" s="39"/>
      <c r="D155" s="29"/>
      <c r="E155" s="38"/>
      <c r="F155" s="39"/>
      <c r="G155" s="40"/>
      <c r="H155" s="38"/>
      <c r="I155" s="39"/>
      <c r="J155" s="40"/>
    </row>
    <row r="156" spans="1:10" s="41" customFormat="1" x14ac:dyDescent="0.25">
      <c r="A156" s="37"/>
      <c r="B156" s="38"/>
      <c r="C156" s="39"/>
      <c r="D156" s="29"/>
      <c r="E156" s="38"/>
      <c r="F156" s="39"/>
      <c r="G156" s="40"/>
      <c r="H156" s="38"/>
      <c r="I156" s="39"/>
      <c r="J156" s="40"/>
    </row>
    <row r="157" spans="1:10" s="41" customFormat="1" x14ac:dyDescent="0.25">
      <c r="A157" s="37"/>
      <c r="B157" s="38"/>
      <c r="C157" s="39"/>
      <c r="D157" s="29"/>
      <c r="E157" s="38"/>
      <c r="F157" s="39"/>
      <c r="G157" s="40"/>
      <c r="H157" s="38"/>
      <c r="I157" s="39"/>
      <c r="J157" s="40"/>
    </row>
    <row r="158" spans="1:10" s="41" customFormat="1" x14ac:dyDescent="0.25">
      <c r="A158" s="37"/>
      <c r="B158" s="38"/>
      <c r="C158" s="39"/>
      <c r="D158" s="29"/>
      <c r="E158" s="38"/>
      <c r="F158" s="39"/>
      <c r="G158" s="40"/>
      <c r="H158" s="38"/>
      <c r="I158" s="39"/>
      <c r="J158" s="40"/>
    </row>
    <row r="159" spans="1:10" s="41" customFormat="1" x14ac:dyDescent="0.25">
      <c r="A159" s="37"/>
      <c r="B159" s="38"/>
      <c r="C159" s="39"/>
      <c r="D159" s="29"/>
      <c r="E159" s="38"/>
      <c r="F159" s="39"/>
      <c r="G159" s="40"/>
      <c r="H159" s="38"/>
      <c r="I159" s="39"/>
      <c r="J159" s="40"/>
    </row>
    <row r="160" spans="1:10" s="41" customFormat="1" x14ac:dyDescent="0.25">
      <c r="A160" s="37"/>
      <c r="B160" s="38"/>
      <c r="C160" s="39"/>
      <c r="D160" s="29"/>
      <c r="E160" s="38"/>
      <c r="F160" s="39"/>
      <c r="G160" s="40"/>
      <c r="H160" s="38"/>
      <c r="I160" s="39"/>
      <c r="J160" s="40"/>
    </row>
    <row r="161" spans="1:10" s="41" customFormat="1" x14ac:dyDescent="0.25">
      <c r="A161" s="37"/>
      <c r="B161" s="38"/>
      <c r="C161" s="39"/>
      <c r="D161" s="29"/>
      <c r="E161" s="38"/>
      <c r="F161" s="39"/>
      <c r="G161" s="40"/>
      <c r="H161" s="38"/>
      <c r="I161" s="39"/>
      <c r="J161" s="40"/>
    </row>
    <row r="162" spans="1:10" s="41" customFormat="1" x14ac:dyDescent="0.25">
      <c r="A162" s="37"/>
      <c r="B162" s="38"/>
      <c r="C162" s="39"/>
      <c r="D162" s="29"/>
      <c r="E162" s="38"/>
      <c r="F162" s="39"/>
      <c r="G162" s="40"/>
      <c r="H162" s="38"/>
      <c r="I162" s="39"/>
      <c r="J162" s="40"/>
    </row>
    <row r="163" spans="1:10" s="41" customFormat="1" x14ac:dyDescent="0.25">
      <c r="A163" s="37"/>
      <c r="B163" s="38"/>
      <c r="C163" s="39"/>
      <c r="D163" s="29"/>
      <c r="E163" s="38"/>
      <c r="F163" s="39"/>
      <c r="G163" s="40"/>
      <c r="H163" s="38"/>
      <c r="I163" s="39"/>
      <c r="J163" s="40"/>
    </row>
    <row r="164" spans="1:10" s="41" customFormat="1" x14ac:dyDescent="0.25">
      <c r="A164" s="37"/>
      <c r="B164" s="38"/>
      <c r="C164" s="39"/>
      <c r="D164" s="29"/>
      <c r="E164" s="38"/>
      <c r="F164" s="39"/>
      <c r="G164" s="40"/>
      <c r="H164" s="38"/>
      <c r="I164" s="39"/>
      <c r="J164" s="40"/>
    </row>
    <row r="165" spans="1:10" s="41" customFormat="1" x14ac:dyDescent="0.25">
      <c r="A165" s="37"/>
      <c r="B165" s="38"/>
      <c r="C165" s="39"/>
      <c r="D165" s="29"/>
      <c r="E165" s="38"/>
      <c r="F165" s="39"/>
      <c r="G165" s="40"/>
      <c r="H165" s="38"/>
      <c r="I165" s="39"/>
      <c r="J165" s="40"/>
    </row>
    <row r="166" spans="1:10" s="41" customFormat="1" x14ac:dyDescent="0.25">
      <c r="A166" s="37"/>
      <c r="B166" s="38"/>
      <c r="C166" s="39"/>
      <c r="D166" s="29"/>
      <c r="E166" s="38"/>
      <c r="F166" s="39"/>
      <c r="G166" s="40"/>
      <c r="H166" s="38"/>
      <c r="I166" s="39"/>
      <c r="J166" s="40"/>
    </row>
    <row r="167" spans="1:10" s="41" customFormat="1" x14ac:dyDescent="0.25">
      <c r="A167" s="37"/>
      <c r="B167" s="38"/>
      <c r="C167" s="39"/>
      <c r="D167" s="29"/>
      <c r="E167" s="38"/>
      <c r="F167" s="39"/>
      <c r="G167" s="40"/>
      <c r="H167" s="38"/>
      <c r="I167" s="39"/>
      <c r="J167" s="40"/>
    </row>
    <row r="168" spans="1:10" s="41" customFormat="1" x14ac:dyDescent="0.25">
      <c r="A168" s="37"/>
      <c r="B168" s="38"/>
      <c r="C168" s="39"/>
      <c r="D168" s="29"/>
      <c r="E168" s="38"/>
      <c r="F168" s="39"/>
      <c r="G168" s="40"/>
      <c r="H168" s="38"/>
      <c r="I168" s="39"/>
      <c r="J168" s="40"/>
    </row>
    <row r="169" spans="1:10" s="41" customFormat="1" x14ac:dyDescent="0.25">
      <c r="A169" s="37"/>
      <c r="B169" s="38"/>
      <c r="C169" s="39"/>
      <c r="D169" s="29"/>
      <c r="E169" s="38"/>
      <c r="F169" s="39"/>
      <c r="G169" s="40"/>
      <c r="H169" s="38"/>
      <c r="I169" s="39"/>
      <c r="J169" s="40"/>
    </row>
    <row r="170" spans="1:10" s="41" customFormat="1" x14ac:dyDescent="0.25">
      <c r="A170" s="37"/>
      <c r="B170" s="38"/>
      <c r="C170" s="39"/>
      <c r="D170" s="29"/>
      <c r="E170" s="38"/>
      <c r="F170" s="39"/>
      <c r="G170" s="40"/>
      <c r="H170" s="38"/>
      <c r="I170" s="39"/>
      <c r="J170" s="40"/>
    </row>
    <row r="171" spans="1:10" s="41" customFormat="1" x14ac:dyDescent="0.25">
      <c r="A171" s="37"/>
      <c r="B171" s="38"/>
      <c r="C171" s="39"/>
      <c r="D171" s="29"/>
      <c r="E171" s="38"/>
      <c r="F171" s="39"/>
      <c r="G171" s="40"/>
      <c r="H171" s="38"/>
      <c r="I171" s="39"/>
      <c r="J171" s="40"/>
    </row>
    <row r="172" spans="1:10" s="41" customFormat="1" x14ac:dyDescent="0.25">
      <c r="A172" s="37"/>
      <c r="B172" s="38"/>
      <c r="C172" s="39"/>
      <c r="D172" s="29"/>
      <c r="E172" s="38"/>
      <c r="F172" s="39"/>
      <c r="G172" s="40"/>
      <c r="H172" s="38"/>
      <c r="I172" s="39"/>
      <c r="J172" s="40"/>
    </row>
    <row r="173" spans="1:10" s="41" customFormat="1" x14ac:dyDescent="0.25">
      <c r="A173" s="37"/>
      <c r="B173" s="38"/>
      <c r="C173" s="39"/>
      <c r="D173" s="29"/>
      <c r="E173" s="38"/>
      <c r="F173" s="39"/>
      <c r="G173" s="40"/>
      <c r="H173" s="38"/>
      <c r="I173" s="39"/>
      <c r="J173" s="40"/>
    </row>
    <row r="174" spans="1:10" s="41" customFormat="1" x14ac:dyDescent="0.25">
      <c r="A174" s="37"/>
      <c r="B174" s="38"/>
      <c r="C174" s="39"/>
      <c r="D174" s="29"/>
      <c r="E174" s="38"/>
      <c r="F174" s="39"/>
      <c r="G174" s="40"/>
      <c r="H174" s="38"/>
      <c r="I174" s="39"/>
      <c r="J174" s="40"/>
    </row>
    <row r="175" spans="1:10" s="41" customFormat="1" x14ac:dyDescent="0.25">
      <c r="A175" s="37"/>
      <c r="B175" s="38"/>
      <c r="C175" s="39"/>
      <c r="D175" s="29"/>
      <c r="E175" s="38"/>
      <c r="F175" s="39"/>
      <c r="G175" s="40"/>
      <c r="H175" s="38"/>
      <c r="I175" s="39"/>
      <c r="J175" s="40"/>
    </row>
    <row r="176" spans="1:10" s="41" customFormat="1" x14ac:dyDescent="0.25">
      <c r="A176" s="37"/>
      <c r="B176" s="38"/>
      <c r="C176" s="39"/>
      <c r="D176" s="29"/>
      <c r="E176" s="38"/>
      <c r="F176" s="39"/>
      <c r="G176" s="40"/>
      <c r="H176" s="38"/>
      <c r="I176" s="39"/>
      <c r="J176" s="40"/>
    </row>
    <row r="177" spans="1:10" s="41" customFormat="1" x14ac:dyDescent="0.25">
      <c r="A177" s="37"/>
      <c r="B177" s="38"/>
      <c r="C177" s="39"/>
      <c r="D177" s="29"/>
      <c r="E177" s="38"/>
      <c r="F177" s="39"/>
      <c r="G177" s="40"/>
      <c r="H177" s="38"/>
      <c r="I177" s="39"/>
      <c r="J177" s="40"/>
    </row>
    <row r="178" spans="1:10" s="41" customFormat="1" x14ac:dyDescent="0.25">
      <c r="A178" s="37"/>
      <c r="B178" s="38"/>
      <c r="C178" s="39"/>
      <c r="D178" s="29"/>
      <c r="E178" s="38"/>
      <c r="F178" s="39"/>
      <c r="G178" s="40"/>
      <c r="H178" s="38"/>
      <c r="I178" s="39"/>
      <c r="J178" s="40"/>
    </row>
    <row r="179" spans="1:10" s="41" customFormat="1" x14ac:dyDescent="0.25">
      <c r="A179" s="37"/>
      <c r="B179" s="38"/>
      <c r="C179" s="39"/>
      <c r="D179" s="29"/>
      <c r="E179" s="38"/>
      <c r="F179" s="39"/>
      <c r="G179" s="40"/>
      <c r="H179" s="38"/>
      <c r="I179" s="39"/>
      <c r="J179" s="40"/>
    </row>
    <row r="180" spans="1:10" s="41" customFormat="1" x14ac:dyDescent="0.25">
      <c r="A180" s="37"/>
      <c r="B180" s="38"/>
      <c r="C180" s="39"/>
      <c r="D180" s="29"/>
      <c r="E180" s="38"/>
      <c r="F180" s="39"/>
      <c r="G180" s="40"/>
      <c r="H180" s="38"/>
      <c r="I180" s="39"/>
      <c r="J180" s="40"/>
    </row>
    <row r="181" spans="1:10" s="41" customFormat="1" x14ac:dyDescent="0.25">
      <c r="A181" s="37"/>
      <c r="B181" s="38"/>
      <c r="C181" s="39"/>
      <c r="D181" s="29"/>
      <c r="E181" s="38"/>
      <c r="F181" s="39"/>
      <c r="G181" s="40"/>
      <c r="H181" s="38"/>
      <c r="I181" s="39"/>
      <c r="J181" s="40"/>
    </row>
    <row r="182" spans="1:10" s="41" customFormat="1" x14ac:dyDescent="0.25">
      <c r="A182" s="37"/>
      <c r="B182" s="38"/>
      <c r="C182" s="39"/>
      <c r="D182" s="29"/>
      <c r="E182" s="38"/>
      <c r="F182" s="39"/>
      <c r="G182" s="40"/>
      <c r="H182" s="38"/>
      <c r="I182" s="39"/>
      <c r="J182" s="40"/>
    </row>
    <row r="183" spans="1:10" s="41" customFormat="1" x14ac:dyDescent="0.25">
      <c r="A183" s="37"/>
      <c r="B183" s="38"/>
      <c r="C183" s="39"/>
      <c r="D183" s="29"/>
      <c r="E183" s="38"/>
      <c r="F183" s="39"/>
      <c r="G183" s="40"/>
      <c r="H183" s="38"/>
      <c r="I183" s="39"/>
      <c r="J183" s="40"/>
    </row>
    <row r="184" spans="1:10" s="41" customFormat="1" x14ac:dyDescent="0.25">
      <c r="A184" s="37"/>
      <c r="B184" s="38"/>
      <c r="C184" s="39"/>
      <c r="D184" s="29"/>
      <c r="E184" s="38"/>
      <c r="F184" s="39"/>
      <c r="G184" s="40"/>
      <c r="H184" s="38"/>
      <c r="I184" s="39"/>
      <c r="J184" s="40"/>
    </row>
    <row r="185" spans="1:10" s="41" customFormat="1" x14ac:dyDescent="0.25">
      <c r="A185" s="37"/>
      <c r="B185" s="38"/>
      <c r="C185" s="39"/>
      <c r="D185" s="29"/>
      <c r="E185" s="38"/>
      <c r="F185" s="39"/>
      <c r="G185" s="40"/>
      <c r="H185" s="38"/>
      <c r="I185" s="39"/>
      <c r="J185" s="40"/>
    </row>
    <row r="186" spans="1:10" s="41" customFormat="1" x14ac:dyDescent="0.25">
      <c r="A186" s="37"/>
      <c r="B186" s="38"/>
      <c r="C186" s="39"/>
      <c r="D186" s="29"/>
      <c r="E186" s="38"/>
      <c r="F186" s="39"/>
      <c r="G186" s="40"/>
      <c r="H186" s="38"/>
      <c r="I186" s="39"/>
      <c r="J186" s="40"/>
    </row>
    <row r="187" spans="1:10" s="41" customFormat="1" x14ac:dyDescent="0.25">
      <c r="A187" s="37"/>
      <c r="B187" s="38"/>
      <c r="C187" s="39"/>
      <c r="D187" s="29"/>
      <c r="E187" s="38"/>
      <c r="F187" s="39"/>
      <c r="G187" s="40"/>
      <c r="H187" s="38"/>
      <c r="I187" s="39"/>
      <c r="J187" s="40"/>
    </row>
    <row r="188" spans="1:10" s="41" customFormat="1" x14ac:dyDescent="0.25">
      <c r="A188" s="37"/>
      <c r="B188" s="38"/>
      <c r="C188" s="39"/>
      <c r="D188" s="29"/>
      <c r="E188" s="38"/>
      <c r="F188" s="39"/>
      <c r="G188" s="40"/>
      <c r="H188" s="38"/>
      <c r="I188" s="39"/>
      <c r="J188" s="40"/>
    </row>
    <row r="189" spans="1:10" s="41" customFormat="1" x14ac:dyDescent="0.25">
      <c r="A189" s="37"/>
      <c r="B189" s="38"/>
      <c r="C189" s="39"/>
      <c r="D189" s="29"/>
      <c r="E189" s="38"/>
      <c r="F189" s="39"/>
      <c r="G189" s="40"/>
      <c r="H189" s="38"/>
      <c r="I189" s="39"/>
      <c r="J189" s="40"/>
    </row>
    <row r="190" spans="1:10" s="41" customFormat="1" x14ac:dyDescent="0.25">
      <c r="A190" s="37"/>
      <c r="B190" s="38"/>
      <c r="C190" s="39"/>
      <c r="D190" s="29"/>
      <c r="E190" s="38"/>
      <c r="F190" s="39"/>
      <c r="G190" s="40"/>
      <c r="H190" s="38"/>
      <c r="I190" s="39"/>
      <c r="J190" s="40"/>
    </row>
    <row r="191" spans="1:10" s="41" customFormat="1" x14ac:dyDescent="0.25">
      <c r="A191" s="37"/>
      <c r="B191" s="38"/>
      <c r="C191" s="39"/>
      <c r="D191" s="29"/>
      <c r="E191" s="38"/>
      <c r="F191" s="39"/>
      <c r="G191" s="40"/>
      <c r="H191" s="38"/>
      <c r="I191" s="39"/>
      <c r="J191" s="40"/>
    </row>
    <row r="192" spans="1:10" s="41" customFormat="1" x14ac:dyDescent="0.25">
      <c r="A192" s="37"/>
      <c r="B192" s="38"/>
      <c r="C192" s="39"/>
      <c r="D192" s="29"/>
      <c r="E192" s="38"/>
      <c r="F192" s="39"/>
      <c r="G192" s="40"/>
      <c r="H192" s="38"/>
      <c r="I192" s="39"/>
      <c r="J192" s="40"/>
    </row>
    <row r="193" spans="1:10" s="41" customFormat="1" x14ac:dyDescent="0.25">
      <c r="A193" s="37"/>
      <c r="B193" s="38"/>
      <c r="C193" s="39"/>
      <c r="D193" s="29"/>
      <c r="E193" s="38"/>
      <c r="F193" s="39"/>
      <c r="G193" s="40"/>
      <c r="H193" s="38"/>
      <c r="I193" s="39"/>
      <c r="J193" s="40"/>
    </row>
    <row r="194" spans="1:10" s="41" customFormat="1" x14ac:dyDescent="0.25">
      <c r="A194" s="37"/>
      <c r="B194" s="38"/>
      <c r="C194" s="39"/>
      <c r="D194" s="29"/>
      <c r="E194" s="38"/>
      <c r="F194" s="39"/>
      <c r="G194" s="40"/>
      <c r="H194" s="38"/>
      <c r="I194" s="39"/>
      <c r="J194" s="40"/>
    </row>
    <row r="195" spans="1:10" s="41" customFormat="1" x14ac:dyDescent="0.25">
      <c r="A195" s="37"/>
      <c r="B195" s="38"/>
      <c r="C195" s="39"/>
      <c r="D195" s="29"/>
      <c r="E195" s="38"/>
      <c r="F195" s="39"/>
      <c r="G195" s="40"/>
      <c r="H195" s="38"/>
      <c r="I195" s="39"/>
      <c r="J195" s="40"/>
    </row>
    <row r="196" spans="1:10" s="41" customFormat="1" x14ac:dyDescent="0.25">
      <c r="A196" s="37"/>
      <c r="B196" s="38"/>
      <c r="C196" s="39"/>
      <c r="D196" s="29"/>
      <c r="E196" s="38"/>
      <c r="F196" s="39"/>
      <c r="G196" s="40"/>
      <c r="H196" s="38"/>
      <c r="I196" s="39"/>
      <c r="J196" s="40"/>
    </row>
    <row r="197" spans="1:10" s="41" customFormat="1" x14ac:dyDescent="0.25">
      <c r="A197" s="37"/>
      <c r="B197" s="38"/>
      <c r="C197" s="39"/>
      <c r="D197" s="29"/>
      <c r="E197" s="38"/>
      <c r="F197" s="39"/>
      <c r="G197" s="40"/>
      <c r="H197" s="38"/>
      <c r="I197" s="39"/>
      <c r="J197" s="40"/>
    </row>
    <row r="198" spans="1:10" s="41" customFormat="1" x14ac:dyDescent="0.25">
      <c r="A198" s="37"/>
      <c r="B198" s="38"/>
      <c r="C198" s="39"/>
      <c r="D198" s="29"/>
      <c r="E198" s="38"/>
      <c r="F198" s="39"/>
      <c r="G198" s="40"/>
      <c r="H198" s="38"/>
      <c r="I198" s="39"/>
      <c r="J198" s="40"/>
    </row>
    <row r="199" spans="1:10" s="41" customFormat="1" x14ac:dyDescent="0.25">
      <c r="A199" s="37"/>
      <c r="B199" s="38"/>
      <c r="C199" s="39"/>
      <c r="D199" s="29"/>
      <c r="E199" s="38"/>
      <c r="F199" s="39"/>
      <c r="G199" s="40"/>
      <c r="H199" s="38"/>
      <c r="I199" s="39"/>
      <c r="J199" s="40"/>
    </row>
    <row r="200" spans="1:10" s="41" customFormat="1" x14ac:dyDescent="0.25">
      <c r="A200" s="37"/>
      <c r="B200" s="38"/>
      <c r="C200" s="39"/>
      <c r="D200" s="29"/>
      <c r="E200" s="38"/>
      <c r="F200" s="39"/>
      <c r="G200" s="40"/>
      <c r="H200" s="38"/>
      <c r="I200" s="39"/>
      <c r="J200" s="40"/>
    </row>
    <row r="201" spans="1:10" s="41" customFormat="1" x14ac:dyDescent="0.25">
      <c r="A201" s="37"/>
      <c r="B201" s="38"/>
      <c r="C201" s="39"/>
      <c r="D201" s="29"/>
      <c r="E201" s="38"/>
      <c r="F201" s="39"/>
      <c r="G201" s="40"/>
      <c r="H201" s="38"/>
      <c r="I201" s="39"/>
      <c r="J201" s="40"/>
    </row>
    <row r="202" spans="1:10" s="41" customFormat="1" x14ac:dyDescent="0.25">
      <c r="A202" s="37"/>
      <c r="B202" s="38"/>
      <c r="C202" s="39"/>
      <c r="D202" s="29"/>
      <c r="E202" s="38"/>
      <c r="F202" s="39"/>
      <c r="G202" s="40"/>
      <c r="H202" s="38"/>
      <c r="I202" s="39"/>
      <c r="J202" s="40"/>
    </row>
    <row r="203" spans="1:10" s="41" customFormat="1" x14ac:dyDescent="0.25">
      <c r="A203" s="37"/>
      <c r="B203" s="38"/>
      <c r="C203" s="39"/>
      <c r="D203" s="29"/>
      <c r="E203" s="38"/>
      <c r="F203" s="39"/>
      <c r="G203" s="40"/>
      <c r="H203" s="38"/>
      <c r="I203" s="39"/>
      <c r="J203" s="40"/>
    </row>
    <row r="204" spans="1:10" s="41" customFormat="1" x14ac:dyDescent="0.25">
      <c r="A204" s="37"/>
      <c r="B204" s="38"/>
      <c r="C204" s="39"/>
      <c r="D204" s="29"/>
      <c r="E204" s="38"/>
      <c r="F204" s="39"/>
      <c r="G204" s="40"/>
      <c r="H204" s="38"/>
      <c r="I204" s="39"/>
      <c r="J204" s="40"/>
    </row>
    <row r="205" spans="1:10" s="41" customFormat="1" x14ac:dyDescent="0.25">
      <c r="A205" s="37"/>
      <c r="B205" s="38"/>
      <c r="C205" s="39"/>
      <c r="D205" s="29"/>
      <c r="E205" s="38"/>
      <c r="F205" s="39"/>
      <c r="G205" s="40"/>
      <c r="H205" s="38"/>
      <c r="I205" s="39"/>
      <c r="J205" s="40"/>
    </row>
    <row r="206" spans="1:10" s="41" customFormat="1" x14ac:dyDescent="0.25">
      <c r="A206" s="37"/>
      <c r="B206" s="38"/>
      <c r="C206" s="39"/>
      <c r="D206" s="29"/>
      <c r="E206" s="38"/>
      <c r="F206" s="39"/>
      <c r="G206" s="40"/>
      <c r="H206" s="38"/>
      <c r="I206" s="39"/>
      <c r="J206" s="40"/>
    </row>
    <row r="207" spans="1:10" s="41" customFormat="1" x14ac:dyDescent="0.25">
      <c r="A207" s="37"/>
      <c r="B207" s="38"/>
      <c r="C207" s="39"/>
      <c r="D207" s="29"/>
      <c r="E207" s="38"/>
      <c r="F207" s="39"/>
      <c r="G207" s="40"/>
      <c r="H207" s="38"/>
      <c r="I207" s="39"/>
      <c r="J207" s="40"/>
    </row>
    <row r="208" spans="1:10" s="41" customFormat="1" x14ac:dyDescent="0.25">
      <c r="A208" s="37"/>
      <c r="B208" s="38"/>
      <c r="C208" s="39"/>
      <c r="D208" s="29"/>
      <c r="E208" s="38"/>
      <c r="F208" s="39"/>
      <c r="G208" s="40"/>
      <c r="H208" s="38"/>
      <c r="I208" s="39"/>
      <c r="J208" s="40"/>
    </row>
    <row r="209" spans="1:10" s="41" customFormat="1" x14ac:dyDescent="0.25">
      <c r="A209" s="37"/>
      <c r="B209" s="38"/>
      <c r="C209" s="39"/>
      <c r="D209" s="29"/>
      <c r="E209" s="38"/>
      <c r="F209" s="39"/>
      <c r="G209" s="40"/>
      <c r="H209" s="38"/>
      <c r="I209" s="39"/>
      <c r="J209" s="40"/>
    </row>
    <row r="210" spans="1:10" s="41" customFormat="1" x14ac:dyDescent="0.25">
      <c r="A210" s="37"/>
      <c r="B210" s="38"/>
      <c r="C210" s="39"/>
      <c r="D210" s="29"/>
      <c r="E210" s="38"/>
      <c r="F210" s="39"/>
      <c r="G210" s="40"/>
      <c r="H210" s="38"/>
      <c r="I210" s="39"/>
      <c r="J210" s="40"/>
    </row>
    <row r="211" spans="1:10" s="41" customFormat="1" x14ac:dyDescent="0.25">
      <c r="A211" s="37"/>
      <c r="B211" s="38"/>
      <c r="C211" s="39"/>
      <c r="D211" s="29"/>
      <c r="E211" s="38"/>
      <c r="F211" s="39"/>
      <c r="G211" s="40"/>
      <c r="H211" s="38"/>
      <c r="I211" s="39"/>
      <c r="J211" s="40"/>
    </row>
    <row r="212" spans="1:10" s="41" customFormat="1" x14ac:dyDescent="0.25">
      <c r="A212" s="37"/>
      <c r="B212" s="38"/>
      <c r="C212" s="39"/>
      <c r="D212" s="29"/>
      <c r="E212" s="38"/>
      <c r="F212" s="39"/>
      <c r="G212" s="40"/>
      <c r="H212" s="38"/>
      <c r="I212" s="39"/>
      <c r="J212" s="40"/>
    </row>
    <row r="213" spans="1:10" s="41" customFormat="1" x14ac:dyDescent="0.25">
      <c r="A213" s="37"/>
      <c r="B213" s="38"/>
      <c r="C213" s="39"/>
      <c r="D213" s="29"/>
      <c r="E213" s="38"/>
      <c r="F213" s="39"/>
      <c r="G213" s="40"/>
      <c r="H213" s="38"/>
      <c r="I213" s="39"/>
      <c r="J213" s="40"/>
    </row>
    <row r="214" spans="1:10" s="41" customFormat="1" x14ac:dyDescent="0.25">
      <c r="A214" s="37"/>
      <c r="B214" s="38"/>
      <c r="C214" s="39"/>
      <c r="D214" s="29"/>
      <c r="E214" s="38"/>
      <c r="F214" s="39"/>
      <c r="G214" s="40"/>
      <c r="H214" s="38"/>
      <c r="I214" s="39"/>
      <c r="J214" s="40"/>
    </row>
    <row r="215" spans="1:10" s="41" customFormat="1" x14ac:dyDescent="0.25">
      <c r="A215" s="37"/>
      <c r="B215" s="38"/>
      <c r="C215" s="39"/>
      <c r="D215" s="29"/>
      <c r="E215" s="38"/>
      <c r="F215" s="39"/>
      <c r="G215" s="40"/>
      <c r="H215" s="38"/>
      <c r="I215" s="39"/>
      <c r="J215" s="40"/>
    </row>
    <row r="216" spans="1:10" s="41" customFormat="1" x14ac:dyDescent="0.25">
      <c r="A216" s="37"/>
      <c r="B216" s="38"/>
      <c r="C216" s="39"/>
      <c r="D216" s="29"/>
      <c r="E216" s="38"/>
      <c r="F216" s="39"/>
      <c r="G216" s="40"/>
      <c r="H216" s="38"/>
      <c r="I216" s="39"/>
      <c r="J216" s="40"/>
    </row>
    <row r="217" spans="1:10" s="41" customFormat="1" x14ac:dyDescent="0.25">
      <c r="A217" s="37"/>
      <c r="B217" s="38"/>
      <c r="C217" s="39"/>
      <c r="D217" s="29"/>
      <c r="E217" s="38"/>
      <c r="F217" s="39"/>
      <c r="G217" s="40"/>
      <c r="H217" s="38"/>
      <c r="I217" s="39"/>
      <c r="J217" s="40"/>
    </row>
    <row r="218" spans="1:10" s="41" customFormat="1" x14ac:dyDescent="0.25">
      <c r="A218" s="37"/>
      <c r="B218" s="38"/>
      <c r="C218" s="39"/>
      <c r="D218" s="29"/>
      <c r="E218" s="38"/>
      <c r="F218" s="39"/>
      <c r="G218" s="40"/>
      <c r="H218" s="38"/>
      <c r="I218" s="39"/>
      <c r="J218" s="40"/>
    </row>
    <row r="219" spans="1:10" s="41" customFormat="1" x14ac:dyDescent="0.25">
      <c r="A219" s="37"/>
      <c r="B219" s="38"/>
      <c r="C219" s="39"/>
      <c r="D219" s="29"/>
      <c r="E219" s="38"/>
      <c r="F219" s="39"/>
      <c r="G219" s="40"/>
      <c r="H219" s="38"/>
      <c r="I219" s="39"/>
      <c r="J219" s="40"/>
    </row>
    <row r="220" spans="1:10" s="41" customFormat="1" x14ac:dyDescent="0.25">
      <c r="A220" s="37"/>
      <c r="B220" s="38"/>
      <c r="C220" s="39"/>
      <c r="D220" s="29"/>
      <c r="E220" s="38"/>
      <c r="F220" s="39"/>
      <c r="G220" s="40"/>
      <c r="H220" s="38"/>
      <c r="I220" s="39"/>
      <c r="J220" s="40"/>
    </row>
    <row r="221" spans="1:10" s="41" customFormat="1" x14ac:dyDescent="0.25">
      <c r="A221" s="37"/>
      <c r="B221" s="38"/>
      <c r="C221" s="39"/>
      <c r="D221" s="29"/>
      <c r="E221" s="38"/>
      <c r="F221" s="39"/>
      <c r="G221" s="40"/>
      <c r="H221" s="38"/>
      <c r="I221" s="39"/>
      <c r="J221" s="40"/>
    </row>
    <row r="222" spans="1:10" s="41" customFormat="1" x14ac:dyDescent="0.25">
      <c r="A222" s="37"/>
      <c r="B222" s="38"/>
      <c r="C222" s="39"/>
      <c r="D222" s="29"/>
      <c r="E222" s="38"/>
      <c r="F222" s="39"/>
      <c r="G222" s="40"/>
      <c r="H222" s="38"/>
      <c r="I222" s="39"/>
      <c r="J222" s="40"/>
    </row>
    <row r="223" spans="1:10" s="41" customFormat="1" x14ac:dyDescent="0.25">
      <c r="A223" s="37"/>
      <c r="B223" s="38"/>
      <c r="C223" s="39"/>
      <c r="D223" s="29"/>
      <c r="E223" s="38"/>
      <c r="F223" s="39"/>
      <c r="G223" s="40"/>
      <c r="H223" s="38"/>
      <c r="I223" s="39"/>
      <c r="J223" s="40"/>
    </row>
    <row r="224" spans="1:10" s="41" customFormat="1" x14ac:dyDescent="0.25">
      <c r="A224" s="37"/>
      <c r="B224" s="38"/>
      <c r="C224" s="39"/>
      <c r="D224" s="29"/>
      <c r="E224" s="38"/>
      <c r="F224" s="39"/>
      <c r="G224" s="40"/>
      <c r="H224" s="38"/>
      <c r="I224" s="39"/>
      <c r="J224" s="40"/>
    </row>
    <row r="225" spans="1:10" s="41" customFormat="1" x14ac:dyDescent="0.25">
      <c r="A225" s="37"/>
      <c r="B225" s="38"/>
      <c r="C225" s="39"/>
      <c r="D225" s="29"/>
      <c r="E225" s="38"/>
      <c r="F225" s="39"/>
      <c r="G225" s="40"/>
      <c r="H225" s="38"/>
      <c r="I225" s="39"/>
      <c r="J225" s="40"/>
    </row>
    <row r="226" spans="1:10" s="41" customFormat="1" x14ac:dyDescent="0.25">
      <c r="A226" s="37"/>
      <c r="B226" s="38"/>
      <c r="C226" s="39"/>
      <c r="D226" s="29"/>
      <c r="E226" s="38"/>
      <c r="F226" s="39"/>
      <c r="G226" s="40"/>
      <c r="H226" s="38"/>
      <c r="I226" s="39"/>
      <c r="J226" s="40"/>
    </row>
    <row r="227" spans="1:10" s="41" customFormat="1" x14ac:dyDescent="0.25">
      <c r="A227" s="37"/>
      <c r="B227" s="38"/>
      <c r="C227" s="39"/>
      <c r="D227" s="29"/>
      <c r="E227" s="38"/>
      <c r="F227" s="39"/>
      <c r="G227" s="40"/>
      <c r="H227" s="38"/>
      <c r="I227" s="39"/>
      <c r="J227" s="40"/>
    </row>
    <row r="228" spans="1:10" s="41" customFormat="1" x14ac:dyDescent="0.25">
      <c r="A228" s="37"/>
      <c r="B228" s="38"/>
      <c r="C228" s="39"/>
      <c r="D228" s="29"/>
      <c r="E228" s="38"/>
      <c r="F228" s="39"/>
      <c r="G228" s="40"/>
      <c r="H228" s="38"/>
      <c r="I228" s="39"/>
      <c r="J228" s="40"/>
    </row>
    <row r="229" spans="1:10" s="41" customFormat="1" x14ac:dyDescent="0.25">
      <c r="A229" s="37"/>
      <c r="B229" s="38"/>
      <c r="C229" s="39"/>
      <c r="D229" s="29"/>
      <c r="E229" s="38"/>
      <c r="F229" s="39"/>
      <c r="G229" s="40"/>
      <c r="H229" s="38"/>
      <c r="I229" s="39"/>
      <c r="J229" s="40"/>
    </row>
    <row r="230" spans="1:10" s="41" customFormat="1" x14ac:dyDescent="0.25">
      <c r="A230" s="37"/>
      <c r="B230" s="38"/>
      <c r="C230" s="39"/>
      <c r="D230" s="29"/>
      <c r="E230" s="38"/>
      <c r="F230" s="39"/>
      <c r="G230" s="40"/>
      <c r="H230" s="38"/>
      <c r="I230" s="39"/>
      <c r="J230" s="40"/>
    </row>
    <row r="231" spans="1:10" s="41" customFormat="1" x14ac:dyDescent="0.25">
      <c r="A231" s="37"/>
      <c r="B231" s="38"/>
      <c r="C231" s="39"/>
      <c r="D231" s="29"/>
      <c r="E231" s="38"/>
      <c r="F231" s="39"/>
      <c r="G231" s="40"/>
      <c r="H231" s="38"/>
      <c r="I231" s="39"/>
      <c r="J231" s="40"/>
    </row>
    <row r="232" spans="1:10" s="41" customFormat="1" x14ac:dyDescent="0.25">
      <c r="A232" s="37"/>
      <c r="B232" s="38"/>
      <c r="C232" s="39"/>
      <c r="D232" s="29"/>
      <c r="E232" s="38"/>
      <c r="F232" s="39"/>
      <c r="G232" s="40"/>
      <c r="H232" s="38"/>
      <c r="I232" s="39"/>
      <c r="J232" s="40"/>
    </row>
    <row r="233" spans="1:10" s="41" customFormat="1" x14ac:dyDescent="0.25">
      <c r="A233" s="37"/>
      <c r="B233" s="38"/>
      <c r="C233" s="39"/>
      <c r="D233" s="29"/>
      <c r="E233" s="38"/>
      <c r="F233" s="39"/>
      <c r="G233" s="40"/>
      <c r="H233" s="38"/>
      <c r="I233" s="39"/>
      <c r="J233" s="40"/>
    </row>
    <row r="234" spans="1:10" s="41" customFormat="1" x14ac:dyDescent="0.25">
      <c r="A234" s="37"/>
      <c r="B234" s="38"/>
      <c r="C234" s="39"/>
      <c r="D234" s="29"/>
      <c r="E234" s="38"/>
      <c r="F234" s="39"/>
      <c r="G234" s="40"/>
      <c r="H234" s="38"/>
      <c r="I234" s="39"/>
      <c r="J234" s="40"/>
    </row>
    <row r="235" spans="1:10" s="41" customFormat="1" x14ac:dyDescent="0.25">
      <c r="A235" s="37"/>
      <c r="B235" s="38"/>
      <c r="C235" s="39"/>
      <c r="D235" s="29"/>
      <c r="E235" s="38"/>
      <c r="F235" s="39"/>
      <c r="G235" s="40"/>
      <c r="H235" s="38"/>
      <c r="I235" s="39"/>
      <c r="J235" s="40"/>
    </row>
    <row r="236" spans="1:10" s="41" customFormat="1" x14ac:dyDescent="0.25">
      <c r="A236" s="37"/>
      <c r="B236" s="38"/>
      <c r="C236" s="39"/>
      <c r="D236" s="29"/>
      <c r="E236" s="38"/>
      <c r="F236" s="39"/>
      <c r="G236" s="40"/>
      <c r="H236" s="38"/>
      <c r="I236" s="39"/>
      <c r="J236" s="40"/>
    </row>
    <row r="237" spans="1:10" s="41" customFormat="1" x14ac:dyDescent="0.25">
      <c r="A237" s="37"/>
      <c r="B237" s="38"/>
      <c r="C237" s="39"/>
      <c r="D237" s="29"/>
      <c r="E237" s="38"/>
      <c r="F237" s="39"/>
      <c r="G237" s="40"/>
      <c r="H237" s="38"/>
      <c r="I237" s="39"/>
      <c r="J237" s="40"/>
    </row>
    <row r="238" spans="1:10" s="41" customFormat="1" x14ac:dyDescent="0.25">
      <c r="A238" s="37"/>
      <c r="B238" s="38"/>
      <c r="C238" s="39"/>
      <c r="D238" s="29"/>
      <c r="E238" s="38"/>
      <c r="F238" s="39"/>
      <c r="G238" s="40"/>
      <c r="H238" s="38"/>
      <c r="I238" s="39"/>
      <c r="J238" s="40"/>
    </row>
    <row r="239" spans="1:10" s="41" customFormat="1" x14ac:dyDescent="0.25">
      <c r="A239" s="37"/>
      <c r="B239" s="38"/>
      <c r="C239" s="39"/>
      <c r="D239" s="29"/>
      <c r="E239" s="38"/>
      <c r="F239" s="39"/>
      <c r="G239" s="40"/>
      <c r="H239" s="38"/>
      <c r="I239" s="39"/>
      <c r="J239" s="40"/>
    </row>
    <row r="240" spans="1:10" s="41" customFormat="1" x14ac:dyDescent="0.25">
      <c r="A240" s="37"/>
      <c r="B240" s="38"/>
      <c r="C240" s="39"/>
      <c r="D240" s="29"/>
      <c r="E240" s="38"/>
      <c r="F240" s="39"/>
      <c r="G240" s="40"/>
      <c r="H240" s="38"/>
      <c r="I240" s="39"/>
      <c r="J240" s="40"/>
    </row>
    <row r="241" spans="1:10" s="41" customFormat="1" x14ac:dyDescent="0.25">
      <c r="A241" s="37"/>
      <c r="B241" s="38"/>
      <c r="C241" s="39"/>
      <c r="D241" s="29"/>
      <c r="E241" s="38"/>
      <c r="F241" s="39"/>
      <c r="G241" s="40"/>
      <c r="H241" s="38"/>
      <c r="I241" s="39"/>
      <c r="J241" s="40"/>
    </row>
    <row r="242" spans="1:10" s="41" customFormat="1" x14ac:dyDescent="0.25">
      <c r="A242" s="37"/>
      <c r="B242" s="38"/>
      <c r="C242" s="39"/>
      <c r="D242" s="29"/>
      <c r="E242" s="38"/>
      <c r="F242" s="39"/>
      <c r="G242" s="40"/>
      <c r="H242" s="38"/>
      <c r="I242" s="39"/>
      <c r="J242" s="40"/>
    </row>
    <row r="243" spans="1:10" s="41" customFormat="1" x14ac:dyDescent="0.25">
      <c r="A243" s="37"/>
      <c r="B243" s="38"/>
      <c r="C243" s="39"/>
      <c r="D243" s="29"/>
      <c r="E243" s="38"/>
      <c r="F243" s="39"/>
      <c r="G243" s="40"/>
      <c r="H243" s="38"/>
      <c r="I243" s="39"/>
      <c r="J243" s="40"/>
    </row>
    <row r="244" spans="1:10" s="41" customFormat="1" x14ac:dyDescent="0.25">
      <c r="A244" s="37"/>
      <c r="B244" s="38"/>
      <c r="C244" s="39"/>
      <c r="D244" s="29"/>
      <c r="E244" s="38"/>
      <c r="F244" s="39"/>
      <c r="G244" s="40"/>
      <c r="H244" s="38"/>
      <c r="I244" s="39"/>
      <c r="J244" s="40"/>
    </row>
    <row r="245" spans="1:10" s="41" customFormat="1" x14ac:dyDescent="0.25">
      <c r="A245" s="37"/>
      <c r="B245" s="38"/>
      <c r="C245" s="39"/>
      <c r="D245" s="29"/>
      <c r="E245" s="38"/>
      <c r="F245" s="39"/>
      <c r="G245" s="40"/>
      <c r="H245" s="38"/>
      <c r="I245" s="39"/>
      <c r="J245" s="40"/>
    </row>
    <row r="246" spans="1:10" s="41" customFormat="1" x14ac:dyDescent="0.25">
      <c r="A246" s="37"/>
      <c r="B246" s="38"/>
      <c r="C246" s="39"/>
      <c r="D246" s="29"/>
      <c r="E246" s="38"/>
      <c r="F246" s="39"/>
      <c r="G246" s="40"/>
      <c r="H246" s="38"/>
      <c r="I246" s="39"/>
      <c r="J246" s="40"/>
    </row>
    <row r="247" spans="1:10" s="41" customFormat="1" x14ac:dyDescent="0.25">
      <c r="A247" s="37"/>
      <c r="B247" s="38"/>
      <c r="C247" s="39"/>
      <c r="D247" s="29"/>
      <c r="E247" s="38"/>
      <c r="F247" s="39"/>
      <c r="G247" s="40"/>
      <c r="H247" s="38"/>
      <c r="I247" s="39"/>
      <c r="J247" s="40"/>
    </row>
    <row r="248" spans="1:10" s="41" customFormat="1" x14ac:dyDescent="0.25">
      <c r="A248" s="37"/>
      <c r="B248" s="38"/>
      <c r="C248" s="39"/>
      <c r="D248" s="29"/>
      <c r="E248" s="38"/>
      <c r="F248" s="39"/>
      <c r="G248" s="40"/>
      <c r="H248" s="38"/>
      <c r="I248" s="39"/>
      <c r="J248" s="40"/>
    </row>
    <row r="249" spans="1:10" s="41" customFormat="1" x14ac:dyDescent="0.25">
      <c r="A249" s="37"/>
      <c r="B249" s="38"/>
      <c r="C249" s="39"/>
      <c r="D249" s="29"/>
      <c r="E249" s="38"/>
      <c r="F249" s="39"/>
      <c r="G249" s="40"/>
      <c r="H249" s="38"/>
      <c r="I249" s="39"/>
      <c r="J249" s="40"/>
    </row>
    <row r="250" spans="1:10" s="41" customFormat="1" x14ac:dyDescent="0.25">
      <c r="A250" s="37"/>
      <c r="B250" s="38"/>
      <c r="C250" s="39"/>
      <c r="D250" s="29"/>
      <c r="E250" s="38"/>
      <c r="F250" s="39"/>
      <c r="G250" s="40"/>
      <c r="H250" s="38"/>
      <c r="I250" s="39"/>
      <c r="J250" s="40"/>
    </row>
    <row r="251" spans="1:10" s="41" customFormat="1" x14ac:dyDescent="0.25">
      <c r="A251" s="37"/>
      <c r="B251" s="38"/>
      <c r="C251" s="39"/>
      <c r="D251" s="29"/>
      <c r="E251" s="38"/>
      <c r="F251" s="39"/>
      <c r="G251" s="40"/>
      <c r="H251" s="38"/>
      <c r="I251" s="39"/>
      <c r="J251" s="40"/>
    </row>
    <row r="252" spans="1:10" s="41" customFormat="1" x14ac:dyDescent="0.25">
      <c r="A252" s="37"/>
      <c r="B252" s="38"/>
      <c r="C252" s="39"/>
      <c r="D252" s="29"/>
      <c r="E252" s="38"/>
      <c r="F252" s="39"/>
      <c r="G252" s="40"/>
      <c r="H252" s="38"/>
      <c r="I252" s="39"/>
      <c r="J252" s="40"/>
    </row>
    <row r="253" spans="1:10" s="41" customFormat="1" x14ac:dyDescent="0.25">
      <c r="A253" s="37"/>
      <c r="B253" s="38"/>
      <c r="C253" s="39"/>
      <c r="D253" s="29"/>
      <c r="E253" s="38"/>
      <c r="F253" s="39"/>
      <c r="G253" s="40"/>
      <c r="H253" s="38"/>
      <c r="I253" s="39"/>
      <c r="J253" s="40"/>
    </row>
    <row r="254" spans="1:10" s="41" customFormat="1" x14ac:dyDescent="0.25">
      <c r="A254" s="37"/>
      <c r="B254" s="38"/>
      <c r="C254" s="39"/>
      <c r="D254" s="29"/>
      <c r="E254" s="38"/>
      <c r="F254" s="39"/>
      <c r="G254" s="40"/>
      <c r="H254" s="38"/>
      <c r="I254" s="39"/>
      <c r="J254" s="40"/>
    </row>
    <row r="255" spans="1:10" s="41" customFormat="1" x14ac:dyDescent="0.25">
      <c r="A255" s="37"/>
      <c r="B255" s="38"/>
      <c r="C255" s="39"/>
      <c r="D255" s="29"/>
      <c r="E255" s="38"/>
      <c r="F255" s="39"/>
      <c r="G255" s="40"/>
      <c r="H255" s="38"/>
      <c r="I255" s="39"/>
      <c r="J255" s="40"/>
    </row>
    <row r="256" spans="1:10" s="41" customFormat="1" x14ac:dyDescent="0.25">
      <c r="A256" s="37"/>
      <c r="B256" s="38"/>
      <c r="C256" s="39"/>
      <c r="D256" s="29"/>
      <c r="E256" s="38"/>
      <c r="F256" s="39"/>
      <c r="G256" s="40"/>
      <c r="H256" s="38"/>
      <c r="I256" s="39"/>
      <c r="J256" s="40"/>
    </row>
    <row r="257" spans="1:10" s="41" customFormat="1" x14ac:dyDescent="0.25">
      <c r="A257" s="37"/>
      <c r="B257" s="38"/>
      <c r="C257" s="39"/>
      <c r="D257" s="29"/>
      <c r="E257" s="38"/>
      <c r="F257" s="39"/>
      <c r="G257" s="40"/>
      <c r="H257" s="38"/>
      <c r="I257" s="39"/>
      <c r="J257" s="40"/>
    </row>
    <row r="258" spans="1:10" s="41" customFormat="1" x14ac:dyDescent="0.25">
      <c r="A258" s="37"/>
      <c r="B258" s="38"/>
      <c r="C258" s="39"/>
      <c r="D258" s="29"/>
      <c r="E258" s="38"/>
      <c r="F258" s="39"/>
      <c r="G258" s="40"/>
      <c r="H258" s="38"/>
      <c r="I258" s="39"/>
      <c r="J258" s="40"/>
    </row>
    <row r="259" spans="1:10" s="41" customFormat="1" x14ac:dyDescent="0.25">
      <c r="A259" s="37"/>
      <c r="B259" s="38"/>
      <c r="C259" s="39"/>
      <c r="D259" s="29"/>
      <c r="E259" s="38"/>
      <c r="F259" s="39"/>
      <c r="G259" s="40"/>
      <c r="H259" s="38"/>
      <c r="I259" s="39"/>
      <c r="J259" s="40"/>
    </row>
    <row r="260" spans="1:10" s="41" customFormat="1" x14ac:dyDescent="0.25">
      <c r="A260" s="37"/>
      <c r="B260" s="38"/>
      <c r="C260" s="39"/>
      <c r="D260" s="29"/>
      <c r="E260" s="38"/>
      <c r="F260" s="39"/>
      <c r="G260" s="40"/>
      <c r="H260" s="38"/>
      <c r="I260" s="39"/>
      <c r="J260" s="40"/>
    </row>
    <row r="261" spans="1:10" s="41" customFormat="1" x14ac:dyDescent="0.25">
      <c r="A261" s="37"/>
      <c r="B261" s="38"/>
      <c r="C261" s="39"/>
      <c r="D261" s="29"/>
      <c r="E261" s="38"/>
      <c r="F261" s="39"/>
      <c r="G261" s="40"/>
      <c r="H261" s="38"/>
      <c r="I261" s="39"/>
      <c r="J261" s="40"/>
    </row>
    <row r="262" spans="1:10" s="41" customFormat="1" x14ac:dyDescent="0.25">
      <c r="A262" s="37"/>
      <c r="B262" s="38"/>
      <c r="C262" s="39"/>
      <c r="D262" s="29"/>
      <c r="E262" s="38"/>
      <c r="F262" s="39"/>
      <c r="G262" s="40"/>
      <c r="H262" s="38"/>
      <c r="I262" s="39"/>
      <c r="J262" s="40"/>
    </row>
    <row r="263" spans="1:10" s="41" customFormat="1" x14ac:dyDescent="0.25">
      <c r="A263" s="37"/>
      <c r="B263" s="38"/>
      <c r="C263" s="39"/>
      <c r="D263" s="29"/>
      <c r="E263" s="38"/>
      <c r="F263" s="39"/>
      <c r="G263" s="40"/>
      <c r="H263" s="38"/>
      <c r="I263" s="39"/>
      <c r="J263" s="40"/>
    </row>
    <row r="264" spans="1:10" s="41" customFormat="1" x14ac:dyDescent="0.25">
      <c r="A264" s="37"/>
      <c r="B264" s="38"/>
      <c r="C264" s="39"/>
      <c r="D264" s="29"/>
      <c r="E264" s="38"/>
      <c r="F264" s="39"/>
      <c r="G264" s="40"/>
      <c r="H264" s="38"/>
      <c r="I264" s="39"/>
      <c r="J264" s="40"/>
    </row>
    <row r="265" spans="1:10" s="41" customFormat="1" x14ac:dyDescent="0.25">
      <c r="A265" s="37"/>
      <c r="B265" s="38"/>
      <c r="C265" s="39"/>
      <c r="D265" s="29"/>
      <c r="E265" s="38"/>
      <c r="F265" s="39"/>
      <c r="G265" s="40"/>
      <c r="H265" s="38"/>
      <c r="I265" s="39"/>
      <c r="J265" s="40"/>
    </row>
    <row r="266" spans="1:10" s="41" customFormat="1" x14ac:dyDescent="0.25">
      <c r="A266" s="37"/>
      <c r="B266" s="38"/>
      <c r="C266" s="39"/>
      <c r="D266" s="29"/>
      <c r="E266" s="38"/>
      <c r="F266" s="39"/>
      <c r="G266" s="40"/>
      <c r="H266" s="38"/>
      <c r="I266" s="39"/>
      <c r="J266" s="40"/>
    </row>
    <row r="267" spans="1:10" s="41" customFormat="1" x14ac:dyDescent="0.25">
      <c r="A267" s="37"/>
      <c r="B267" s="38"/>
      <c r="C267" s="39"/>
      <c r="D267" s="29"/>
      <c r="E267" s="38"/>
      <c r="F267" s="39"/>
      <c r="G267" s="40"/>
      <c r="H267" s="38"/>
      <c r="I267" s="39"/>
      <c r="J267" s="40"/>
    </row>
    <row r="268" spans="1:10" s="41" customFormat="1" x14ac:dyDescent="0.25">
      <c r="A268" s="37"/>
      <c r="B268" s="38"/>
      <c r="C268" s="39"/>
      <c r="D268" s="29"/>
      <c r="E268" s="38"/>
      <c r="F268" s="39"/>
      <c r="G268" s="40"/>
      <c r="H268" s="38"/>
      <c r="I268" s="39"/>
      <c r="J268" s="40"/>
    </row>
    <row r="269" spans="1:10" s="41" customFormat="1" x14ac:dyDescent="0.25">
      <c r="A269" s="37"/>
      <c r="B269" s="38"/>
      <c r="C269" s="39"/>
      <c r="D269" s="29"/>
      <c r="E269" s="38"/>
      <c r="F269" s="39"/>
      <c r="G269" s="40"/>
      <c r="H269" s="38"/>
      <c r="I269" s="39"/>
      <c r="J269" s="40"/>
    </row>
    <row r="270" spans="1:10" s="41" customFormat="1" x14ac:dyDescent="0.25">
      <c r="A270" s="37"/>
      <c r="B270" s="38"/>
      <c r="C270" s="39"/>
      <c r="D270" s="29"/>
      <c r="E270" s="38"/>
      <c r="F270" s="39"/>
      <c r="G270" s="40"/>
      <c r="H270" s="38"/>
      <c r="I270" s="39"/>
      <c r="J270" s="40"/>
    </row>
    <row r="271" spans="1:10" s="41" customFormat="1" x14ac:dyDescent="0.25">
      <c r="A271" s="37"/>
      <c r="B271" s="38"/>
      <c r="C271" s="39"/>
      <c r="D271" s="29"/>
      <c r="E271" s="38"/>
      <c r="F271" s="39"/>
      <c r="G271" s="40"/>
      <c r="H271" s="38"/>
      <c r="I271" s="39"/>
      <c r="J271" s="40"/>
    </row>
    <row r="272" spans="1:10" s="41" customFormat="1" x14ac:dyDescent="0.25">
      <c r="A272" s="37"/>
      <c r="B272" s="38"/>
      <c r="C272" s="39"/>
      <c r="D272" s="29"/>
      <c r="E272" s="38"/>
      <c r="F272" s="39"/>
      <c r="G272" s="40"/>
      <c r="H272" s="38"/>
      <c r="I272" s="39"/>
      <c r="J272" s="40"/>
    </row>
    <row r="273" spans="1:10" s="41" customFormat="1" x14ac:dyDescent="0.25">
      <c r="A273" s="37"/>
      <c r="B273" s="38"/>
      <c r="C273" s="39"/>
      <c r="D273" s="29"/>
      <c r="E273" s="38"/>
      <c r="F273" s="39"/>
      <c r="G273" s="40"/>
      <c r="H273" s="38"/>
      <c r="I273" s="39"/>
      <c r="J273" s="40"/>
    </row>
    <row r="274" spans="1:10" s="41" customFormat="1" x14ac:dyDescent="0.25">
      <c r="A274" s="37"/>
      <c r="B274" s="38"/>
      <c r="C274" s="39"/>
      <c r="D274" s="29"/>
      <c r="E274" s="38"/>
      <c r="F274" s="39"/>
      <c r="G274" s="40"/>
      <c r="H274" s="38"/>
      <c r="I274" s="39"/>
      <c r="J274" s="40"/>
    </row>
    <row r="275" spans="1:10" s="41" customFormat="1" x14ac:dyDescent="0.25">
      <c r="A275" s="37"/>
      <c r="B275" s="38"/>
      <c r="C275" s="39"/>
      <c r="D275" s="29"/>
      <c r="E275" s="38"/>
      <c r="F275" s="39"/>
      <c r="G275" s="40"/>
      <c r="H275" s="38"/>
      <c r="I275" s="39"/>
      <c r="J275" s="40"/>
    </row>
    <row r="276" spans="1:10" s="41" customFormat="1" x14ac:dyDescent="0.25">
      <c r="A276" s="37"/>
      <c r="B276" s="38"/>
      <c r="C276" s="39"/>
      <c r="D276" s="29"/>
      <c r="E276" s="38"/>
      <c r="F276" s="39"/>
      <c r="G276" s="40"/>
      <c r="H276" s="38"/>
      <c r="I276" s="39"/>
      <c r="J276" s="40"/>
    </row>
    <row r="277" spans="1:10" s="41" customFormat="1" x14ac:dyDescent="0.25">
      <c r="A277" s="37"/>
      <c r="B277" s="38"/>
      <c r="C277" s="39"/>
      <c r="D277" s="29"/>
      <c r="E277" s="38"/>
      <c r="F277" s="39"/>
      <c r="G277" s="40"/>
      <c r="H277" s="38"/>
      <c r="I277" s="39"/>
      <c r="J277" s="40"/>
    </row>
    <row r="278" spans="1:10" s="41" customFormat="1" x14ac:dyDescent="0.25">
      <c r="A278" s="37"/>
      <c r="B278" s="38"/>
      <c r="C278" s="39"/>
      <c r="D278" s="29"/>
      <c r="E278" s="38"/>
      <c r="F278" s="39"/>
      <c r="G278" s="40"/>
      <c r="H278" s="38"/>
      <c r="I278" s="39"/>
      <c r="J278" s="40"/>
    </row>
    <row r="279" spans="1:10" s="41" customFormat="1" x14ac:dyDescent="0.25">
      <c r="A279" s="37"/>
      <c r="B279" s="38"/>
      <c r="C279" s="39"/>
      <c r="D279" s="29"/>
      <c r="E279" s="38"/>
      <c r="F279" s="39"/>
      <c r="G279" s="40"/>
      <c r="H279" s="38"/>
      <c r="I279" s="39"/>
      <c r="J279" s="40"/>
    </row>
    <row r="280" spans="1:10" s="41" customFormat="1" x14ac:dyDescent="0.25">
      <c r="A280" s="37"/>
      <c r="B280" s="38"/>
      <c r="C280" s="39"/>
      <c r="D280" s="29"/>
      <c r="E280" s="38"/>
      <c r="F280" s="39"/>
      <c r="G280" s="40"/>
      <c r="H280" s="38"/>
      <c r="I280" s="39"/>
      <c r="J280" s="40"/>
    </row>
    <row r="281" spans="1:10" s="41" customFormat="1" x14ac:dyDescent="0.25">
      <c r="A281" s="37"/>
      <c r="B281" s="38"/>
      <c r="C281" s="39"/>
      <c r="D281" s="29"/>
      <c r="E281" s="38"/>
      <c r="F281" s="39"/>
      <c r="G281" s="40"/>
      <c r="H281" s="38"/>
      <c r="I281" s="39"/>
      <c r="J281" s="40"/>
    </row>
    <row r="282" spans="1:10" s="41" customFormat="1" x14ac:dyDescent="0.25">
      <c r="A282" s="37"/>
      <c r="B282" s="38"/>
      <c r="C282" s="39"/>
      <c r="D282" s="29"/>
      <c r="E282" s="38"/>
      <c r="F282" s="39"/>
      <c r="G282" s="40"/>
      <c r="H282" s="38"/>
      <c r="I282" s="39"/>
      <c r="J282" s="40"/>
    </row>
    <row r="283" spans="1:10" s="41" customFormat="1" x14ac:dyDescent="0.25">
      <c r="A283" s="37"/>
      <c r="B283" s="38"/>
      <c r="C283" s="39"/>
      <c r="D283" s="29"/>
      <c r="E283" s="38"/>
      <c r="F283" s="39"/>
      <c r="G283" s="40"/>
      <c r="H283" s="38"/>
      <c r="I283" s="39"/>
      <c r="J283" s="40"/>
    </row>
    <row r="284" spans="1:10" s="41" customFormat="1" x14ac:dyDescent="0.25">
      <c r="A284" s="37"/>
      <c r="B284" s="38"/>
      <c r="C284" s="39"/>
      <c r="D284" s="29"/>
      <c r="E284" s="38"/>
      <c r="F284" s="39"/>
      <c r="G284" s="40"/>
      <c r="H284" s="38"/>
      <c r="I284" s="39"/>
      <c r="J284" s="40"/>
    </row>
    <row r="285" spans="1:10" s="41" customFormat="1" x14ac:dyDescent="0.25">
      <c r="A285" s="37"/>
      <c r="B285" s="38"/>
      <c r="C285" s="39"/>
      <c r="D285" s="29"/>
      <c r="E285" s="38"/>
      <c r="F285" s="39"/>
      <c r="G285" s="40"/>
      <c r="H285" s="38"/>
      <c r="I285" s="39"/>
      <c r="J285" s="40"/>
    </row>
    <row r="286" spans="1:10" s="41" customFormat="1" x14ac:dyDescent="0.25">
      <c r="A286" s="37"/>
      <c r="B286" s="38"/>
      <c r="C286" s="39"/>
      <c r="D286" s="29"/>
      <c r="E286" s="38"/>
      <c r="F286" s="39"/>
      <c r="G286" s="40"/>
      <c r="H286" s="38"/>
      <c r="I286" s="39"/>
      <c r="J286" s="40"/>
    </row>
    <row r="287" spans="1:10" s="41" customFormat="1" x14ac:dyDescent="0.25">
      <c r="A287" s="37"/>
      <c r="B287" s="38"/>
      <c r="C287" s="39"/>
      <c r="D287" s="29"/>
      <c r="E287" s="38"/>
      <c r="F287" s="39"/>
      <c r="G287" s="40"/>
      <c r="H287" s="38"/>
      <c r="I287" s="39"/>
      <c r="J287" s="40"/>
    </row>
    <row r="288" spans="1:10" s="41" customFormat="1" x14ac:dyDescent="0.25">
      <c r="A288" s="37"/>
      <c r="B288" s="38"/>
      <c r="C288" s="39"/>
      <c r="D288" s="29"/>
      <c r="E288" s="38"/>
      <c r="F288" s="39"/>
      <c r="G288" s="40"/>
      <c r="H288" s="38"/>
      <c r="I288" s="39"/>
      <c r="J288" s="40"/>
    </row>
    <row r="289" spans="1:10" s="41" customFormat="1" x14ac:dyDescent="0.25">
      <c r="A289" s="37"/>
      <c r="B289" s="38"/>
      <c r="C289" s="39"/>
      <c r="D289" s="29"/>
      <c r="E289" s="38"/>
      <c r="F289" s="39"/>
      <c r="G289" s="40"/>
      <c r="H289" s="38"/>
      <c r="I289" s="39"/>
      <c r="J289" s="40"/>
    </row>
    <row r="290" spans="1:10" s="41" customFormat="1" x14ac:dyDescent="0.25">
      <c r="A290" s="37"/>
      <c r="B290" s="38"/>
      <c r="C290" s="39"/>
      <c r="D290" s="29"/>
      <c r="E290" s="38"/>
      <c r="F290" s="39"/>
      <c r="G290" s="40"/>
      <c r="H290" s="38"/>
      <c r="I290" s="39"/>
      <c r="J290" s="40"/>
    </row>
    <row r="291" spans="1:10" s="41" customFormat="1" x14ac:dyDescent="0.25">
      <c r="A291" s="37"/>
      <c r="B291" s="38"/>
      <c r="C291" s="39"/>
      <c r="D291" s="29"/>
      <c r="E291" s="38"/>
      <c r="F291" s="39"/>
      <c r="G291" s="40"/>
      <c r="H291" s="38"/>
      <c r="I291" s="39"/>
      <c r="J291" s="40"/>
    </row>
    <row r="292" spans="1:10" s="41" customFormat="1" x14ac:dyDescent="0.25">
      <c r="A292" s="37"/>
      <c r="B292" s="38"/>
      <c r="C292" s="39"/>
      <c r="D292" s="29"/>
      <c r="E292" s="38"/>
      <c r="F292" s="39"/>
      <c r="G292" s="40"/>
      <c r="H292" s="38"/>
      <c r="I292" s="39"/>
      <c r="J292" s="40"/>
    </row>
    <row r="293" spans="1:10" s="41" customFormat="1" x14ac:dyDescent="0.25">
      <c r="A293" s="37"/>
      <c r="B293" s="38"/>
      <c r="C293" s="39"/>
      <c r="D293" s="29"/>
      <c r="E293" s="38"/>
      <c r="F293" s="39"/>
      <c r="G293" s="40"/>
      <c r="H293" s="38"/>
      <c r="I293" s="39"/>
      <c r="J293" s="40"/>
    </row>
    <row r="294" spans="1:10" s="41" customFormat="1" x14ac:dyDescent="0.25">
      <c r="A294" s="37"/>
      <c r="B294" s="38"/>
      <c r="C294" s="39"/>
      <c r="D294" s="29"/>
      <c r="E294" s="38"/>
      <c r="F294" s="39"/>
      <c r="G294" s="40"/>
      <c r="H294" s="38"/>
      <c r="I294" s="39"/>
      <c r="J294" s="40"/>
    </row>
    <row r="295" spans="1:10" s="41" customFormat="1" x14ac:dyDescent="0.25">
      <c r="A295" s="37"/>
      <c r="B295" s="38"/>
      <c r="C295" s="39"/>
      <c r="D295" s="29"/>
      <c r="E295" s="38"/>
      <c r="F295" s="39"/>
      <c r="G295" s="40"/>
      <c r="H295" s="38"/>
      <c r="I295" s="39"/>
      <c r="J295" s="40"/>
    </row>
    <row r="296" spans="1:10" s="41" customFormat="1" x14ac:dyDescent="0.25">
      <c r="A296" s="37"/>
      <c r="B296" s="38"/>
      <c r="C296" s="39"/>
      <c r="D296" s="29"/>
      <c r="E296" s="38"/>
      <c r="F296" s="39"/>
      <c r="G296" s="40"/>
      <c r="H296" s="38"/>
      <c r="I296" s="39"/>
      <c r="J296" s="40"/>
    </row>
    <row r="297" spans="1:10" s="41" customFormat="1" x14ac:dyDescent="0.25">
      <c r="A297" s="37"/>
      <c r="B297" s="38"/>
      <c r="C297" s="39"/>
      <c r="D297" s="29"/>
      <c r="E297" s="38"/>
      <c r="F297" s="39"/>
      <c r="G297" s="40"/>
      <c r="H297" s="38"/>
      <c r="I297" s="39"/>
      <c r="J297" s="40"/>
    </row>
    <row r="298" spans="1:10" s="41" customFormat="1" x14ac:dyDescent="0.25">
      <c r="A298" s="37"/>
      <c r="B298" s="38"/>
      <c r="C298" s="39"/>
      <c r="D298" s="29"/>
      <c r="E298" s="38"/>
      <c r="F298" s="39"/>
      <c r="G298" s="40"/>
      <c r="H298" s="38"/>
      <c r="I298" s="39"/>
      <c r="J298" s="40"/>
    </row>
    <row r="299" spans="1:10" s="41" customFormat="1" x14ac:dyDescent="0.25">
      <c r="A299" s="37"/>
      <c r="B299" s="38"/>
      <c r="C299" s="39"/>
      <c r="D299" s="29"/>
      <c r="E299" s="38"/>
      <c r="F299" s="39"/>
      <c r="G299" s="40"/>
      <c r="H299" s="38"/>
      <c r="I299" s="39"/>
      <c r="J299" s="40"/>
    </row>
    <row r="300" spans="1:10" s="41" customFormat="1" x14ac:dyDescent="0.25">
      <c r="A300" s="37"/>
      <c r="B300" s="38"/>
      <c r="C300" s="39"/>
      <c r="D300" s="29"/>
      <c r="E300" s="38"/>
      <c r="F300" s="39"/>
      <c r="G300" s="40"/>
      <c r="H300" s="38"/>
      <c r="I300" s="39"/>
      <c r="J300" s="40"/>
    </row>
    <row r="301" spans="1:10" s="41" customFormat="1" x14ac:dyDescent="0.25">
      <c r="A301" s="37"/>
      <c r="B301" s="38"/>
      <c r="C301" s="39"/>
      <c r="D301" s="29"/>
      <c r="E301" s="38"/>
      <c r="F301" s="39"/>
      <c r="G301" s="40"/>
      <c r="H301" s="38"/>
      <c r="I301" s="39"/>
      <c r="J301" s="40"/>
    </row>
    <row r="302" spans="1:10" s="41" customFormat="1" x14ac:dyDescent="0.25">
      <c r="A302" s="37"/>
      <c r="B302" s="38"/>
      <c r="C302" s="39"/>
      <c r="D302" s="29"/>
      <c r="E302" s="38"/>
      <c r="F302" s="39"/>
      <c r="G302" s="40"/>
      <c r="H302" s="38"/>
      <c r="I302" s="39"/>
      <c r="J302" s="40"/>
    </row>
    <row r="303" spans="1:10" s="41" customFormat="1" x14ac:dyDescent="0.25">
      <c r="A303" s="37"/>
      <c r="B303" s="38"/>
      <c r="C303" s="39"/>
      <c r="D303" s="29"/>
      <c r="E303" s="38"/>
      <c r="F303" s="39"/>
      <c r="G303" s="40"/>
      <c r="H303" s="38"/>
      <c r="I303" s="39"/>
      <c r="J303" s="40"/>
    </row>
    <row r="304" spans="1:10" s="41" customFormat="1" x14ac:dyDescent="0.25">
      <c r="A304" s="37"/>
      <c r="B304" s="38"/>
      <c r="C304" s="39"/>
      <c r="D304" s="29"/>
      <c r="E304" s="38"/>
      <c r="F304" s="39"/>
      <c r="G304" s="40"/>
      <c r="H304" s="38"/>
      <c r="I304" s="39"/>
      <c r="J304" s="40"/>
    </row>
    <row r="305" spans="1:10" s="41" customFormat="1" x14ac:dyDescent="0.25">
      <c r="A305" s="37"/>
      <c r="B305" s="38"/>
      <c r="C305" s="39"/>
      <c r="D305" s="29"/>
      <c r="E305" s="38"/>
      <c r="F305" s="39"/>
      <c r="G305" s="40"/>
      <c r="H305" s="38"/>
      <c r="I305" s="39"/>
      <c r="J305" s="40"/>
    </row>
    <row r="306" spans="1:10" s="41" customFormat="1" x14ac:dyDescent="0.25">
      <c r="A306" s="37"/>
      <c r="B306" s="38"/>
      <c r="C306" s="39"/>
      <c r="D306" s="29"/>
      <c r="E306" s="38"/>
      <c r="F306" s="39"/>
      <c r="G306" s="40"/>
      <c r="H306" s="38"/>
      <c r="I306" s="39"/>
      <c r="J306" s="40"/>
    </row>
    <row r="307" spans="1:10" s="41" customFormat="1" x14ac:dyDescent="0.25">
      <c r="A307" s="37"/>
      <c r="B307" s="38"/>
      <c r="C307" s="39"/>
      <c r="D307" s="29"/>
      <c r="E307" s="38"/>
      <c r="F307" s="39"/>
      <c r="G307" s="40"/>
      <c r="H307" s="38"/>
      <c r="I307" s="39"/>
      <c r="J307" s="40"/>
    </row>
    <row r="308" spans="1:10" s="41" customFormat="1" x14ac:dyDescent="0.25">
      <c r="A308" s="37"/>
      <c r="B308" s="38"/>
      <c r="C308" s="39"/>
      <c r="D308" s="29"/>
      <c r="E308" s="38"/>
      <c r="F308" s="39"/>
      <c r="G308" s="40"/>
      <c r="H308" s="38"/>
      <c r="I308" s="39"/>
      <c r="J308" s="40"/>
    </row>
    <row r="309" spans="1:10" s="41" customFormat="1" x14ac:dyDescent="0.25">
      <c r="A309" s="37"/>
      <c r="B309" s="38"/>
      <c r="C309" s="39"/>
      <c r="D309" s="29"/>
      <c r="E309" s="38"/>
      <c r="F309" s="39"/>
      <c r="G309" s="40"/>
      <c r="H309" s="38"/>
      <c r="I309" s="39"/>
      <c r="J309" s="40"/>
    </row>
    <row r="310" spans="1:10" s="41" customFormat="1" x14ac:dyDescent="0.25">
      <c r="A310" s="37"/>
      <c r="B310" s="38"/>
      <c r="C310" s="39"/>
      <c r="D310" s="29"/>
      <c r="E310" s="38"/>
      <c r="F310" s="39"/>
      <c r="G310" s="40"/>
      <c r="H310" s="38"/>
      <c r="I310" s="39"/>
      <c r="J310" s="40"/>
    </row>
    <row r="311" spans="1:10" s="41" customFormat="1" x14ac:dyDescent="0.25">
      <c r="A311" s="37"/>
      <c r="B311" s="38"/>
      <c r="C311" s="39"/>
      <c r="D311" s="29"/>
      <c r="E311" s="38"/>
      <c r="F311" s="39"/>
      <c r="G311" s="40"/>
      <c r="H311" s="38"/>
      <c r="I311" s="39"/>
      <c r="J311" s="40"/>
    </row>
    <row r="312" spans="1:10" s="41" customFormat="1" x14ac:dyDescent="0.25">
      <c r="A312" s="37"/>
      <c r="B312" s="38"/>
      <c r="C312" s="39"/>
      <c r="D312" s="29"/>
      <c r="E312" s="38"/>
      <c r="F312" s="39"/>
      <c r="G312" s="40"/>
      <c r="H312" s="38"/>
      <c r="I312" s="39"/>
      <c r="J312" s="40"/>
    </row>
    <row r="313" spans="1:10" s="41" customFormat="1" x14ac:dyDescent="0.25">
      <c r="A313" s="37"/>
      <c r="B313" s="38"/>
      <c r="C313" s="39"/>
      <c r="D313" s="29"/>
      <c r="E313" s="38"/>
      <c r="F313" s="39"/>
      <c r="G313" s="40"/>
      <c r="H313" s="38"/>
      <c r="I313" s="39"/>
      <c r="J313" s="40"/>
    </row>
    <row r="314" spans="1:10" s="41" customFormat="1" x14ac:dyDescent="0.25">
      <c r="A314" s="37"/>
      <c r="B314" s="38"/>
      <c r="C314" s="39"/>
      <c r="D314" s="29"/>
      <c r="E314" s="38"/>
      <c r="F314" s="39"/>
      <c r="G314" s="40"/>
      <c r="H314" s="38"/>
      <c r="I314" s="39"/>
      <c r="J314" s="40"/>
    </row>
    <row r="315" spans="1:10" s="41" customFormat="1" x14ac:dyDescent="0.25">
      <c r="A315" s="37"/>
      <c r="B315" s="38"/>
      <c r="C315" s="39"/>
      <c r="D315" s="29"/>
      <c r="E315" s="38"/>
      <c r="F315" s="39"/>
      <c r="G315" s="40"/>
      <c r="H315" s="38"/>
      <c r="I315" s="39"/>
      <c r="J315" s="40"/>
    </row>
    <row r="316" spans="1:10" s="41" customFormat="1" x14ac:dyDescent="0.25">
      <c r="A316" s="37"/>
      <c r="B316" s="38"/>
      <c r="C316" s="39"/>
      <c r="D316" s="29"/>
      <c r="E316" s="38"/>
      <c r="F316" s="39"/>
      <c r="G316" s="40"/>
      <c r="H316" s="38"/>
      <c r="I316" s="39"/>
      <c r="J316" s="40"/>
    </row>
    <row r="317" spans="1:10" s="41" customFormat="1" x14ac:dyDescent="0.25">
      <c r="A317" s="37"/>
      <c r="B317" s="38"/>
      <c r="C317" s="39"/>
      <c r="D317" s="29"/>
      <c r="E317" s="38"/>
      <c r="F317" s="39"/>
      <c r="G317" s="40"/>
      <c r="H317" s="38"/>
      <c r="I317" s="39"/>
      <c r="J317" s="40"/>
    </row>
    <row r="318" spans="1:10" s="41" customFormat="1" x14ac:dyDescent="0.25">
      <c r="A318" s="37"/>
      <c r="B318" s="38"/>
      <c r="C318" s="39"/>
      <c r="D318" s="29"/>
      <c r="E318" s="38"/>
      <c r="F318" s="39"/>
      <c r="G318" s="40"/>
      <c r="H318" s="38"/>
      <c r="I318" s="39"/>
      <c r="J318" s="40"/>
    </row>
    <row r="319" spans="1:10" s="41" customFormat="1" x14ac:dyDescent="0.25">
      <c r="A319" s="37"/>
      <c r="B319" s="38"/>
      <c r="C319" s="39"/>
      <c r="D319" s="29"/>
      <c r="E319" s="38"/>
      <c r="F319" s="39"/>
      <c r="G319" s="40"/>
      <c r="H319" s="38"/>
      <c r="I319" s="39"/>
      <c r="J319" s="40"/>
    </row>
    <row r="320" spans="1:10" s="41" customFormat="1" x14ac:dyDescent="0.25">
      <c r="A320" s="37"/>
      <c r="B320" s="38"/>
      <c r="C320" s="39"/>
      <c r="D320" s="29"/>
      <c r="E320" s="38"/>
      <c r="F320" s="39"/>
      <c r="G320" s="40"/>
      <c r="H320" s="38"/>
      <c r="I320" s="39"/>
      <c r="J320" s="40"/>
    </row>
    <row r="321" spans="1:10" s="41" customFormat="1" x14ac:dyDescent="0.25">
      <c r="A321" s="37"/>
      <c r="B321" s="38"/>
      <c r="C321" s="39"/>
      <c r="D321" s="29"/>
      <c r="E321" s="38"/>
      <c r="F321" s="39"/>
      <c r="G321" s="40"/>
      <c r="H321" s="38"/>
      <c r="I321" s="39"/>
      <c r="J321" s="40"/>
    </row>
    <row r="322" spans="1:10" s="41" customFormat="1" x14ac:dyDescent="0.25">
      <c r="A322" s="37"/>
      <c r="B322" s="38"/>
      <c r="C322" s="39"/>
      <c r="D322" s="29"/>
      <c r="E322" s="38"/>
      <c r="F322" s="39"/>
      <c r="G322" s="40"/>
      <c r="H322" s="38"/>
      <c r="I322" s="39"/>
      <c r="J322" s="40"/>
    </row>
    <row r="323" spans="1:10" s="41" customFormat="1" x14ac:dyDescent="0.25">
      <c r="A323" s="37"/>
      <c r="B323" s="38"/>
      <c r="C323" s="39"/>
      <c r="D323" s="29"/>
      <c r="E323" s="38"/>
      <c r="F323" s="39"/>
      <c r="G323" s="40"/>
      <c r="H323" s="38"/>
      <c r="I323" s="39"/>
      <c r="J323" s="40"/>
    </row>
    <row r="324" spans="1:10" s="41" customFormat="1" x14ac:dyDescent="0.25">
      <c r="A324" s="37"/>
      <c r="B324" s="38"/>
      <c r="C324" s="39"/>
      <c r="D324" s="29"/>
      <c r="E324" s="38"/>
      <c r="F324" s="39"/>
      <c r="G324" s="40"/>
      <c r="H324" s="38"/>
      <c r="I324" s="39"/>
      <c r="J324" s="40"/>
    </row>
    <row r="325" spans="1:10" s="41" customFormat="1" x14ac:dyDescent="0.25">
      <c r="A325" s="37"/>
      <c r="B325" s="38"/>
      <c r="C325" s="39"/>
      <c r="D325" s="29"/>
      <c r="E325" s="38"/>
      <c r="F325" s="39"/>
      <c r="G325" s="40"/>
      <c r="H325" s="38"/>
      <c r="I325" s="39"/>
      <c r="J325" s="40"/>
    </row>
    <row r="326" spans="1:10" s="41" customFormat="1" x14ac:dyDescent="0.25">
      <c r="A326" s="37"/>
      <c r="B326" s="38"/>
      <c r="C326" s="39"/>
      <c r="D326" s="29"/>
      <c r="E326" s="38"/>
      <c r="F326" s="39"/>
      <c r="G326" s="40"/>
      <c r="H326" s="38"/>
      <c r="I326" s="39"/>
      <c r="J326" s="40"/>
    </row>
    <row r="327" spans="1:10" s="41" customFormat="1" x14ac:dyDescent="0.25">
      <c r="A327" s="37"/>
      <c r="B327" s="38"/>
      <c r="C327" s="39"/>
      <c r="D327" s="29"/>
      <c r="E327" s="38"/>
      <c r="F327" s="39"/>
      <c r="G327" s="40"/>
      <c r="H327" s="38"/>
      <c r="I327" s="39"/>
      <c r="J327" s="40"/>
    </row>
    <row r="328" spans="1:10" s="41" customFormat="1" x14ac:dyDescent="0.25">
      <c r="A328" s="37"/>
      <c r="B328" s="38"/>
      <c r="C328" s="39"/>
      <c r="D328" s="29"/>
      <c r="E328" s="38"/>
      <c r="F328" s="39"/>
      <c r="G328" s="40"/>
      <c r="H328" s="38"/>
      <c r="I328" s="39"/>
      <c r="J328" s="40"/>
    </row>
    <row r="329" spans="1:10" s="41" customFormat="1" x14ac:dyDescent="0.25">
      <c r="A329" s="37"/>
      <c r="B329" s="38"/>
      <c r="C329" s="39"/>
      <c r="D329" s="29"/>
      <c r="E329" s="38"/>
      <c r="F329" s="39"/>
      <c r="G329" s="40"/>
      <c r="H329" s="38"/>
      <c r="I329" s="39"/>
      <c r="J329" s="40"/>
    </row>
    <row r="330" spans="1:10" s="41" customFormat="1" x14ac:dyDescent="0.25">
      <c r="A330" s="37"/>
      <c r="B330" s="38"/>
      <c r="C330" s="39"/>
      <c r="D330" s="29"/>
      <c r="E330" s="38"/>
      <c r="F330" s="39"/>
      <c r="G330" s="40"/>
      <c r="H330" s="38"/>
      <c r="I330" s="39"/>
      <c r="J330" s="40"/>
    </row>
    <row r="331" spans="1:10" s="41" customFormat="1" x14ac:dyDescent="0.25">
      <c r="A331" s="37"/>
      <c r="B331" s="38"/>
      <c r="C331" s="39"/>
      <c r="D331" s="29"/>
      <c r="E331" s="38"/>
      <c r="F331" s="39"/>
      <c r="G331" s="40"/>
      <c r="H331" s="38"/>
      <c r="I331" s="39"/>
      <c r="J331" s="40"/>
    </row>
    <row r="332" spans="1:10" s="41" customFormat="1" x14ac:dyDescent="0.25">
      <c r="A332" s="37"/>
      <c r="B332" s="38"/>
      <c r="C332" s="39"/>
      <c r="D332" s="29"/>
      <c r="E332" s="38"/>
      <c r="F332" s="39"/>
      <c r="G332" s="40"/>
      <c r="H332" s="38"/>
      <c r="I332" s="39"/>
      <c r="J332" s="40"/>
    </row>
    <row r="333" spans="1:10" s="41" customFormat="1" x14ac:dyDescent="0.25">
      <c r="A333" s="37"/>
      <c r="B333" s="38"/>
      <c r="C333" s="39"/>
      <c r="D333" s="29"/>
      <c r="E333" s="38"/>
      <c r="F333" s="39"/>
      <c r="G333" s="40"/>
      <c r="H333" s="38"/>
      <c r="I333" s="39"/>
      <c r="J333" s="40"/>
    </row>
    <row r="334" spans="1:10" s="41" customFormat="1" x14ac:dyDescent="0.25">
      <c r="A334" s="37"/>
      <c r="B334" s="38"/>
      <c r="C334" s="39"/>
      <c r="D334" s="29"/>
      <c r="E334" s="38"/>
      <c r="F334" s="39"/>
      <c r="G334" s="40"/>
      <c r="H334" s="38"/>
      <c r="I334" s="39"/>
      <c r="J334" s="40"/>
    </row>
    <row r="335" spans="1:10" s="41" customFormat="1" x14ac:dyDescent="0.25">
      <c r="A335" s="37"/>
      <c r="B335" s="38"/>
      <c r="C335" s="39"/>
      <c r="D335" s="29"/>
      <c r="E335" s="38"/>
      <c r="F335" s="39"/>
      <c r="G335" s="40"/>
      <c r="H335" s="38"/>
      <c r="I335" s="39"/>
      <c r="J335" s="40"/>
    </row>
    <row r="336" spans="1:10" s="41" customFormat="1" x14ac:dyDescent="0.25">
      <c r="A336" s="37"/>
      <c r="B336" s="38"/>
      <c r="C336" s="39"/>
      <c r="D336" s="29"/>
      <c r="E336" s="38"/>
      <c r="F336" s="39"/>
      <c r="G336" s="40"/>
      <c r="H336" s="38"/>
      <c r="I336" s="39"/>
      <c r="J336" s="40"/>
    </row>
    <row r="337" spans="1:10" s="41" customFormat="1" x14ac:dyDescent="0.25">
      <c r="A337" s="37"/>
      <c r="B337" s="38"/>
      <c r="C337" s="39"/>
      <c r="D337" s="29"/>
      <c r="E337" s="38"/>
      <c r="F337" s="39"/>
      <c r="G337" s="40"/>
      <c r="H337" s="38"/>
      <c r="I337" s="39"/>
      <c r="J337" s="40"/>
    </row>
    <row r="338" spans="1:10" s="41" customFormat="1" x14ac:dyDescent="0.25">
      <c r="A338" s="37"/>
      <c r="B338" s="38"/>
      <c r="C338" s="39"/>
      <c r="D338" s="29"/>
      <c r="E338" s="38"/>
      <c r="F338" s="39"/>
      <c r="G338" s="40"/>
      <c r="H338" s="38"/>
      <c r="I338" s="39"/>
      <c r="J338" s="40"/>
    </row>
    <row r="339" spans="1:10" s="41" customFormat="1" x14ac:dyDescent="0.25">
      <c r="A339" s="37"/>
      <c r="B339" s="38"/>
      <c r="C339" s="39"/>
      <c r="D339" s="29"/>
      <c r="E339" s="38"/>
      <c r="F339" s="39"/>
      <c r="G339" s="40"/>
      <c r="H339" s="38"/>
      <c r="I339" s="39"/>
      <c r="J339" s="40"/>
    </row>
    <row r="340" spans="1:10" s="41" customFormat="1" x14ac:dyDescent="0.25">
      <c r="A340" s="37"/>
      <c r="B340" s="38"/>
      <c r="C340" s="39"/>
      <c r="D340" s="29"/>
      <c r="E340" s="38"/>
      <c r="F340" s="39"/>
      <c r="G340" s="40"/>
      <c r="H340" s="38"/>
      <c r="I340" s="39"/>
      <c r="J340" s="40"/>
    </row>
    <row r="341" spans="1:10" s="41" customFormat="1" x14ac:dyDescent="0.25">
      <c r="A341" s="37"/>
      <c r="B341" s="38"/>
      <c r="C341" s="39"/>
      <c r="D341" s="29"/>
      <c r="E341" s="38"/>
      <c r="F341" s="39"/>
      <c r="G341" s="40"/>
      <c r="H341" s="38"/>
      <c r="I341" s="39"/>
      <c r="J341" s="40"/>
    </row>
    <row r="342" spans="1:10" s="41" customFormat="1" x14ac:dyDescent="0.25">
      <c r="A342" s="37"/>
      <c r="B342" s="38"/>
      <c r="C342" s="39"/>
      <c r="D342" s="29"/>
      <c r="E342" s="38"/>
      <c r="F342" s="39"/>
      <c r="G342" s="40"/>
      <c r="H342" s="38"/>
      <c r="I342" s="39"/>
      <c r="J342" s="40"/>
    </row>
    <row r="343" spans="1:10" s="41" customFormat="1" x14ac:dyDescent="0.25">
      <c r="A343" s="37"/>
      <c r="B343" s="38"/>
      <c r="C343" s="39"/>
      <c r="D343" s="29"/>
      <c r="E343" s="38"/>
      <c r="F343" s="39"/>
      <c r="G343" s="40"/>
      <c r="H343" s="38"/>
      <c r="I343" s="39"/>
      <c r="J343" s="40"/>
    </row>
    <row r="344" spans="1:10" s="41" customFormat="1" x14ac:dyDescent="0.25">
      <c r="A344" s="37"/>
      <c r="B344" s="38"/>
      <c r="C344" s="39"/>
      <c r="D344" s="29"/>
      <c r="E344" s="38"/>
      <c r="F344" s="39"/>
      <c r="G344" s="40"/>
      <c r="H344" s="38"/>
      <c r="I344" s="39"/>
      <c r="J344" s="40"/>
    </row>
    <row r="345" spans="1:10" s="41" customFormat="1" x14ac:dyDescent="0.25">
      <c r="A345" s="37"/>
      <c r="B345" s="38"/>
      <c r="C345" s="39"/>
      <c r="D345" s="29"/>
      <c r="E345" s="38"/>
      <c r="F345" s="39"/>
      <c r="G345" s="40"/>
      <c r="H345" s="38"/>
      <c r="I345" s="39"/>
      <c r="J345" s="40"/>
    </row>
    <row r="346" spans="1:10" s="41" customFormat="1" x14ac:dyDescent="0.25">
      <c r="A346" s="37"/>
      <c r="B346" s="38"/>
      <c r="C346" s="39"/>
      <c r="D346" s="29"/>
      <c r="E346" s="38"/>
      <c r="F346" s="39"/>
      <c r="G346" s="40"/>
      <c r="H346" s="38"/>
      <c r="I346" s="39"/>
      <c r="J346" s="40"/>
    </row>
    <row r="347" spans="1:10" s="41" customFormat="1" x14ac:dyDescent="0.25">
      <c r="A347" s="37"/>
      <c r="B347" s="38"/>
      <c r="C347" s="39"/>
      <c r="D347" s="29"/>
      <c r="E347" s="38"/>
      <c r="F347" s="39"/>
      <c r="G347" s="40"/>
      <c r="H347" s="38"/>
      <c r="I347" s="39"/>
      <c r="J347" s="40"/>
    </row>
    <row r="348" spans="1:10" s="41" customFormat="1" x14ac:dyDescent="0.25">
      <c r="A348" s="37"/>
      <c r="B348" s="38"/>
      <c r="C348" s="39"/>
      <c r="D348" s="29"/>
      <c r="E348" s="38"/>
      <c r="F348" s="39"/>
      <c r="G348" s="40"/>
      <c r="H348" s="38"/>
      <c r="I348" s="39"/>
      <c r="J348" s="40"/>
    </row>
    <row r="349" spans="1:10" s="41" customFormat="1" x14ac:dyDescent="0.25">
      <c r="A349" s="37"/>
      <c r="B349" s="38"/>
      <c r="C349" s="39"/>
      <c r="D349" s="29"/>
      <c r="E349" s="38"/>
      <c r="F349" s="39"/>
      <c r="G349" s="40"/>
      <c r="H349" s="38"/>
      <c r="I349" s="39"/>
      <c r="J349" s="40"/>
    </row>
    <row r="350" spans="1:10" s="41" customFormat="1" x14ac:dyDescent="0.25">
      <c r="A350" s="37"/>
      <c r="B350" s="38"/>
      <c r="C350" s="39"/>
      <c r="D350" s="29"/>
      <c r="E350" s="38"/>
      <c r="F350" s="39"/>
      <c r="G350" s="40"/>
      <c r="H350" s="38"/>
      <c r="I350" s="39"/>
      <c r="J350" s="40"/>
    </row>
    <row r="351" spans="1:10" s="41" customFormat="1" x14ac:dyDescent="0.25">
      <c r="A351" s="37"/>
      <c r="B351" s="38"/>
      <c r="C351" s="39"/>
      <c r="D351" s="29"/>
      <c r="E351" s="38"/>
      <c r="F351" s="39"/>
      <c r="G351" s="40"/>
      <c r="H351" s="38"/>
      <c r="I351" s="39"/>
      <c r="J351" s="40"/>
    </row>
    <row r="352" spans="1:10" s="41" customFormat="1" x14ac:dyDescent="0.25">
      <c r="A352" s="37"/>
      <c r="B352" s="38"/>
      <c r="C352" s="39"/>
      <c r="D352" s="29"/>
      <c r="E352" s="38"/>
      <c r="F352" s="39"/>
      <c r="G352" s="40"/>
      <c r="H352" s="38"/>
      <c r="I352" s="39"/>
      <c r="J352" s="40"/>
    </row>
    <row r="353" spans="1:10" s="41" customFormat="1" x14ac:dyDescent="0.25">
      <c r="A353" s="37"/>
      <c r="B353" s="38"/>
      <c r="C353" s="39"/>
      <c r="D353" s="29"/>
      <c r="E353" s="38"/>
      <c r="F353" s="39"/>
      <c r="G353" s="40"/>
      <c r="H353" s="38"/>
      <c r="I353" s="39"/>
      <c r="J353" s="40"/>
    </row>
    <row r="354" spans="1:10" s="41" customFormat="1" x14ac:dyDescent="0.25">
      <c r="A354" s="37"/>
      <c r="B354" s="38"/>
      <c r="C354" s="39"/>
      <c r="D354" s="29"/>
      <c r="E354" s="38"/>
      <c r="F354" s="39"/>
      <c r="G354" s="40"/>
      <c r="H354" s="38"/>
      <c r="I354" s="39"/>
      <c r="J354" s="40"/>
    </row>
    <row r="355" spans="1:10" s="41" customFormat="1" x14ac:dyDescent="0.25">
      <c r="A355" s="37"/>
      <c r="B355" s="38"/>
      <c r="C355" s="39"/>
      <c r="D355" s="29"/>
      <c r="E355" s="38"/>
      <c r="F355" s="39"/>
      <c r="G355" s="40"/>
      <c r="H355" s="38"/>
      <c r="I355" s="39"/>
      <c r="J355" s="40"/>
    </row>
    <row r="356" spans="1:10" s="41" customFormat="1" x14ac:dyDescent="0.25">
      <c r="A356" s="37"/>
      <c r="B356" s="38"/>
      <c r="C356" s="39"/>
      <c r="D356" s="29"/>
      <c r="E356" s="38"/>
      <c r="F356" s="39"/>
      <c r="G356" s="40"/>
      <c r="H356" s="38"/>
      <c r="I356" s="39"/>
      <c r="J356" s="40"/>
    </row>
    <row r="357" spans="1:10" s="41" customFormat="1" x14ac:dyDescent="0.25">
      <c r="A357" s="37"/>
      <c r="B357" s="38"/>
      <c r="C357" s="39"/>
      <c r="D357" s="29"/>
      <c r="E357" s="38"/>
      <c r="F357" s="39"/>
      <c r="G357" s="40"/>
      <c r="H357" s="38"/>
      <c r="I357" s="39"/>
      <c r="J357" s="40"/>
    </row>
    <row r="358" spans="1:10" s="41" customFormat="1" x14ac:dyDescent="0.25">
      <c r="A358" s="37"/>
      <c r="B358" s="38"/>
      <c r="C358" s="39"/>
      <c r="D358" s="29"/>
      <c r="E358" s="38"/>
      <c r="F358" s="39"/>
      <c r="G358" s="40"/>
      <c r="H358" s="38"/>
      <c r="I358" s="39"/>
      <c r="J358" s="40"/>
    </row>
    <row r="359" spans="1:10" s="41" customFormat="1" x14ac:dyDescent="0.25">
      <c r="A359" s="37"/>
      <c r="B359" s="38"/>
      <c r="C359" s="39"/>
      <c r="D359" s="29"/>
      <c r="E359" s="38"/>
      <c r="F359" s="39"/>
      <c r="G359" s="40"/>
      <c r="H359" s="38"/>
      <c r="I359" s="39"/>
      <c r="J359" s="40"/>
    </row>
    <row r="360" spans="1:10" s="41" customFormat="1" x14ac:dyDescent="0.25">
      <c r="A360" s="37"/>
      <c r="B360" s="38"/>
      <c r="C360" s="39"/>
      <c r="D360" s="29"/>
      <c r="E360" s="38"/>
      <c r="F360" s="39"/>
      <c r="G360" s="40"/>
      <c r="H360" s="38"/>
      <c r="I360" s="39"/>
      <c r="J360" s="40"/>
    </row>
    <row r="361" spans="1:10" s="41" customFormat="1" x14ac:dyDescent="0.25">
      <c r="A361" s="37"/>
      <c r="B361" s="38"/>
      <c r="C361" s="39"/>
      <c r="D361" s="29"/>
      <c r="E361" s="38"/>
      <c r="F361" s="39"/>
      <c r="G361" s="40"/>
      <c r="H361" s="38"/>
      <c r="I361" s="39"/>
      <c r="J361" s="40"/>
    </row>
    <row r="362" spans="1:10" s="41" customFormat="1" x14ac:dyDescent="0.25">
      <c r="A362" s="37"/>
      <c r="B362" s="38"/>
      <c r="C362" s="39"/>
      <c r="D362" s="29"/>
      <c r="E362" s="38"/>
      <c r="F362" s="39"/>
      <c r="G362" s="40"/>
      <c r="H362" s="38"/>
      <c r="I362" s="39"/>
      <c r="J362" s="40"/>
    </row>
    <row r="363" spans="1:10" s="41" customFormat="1" x14ac:dyDescent="0.25">
      <c r="A363" s="37"/>
      <c r="B363" s="38"/>
      <c r="C363" s="39"/>
      <c r="D363" s="29"/>
      <c r="E363" s="38"/>
      <c r="F363" s="39"/>
      <c r="G363" s="40"/>
      <c r="H363" s="38"/>
      <c r="I363" s="39"/>
      <c r="J363" s="40"/>
    </row>
    <row r="364" spans="1:10" s="41" customFormat="1" x14ac:dyDescent="0.25">
      <c r="A364" s="37"/>
      <c r="B364" s="38"/>
      <c r="C364" s="39"/>
      <c r="D364" s="29"/>
      <c r="E364" s="38"/>
      <c r="F364" s="39"/>
      <c r="G364" s="40"/>
      <c r="H364" s="38"/>
      <c r="I364" s="39"/>
      <c r="J364" s="40"/>
    </row>
    <row r="365" spans="1:10" s="41" customFormat="1" x14ac:dyDescent="0.25">
      <c r="A365" s="37"/>
      <c r="B365" s="38"/>
      <c r="C365" s="39"/>
      <c r="D365" s="29"/>
      <c r="E365" s="38"/>
      <c r="F365" s="39"/>
      <c r="G365" s="40"/>
      <c r="H365" s="38"/>
      <c r="I365" s="39"/>
      <c r="J365" s="40"/>
    </row>
    <row r="366" spans="1:10" s="41" customFormat="1" x14ac:dyDescent="0.25">
      <c r="A366" s="37"/>
      <c r="B366" s="38"/>
      <c r="C366" s="39"/>
      <c r="D366" s="29"/>
      <c r="E366" s="38"/>
      <c r="F366" s="39"/>
      <c r="G366" s="40"/>
      <c r="H366" s="38"/>
      <c r="I366" s="39"/>
      <c r="J366" s="40"/>
    </row>
    <row r="367" spans="1:10" s="41" customFormat="1" x14ac:dyDescent="0.25">
      <c r="A367" s="37"/>
      <c r="B367" s="38"/>
      <c r="C367" s="39"/>
      <c r="D367" s="29"/>
      <c r="E367" s="38"/>
      <c r="F367" s="39"/>
      <c r="G367" s="40"/>
      <c r="H367" s="38"/>
      <c r="I367" s="39"/>
      <c r="J367" s="40"/>
    </row>
    <row r="368" spans="1:10" s="41" customFormat="1" x14ac:dyDescent="0.25">
      <c r="A368" s="37"/>
      <c r="B368" s="38"/>
      <c r="C368" s="39"/>
      <c r="D368" s="29"/>
      <c r="E368" s="38"/>
      <c r="F368" s="39"/>
      <c r="G368" s="40"/>
      <c r="H368" s="38"/>
      <c r="I368" s="39"/>
      <c r="J368" s="40"/>
    </row>
    <row r="369" spans="1:10" s="41" customFormat="1" x14ac:dyDescent="0.25">
      <c r="A369" s="37"/>
      <c r="B369" s="38"/>
      <c r="C369" s="39"/>
      <c r="D369" s="29"/>
      <c r="E369" s="38"/>
      <c r="F369" s="39"/>
      <c r="G369" s="40"/>
      <c r="H369" s="38"/>
      <c r="I369" s="39"/>
      <c r="J369" s="40"/>
    </row>
    <row r="370" spans="1:10" s="41" customFormat="1" x14ac:dyDescent="0.25">
      <c r="A370" s="37"/>
      <c r="B370" s="38"/>
      <c r="C370" s="39"/>
      <c r="D370" s="29"/>
      <c r="E370" s="38"/>
      <c r="F370" s="39"/>
      <c r="G370" s="40"/>
      <c r="H370" s="38"/>
      <c r="I370" s="39"/>
      <c r="J370" s="40"/>
    </row>
    <row r="371" spans="1:10" s="41" customFormat="1" x14ac:dyDescent="0.25">
      <c r="A371" s="37"/>
      <c r="B371" s="38"/>
      <c r="C371" s="39"/>
      <c r="D371" s="29"/>
      <c r="E371" s="38"/>
      <c r="F371" s="39"/>
      <c r="G371" s="40"/>
      <c r="H371" s="38"/>
      <c r="I371" s="39"/>
      <c r="J371" s="40"/>
    </row>
    <row r="372" spans="1:10" s="41" customFormat="1" x14ac:dyDescent="0.25">
      <c r="A372" s="37"/>
      <c r="B372" s="38"/>
      <c r="C372" s="39"/>
      <c r="D372" s="29"/>
      <c r="E372" s="38"/>
      <c r="F372" s="39"/>
      <c r="G372" s="40"/>
      <c r="H372" s="38"/>
      <c r="I372" s="39"/>
      <c r="J372" s="40"/>
    </row>
    <row r="373" spans="1:10" s="41" customFormat="1" x14ac:dyDescent="0.25">
      <c r="A373" s="37"/>
      <c r="B373" s="38"/>
      <c r="C373" s="39"/>
      <c r="D373" s="29"/>
      <c r="E373" s="38"/>
      <c r="F373" s="39"/>
      <c r="G373" s="40"/>
      <c r="H373" s="38"/>
      <c r="I373" s="39"/>
      <c r="J373" s="40"/>
    </row>
    <row r="374" spans="1:10" s="41" customFormat="1" x14ac:dyDescent="0.25">
      <c r="A374" s="37"/>
      <c r="B374" s="38"/>
      <c r="C374" s="39"/>
      <c r="D374" s="29"/>
      <c r="E374" s="38"/>
      <c r="F374" s="39"/>
      <c r="G374" s="40"/>
      <c r="H374" s="38"/>
      <c r="I374" s="39"/>
      <c r="J374" s="40"/>
    </row>
    <row r="375" spans="1:10" s="41" customFormat="1" x14ac:dyDescent="0.25">
      <c r="A375" s="37"/>
      <c r="B375" s="38"/>
      <c r="C375" s="39"/>
      <c r="D375" s="29"/>
      <c r="E375" s="38"/>
      <c r="F375" s="39"/>
      <c r="G375" s="40"/>
      <c r="H375" s="38"/>
      <c r="I375" s="39"/>
      <c r="J375" s="40"/>
    </row>
    <row r="376" spans="1:10" s="41" customFormat="1" x14ac:dyDescent="0.25">
      <c r="A376" s="37"/>
      <c r="B376" s="38"/>
      <c r="C376" s="39"/>
      <c r="D376" s="29"/>
      <c r="E376" s="38"/>
      <c r="F376" s="39"/>
      <c r="G376" s="40"/>
      <c r="H376" s="38"/>
      <c r="I376" s="39"/>
      <c r="J376" s="40"/>
    </row>
    <row r="377" spans="1:10" s="41" customFormat="1" x14ac:dyDescent="0.25">
      <c r="A377" s="37"/>
      <c r="B377" s="38"/>
      <c r="C377" s="39"/>
      <c r="D377" s="29"/>
      <c r="E377" s="38"/>
      <c r="F377" s="39"/>
      <c r="G377" s="40"/>
      <c r="H377" s="38"/>
      <c r="I377" s="39"/>
      <c r="J377" s="40"/>
    </row>
    <row r="378" spans="1:10" s="41" customFormat="1" x14ac:dyDescent="0.25">
      <c r="A378" s="37"/>
      <c r="B378" s="38"/>
      <c r="C378" s="39"/>
      <c r="D378" s="29"/>
      <c r="E378" s="38"/>
      <c r="F378" s="39"/>
      <c r="G378" s="40"/>
      <c r="H378" s="38"/>
      <c r="I378" s="39"/>
      <c r="J378" s="40"/>
    </row>
    <row r="379" spans="1:10" s="41" customFormat="1" x14ac:dyDescent="0.25">
      <c r="A379" s="37"/>
      <c r="B379" s="38"/>
      <c r="C379" s="39"/>
      <c r="D379" s="29"/>
      <c r="E379" s="38"/>
      <c r="F379" s="39"/>
      <c r="G379" s="40"/>
      <c r="H379" s="38"/>
      <c r="I379" s="39"/>
      <c r="J379" s="40"/>
    </row>
    <row r="380" spans="1:10" s="41" customFormat="1" x14ac:dyDescent="0.25">
      <c r="A380" s="37"/>
      <c r="B380" s="38"/>
      <c r="C380" s="39"/>
      <c r="D380" s="29"/>
      <c r="E380" s="38"/>
      <c r="F380" s="39"/>
      <c r="G380" s="40"/>
      <c r="H380" s="38"/>
      <c r="I380" s="39"/>
      <c r="J380" s="40"/>
    </row>
    <row r="381" spans="1:10" s="41" customFormat="1" x14ac:dyDescent="0.25">
      <c r="A381" s="37"/>
      <c r="B381" s="38"/>
      <c r="C381" s="39"/>
      <c r="D381" s="29"/>
      <c r="E381" s="38"/>
      <c r="F381" s="39"/>
      <c r="G381" s="40"/>
      <c r="H381" s="38"/>
      <c r="I381" s="39"/>
      <c r="J381" s="40"/>
    </row>
    <row r="382" spans="1:10" s="41" customFormat="1" x14ac:dyDescent="0.25">
      <c r="A382" s="37"/>
      <c r="B382" s="38"/>
      <c r="C382" s="39"/>
      <c r="D382" s="29"/>
      <c r="E382" s="38"/>
      <c r="F382" s="39"/>
      <c r="G382" s="40"/>
      <c r="H382" s="38"/>
      <c r="I382" s="39"/>
      <c r="J382" s="40"/>
    </row>
    <row r="383" spans="1:10" s="41" customFormat="1" x14ac:dyDescent="0.25">
      <c r="A383" s="37"/>
      <c r="B383" s="38"/>
      <c r="C383" s="39"/>
      <c r="D383" s="29"/>
      <c r="E383" s="38"/>
      <c r="F383" s="39"/>
      <c r="G383" s="40"/>
      <c r="H383" s="38"/>
      <c r="I383" s="39"/>
      <c r="J383" s="40"/>
    </row>
    <row r="384" spans="1:10" s="41" customFormat="1" x14ac:dyDescent="0.25">
      <c r="A384" s="37"/>
      <c r="B384" s="38"/>
      <c r="C384" s="39"/>
      <c r="D384" s="29"/>
      <c r="E384" s="38"/>
      <c r="F384" s="39"/>
      <c r="G384" s="40"/>
      <c r="H384" s="38"/>
      <c r="I384" s="39"/>
      <c r="J384" s="40"/>
    </row>
    <row r="385" spans="1:10" s="41" customFormat="1" x14ac:dyDescent="0.25">
      <c r="A385" s="37"/>
      <c r="B385" s="38"/>
      <c r="C385" s="39"/>
      <c r="D385" s="29"/>
      <c r="E385" s="38"/>
      <c r="F385" s="39"/>
      <c r="G385" s="40"/>
      <c r="H385" s="38"/>
      <c r="I385" s="39"/>
      <c r="J385" s="40"/>
    </row>
    <row r="386" spans="1:10" s="41" customFormat="1" x14ac:dyDescent="0.25">
      <c r="A386" s="37"/>
      <c r="B386" s="38"/>
      <c r="C386" s="39"/>
      <c r="D386" s="29"/>
      <c r="E386" s="38"/>
      <c r="F386" s="39"/>
      <c r="G386" s="40"/>
      <c r="H386" s="38"/>
      <c r="I386" s="39"/>
      <c r="J386" s="40"/>
    </row>
    <row r="387" spans="1:10" s="41" customFormat="1" x14ac:dyDescent="0.25">
      <c r="A387" s="37"/>
      <c r="B387" s="38"/>
      <c r="C387" s="39"/>
      <c r="D387" s="29"/>
      <c r="E387" s="38"/>
      <c r="F387" s="39"/>
      <c r="G387" s="40"/>
      <c r="H387" s="38"/>
      <c r="I387" s="39"/>
      <c r="J387" s="40"/>
    </row>
    <row r="388" spans="1:10" s="41" customFormat="1" x14ac:dyDescent="0.25">
      <c r="A388" s="37"/>
      <c r="B388" s="38"/>
      <c r="C388" s="39"/>
      <c r="D388" s="29"/>
      <c r="E388" s="38"/>
      <c r="F388" s="39"/>
      <c r="G388" s="40"/>
      <c r="H388" s="38"/>
      <c r="I388" s="39"/>
      <c r="J388" s="40"/>
    </row>
    <row r="389" spans="1:10" s="41" customFormat="1" x14ac:dyDescent="0.25">
      <c r="A389" s="37"/>
      <c r="B389" s="38"/>
      <c r="C389" s="39"/>
      <c r="D389" s="29"/>
      <c r="E389" s="38"/>
      <c r="F389" s="39"/>
      <c r="G389" s="40"/>
      <c r="H389" s="38"/>
      <c r="I389" s="39"/>
      <c r="J389" s="40"/>
    </row>
    <row r="390" spans="1:10" s="41" customFormat="1" x14ac:dyDescent="0.25">
      <c r="A390" s="37"/>
      <c r="B390" s="38"/>
      <c r="C390" s="39"/>
      <c r="D390" s="29"/>
      <c r="E390" s="38"/>
      <c r="F390" s="39"/>
      <c r="G390" s="40"/>
      <c r="H390" s="38"/>
      <c r="I390" s="39"/>
      <c r="J390" s="40"/>
    </row>
    <row r="391" spans="1:10" s="41" customFormat="1" x14ac:dyDescent="0.25">
      <c r="A391" s="37"/>
      <c r="B391" s="38"/>
      <c r="C391" s="39"/>
      <c r="D391" s="29"/>
      <c r="E391" s="38"/>
      <c r="F391" s="39"/>
      <c r="G391" s="40"/>
      <c r="H391" s="38"/>
      <c r="I391" s="39"/>
      <c r="J391" s="40"/>
    </row>
    <row r="392" spans="1:10" s="41" customFormat="1" x14ac:dyDescent="0.25">
      <c r="A392" s="37"/>
      <c r="B392" s="38"/>
      <c r="C392" s="39"/>
      <c r="D392" s="29"/>
      <c r="E392" s="38"/>
      <c r="F392" s="39"/>
      <c r="G392" s="40"/>
      <c r="H392" s="38"/>
      <c r="I392" s="39"/>
      <c r="J392" s="40"/>
    </row>
    <row r="393" spans="1:10" s="41" customFormat="1" x14ac:dyDescent="0.25">
      <c r="A393" s="37"/>
      <c r="B393" s="38"/>
      <c r="C393" s="39"/>
      <c r="D393" s="29"/>
      <c r="E393" s="38"/>
      <c r="F393" s="39"/>
      <c r="G393" s="40"/>
      <c r="H393" s="38"/>
      <c r="I393" s="39"/>
      <c r="J393" s="40"/>
    </row>
    <row r="394" spans="1:10" s="41" customFormat="1" x14ac:dyDescent="0.25">
      <c r="A394" s="37"/>
      <c r="B394" s="38"/>
      <c r="C394" s="39"/>
      <c r="D394" s="29"/>
      <c r="E394" s="38"/>
      <c r="F394" s="39"/>
      <c r="G394" s="40"/>
      <c r="H394" s="38"/>
      <c r="I394" s="39"/>
      <c r="J394" s="40"/>
    </row>
    <row r="395" spans="1:10" s="41" customFormat="1" x14ac:dyDescent="0.25">
      <c r="A395" s="37"/>
      <c r="B395" s="38"/>
      <c r="C395" s="39"/>
      <c r="D395" s="29"/>
      <c r="E395" s="38"/>
      <c r="F395" s="39"/>
      <c r="G395" s="40"/>
      <c r="H395" s="38"/>
      <c r="I395" s="39"/>
      <c r="J395" s="40"/>
    </row>
    <row r="396" spans="1:10" s="41" customFormat="1" x14ac:dyDescent="0.25">
      <c r="A396" s="37"/>
      <c r="B396" s="38"/>
      <c r="C396" s="39"/>
      <c r="D396" s="29"/>
      <c r="E396" s="38"/>
      <c r="F396" s="39"/>
      <c r="G396" s="40"/>
      <c r="H396" s="38"/>
      <c r="I396" s="39"/>
      <c r="J396" s="40"/>
    </row>
    <row r="397" spans="1:10" s="41" customFormat="1" x14ac:dyDescent="0.25">
      <c r="A397" s="37"/>
      <c r="B397" s="38"/>
      <c r="C397" s="39"/>
      <c r="D397" s="29"/>
      <c r="E397" s="38"/>
      <c r="F397" s="39"/>
      <c r="G397" s="40"/>
      <c r="H397" s="38"/>
      <c r="I397" s="39"/>
      <c r="J397" s="40"/>
    </row>
    <row r="398" spans="1:10" s="41" customFormat="1" x14ac:dyDescent="0.25">
      <c r="A398" s="37"/>
      <c r="B398" s="38"/>
      <c r="C398" s="39"/>
      <c r="D398" s="29"/>
      <c r="E398" s="38"/>
      <c r="F398" s="39"/>
      <c r="G398" s="40"/>
      <c r="H398" s="38"/>
      <c r="I398" s="39"/>
      <c r="J398" s="40"/>
    </row>
    <row r="399" spans="1:10" s="41" customFormat="1" x14ac:dyDescent="0.25">
      <c r="A399" s="37"/>
      <c r="B399" s="38"/>
      <c r="C399" s="39"/>
      <c r="D399" s="29"/>
      <c r="E399" s="38"/>
      <c r="F399" s="39"/>
      <c r="G399" s="40"/>
      <c r="H399" s="38"/>
      <c r="I399" s="39"/>
      <c r="J399" s="40"/>
    </row>
    <row r="400" spans="1:10" s="41" customFormat="1" x14ac:dyDescent="0.25">
      <c r="A400" s="37"/>
      <c r="B400" s="38"/>
      <c r="C400" s="39"/>
      <c r="D400" s="29"/>
      <c r="E400" s="38"/>
      <c r="F400" s="39"/>
      <c r="G400" s="40"/>
      <c r="H400" s="38"/>
      <c r="I400" s="39"/>
      <c r="J400" s="40"/>
    </row>
    <row r="401" spans="1:10" s="41" customFormat="1" x14ac:dyDescent="0.25">
      <c r="A401" s="37"/>
      <c r="B401" s="38"/>
      <c r="C401" s="39"/>
      <c r="D401" s="29"/>
      <c r="E401" s="38"/>
      <c r="F401" s="39"/>
      <c r="G401" s="40"/>
      <c r="H401" s="38"/>
      <c r="I401" s="39"/>
      <c r="J401" s="40"/>
    </row>
    <row r="402" spans="1:10" s="41" customFormat="1" x14ac:dyDescent="0.25">
      <c r="A402" s="37"/>
      <c r="B402" s="38"/>
      <c r="C402" s="39"/>
      <c r="D402" s="29"/>
      <c r="E402" s="38"/>
      <c r="F402" s="39"/>
      <c r="G402" s="40"/>
      <c r="H402" s="38"/>
      <c r="I402" s="39"/>
      <c r="J402" s="40"/>
    </row>
    <row r="403" spans="1:10" s="41" customFormat="1" x14ac:dyDescent="0.25">
      <c r="A403" s="37"/>
      <c r="B403" s="38"/>
      <c r="C403" s="39"/>
      <c r="D403" s="29"/>
      <c r="E403" s="38"/>
      <c r="F403" s="39"/>
      <c r="G403" s="40"/>
      <c r="H403" s="38"/>
      <c r="I403" s="39"/>
      <c r="J403" s="40"/>
    </row>
    <row r="404" spans="1:10" s="41" customFormat="1" x14ac:dyDescent="0.25">
      <c r="A404" s="37"/>
      <c r="B404" s="38"/>
      <c r="C404" s="39"/>
      <c r="D404" s="29"/>
      <c r="E404" s="38"/>
      <c r="F404" s="39"/>
      <c r="G404" s="40"/>
      <c r="H404" s="38"/>
      <c r="I404" s="39"/>
      <c r="J404" s="40"/>
    </row>
    <row r="405" spans="1:10" s="41" customFormat="1" x14ac:dyDescent="0.25">
      <c r="A405" s="37"/>
      <c r="B405" s="38"/>
      <c r="C405" s="39"/>
      <c r="D405" s="29"/>
      <c r="E405" s="38"/>
      <c r="F405" s="39"/>
      <c r="G405" s="40"/>
      <c r="H405" s="38"/>
      <c r="I405" s="39"/>
      <c r="J405" s="40"/>
    </row>
    <row r="406" spans="1:10" s="41" customFormat="1" x14ac:dyDescent="0.25">
      <c r="A406" s="37"/>
      <c r="B406" s="38"/>
      <c r="C406" s="39"/>
      <c r="D406" s="29"/>
      <c r="E406" s="38"/>
      <c r="F406" s="39"/>
      <c r="G406" s="40"/>
      <c r="H406" s="38"/>
      <c r="I406" s="39"/>
      <c r="J406" s="40"/>
    </row>
    <row r="407" spans="1:10" s="41" customFormat="1" x14ac:dyDescent="0.25">
      <c r="A407" s="37"/>
      <c r="B407" s="38"/>
      <c r="C407" s="39"/>
      <c r="D407" s="29"/>
      <c r="E407" s="38"/>
      <c r="F407" s="39"/>
      <c r="G407" s="40"/>
      <c r="H407" s="38"/>
      <c r="I407" s="39"/>
      <c r="J407" s="40"/>
    </row>
    <row r="408" spans="1:10" s="41" customFormat="1" x14ac:dyDescent="0.25">
      <c r="A408" s="37"/>
      <c r="B408" s="38"/>
      <c r="C408" s="39"/>
      <c r="D408" s="29"/>
      <c r="E408" s="38"/>
      <c r="F408" s="39"/>
      <c r="G408" s="40"/>
      <c r="H408" s="38"/>
      <c r="I408" s="39"/>
      <c r="J408" s="40"/>
    </row>
    <row r="409" spans="1:10" s="41" customFormat="1" x14ac:dyDescent="0.25">
      <c r="A409" s="37"/>
      <c r="B409" s="38"/>
      <c r="C409" s="39"/>
      <c r="D409" s="29"/>
      <c r="E409" s="38"/>
      <c r="F409" s="39"/>
      <c r="G409" s="40"/>
      <c r="H409" s="38"/>
      <c r="I409" s="39"/>
      <c r="J409" s="40"/>
    </row>
    <row r="410" spans="1:10" s="41" customFormat="1" x14ac:dyDescent="0.25">
      <c r="A410" s="37"/>
      <c r="B410" s="38"/>
      <c r="C410" s="39"/>
      <c r="D410" s="29"/>
      <c r="E410" s="38"/>
      <c r="F410" s="39"/>
      <c r="G410" s="40"/>
      <c r="H410" s="38"/>
      <c r="I410" s="39"/>
      <c r="J410" s="40"/>
    </row>
    <row r="411" spans="1:10" s="41" customFormat="1" x14ac:dyDescent="0.25">
      <c r="A411" s="37"/>
      <c r="B411" s="38"/>
      <c r="C411" s="39"/>
      <c r="D411" s="29"/>
      <c r="E411" s="38"/>
      <c r="F411" s="39"/>
      <c r="G411" s="40"/>
      <c r="H411" s="38"/>
      <c r="I411" s="39"/>
      <c r="J411" s="40"/>
    </row>
    <row r="412" spans="1:10" s="41" customFormat="1" x14ac:dyDescent="0.25">
      <c r="A412" s="37"/>
      <c r="B412" s="38"/>
      <c r="C412" s="39"/>
      <c r="D412" s="29"/>
      <c r="E412" s="38"/>
      <c r="F412" s="39"/>
      <c r="G412" s="40"/>
      <c r="H412" s="38"/>
      <c r="I412" s="39"/>
      <c r="J412" s="40"/>
    </row>
    <row r="413" spans="1:10" s="41" customFormat="1" x14ac:dyDescent="0.25">
      <c r="A413" s="37"/>
      <c r="B413" s="38"/>
      <c r="C413" s="39"/>
      <c r="D413" s="29"/>
      <c r="E413" s="38"/>
      <c r="F413" s="39"/>
      <c r="G413" s="40"/>
      <c r="H413" s="38"/>
      <c r="I413" s="39"/>
      <c r="J413" s="40"/>
    </row>
    <row r="414" spans="1:10" s="41" customFormat="1" x14ac:dyDescent="0.25">
      <c r="A414" s="37"/>
      <c r="B414" s="38"/>
      <c r="C414" s="39"/>
      <c r="D414" s="29"/>
      <c r="E414" s="38"/>
      <c r="F414" s="39"/>
      <c r="G414" s="40"/>
      <c r="H414" s="38"/>
      <c r="I414" s="39"/>
      <c r="J414" s="40"/>
    </row>
    <row r="415" spans="1:10" s="41" customFormat="1" x14ac:dyDescent="0.25">
      <c r="A415" s="37"/>
      <c r="B415" s="38"/>
      <c r="C415" s="39"/>
      <c r="D415" s="29"/>
      <c r="E415" s="38"/>
      <c r="F415" s="39"/>
      <c r="G415" s="40"/>
      <c r="H415" s="38"/>
      <c r="I415" s="39"/>
      <c r="J415" s="40"/>
    </row>
    <row r="416" spans="1:10" s="41" customFormat="1" x14ac:dyDescent="0.25">
      <c r="A416" s="37"/>
      <c r="B416" s="38"/>
      <c r="C416" s="39"/>
      <c r="D416" s="29"/>
      <c r="E416" s="38"/>
      <c r="F416" s="39"/>
      <c r="G416" s="40"/>
      <c r="H416" s="38"/>
      <c r="I416" s="39"/>
      <c r="J416" s="40"/>
    </row>
    <row r="417" spans="1:10" s="41" customFormat="1" x14ac:dyDescent="0.25">
      <c r="A417" s="37"/>
      <c r="B417" s="38"/>
      <c r="C417" s="39"/>
      <c r="D417" s="29"/>
      <c r="E417" s="38"/>
      <c r="F417" s="39"/>
      <c r="G417" s="40"/>
      <c r="H417" s="38"/>
      <c r="I417" s="39"/>
      <c r="J417" s="40"/>
    </row>
    <row r="418" spans="1:10" s="41" customFormat="1" x14ac:dyDescent="0.25">
      <c r="A418" s="37"/>
      <c r="B418" s="38"/>
      <c r="C418" s="39"/>
      <c r="D418" s="29"/>
      <c r="E418" s="38"/>
      <c r="F418" s="39"/>
      <c r="G418" s="40"/>
      <c r="H418" s="38"/>
      <c r="I418" s="39"/>
      <c r="J418" s="40"/>
    </row>
    <row r="419" spans="1:10" s="41" customFormat="1" x14ac:dyDescent="0.25">
      <c r="A419" s="37"/>
      <c r="B419" s="38"/>
      <c r="C419" s="39"/>
      <c r="D419" s="29"/>
      <c r="E419" s="38"/>
      <c r="F419" s="39"/>
      <c r="G419" s="40"/>
      <c r="H419" s="38"/>
      <c r="I419" s="39"/>
      <c r="J419" s="40"/>
    </row>
    <row r="420" spans="1:10" s="41" customFormat="1" x14ac:dyDescent="0.25">
      <c r="A420" s="37"/>
      <c r="B420" s="38"/>
      <c r="C420" s="39"/>
      <c r="D420" s="29"/>
      <c r="E420" s="38"/>
      <c r="F420" s="39"/>
      <c r="G420" s="40"/>
      <c r="H420" s="38"/>
      <c r="I420" s="39"/>
      <c r="J420" s="40"/>
    </row>
    <row r="421" spans="1:10" s="41" customFormat="1" x14ac:dyDescent="0.25">
      <c r="A421" s="37"/>
      <c r="B421" s="38"/>
      <c r="C421" s="39"/>
      <c r="D421" s="29"/>
      <c r="E421" s="38"/>
      <c r="F421" s="39"/>
      <c r="G421" s="40"/>
      <c r="H421" s="38"/>
      <c r="I421" s="39"/>
      <c r="J421" s="40"/>
    </row>
    <row r="422" spans="1:10" s="41" customFormat="1" x14ac:dyDescent="0.25">
      <c r="A422" s="37"/>
      <c r="B422" s="38"/>
      <c r="C422" s="39"/>
      <c r="D422" s="29"/>
      <c r="E422" s="38"/>
      <c r="F422" s="39"/>
      <c r="G422" s="40"/>
      <c r="H422" s="38"/>
      <c r="I422" s="39"/>
      <c r="J422" s="40"/>
    </row>
    <row r="423" spans="1:10" s="41" customFormat="1" x14ac:dyDescent="0.25">
      <c r="A423" s="37"/>
      <c r="B423" s="38"/>
      <c r="C423" s="39"/>
      <c r="D423" s="29"/>
      <c r="E423" s="38"/>
      <c r="F423" s="39"/>
      <c r="G423" s="40"/>
      <c r="H423" s="38"/>
      <c r="I423" s="39"/>
      <c r="J423" s="40"/>
    </row>
    <row r="424" spans="1:10" s="41" customFormat="1" x14ac:dyDescent="0.25">
      <c r="A424" s="37"/>
      <c r="B424" s="38"/>
      <c r="C424" s="39"/>
      <c r="D424" s="29"/>
      <c r="E424" s="38"/>
      <c r="F424" s="39"/>
      <c r="G424" s="40"/>
      <c r="H424" s="38"/>
      <c r="I424" s="39"/>
      <c r="J424" s="40"/>
    </row>
    <row r="425" spans="1:10" s="41" customFormat="1" x14ac:dyDescent="0.25">
      <c r="A425" s="37"/>
      <c r="B425" s="38"/>
      <c r="C425" s="39"/>
      <c r="D425" s="29"/>
      <c r="E425" s="38"/>
      <c r="F425" s="39"/>
      <c r="G425" s="40"/>
      <c r="H425" s="38"/>
      <c r="I425" s="39"/>
      <c r="J425" s="40"/>
    </row>
    <row r="426" spans="1:10" s="41" customFormat="1" x14ac:dyDescent="0.25">
      <c r="A426" s="37"/>
      <c r="B426" s="38"/>
      <c r="C426" s="39"/>
      <c r="D426" s="29"/>
      <c r="E426" s="38"/>
      <c r="F426" s="39"/>
      <c r="G426" s="40"/>
      <c r="H426" s="38"/>
      <c r="I426" s="39"/>
      <c r="J426" s="40"/>
    </row>
    <row r="427" spans="1:10" s="41" customFormat="1" x14ac:dyDescent="0.25">
      <c r="A427" s="37"/>
      <c r="B427" s="38"/>
      <c r="C427" s="39"/>
      <c r="D427" s="29"/>
      <c r="E427" s="38"/>
      <c r="F427" s="39"/>
      <c r="G427" s="40"/>
      <c r="H427" s="38"/>
      <c r="I427" s="39"/>
      <c r="J427" s="40"/>
    </row>
    <row r="428" spans="1:10" s="41" customFormat="1" x14ac:dyDescent="0.25">
      <c r="A428" s="37"/>
      <c r="B428" s="38"/>
      <c r="C428" s="39"/>
      <c r="D428" s="29"/>
      <c r="E428" s="38"/>
      <c r="F428" s="39"/>
      <c r="G428" s="40"/>
      <c r="H428" s="38"/>
      <c r="I428" s="39"/>
      <c r="J428" s="40"/>
    </row>
    <row r="429" spans="1:10" s="41" customFormat="1" x14ac:dyDescent="0.25">
      <c r="A429" s="37"/>
      <c r="B429" s="38"/>
      <c r="C429" s="39"/>
      <c r="D429" s="29"/>
      <c r="E429" s="38"/>
      <c r="F429" s="39"/>
      <c r="G429" s="40"/>
      <c r="H429" s="38"/>
      <c r="I429" s="39"/>
      <c r="J429" s="40"/>
    </row>
    <row r="430" spans="1:10" s="41" customFormat="1" x14ac:dyDescent="0.25">
      <c r="A430" s="37"/>
      <c r="B430" s="38"/>
      <c r="C430" s="39"/>
      <c r="D430" s="29"/>
      <c r="E430" s="38"/>
      <c r="F430" s="39"/>
      <c r="G430" s="40"/>
      <c r="H430" s="38"/>
      <c r="I430" s="39"/>
      <c r="J430" s="40"/>
    </row>
    <row r="431" spans="1:10" s="41" customFormat="1" x14ac:dyDescent="0.25">
      <c r="A431" s="37"/>
      <c r="B431" s="38"/>
      <c r="C431" s="39"/>
      <c r="D431" s="29"/>
      <c r="E431" s="38"/>
      <c r="F431" s="39"/>
      <c r="G431" s="40"/>
      <c r="H431" s="38"/>
      <c r="I431" s="39"/>
      <c r="J431" s="40"/>
    </row>
    <row r="432" spans="1:10" s="41" customFormat="1" x14ac:dyDescent="0.25">
      <c r="A432" s="37"/>
      <c r="B432" s="38"/>
      <c r="C432" s="39"/>
      <c r="D432" s="29"/>
      <c r="E432" s="38"/>
      <c r="F432" s="39"/>
      <c r="G432" s="40"/>
      <c r="H432" s="38"/>
      <c r="I432" s="39"/>
      <c r="J432" s="40"/>
    </row>
    <row r="433" spans="1:10" s="41" customFormat="1" x14ac:dyDescent="0.25">
      <c r="A433" s="37"/>
      <c r="B433" s="38"/>
      <c r="C433" s="39"/>
      <c r="D433" s="29"/>
      <c r="E433" s="38"/>
      <c r="F433" s="39"/>
      <c r="G433" s="40"/>
      <c r="H433" s="38"/>
      <c r="I433" s="39"/>
      <c r="J433" s="40"/>
    </row>
    <row r="434" spans="1:10" s="41" customFormat="1" x14ac:dyDescent="0.25">
      <c r="A434" s="37"/>
      <c r="B434" s="38"/>
      <c r="C434" s="39"/>
      <c r="D434" s="29"/>
      <c r="E434" s="38"/>
      <c r="F434" s="39"/>
      <c r="G434" s="40"/>
      <c r="H434" s="38"/>
      <c r="I434" s="39"/>
      <c r="J434" s="40"/>
    </row>
    <row r="435" spans="1:10" s="41" customFormat="1" x14ac:dyDescent="0.25">
      <c r="A435" s="37"/>
      <c r="B435" s="38"/>
      <c r="C435" s="39"/>
      <c r="D435" s="29"/>
      <c r="E435" s="38"/>
      <c r="F435" s="39"/>
      <c r="G435" s="40"/>
      <c r="H435" s="38"/>
      <c r="I435" s="39"/>
      <c r="J435" s="40"/>
    </row>
    <row r="436" spans="1:10" s="41" customFormat="1" x14ac:dyDescent="0.25">
      <c r="A436" s="37"/>
      <c r="B436" s="38"/>
      <c r="C436" s="39"/>
      <c r="D436" s="29"/>
      <c r="E436" s="38"/>
      <c r="F436" s="39"/>
      <c r="G436" s="40"/>
      <c r="H436" s="38"/>
      <c r="I436" s="39"/>
      <c r="J436" s="40"/>
    </row>
    <row r="437" spans="1:10" s="41" customFormat="1" x14ac:dyDescent="0.25">
      <c r="A437" s="37"/>
      <c r="B437" s="38"/>
      <c r="C437" s="39"/>
      <c r="D437" s="29"/>
      <c r="E437" s="38"/>
      <c r="F437" s="39"/>
      <c r="G437" s="40"/>
      <c r="H437" s="38"/>
      <c r="I437" s="39"/>
      <c r="J437" s="40"/>
    </row>
    <row r="438" spans="1:10" s="41" customFormat="1" x14ac:dyDescent="0.25">
      <c r="A438" s="37"/>
      <c r="B438" s="38"/>
      <c r="C438" s="39"/>
      <c r="D438" s="29"/>
      <c r="E438" s="38"/>
      <c r="F438" s="39"/>
      <c r="G438" s="40"/>
      <c r="H438" s="38"/>
      <c r="I438" s="39"/>
      <c r="J438" s="40"/>
    </row>
    <row r="439" spans="1:10" s="41" customFormat="1" x14ac:dyDescent="0.25">
      <c r="A439" s="37"/>
      <c r="B439" s="38"/>
      <c r="C439" s="39"/>
      <c r="D439" s="29"/>
      <c r="E439" s="38"/>
      <c r="F439" s="39"/>
      <c r="G439" s="40"/>
      <c r="H439" s="38"/>
      <c r="I439" s="39"/>
      <c r="J439" s="40"/>
    </row>
    <row r="440" spans="1:10" s="41" customFormat="1" x14ac:dyDescent="0.25">
      <c r="A440" s="37"/>
      <c r="B440" s="38"/>
      <c r="C440" s="39"/>
      <c r="D440" s="29"/>
      <c r="E440" s="38"/>
      <c r="F440" s="39"/>
      <c r="G440" s="40"/>
      <c r="H440" s="38"/>
      <c r="I440" s="39"/>
      <c r="J440" s="40"/>
    </row>
    <row r="441" spans="1:10" s="41" customFormat="1" x14ac:dyDescent="0.25">
      <c r="A441" s="37"/>
      <c r="B441" s="38"/>
      <c r="C441" s="39"/>
      <c r="D441" s="29"/>
      <c r="E441" s="38"/>
      <c r="F441" s="39"/>
      <c r="G441" s="40"/>
      <c r="H441" s="38"/>
      <c r="I441" s="39"/>
      <c r="J441" s="40"/>
    </row>
    <row r="442" spans="1:10" s="41" customFormat="1" x14ac:dyDescent="0.25">
      <c r="A442" s="37"/>
      <c r="B442" s="38"/>
      <c r="C442" s="39"/>
      <c r="D442" s="29"/>
      <c r="E442" s="38"/>
      <c r="F442" s="39"/>
      <c r="G442" s="40"/>
      <c r="H442" s="38"/>
      <c r="I442" s="39"/>
      <c r="J442" s="40"/>
    </row>
    <row r="443" spans="1:10" s="41" customFormat="1" x14ac:dyDescent="0.25">
      <c r="A443" s="37"/>
      <c r="B443" s="38"/>
      <c r="C443" s="39"/>
      <c r="D443" s="29"/>
      <c r="E443" s="38"/>
      <c r="F443" s="39"/>
      <c r="G443" s="40"/>
      <c r="H443" s="38"/>
      <c r="I443" s="39"/>
      <c r="J443" s="40"/>
    </row>
    <row r="444" spans="1:10" s="41" customFormat="1" x14ac:dyDescent="0.25">
      <c r="A444" s="37"/>
      <c r="B444" s="38"/>
      <c r="C444" s="39"/>
      <c r="D444" s="29"/>
      <c r="E444" s="38"/>
      <c r="F444" s="39"/>
      <c r="G444" s="40"/>
      <c r="H444" s="38"/>
      <c r="I444" s="39"/>
      <c r="J444" s="40"/>
    </row>
    <row r="445" spans="1:10" s="41" customFormat="1" x14ac:dyDescent="0.25">
      <c r="A445" s="37"/>
      <c r="B445" s="38"/>
      <c r="C445" s="39"/>
      <c r="D445" s="29"/>
      <c r="E445" s="38"/>
      <c r="F445" s="39"/>
      <c r="G445" s="40"/>
      <c r="H445" s="38"/>
      <c r="I445" s="39"/>
      <c r="J445" s="40"/>
    </row>
    <row r="446" spans="1:10" s="41" customFormat="1" x14ac:dyDescent="0.25">
      <c r="A446" s="37"/>
      <c r="B446" s="38"/>
      <c r="C446" s="39"/>
      <c r="D446" s="29"/>
      <c r="E446" s="38"/>
      <c r="F446" s="39"/>
      <c r="G446" s="40"/>
      <c r="H446" s="38"/>
      <c r="I446" s="39"/>
      <c r="J446" s="40"/>
    </row>
    <row r="447" spans="1:10" s="41" customFormat="1" x14ac:dyDescent="0.25">
      <c r="A447" s="37"/>
      <c r="B447" s="38"/>
      <c r="C447" s="39"/>
      <c r="D447" s="29"/>
      <c r="E447" s="38"/>
      <c r="F447" s="39"/>
      <c r="G447" s="40"/>
      <c r="H447" s="38"/>
      <c r="I447" s="39"/>
      <c r="J447" s="40"/>
    </row>
    <row r="448" spans="1:10" s="41" customFormat="1" x14ac:dyDescent="0.25">
      <c r="A448" s="37"/>
      <c r="B448" s="38"/>
      <c r="C448" s="39"/>
      <c r="D448" s="29"/>
      <c r="E448" s="38"/>
      <c r="F448" s="39"/>
      <c r="G448" s="40"/>
      <c r="H448" s="38"/>
      <c r="I448" s="39"/>
      <c r="J448" s="40"/>
    </row>
    <row r="449" spans="1:10" s="41" customFormat="1" x14ac:dyDescent="0.25">
      <c r="A449" s="37"/>
      <c r="B449" s="38"/>
      <c r="C449" s="39"/>
      <c r="D449" s="29"/>
      <c r="E449" s="38"/>
      <c r="F449" s="39"/>
      <c r="G449" s="40"/>
      <c r="H449" s="38"/>
      <c r="I449" s="39"/>
      <c r="J449" s="40"/>
    </row>
    <row r="450" spans="1:10" s="41" customFormat="1" x14ac:dyDescent="0.25">
      <c r="A450" s="37"/>
      <c r="B450" s="38"/>
      <c r="C450" s="39"/>
      <c r="D450" s="29"/>
      <c r="E450" s="38"/>
      <c r="F450" s="39"/>
      <c r="G450" s="40"/>
      <c r="H450" s="38"/>
      <c r="I450" s="39"/>
      <c r="J450" s="40"/>
    </row>
    <row r="451" spans="1:10" s="41" customFormat="1" x14ac:dyDescent="0.25">
      <c r="A451" s="37"/>
      <c r="B451" s="38"/>
      <c r="C451" s="39"/>
      <c r="D451" s="29"/>
      <c r="E451" s="38"/>
      <c r="F451" s="39"/>
      <c r="G451" s="40"/>
      <c r="H451" s="38"/>
      <c r="I451" s="39"/>
      <c r="J451" s="40"/>
    </row>
    <row r="452" spans="1:10" s="41" customFormat="1" x14ac:dyDescent="0.25">
      <c r="A452" s="37"/>
      <c r="B452" s="38"/>
      <c r="C452" s="39"/>
      <c r="D452" s="29"/>
      <c r="E452" s="38"/>
      <c r="F452" s="39"/>
      <c r="G452" s="40"/>
      <c r="H452" s="38"/>
      <c r="I452" s="39"/>
      <c r="J452" s="40"/>
    </row>
    <row r="453" spans="1:10" s="41" customFormat="1" x14ac:dyDescent="0.25">
      <c r="A453" s="37"/>
      <c r="B453" s="38"/>
      <c r="C453" s="39"/>
      <c r="D453" s="29"/>
      <c r="E453" s="38"/>
      <c r="F453" s="39"/>
      <c r="G453" s="40"/>
      <c r="H453" s="38"/>
      <c r="I453" s="39"/>
      <c r="J453" s="40"/>
    </row>
    <row r="454" spans="1:10" s="41" customFormat="1" x14ac:dyDescent="0.25">
      <c r="A454" s="37"/>
      <c r="B454" s="38"/>
      <c r="C454" s="39"/>
      <c r="D454" s="29"/>
      <c r="E454" s="38"/>
      <c r="F454" s="39"/>
      <c r="G454" s="40"/>
      <c r="H454" s="38"/>
      <c r="I454" s="39"/>
      <c r="J454" s="40"/>
    </row>
    <row r="455" spans="1:10" s="41" customFormat="1" x14ac:dyDescent="0.25">
      <c r="A455" s="37"/>
      <c r="B455" s="38"/>
      <c r="C455" s="39"/>
      <c r="D455" s="29"/>
      <c r="E455" s="38"/>
      <c r="F455" s="39"/>
      <c r="G455" s="40"/>
      <c r="H455" s="38"/>
      <c r="I455" s="39"/>
      <c r="J455" s="40"/>
    </row>
    <row r="456" spans="1:10" s="41" customFormat="1" x14ac:dyDescent="0.25">
      <c r="A456" s="37"/>
      <c r="B456" s="38"/>
      <c r="C456" s="39"/>
      <c r="D456" s="29"/>
      <c r="E456" s="38"/>
      <c r="F456" s="39"/>
      <c r="G456" s="40"/>
      <c r="H456" s="38"/>
      <c r="I456" s="39"/>
      <c r="J456" s="40"/>
    </row>
    <row r="457" spans="1:10" s="41" customFormat="1" x14ac:dyDescent="0.25">
      <c r="A457" s="37"/>
      <c r="B457" s="38"/>
      <c r="C457" s="39"/>
      <c r="D457" s="29"/>
      <c r="E457" s="38"/>
      <c r="F457" s="39"/>
      <c r="G457" s="40"/>
      <c r="H457" s="38"/>
      <c r="I457" s="39"/>
      <c r="J457" s="40"/>
    </row>
    <row r="458" spans="1:10" s="41" customFormat="1" x14ac:dyDescent="0.25">
      <c r="A458" s="37"/>
      <c r="B458" s="38"/>
      <c r="C458" s="39"/>
      <c r="D458" s="29"/>
      <c r="E458" s="38"/>
      <c r="F458" s="39"/>
      <c r="G458" s="40"/>
      <c r="H458" s="38"/>
      <c r="I458" s="39"/>
      <c r="J458" s="40"/>
    </row>
    <row r="459" spans="1:10" s="41" customFormat="1" x14ac:dyDescent="0.25">
      <c r="A459" s="37"/>
      <c r="B459" s="38"/>
      <c r="C459" s="39"/>
      <c r="D459" s="29"/>
      <c r="E459" s="38"/>
      <c r="F459" s="39"/>
      <c r="G459" s="40"/>
      <c r="H459" s="38"/>
      <c r="I459" s="39"/>
      <c r="J459" s="40"/>
    </row>
    <row r="460" spans="1:10" s="41" customFormat="1" x14ac:dyDescent="0.25">
      <c r="A460" s="37"/>
      <c r="B460" s="38"/>
      <c r="C460" s="39"/>
      <c r="D460" s="29"/>
      <c r="E460" s="38"/>
      <c r="F460" s="39"/>
      <c r="G460" s="40"/>
      <c r="H460" s="38"/>
      <c r="I460" s="39"/>
      <c r="J460" s="40"/>
    </row>
    <row r="461" spans="1:10" s="41" customFormat="1" x14ac:dyDescent="0.25">
      <c r="A461" s="37"/>
      <c r="B461" s="38"/>
      <c r="C461" s="39"/>
      <c r="D461" s="29"/>
      <c r="E461" s="38"/>
      <c r="F461" s="39"/>
      <c r="G461" s="40"/>
      <c r="H461" s="38"/>
      <c r="I461" s="39"/>
      <c r="J461" s="40"/>
    </row>
    <row r="462" spans="1:10" s="41" customFormat="1" x14ac:dyDescent="0.25">
      <c r="A462" s="37"/>
      <c r="B462" s="38"/>
      <c r="C462" s="39"/>
      <c r="D462" s="29"/>
      <c r="E462" s="38"/>
      <c r="F462" s="39"/>
      <c r="G462" s="40"/>
      <c r="H462" s="38"/>
      <c r="I462" s="39"/>
      <c r="J462" s="40"/>
    </row>
    <row r="463" spans="1:10" s="41" customFormat="1" x14ac:dyDescent="0.25">
      <c r="A463" s="37"/>
      <c r="B463" s="38"/>
      <c r="C463" s="39"/>
      <c r="D463" s="29"/>
      <c r="E463" s="38"/>
      <c r="F463" s="39"/>
      <c r="G463" s="40"/>
      <c r="H463" s="38"/>
      <c r="I463" s="39"/>
      <c r="J463" s="40"/>
    </row>
    <row r="464" spans="1:10" s="41" customFormat="1" x14ac:dyDescent="0.25">
      <c r="A464" s="37"/>
      <c r="B464" s="38"/>
      <c r="C464" s="39"/>
      <c r="D464" s="29"/>
      <c r="E464" s="38"/>
      <c r="F464" s="39"/>
      <c r="G464" s="40"/>
      <c r="H464" s="38"/>
      <c r="I464" s="39"/>
      <c r="J464" s="40"/>
    </row>
    <row r="465" spans="1:10" s="41" customFormat="1" x14ac:dyDescent="0.25">
      <c r="A465" s="37"/>
      <c r="B465" s="38"/>
      <c r="C465" s="39"/>
      <c r="D465" s="29"/>
      <c r="E465" s="38"/>
      <c r="F465" s="39"/>
      <c r="G465" s="40"/>
      <c r="H465" s="38"/>
      <c r="I465" s="39"/>
      <c r="J465" s="40"/>
    </row>
    <row r="466" spans="1:10" s="41" customFormat="1" x14ac:dyDescent="0.25">
      <c r="A466" s="37"/>
      <c r="B466" s="38"/>
      <c r="C466" s="39"/>
      <c r="D466" s="29"/>
      <c r="E466" s="38"/>
      <c r="F466" s="39"/>
      <c r="G466" s="40"/>
      <c r="H466" s="38"/>
      <c r="I466" s="39"/>
      <c r="J466" s="40"/>
    </row>
    <row r="467" spans="1:10" s="41" customFormat="1" x14ac:dyDescent="0.25">
      <c r="A467" s="37"/>
      <c r="B467" s="38"/>
      <c r="C467" s="39"/>
      <c r="D467" s="29"/>
      <c r="E467" s="38"/>
      <c r="F467" s="39"/>
      <c r="G467" s="40"/>
      <c r="H467" s="38"/>
      <c r="I467" s="39"/>
      <c r="J467" s="40"/>
    </row>
    <row r="468" spans="1:10" s="41" customFormat="1" x14ac:dyDescent="0.25">
      <c r="A468" s="37"/>
      <c r="B468" s="38"/>
      <c r="C468" s="39"/>
      <c r="D468" s="29"/>
      <c r="E468" s="38"/>
      <c r="F468" s="39"/>
      <c r="G468" s="40"/>
      <c r="H468" s="38"/>
      <c r="I468" s="39"/>
      <c r="J468" s="40"/>
    </row>
    <row r="469" spans="1:10" s="41" customFormat="1" x14ac:dyDescent="0.25">
      <c r="A469" s="37"/>
      <c r="B469" s="38"/>
      <c r="C469" s="39"/>
      <c r="D469" s="29"/>
      <c r="E469" s="38"/>
      <c r="F469" s="39"/>
      <c r="G469" s="40"/>
      <c r="H469" s="38"/>
      <c r="I469" s="39"/>
      <c r="J469" s="40"/>
    </row>
    <row r="470" spans="1:10" s="41" customFormat="1" x14ac:dyDescent="0.25">
      <c r="A470" s="37"/>
      <c r="B470" s="38"/>
      <c r="C470" s="39"/>
      <c r="D470" s="29"/>
      <c r="E470" s="38"/>
      <c r="F470" s="39"/>
      <c r="G470" s="40"/>
      <c r="H470" s="38"/>
      <c r="I470" s="39"/>
      <c r="J470" s="40"/>
    </row>
    <row r="471" spans="1:10" s="41" customFormat="1" x14ac:dyDescent="0.25">
      <c r="A471" s="37"/>
      <c r="B471" s="38"/>
      <c r="C471" s="39"/>
      <c r="D471" s="29"/>
      <c r="E471" s="38"/>
      <c r="F471" s="39"/>
      <c r="G471" s="40"/>
      <c r="H471" s="38"/>
      <c r="I471" s="39"/>
      <c r="J471" s="40"/>
    </row>
    <row r="472" spans="1:10" s="41" customFormat="1" x14ac:dyDescent="0.25">
      <c r="A472" s="37"/>
      <c r="B472" s="38"/>
      <c r="C472" s="39"/>
      <c r="D472" s="29"/>
      <c r="E472" s="38"/>
      <c r="F472" s="39"/>
      <c r="G472" s="40"/>
      <c r="H472" s="38"/>
      <c r="I472" s="39"/>
      <c r="J472" s="40"/>
    </row>
    <row r="473" spans="1:10" s="41" customFormat="1" x14ac:dyDescent="0.25">
      <c r="A473" s="37"/>
      <c r="B473" s="38"/>
      <c r="C473" s="39"/>
      <c r="D473" s="29"/>
      <c r="E473" s="38"/>
      <c r="F473" s="39"/>
      <c r="G473" s="40"/>
      <c r="H473" s="38"/>
      <c r="I473" s="39"/>
      <c r="J473" s="40"/>
    </row>
    <row r="474" spans="1:10" s="41" customFormat="1" x14ac:dyDescent="0.25">
      <c r="A474" s="37"/>
      <c r="B474" s="38"/>
      <c r="C474" s="39"/>
      <c r="D474" s="29"/>
      <c r="E474" s="38"/>
      <c r="F474" s="39"/>
      <c r="G474" s="40"/>
      <c r="H474" s="38"/>
      <c r="I474" s="39"/>
      <c r="J474" s="40"/>
    </row>
    <row r="475" spans="1:10" s="41" customFormat="1" x14ac:dyDescent="0.25">
      <c r="A475" s="37"/>
      <c r="B475" s="38"/>
      <c r="C475" s="39"/>
      <c r="D475" s="29"/>
      <c r="E475" s="38"/>
      <c r="F475" s="39"/>
      <c r="G475" s="40"/>
      <c r="H475" s="38"/>
      <c r="I475" s="39"/>
      <c r="J475" s="40"/>
    </row>
    <row r="476" spans="1:10" s="41" customFormat="1" x14ac:dyDescent="0.25">
      <c r="A476" s="37"/>
      <c r="B476" s="38"/>
      <c r="C476" s="39"/>
      <c r="D476" s="29"/>
      <c r="E476" s="38"/>
      <c r="F476" s="39"/>
      <c r="G476" s="40"/>
      <c r="H476" s="38"/>
      <c r="I476" s="39"/>
      <c r="J476" s="40"/>
    </row>
    <row r="477" spans="1:10" s="41" customFormat="1" x14ac:dyDescent="0.25">
      <c r="A477" s="37"/>
      <c r="B477" s="38"/>
      <c r="C477" s="39"/>
      <c r="D477" s="29"/>
      <c r="E477" s="38"/>
      <c r="F477" s="39"/>
      <c r="G477" s="40"/>
      <c r="H477" s="38"/>
      <c r="I477" s="39"/>
      <c r="J477" s="40"/>
    </row>
    <row r="478" spans="1:10" s="41" customFormat="1" x14ac:dyDescent="0.25">
      <c r="A478" s="37"/>
      <c r="B478" s="38"/>
      <c r="C478" s="39"/>
      <c r="D478" s="29"/>
      <c r="E478" s="38"/>
      <c r="F478" s="39"/>
      <c r="G478" s="40"/>
      <c r="H478" s="38"/>
      <c r="I478" s="39"/>
      <c r="J478" s="40"/>
    </row>
    <row r="479" spans="1:10" s="41" customFormat="1" x14ac:dyDescent="0.25">
      <c r="A479" s="37"/>
      <c r="B479" s="38"/>
      <c r="C479" s="39"/>
      <c r="D479" s="29"/>
      <c r="E479" s="38"/>
      <c r="F479" s="39"/>
      <c r="G479" s="40"/>
      <c r="H479" s="38"/>
      <c r="I479" s="39"/>
      <c r="J479" s="40"/>
    </row>
    <row r="480" spans="1:10" s="41" customFormat="1" x14ac:dyDescent="0.25">
      <c r="A480" s="37"/>
      <c r="B480" s="38"/>
      <c r="C480" s="39"/>
      <c r="D480" s="29"/>
      <c r="E480" s="38"/>
      <c r="F480" s="39"/>
      <c r="G480" s="40"/>
      <c r="H480" s="38"/>
      <c r="I480" s="39"/>
      <c r="J480" s="40"/>
    </row>
    <row r="481" spans="1:10" s="41" customFormat="1" x14ac:dyDescent="0.25">
      <c r="A481" s="37"/>
      <c r="B481" s="38"/>
      <c r="C481" s="39"/>
      <c r="D481" s="29"/>
      <c r="E481" s="38"/>
      <c r="F481" s="39"/>
      <c r="G481" s="40"/>
      <c r="H481" s="38"/>
      <c r="I481" s="39"/>
      <c r="J481" s="40"/>
    </row>
    <row r="482" spans="1:10" s="41" customFormat="1" x14ac:dyDescent="0.25">
      <c r="A482" s="37"/>
      <c r="B482" s="38"/>
      <c r="C482" s="39"/>
      <c r="D482" s="29"/>
      <c r="E482" s="38"/>
      <c r="F482" s="39"/>
      <c r="G482" s="40"/>
      <c r="H482" s="38"/>
      <c r="I482" s="39"/>
      <c r="J482" s="40"/>
    </row>
    <row r="483" spans="1:10" s="41" customFormat="1" x14ac:dyDescent="0.25">
      <c r="A483" s="37"/>
      <c r="B483" s="38"/>
      <c r="C483" s="39"/>
      <c r="D483" s="29"/>
      <c r="E483" s="38"/>
      <c r="F483" s="39"/>
      <c r="G483" s="40"/>
      <c r="H483" s="38"/>
      <c r="I483" s="39"/>
      <c r="J483" s="40"/>
    </row>
    <row r="484" spans="1:10" s="41" customFormat="1" x14ac:dyDescent="0.25">
      <c r="A484" s="37"/>
      <c r="B484" s="38"/>
      <c r="C484" s="39"/>
      <c r="D484" s="29"/>
      <c r="E484" s="38"/>
      <c r="F484" s="39"/>
      <c r="G484" s="40"/>
      <c r="H484" s="38"/>
      <c r="I484" s="39"/>
      <c r="J484" s="40"/>
    </row>
    <row r="485" spans="1:10" s="41" customFormat="1" x14ac:dyDescent="0.25">
      <c r="A485" s="37"/>
      <c r="B485" s="38"/>
      <c r="C485" s="39"/>
      <c r="D485" s="29"/>
      <c r="E485" s="38"/>
      <c r="F485" s="39"/>
      <c r="G485" s="40"/>
      <c r="H485" s="38"/>
      <c r="I485" s="39"/>
      <c r="J485" s="40"/>
    </row>
    <row r="486" spans="1:10" s="41" customFormat="1" x14ac:dyDescent="0.25">
      <c r="A486" s="37"/>
      <c r="B486" s="38"/>
      <c r="C486" s="39"/>
      <c r="D486" s="29"/>
      <c r="E486" s="38"/>
      <c r="F486" s="39"/>
      <c r="G486" s="40"/>
      <c r="H486" s="38"/>
      <c r="I486" s="39"/>
      <c r="J486" s="40"/>
    </row>
    <row r="487" spans="1:10" s="41" customFormat="1" x14ac:dyDescent="0.25">
      <c r="A487" s="37"/>
      <c r="B487" s="38"/>
      <c r="C487" s="39"/>
      <c r="D487" s="29"/>
      <c r="E487" s="38"/>
      <c r="F487" s="39"/>
      <c r="G487" s="40"/>
      <c r="H487" s="38"/>
      <c r="I487" s="39"/>
      <c r="J487" s="40"/>
    </row>
    <row r="488" spans="1:10" s="41" customFormat="1" x14ac:dyDescent="0.25">
      <c r="A488" s="37"/>
      <c r="B488" s="38"/>
      <c r="C488" s="39"/>
      <c r="D488" s="29"/>
      <c r="E488" s="38"/>
      <c r="F488" s="39"/>
      <c r="G488" s="40"/>
      <c r="H488" s="38"/>
      <c r="I488" s="39"/>
      <c r="J488" s="40"/>
    </row>
    <row r="489" spans="1:10" s="41" customFormat="1" x14ac:dyDescent="0.25">
      <c r="A489" s="37"/>
      <c r="B489" s="38"/>
      <c r="C489" s="39"/>
      <c r="D489" s="29"/>
      <c r="E489" s="38"/>
      <c r="F489" s="39"/>
      <c r="G489" s="40"/>
      <c r="H489" s="38"/>
      <c r="I489" s="39"/>
      <c r="J489" s="40"/>
    </row>
    <row r="490" spans="1:10" s="41" customFormat="1" x14ac:dyDescent="0.25">
      <c r="A490" s="37"/>
      <c r="B490" s="38"/>
      <c r="C490" s="39"/>
      <c r="D490" s="29"/>
      <c r="E490" s="38"/>
      <c r="F490" s="39"/>
      <c r="G490" s="40"/>
      <c r="H490" s="38"/>
      <c r="I490" s="39"/>
      <c r="J490" s="40"/>
    </row>
    <row r="491" spans="1:10" s="41" customFormat="1" x14ac:dyDescent="0.25">
      <c r="A491" s="37"/>
      <c r="B491" s="38"/>
      <c r="C491" s="39"/>
      <c r="D491" s="29"/>
      <c r="E491" s="38"/>
      <c r="F491" s="39"/>
      <c r="G491" s="40"/>
      <c r="H491" s="38"/>
      <c r="I491" s="39"/>
      <c r="J491" s="40"/>
    </row>
    <row r="492" spans="1:10" s="41" customFormat="1" x14ac:dyDescent="0.25">
      <c r="A492" s="37"/>
      <c r="B492" s="38"/>
      <c r="C492" s="39"/>
      <c r="D492" s="29"/>
      <c r="E492" s="38"/>
      <c r="F492" s="39"/>
      <c r="G492" s="40"/>
      <c r="H492" s="38"/>
      <c r="I492" s="39"/>
      <c r="J492" s="40"/>
    </row>
    <row r="493" spans="1:10" s="41" customFormat="1" x14ac:dyDescent="0.25">
      <c r="A493" s="37"/>
      <c r="B493" s="38"/>
      <c r="C493" s="39"/>
      <c r="D493" s="29"/>
      <c r="E493" s="38"/>
      <c r="F493" s="39"/>
      <c r="G493" s="40"/>
      <c r="H493" s="38"/>
      <c r="I493" s="39"/>
      <c r="J493" s="40"/>
    </row>
    <row r="494" spans="1:10" s="41" customFormat="1" x14ac:dyDescent="0.25">
      <c r="A494" s="37"/>
      <c r="B494" s="38"/>
      <c r="C494" s="39"/>
      <c r="D494" s="29"/>
      <c r="E494" s="38"/>
      <c r="F494" s="39"/>
      <c r="G494" s="40"/>
      <c r="H494" s="38"/>
      <c r="I494" s="39"/>
      <c r="J494" s="40"/>
    </row>
    <row r="495" spans="1:10" s="41" customFormat="1" x14ac:dyDescent="0.25">
      <c r="A495" s="37"/>
      <c r="B495" s="38"/>
      <c r="C495" s="39"/>
      <c r="D495" s="29"/>
      <c r="E495" s="38"/>
      <c r="F495" s="39"/>
      <c r="G495" s="40"/>
      <c r="H495" s="38"/>
      <c r="I495" s="39"/>
      <c r="J495" s="40"/>
    </row>
    <row r="496" spans="1:10" s="41" customFormat="1" x14ac:dyDescent="0.25">
      <c r="A496" s="37"/>
      <c r="B496" s="38"/>
      <c r="C496" s="39"/>
      <c r="D496" s="29"/>
      <c r="E496" s="38"/>
      <c r="F496" s="39"/>
      <c r="G496" s="40"/>
      <c r="H496" s="38"/>
      <c r="I496" s="39"/>
      <c r="J496" s="40"/>
    </row>
    <row r="497" spans="1:10" s="41" customFormat="1" x14ac:dyDescent="0.25">
      <c r="A497" s="37"/>
      <c r="B497" s="38"/>
      <c r="C497" s="39"/>
      <c r="D497" s="29"/>
      <c r="E497" s="38"/>
      <c r="F497" s="39"/>
      <c r="G497" s="40"/>
      <c r="H497" s="38"/>
      <c r="I497" s="39"/>
      <c r="J497" s="40"/>
    </row>
    <row r="498" spans="1:10" s="41" customFormat="1" x14ac:dyDescent="0.25">
      <c r="A498" s="37"/>
      <c r="B498" s="38"/>
      <c r="C498" s="39"/>
      <c r="D498" s="29"/>
      <c r="E498" s="38"/>
      <c r="F498" s="39"/>
      <c r="G498" s="40"/>
      <c r="H498" s="38"/>
      <c r="I498" s="39"/>
      <c r="J498" s="40"/>
    </row>
    <row r="499" spans="1:10" s="41" customFormat="1" x14ac:dyDescent="0.25">
      <c r="A499" s="37"/>
      <c r="B499" s="38"/>
      <c r="C499" s="39"/>
      <c r="D499" s="29"/>
      <c r="E499" s="38"/>
      <c r="F499" s="39"/>
      <c r="G499" s="40"/>
      <c r="H499" s="38"/>
      <c r="I499" s="39"/>
      <c r="J499" s="40"/>
    </row>
    <row r="500" spans="1:10" s="41" customFormat="1" x14ac:dyDescent="0.25">
      <c r="A500" s="37"/>
      <c r="B500" s="38"/>
      <c r="C500" s="39"/>
      <c r="D500" s="29"/>
      <c r="E500" s="38"/>
      <c r="F500" s="39"/>
      <c r="G500" s="40"/>
      <c r="H500" s="38"/>
      <c r="I500" s="39"/>
      <c r="J500" s="40"/>
    </row>
    <row r="501" spans="1:10" s="41" customFormat="1" x14ac:dyDescent="0.25">
      <c r="A501" s="37"/>
      <c r="B501" s="38"/>
      <c r="C501" s="39"/>
      <c r="D501" s="29"/>
      <c r="E501" s="38"/>
      <c r="F501" s="39"/>
      <c r="G501" s="40"/>
      <c r="H501" s="38"/>
      <c r="I501" s="39"/>
      <c r="J501" s="40"/>
    </row>
    <row r="502" spans="1:10" s="41" customFormat="1" x14ac:dyDescent="0.25">
      <c r="A502" s="37"/>
      <c r="B502" s="38"/>
      <c r="C502" s="39"/>
      <c r="D502" s="29"/>
      <c r="E502" s="38"/>
      <c r="F502" s="39"/>
      <c r="G502" s="40"/>
      <c r="H502" s="38"/>
      <c r="I502" s="39"/>
      <c r="J502" s="40"/>
    </row>
    <row r="503" spans="1:10" s="41" customFormat="1" x14ac:dyDescent="0.25">
      <c r="A503" s="37"/>
      <c r="B503" s="38"/>
      <c r="C503" s="39"/>
      <c r="D503" s="29"/>
      <c r="E503" s="38"/>
      <c r="F503" s="39"/>
      <c r="G503" s="40"/>
      <c r="H503" s="38"/>
      <c r="I503" s="39"/>
      <c r="J503" s="40"/>
    </row>
    <row r="504" spans="1:10" s="41" customFormat="1" x14ac:dyDescent="0.25">
      <c r="A504" s="37"/>
      <c r="B504" s="38"/>
      <c r="C504" s="39"/>
      <c r="D504" s="29"/>
      <c r="E504" s="38"/>
      <c r="F504" s="39"/>
      <c r="G504" s="40"/>
      <c r="H504" s="38"/>
      <c r="I504" s="39"/>
      <c r="J504" s="40"/>
    </row>
    <row r="505" spans="1:10" s="41" customFormat="1" x14ac:dyDescent="0.25">
      <c r="A505" s="37"/>
      <c r="B505" s="38"/>
      <c r="C505" s="39"/>
      <c r="D505" s="29"/>
      <c r="E505" s="38"/>
      <c r="F505" s="39"/>
      <c r="G505" s="40"/>
      <c r="H505" s="38"/>
      <c r="I505" s="39"/>
      <c r="J505" s="40"/>
    </row>
    <row r="506" spans="1:10" s="41" customFormat="1" x14ac:dyDescent="0.25">
      <c r="A506" s="37"/>
      <c r="B506" s="38"/>
      <c r="C506" s="39"/>
      <c r="D506" s="29"/>
      <c r="E506" s="38"/>
      <c r="F506" s="39"/>
      <c r="G506" s="40"/>
      <c r="H506" s="38"/>
      <c r="I506" s="39"/>
      <c r="J506" s="40"/>
    </row>
    <row r="507" spans="1:10" s="41" customFormat="1" x14ac:dyDescent="0.25">
      <c r="A507" s="37"/>
      <c r="B507" s="38"/>
      <c r="C507" s="39"/>
      <c r="D507" s="29"/>
      <c r="E507" s="38"/>
      <c r="F507" s="39"/>
      <c r="G507" s="40"/>
      <c r="H507" s="38"/>
      <c r="I507" s="39"/>
      <c r="J507" s="40"/>
    </row>
    <row r="508" spans="1:10" s="41" customFormat="1" x14ac:dyDescent="0.25">
      <c r="A508" s="37"/>
      <c r="B508" s="38"/>
      <c r="C508" s="39"/>
      <c r="D508" s="29"/>
      <c r="E508" s="38"/>
      <c r="F508" s="39"/>
      <c r="G508" s="40"/>
      <c r="H508" s="38"/>
      <c r="I508" s="39"/>
      <c r="J508" s="40"/>
    </row>
    <row r="509" spans="1:10" s="41" customFormat="1" x14ac:dyDescent="0.25">
      <c r="A509" s="37"/>
      <c r="B509" s="38"/>
      <c r="C509" s="39"/>
      <c r="D509" s="29"/>
      <c r="E509" s="38"/>
      <c r="F509" s="39"/>
      <c r="G509" s="40"/>
      <c r="H509" s="38"/>
      <c r="I509" s="39"/>
      <c r="J509" s="40"/>
    </row>
    <row r="510" spans="1:10" s="41" customFormat="1" x14ac:dyDescent="0.25">
      <c r="A510" s="37"/>
      <c r="B510" s="38"/>
      <c r="C510" s="39"/>
      <c r="D510" s="29"/>
      <c r="E510" s="38"/>
      <c r="F510" s="39"/>
      <c r="G510" s="40"/>
      <c r="H510" s="38"/>
      <c r="I510" s="39"/>
      <c r="J510" s="40"/>
    </row>
    <row r="511" spans="1:10" s="41" customFormat="1" x14ac:dyDescent="0.25">
      <c r="A511" s="37"/>
      <c r="B511" s="38"/>
      <c r="C511" s="39"/>
      <c r="D511" s="29"/>
      <c r="E511" s="38"/>
      <c r="F511" s="39"/>
      <c r="G511" s="40"/>
      <c r="H511" s="38"/>
      <c r="I511" s="39"/>
      <c r="J511" s="40"/>
    </row>
    <row r="512" spans="1:10" s="41" customFormat="1" x14ac:dyDescent="0.25">
      <c r="A512" s="37"/>
      <c r="B512" s="38"/>
      <c r="C512" s="39"/>
      <c r="D512" s="29"/>
      <c r="E512" s="38"/>
      <c r="F512" s="39"/>
      <c r="G512" s="40"/>
      <c r="H512" s="38"/>
      <c r="I512" s="39"/>
      <c r="J512" s="40"/>
    </row>
    <row r="513" spans="1:10" s="41" customFormat="1" x14ac:dyDescent="0.25">
      <c r="A513" s="37"/>
      <c r="B513" s="38"/>
      <c r="C513" s="39"/>
      <c r="D513" s="29"/>
      <c r="E513" s="38"/>
      <c r="F513" s="39"/>
      <c r="G513" s="40"/>
      <c r="H513" s="38"/>
      <c r="I513" s="39"/>
      <c r="J513" s="40"/>
    </row>
    <row r="514" spans="1:10" s="41" customFormat="1" x14ac:dyDescent="0.25">
      <c r="A514" s="37"/>
      <c r="B514" s="38"/>
      <c r="C514" s="39"/>
      <c r="D514" s="29"/>
      <c r="E514" s="38"/>
      <c r="F514" s="39"/>
      <c r="G514" s="40"/>
      <c r="H514" s="38"/>
      <c r="I514" s="39"/>
      <c r="J514" s="40"/>
    </row>
    <row r="515" spans="1:10" s="41" customFormat="1" x14ac:dyDescent="0.25">
      <c r="A515" s="37"/>
      <c r="B515" s="38"/>
      <c r="C515" s="39"/>
      <c r="D515" s="29"/>
      <c r="E515" s="38"/>
      <c r="F515" s="39"/>
      <c r="G515" s="40"/>
      <c r="H515" s="38"/>
      <c r="I515" s="39"/>
      <c r="J515" s="40"/>
    </row>
    <row r="516" spans="1:10" s="41" customFormat="1" x14ac:dyDescent="0.25">
      <c r="A516" s="37"/>
      <c r="B516" s="38"/>
      <c r="C516" s="39"/>
      <c r="D516" s="29"/>
      <c r="E516" s="38"/>
      <c r="F516" s="39"/>
      <c r="G516" s="40"/>
      <c r="H516" s="38"/>
      <c r="I516" s="39"/>
      <c r="J516" s="40"/>
    </row>
    <row r="517" spans="1:10" s="41" customFormat="1" x14ac:dyDescent="0.25">
      <c r="A517" s="37"/>
      <c r="B517" s="38"/>
      <c r="C517" s="39"/>
      <c r="D517" s="29"/>
      <c r="E517" s="38"/>
      <c r="F517" s="39"/>
      <c r="G517" s="40"/>
      <c r="H517" s="38"/>
      <c r="I517" s="39"/>
      <c r="J517" s="40"/>
    </row>
    <row r="518" spans="1:10" s="41" customFormat="1" x14ac:dyDescent="0.25">
      <c r="A518" s="37"/>
      <c r="B518" s="38"/>
      <c r="C518" s="39"/>
      <c r="D518" s="29"/>
      <c r="E518" s="38"/>
      <c r="F518" s="39"/>
      <c r="G518" s="40"/>
      <c r="H518" s="38"/>
      <c r="I518" s="39"/>
      <c r="J518" s="40"/>
    </row>
    <row r="519" spans="1:10" s="41" customFormat="1" x14ac:dyDescent="0.25">
      <c r="A519" s="37"/>
      <c r="B519" s="38"/>
      <c r="C519" s="39"/>
      <c r="D519" s="29"/>
      <c r="E519" s="38"/>
      <c r="F519" s="39"/>
      <c r="G519" s="40"/>
      <c r="H519" s="38"/>
      <c r="I519" s="39"/>
      <c r="J519" s="40"/>
    </row>
    <row r="520" spans="1:10" s="41" customFormat="1" x14ac:dyDescent="0.25">
      <c r="A520" s="37"/>
      <c r="B520" s="38"/>
      <c r="C520" s="39"/>
      <c r="D520" s="29"/>
      <c r="E520" s="38"/>
      <c r="F520" s="39"/>
      <c r="G520" s="40"/>
      <c r="H520" s="38"/>
      <c r="I520" s="39"/>
      <c r="J520" s="40"/>
    </row>
    <row r="521" spans="1:10" s="41" customFormat="1" x14ac:dyDescent="0.25">
      <c r="A521" s="37"/>
      <c r="B521" s="38"/>
      <c r="C521" s="39"/>
      <c r="D521" s="29"/>
      <c r="E521" s="38"/>
      <c r="F521" s="39"/>
      <c r="G521" s="40"/>
      <c r="H521" s="38"/>
      <c r="I521" s="39"/>
      <c r="J521" s="40"/>
    </row>
    <row r="522" spans="1:10" s="41" customFormat="1" x14ac:dyDescent="0.25">
      <c r="A522" s="37"/>
      <c r="B522" s="38"/>
      <c r="C522" s="39"/>
      <c r="D522" s="29"/>
      <c r="E522" s="38"/>
      <c r="F522" s="39"/>
      <c r="G522" s="40"/>
      <c r="H522" s="38"/>
      <c r="I522" s="39"/>
      <c r="J522" s="40"/>
    </row>
    <row r="523" spans="1:10" s="41" customFormat="1" x14ac:dyDescent="0.25">
      <c r="A523" s="37"/>
      <c r="B523" s="38"/>
      <c r="C523" s="39"/>
      <c r="D523" s="29"/>
      <c r="E523" s="38"/>
      <c r="F523" s="39"/>
      <c r="G523" s="40"/>
      <c r="H523" s="38"/>
      <c r="I523" s="39"/>
      <c r="J523" s="40"/>
    </row>
    <row r="524" spans="1:10" s="41" customFormat="1" x14ac:dyDescent="0.25">
      <c r="A524" s="37"/>
      <c r="B524" s="38"/>
      <c r="C524" s="39"/>
      <c r="D524" s="29"/>
      <c r="E524" s="38"/>
      <c r="F524" s="39"/>
      <c r="G524" s="40"/>
      <c r="H524" s="38"/>
      <c r="I524" s="39"/>
      <c r="J524" s="40"/>
    </row>
    <row r="525" spans="1:10" s="41" customFormat="1" x14ac:dyDescent="0.25">
      <c r="A525" s="37"/>
      <c r="B525" s="38"/>
      <c r="C525" s="39"/>
      <c r="D525" s="29"/>
      <c r="E525" s="38"/>
      <c r="F525" s="39"/>
      <c r="G525" s="40"/>
      <c r="H525" s="38"/>
      <c r="I525" s="39"/>
      <c r="J525" s="40"/>
    </row>
    <row r="526" spans="1:10" s="41" customFormat="1" x14ac:dyDescent="0.25">
      <c r="A526" s="37"/>
      <c r="B526" s="38"/>
      <c r="C526" s="39"/>
      <c r="D526" s="29"/>
      <c r="E526" s="38"/>
      <c r="F526" s="39"/>
      <c r="G526" s="40"/>
      <c r="H526" s="38"/>
      <c r="I526" s="39"/>
      <c r="J526" s="40"/>
    </row>
    <row r="527" spans="1:10" s="41" customFormat="1" x14ac:dyDescent="0.25">
      <c r="A527" s="37"/>
      <c r="B527" s="38"/>
      <c r="C527" s="39"/>
      <c r="D527" s="29"/>
      <c r="E527" s="38"/>
      <c r="F527" s="39"/>
      <c r="G527" s="40"/>
      <c r="H527" s="38"/>
      <c r="I527" s="39"/>
      <c r="J527" s="40"/>
    </row>
    <row r="528" spans="1:10" s="41" customFormat="1" x14ac:dyDescent="0.25">
      <c r="A528" s="37"/>
      <c r="B528" s="38"/>
      <c r="C528" s="39"/>
      <c r="D528" s="29"/>
      <c r="E528" s="38"/>
      <c r="F528" s="39"/>
      <c r="G528" s="40"/>
      <c r="H528" s="38"/>
      <c r="I528" s="39"/>
      <c r="J528" s="40"/>
    </row>
    <row r="529" spans="1:10" s="41" customFormat="1" x14ac:dyDescent="0.25">
      <c r="A529" s="37"/>
      <c r="B529" s="38"/>
      <c r="C529" s="39"/>
      <c r="D529" s="29"/>
      <c r="E529" s="38"/>
      <c r="F529" s="39"/>
      <c r="G529" s="40"/>
      <c r="H529" s="38"/>
      <c r="I529" s="39"/>
      <c r="J529" s="40"/>
    </row>
    <row r="530" spans="1:10" s="41" customFormat="1" x14ac:dyDescent="0.25">
      <c r="A530" s="37"/>
      <c r="B530" s="38"/>
      <c r="C530" s="39"/>
      <c r="D530" s="29"/>
      <c r="E530" s="38"/>
      <c r="F530" s="39"/>
      <c r="G530" s="40"/>
      <c r="H530" s="38"/>
      <c r="I530" s="39"/>
      <c r="J530" s="40"/>
    </row>
    <row r="531" spans="1:10" s="41" customFormat="1" x14ac:dyDescent="0.25">
      <c r="A531" s="37"/>
      <c r="B531" s="38"/>
      <c r="C531" s="39"/>
      <c r="D531" s="29"/>
      <c r="E531" s="38"/>
      <c r="F531" s="39"/>
      <c r="G531" s="40"/>
      <c r="H531" s="38"/>
      <c r="I531" s="39"/>
      <c r="J531" s="40"/>
    </row>
    <row r="532" spans="1:10" s="41" customFormat="1" x14ac:dyDescent="0.25">
      <c r="A532" s="37"/>
      <c r="B532" s="38"/>
      <c r="C532" s="39"/>
      <c r="D532" s="29"/>
      <c r="E532" s="38"/>
      <c r="F532" s="39"/>
      <c r="G532" s="40"/>
      <c r="H532" s="38"/>
      <c r="I532" s="39"/>
      <c r="J532" s="40"/>
    </row>
    <row r="533" spans="1:10" s="41" customFormat="1" x14ac:dyDescent="0.25">
      <c r="A533" s="37"/>
      <c r="B533" s="38"/>
      <c r="C533" s="39"/>
      <c r="D533" s="29"/>
      <c r="E533" s="38"/>
      <c r="F533" s="39"/>
      <c r="G533" s="40"/>
      <c r="H533" s="38"/>
      <c r="I533" s="39"/>
      <c r="J533" s="40"/>
    </row>
    <row r="534" spans="1:10" s="41" customFormat="1" x14ac:dyDescent="0.25">
      <c r="A534" s="37"/>
      <c r="B534" s="38"/>
      <c r="C534" s="39"/>
      <c r="D534" s="29"/>
      <c r="E534" s="38"/>
      <c r="F534" s="39"/>
      <c r="G534" s="40"/>
      <c r="H534" s="38"/>
      <c r="I534" s="39"/>
      <c r="J534" s="40"/>
    </row>
    <row r="535" spans="1:10" s="41" customFormat="1" x14ac:dyDescent="0.25">
      <c r="A535" s="37"/>
      <c r="B535" s="38"/>
      <c r="C535" s="39"/>
      <c r="D535" s="29"/>
      <c r="E535" s="38"/>
      <c r="F535" s="39"/>
      <c r="G535" s="40"/>
      <c r="H535" s="38"/>
      <c r="I535" s="39"/>
      <c r="J535" s="40"/>
    </row>
    <row r="536" spans="1:10" s="41" customFormat="1" x14ac:dyDescent="0.25">
      <c r="A536" s="37"/>
      <c r="B536" s="38"/>
      <c r="C536" s="39"/>
      <c r="D536" s="29"/>
      <c r="E536" s="38"/>
      <c r="F536" s="39"/>
      <c r="G536" s="40"/>
      <c r="H536" s="38"/>
      <c r="I536" s="39"/>
      <c r="J536" s="40"/>
    </row>
    <row r="537" spans="1:10" s="41" customFormat="1" x14ac:dyDescent="0.25">
      <c r="A537" s="37"/>
      <c r="B537" s="38"/>
      <c r="C537" s="39"/>
      <c r="D537" s="29"/>
      <c r="E537" s="38"/>
      <c r="F537" s="39"/>
      <c r="G537" s="40"/>
      <c r="H537" s="38"/>
      <c r="I537" s="39"/>
      <c r="J537" s="40"/>
    </row>
    <row r="538" spans="1:10" s="41" customFormat="1" x14ac:dyDescent="0.25">
      <c r="A538" s="37"/>
      <c r="B538" s="38"/>
      <c r="C538" s="39"/>
      <c r="D538" s="29"/>
      <c r="E538" s="38"/>
      <c r="F538" s="39"/>
      <c r="G538" s="40"/>
      <c r="H538" s="38"/>
      <c r="I538" s="39"/>
      <c r="J538" s="40"/>
    </row>
    <row r="539" spans="1:10" s="41" customFormat="1" x14ac:dyDescent="0.25">
      <c r="A539" s="37"/>
      <c r="B539" s="38"/>
      <c r="C539" s="39"/>
      <c r="D539" s="29"/>
      <c r="E539" s="38"/>
      <c r="F539" s="39"/>
      <c r="G539" s="40"/>
      <c r="H539" s="38"/>
      <c r="I539" s="39"/>
      <c r="J539" s="40"/>
    </row>
    <row r="540" spans="1:10" s="41" customFormat="1" x14ac:dyDescent="0.25">
      <c r="A540" s="37"/>
      <c r="B540" s="38"/>
      <c r="C540" s="39"/>
      <c r="D540" s="29"/>
      <c r="E540" s="38"/>
      <c r="F540" s="39"/>
      <c r="G540" s="40"/>
      <c r="H540" s="38"/>
      <c r="I540" s="39"/>
      <c r="J540" s="40"/>
    </row>
    <row r="541" spans="1:10" s="41" customFormat="1" x14ac:dyDescent="0.25">
      <c r="A541" s="37"/>
      <c r="B541" s="38"/>
      <c r="C541" s="39"/>
      <c r="D541" s="29"/>
      <c r="E541" s="38"/>
      <c r="F541" s="39"/>
      <c r="G541" s="40"/>
      <c r="H541" s="38"/>
      <c r="I541" s="39"/>
      <c r="J541" s="40"/>
    </row>
    <row r="542" spans="1:10" s="41" customFormat="1" x14ac:dyDescent="0.25">
      <c r="A542" s="37"/>
      <c r="B542" s="38"/>
      <c r="C542" s="39"/>
      <c r="D542" s="29"/>
      <c r="E542" s="38"/>
      <c r="F542" s="39"/>
      <c r="G542" s="40"/>
      <c r="H542" s="38"/>
      <c r="I542" s="39"/>
      <c r="J542" s="40"/>
    </row>
    <row r="543" spans="1:10" s="41" customFormat="1" x14ac:dyDescent="0.25">
      <c r="A543" s="37"/>
      <c r="B543" s="38"/>
      <c r="C543" s="39"/>
      <c r="D543" s="29"/>
      <c r="E543" s="38"/>
      <c r="F543" s="39"/>
      <c r="G543" s="40"/>
      <c r="H543" s="38"/>
      <c r="I543" s="39"/>
      <c r="J543" s="40"/>
    </row>
    <row r="544" spans="1:10" s="41" customFormat="1" x14ac:dyDescent="0.25">
      <c r="A544" s="37"/>
      <c r="B544" s="38"/>
      <c r="C544" s="39"/>
      <c r="D544" s="29"/>
      <c r="E544" s="38"/>
      <c r="F544" s="39"/>
      <c r="G544" s="40"/>
      <c r="H544" s="38"/>
      <c r="I544" s="39"/>
      <c r="J544" s="40"/>
    </row>
    <row r="545" spans="1:10" s="41" customFormat="1" x14ac:dyDescent="0.25">
      <c r="A545" s="37"/>
      <c r="B545" s="38"/>
      <c r="C545" s="39"/>
      <c r="D545" s="29"/>
      <c r="E545" s="38"/>
      <c r="F545" s="39"/>
      <c r="G545" s="40"/>
      <c r="H545" s="38"/>
      <c r="I545" s="39"/>
      <c r="J545" s="40"/>
    </row>
    <row r="546" spans="1:10" s="41" customFormat="1" x14ac:dyDescent="0.25">
      <c r="A546" s="37"/>
      <c r="B546" s="38"/>
      <c r="C546" s="39"/>
      <c r="D546" s="29"/>
      <c r="E546" s="38"/>
      <c r="F546" s="39"/>
      <c r="G546" s="40"/>
      <c r="H546" s="38"/>
      <c r="I546" s="39"/>
      <c r="J546" s="40"/>
    </row>
    <row r="547" spans="1:10" s="41" customFormat="1" x14ac:dyDescent="0.25">
      <c r="A547" s="37"/>
      <c r="B547" s="38"/>
      <c r="C547" s="39"/>
      <c r="D547" s="29"/>
      <c r="E547" s="38"/>
      <c r="F547" s="39"/>
      <c r="G547" s="40"/>
      <c r="H547" s="38"/>
      <c r="I547" s="39"/>
      <c r="J547" s="40"/>
    </row>
    <row r="548" spans="1:10" s="41" customFormat="1" x14ac:dyDescent="0.25">
      <c r="A548" s="37"/>
      <c r="B548" s="38"/>
      <c r="C548" s="39"/>
      <c r="D548" s="29"/>
      <c r="E548" s="38"/>
      <c r="F548" s="39"/>
      <c r="G548" s="40"/>
      <c r="H548" s="38"/>
      <c r="I548" s="39"/>
      <c r="J548" s="40"/>
    </row>
    <row r="549" spans="1:10" s="41" customFormat="1" x14ac:dyDescent="0.25">
      <c r="A549" s="37"/>
      <c r="B549" s="38"/>
      <c r="C549" s="39"/>
      <c r="D549" s="29"/>
      <c r="E549" s="38"/>
      <c r="F549" s="39"/>
      <c r="G549" s="40"/>
      <c r="H549" s="38"/>
      <c r="I549" s="39"/>
      <c r="J549" s="40"/>
    </row>
    <row r="550" spans="1:10" s="41" customFormat="1" x14ac:dyDescent="0.25">
      <c r="A550" s="37"/>
      <c r="B550" s="38"/>
      <c r="C550" s="39"/>
      <c r="D550" s="29"/>
      <c r="E550" s="38"/>
      <c r="F550" s="39"/>
      <c r="G550" s="40"/>
      <c r="H550" s="38"/>
      <c r="I550" s="39"/>
      <c r="J550" s="40"/>
    </row>
    <row r="551" spans="1:10" s="41" customFormat="1" x14ac:dyDescent="0.25">
      <c r="A551" s="37"/>
      <c r="B551" s="38"/>
      <c r="C551" s="39"/>
      <c r="D551" s="29"/>
      <c r="E551" s="38"/>
      <c r="F551" s="39"/>
      <c r="G551" s="40"/>
      <c r="H551" s="38"/>
      <c r="I551" s="39"/>
      <c r="J551" s="40"/>
    </row>
    <row r="552" spans="1:10" s="41" customFormat="1" x14ac:dyDescent="0.25">
      <c r="A552" s="37"/>
      <c r="B552" s="38"/>
      <c r="C552" s="39"/>
      <c r="D552" s="29"/>
      <c r="E552" s="38"/>
      <c r="F552" s="39"/>
      <c r="G552" s="40"/>
      <c r="H552" s="38"/>
      <c r="I552" s="39"/>
      <c r="J552" s="40"/>
    </row>
    <row r="553" spans="1:10" s="41" customFormat="1" x14ac:dyDescent="0.25">
      <c r="A553" s="37"/>
      <c r="B553" s="38"/>
      <c r="C553" s="39"/>
      <c r="D553" s="29"/>
      <c r="E553" s="38"/>
      <c r="F553" s="39"/>
      <c r="G553" s="40"/>
      <c r="H553" s="38"/>
      <c r="I553" s="39"/>
      <c r="J553" s="40"/>
    </row>
    <row r="554" spans="1:10" s="41" customFormat="1" x14ac:dyDescent="0.25">
      <c r="A554" s="37"/>
      <c r="B554" s="38"/>
      <c r="C554" s="39"/>
      <c r="D554" s="29"/>
      <c r="E554" s="38"/>
      <c r="F554" s="39"/>
      <c r="G554" s="40"/>
      <c r="H554" s="38"/>
      <c r="I554" s="39"/>
      <c r="J554" s="40"/>
    </row>
    <row r="555" spans="1:10" s="41" customFormat="1" x14ac:dyDescent="0.25">
      <c r="A555" s="37"/>
      <c r="B555" s="38"/>
      <c r="C555" s="39"/>
      <c r="D555" s="29"/>
      <c r="E555" s="38"/>
      <c r="F555" s="39"/>
      <c r="G555" s="40"/>
      <c r="H555" s="38"/>
      <c r="I555" s="39"/>
      <c r="J555" s="40"/>
    </row>
    <row r="556" spans="1:10" s="41" customFormat="1" x14ac:dyDescent="0.25">
      <c r="A556" s="37"/>
      <c r="B556" s="38"/>
      <c r="C556" s="39"/>
      <c r="D556" s="29"/>
      <c r="E556" s="38"/>
      <c r="F556" s="39"/>
      <c r="G556" s="40"/>
      <c r="H556" s="38"/>
      <c r="I556" s="39"/>
      <c r="J556" s="40"/>
    </row>
    <row r="557" spans="1:10" s="41" customFormat="1" x14ac:dyDescent="0.25">
      <c r="A557" s="37"/>
      <c r="B557" s="38"/>
      <c r="C557" s="39"/>
      <c r="D557" s="29"/>
      <c r="E557" s="38"/>
      <c r="F557" s="39"/>
      <c r="G557" s="40"/>
      <c r="H557" s="38"/>
      <c r="I557" s="39"/>
      <c r="J557" s="40"/>
    </row>
    <row r="558" spans="1:10" s="41" customFormat="1" x14ac:dyDescent="0.25">
      <c r="A558" s="37"/>
      <c r="B558" s="38"/>
      <c r="C558" s="39"/>
      <c r="D558" s="29"/>
      <c r="E558" s="38"/>
      <c r="F558" s="39"/>
      <c r="G558" s="40"/>
      <c r="H558" s="38"/>
      <c r="I558" s="39"/>
      <c r="J558" s="40"/>
    </row>
    <row r="559" spans="1:10" s="41" customFormat="1" x14ac:dyDescent="0.25">
      <c r="A559" s="37"/>
      <c r="B559" s="38"/>
      <c r="C559" s="39"/>
      <c r="D559" s="29"/>
      <c r="E559" s="38"/>
      <c r="F559" s="39"/>
      <c r="G559" s="40"/>
      <c r="H559" s="38"/>
      <c r="I559" s="39"/>
      <c r="J559" s="40"/>
    </row>
    <row r="560" spans="1:10" s="41" customFormat="1" x14ac:dyDescent="0.25">
      <c r="A560" s="37"/>
      <c r="B560" s="38"/>
      <c r="C560" s="39"/>
      <c r="D560" s="29"/>
      <c r="E560" s="38"/>
      <c r="F560" s="39"/>
      <c r="G560" s="40"/>
      <c r="H560" s="38"/>
      <c r="I560" s="39"/>
      <c r="J560" s="40"/>
    </row>
    <row r="561" spans="1:10" s="41" customFormat="1" x14ac:dyDescent="0.25">
      <c r="A561" s="37"/>
      <c r="B561" s="38"/>
      <c r="C561" s="39"/>
      <c r="D561" s="29"/>
      <c r="E561" s="38"/>
      <c r="F561" s="39"/>
      <c r="G561" s="40"/>
      <c r="H561" s="38"/>
      <c r="I561" s="39"/>
      <c r="J561" s="40"/>
    </row>
    <row r="562" spans="1:10" s="41" customFormat="1" x14ac:dyDescent="0.25">
      <c r="A562" s="37"/>
      <c r="B562" s="38"/>
      <c r="C562" s="39"/>
      <c r="D562" s="29"/>
      <c r="E562" s="38"/>
      <c r="F562" s="39"/>
      <c r="G562" s="40"/>
      <c r="H562" s="38"/>
      <c r="I562" s="39"/>
      <c r="J562" s="40"/>
    </row>
    <row r="563" spans="1:10" s="41" customFormat="1" x14ac:dyDescent="0.25">
      <c r="A563" s="37"/>
      <c r="B563" s="38"/>
      <c r="C563" s="39"/>
      <c r="D563" s="29"/>
      <c r="E563" s="38"/>
      <c r="F563" s="39"/>
      <c r="G563" s="40"/>
      <c r="H563" s="38"/>
      <c r="I563" s="39"/>
      <c r="J563" s="40"/>
    </row>
    <row r="564" spans="1:10" s="41" customFormat="1" x14ac:dyDescent="0.25">
      <c r="A564" s="37"/>
      <c r="B564" s="38"/>
      <c r="C564" s="39"/>
      <c r="D564" s="29"/>
      <c r="E564" s="38"/>
      <c r="F564" s="39"/>
      <c r="G564" s="40"/>
      <c r="H564" s="38"/>
      <c r="I564" s="39"/>
      <c r="J564" s="40"/>
    </row>
    <row r="565" spans="1:10" s="41" customFormat="1" x14ac:dyDescent="0.25">
      <c r="A565" s="37"/>
      <c r="B565" s="38"/>
      <c r="C565" s="39"/>
      <c r="D565" s="29"/>
      <c r="E565" s="38"/>
      <c r="F565" s="39"/>
      <c r="G565" s="40"/>
      <c r="H565" s="38"/>
      <c r="I565" s="39"/>
      <c r="J565" s="40"/>
    </row>
    <row r="566" spans="1:10" s="41" customFormat="1" x14ac:dyDescent="0.25">
      <c r="A566" s="37"/>
      <c r="B566" s="38"/>
      <c r="C566" s="39"/>
      <c r="D566" s="29"/>
      <c r="E566" s="38"/>
      <c r="F566" s="39"/>
      <c r="G566" s="40"/>
      <c r="H566" s="38"/>
      <c r="I566" s="39"/>
      <c r="J566" s="40"/>
    </row>
    <row r="567" spans="1:10" s="41" customFormat="1" x14ac:dyDescent="0.25">
      <c r="A567" s="37"/>
      <c r="B567" s="38"/>
      <c r="C567" s="39"/>
      <c r="D567" s="29"/>
      <c r="E567" s="38"/>
      <c r="F567" s="39"/>
      <c r="G567" s="40"/>
      <c r="H567" s="38"/>
      <c r="I567" s="39"/>
      <c r="J567" s="40"/>
    </row>
    <row r="568" spans="1:10" s="41" customFormat="1" x14ac:dyDescent="0.25">
      <c r="A568" s="37"/>
      <c r="B568" s="38"/>
      <c r="C568" s="39"/>
      <c r="D568" s="29"/>
      <c r="E568" s="38"/>
      <c r="F568" s="39"/>
      <c r="G568" s="40"/>
      <c r="H568" s="38"/>
      <c r="I568" s="39"/>
      <c r="J568" s="40"/>
    </row>
    <row r="569" spans="1:10" s="41" customFormat="1" x14ac:dyDescent="0.25">
      <c r="A569" s="37"/>
      <c r="B569" s="38"/>
      <c r="C569" s="39"/>
      <c r="D569" s="29"/>
      <c r="E569" s="38"/>
      <c r="F569" s="39"/>
      <c r="G569" s="40"/>
      <c r="H569" s="38"/>
      <c r="I569" s="39"/>
      <c r="J569" s="40"/>
    </row>
    <row r="570" spans="1:10" s="41" customFormat="1" x14ac:dyDescent="0.25">
      <c r="A570" s="37"/>
      <c r="B570" s="38"/>
      <c r="C570" s="39"/>
      <c r="D570" s="29"/>
      <c r="E570" s="38"/>
      <c r="F570" s="39"/>
      <c r="G570" s="40"/>
      <c r="H570" s="38"/>
      <c r="I570" s="39"/>
      <c r="J570" s="40"/>
    </row>
    <row r="571" spans="1:10" s="41" customFormat="1" x14ac:dyDescent="0.25">
      <c r="A571" s="37"/>
      <c r="B571" s="38"/>
      <c r="C571" s="39"/>
      <c r="D571" s="29"/>
      <c r="E571" s="38"/>
      <c r="F571" s="39"/>
      <c r="G571" s="40"/>
      <c r="H571" s="38"/>
      <c r="I571" s="39"/>
      <c r="J571" s="40"/>
    </row>
    <row r="572" spans="1:10" s="41" customFormat="1" x14ac:dyDescent="0.25">
      <c r="A572" s="37"/>
      <c r="B572" s="38"/>
      <c r="C572" s="39"/>
      <c r="D572" s="29"/>
      <c r="E572" s="38"/>
      <c r="F572" s="39"/>
      <c r="G572" s="40"/>
      <c r="H572" s="38"/>
      <c r="I572" s="39"/>
      <c r="J572" s="40"/>
    </row>
    <row r="573" spans="1:10" s="41" customFormat="1" x14ac:dyDescent="0.25">
      <c r="A573" s="37"/>
      <c r="B573" s="38"/>
      <c r="C573" s="39"/>
      <c r="D573" s="29"/>
      <c r="E573" s="38"/>
      <c r="F573" s="39"/>
      <c r="G573" s="40"/>
      <c r="H573" s="38"/>
      <c r="I573" s="39"/>
      <c r="J573" s="40"/>
    </row>
    <row r="574" spans="1:10" s="41" customFormat="1" x14ac:dyDescent="0.25">
      <c r="A574" s="37"/>
      <c r="B574" s="38"/>
      <c r="C574" s="39"/>
      <c r="D574" s="29"/>
      <c r="E574" s="38"/>
      <c r="F574" s="39"/>
      <c r="G574" s="40"/>
      <c r="H574" s="38"/>
      <c r="I574" s="39"/>
      <c r="J574" s="40"/>
    </row>
    <row r="575" spans="1:10" s="41" customFormat="1" x14ac:dyDescent="0.25">
      <c r="A575" s="37"/>
      <c r="B575" s="38"/>
      <c r="C575" s="39"/>
      <c r="D575" s="29"/>
      <c r="E575" s="38"/>
      <c r="F575" s="39"/>
      <c r="G575" s="40"/>
      <c r="H575" s="38"/>
      <c r="I575" s="39"/>
      <c r="J575" s="40"/>
    </row>
    <row r="576" spans="1:10" s="41" customFormat="1" x14ac:dyDescent="0.25">
      <c r="A576" s="37"/>
      <c r="B576" s="38"/>
      <c r="C576" s="39"/>
      <c r="D576" s="29"/>
      <c r="E576" s="38"/>
      <c r="F576" s="39"/>
      <c r="G576" s="40"/>
      <c r="H576" s="38"/>
      <c r="I576" s="39"/>
      <c r="J576" s="40"/>
    </row>
    <row r="577" spans="1:10" s="41" customFormat="1" x14ac:dyDescent="0.25">
      <c r="A577" s="37"/>
      <c r="B577" s="38"/>
      <c r="C577" s="39"/>
      <c r="D577" s="29"/>
      <c r="E577" s="38"/>
      <c r="F577" s="39"/>
      <c r="G577" s="40"/>
      <c r="H577" s="38"/>
      <c r="I577" s="39"/>
      <c r="J577" s="40"/>
    </row>
    <row r="578" spans="1:10" s="41" customFormat="1" x14ac:dyDescent="0.25">
      <c r="A578" s="37"/>
      <c r="B578" s="38"/>
      <c r="C578" s="39"/>
      <c r="D578" s="29"/>
      <c r="E578" s="38"/>
      <c r="F578" s="39"/>
      <c r="G578" s="40"/>
      <c r="H578" s="38"/>
      <c r="I578" s="39"/>
      <c r="J578" s="40"/>
    </row>
    <row r="579" spans="1:10" s="41" customFormat="1" x14ac:dyDescent="0.25">
      <c r="A579" s="37"/>
      <c r="B579" s="38"/>
      <c r="C579" s="39"/>
      <c r="D579" s="29"/>
      <c r="E579" s="38"/>
      <c r="F579" s="39"/>
      <c r="G579" s="40"/>
      <c r="H579" s="38"/>
      <c r="I579" s="39"/>
      <c r="J579" s="40"/>
    </row>
    <row r="580" spans="1:10" s="41" customFormat="1" x14ac:dyDescent="0.25">
      <c r="A580" s="37"/>
      <c r="B580" s="38"/>
      <c r="C580" s="39"/>
      <c r="D580" s="29"/>
      <c r="E580" s="38"/>
      <c r="F580" s="39"/>
      <c r="G580" s="40"/>
      <c r="H580" s="38"/>
      <c r="I580" s="39"/>
      <c r="J580" s="40"/>
    </row>
    <row r="581" spans="1:10" s="41" customFormat="1" x14ac:dyDescent="0.25">
      <c r="A581" s="37"/>
      <c r="B581" s="38"/>
      <c r="C581" s="39"/>
      <c r="D581" s="29"/>
      <c r="E581" s="38"/>
      <c r="F581" s="39"/>
      <c r="G581" s="40"/>
      <c r="H581" s="38"/>
      <c r="I581" s="39"/>
      <c r="J581" s="40"/>
    </row>
    <row r="582" spans="1:10" s="41" customFormat="1" x14ac:dyDescent="0.25">
      <c r="A582" s="37"/>
      <c r="B582" s="38"/>
      <c r="C582" s="39"/>
      <c r="D582" s="29"/>
      <c r="E582" s="38"/>
      <c r="F582" s="39"/>
      <c r="G582" s="40"/>
      <c r="H582" s="38"/>
      <c r="I582" s="39"/>
      <c r="J582" s="40"/>
    </row>
    <row r="583" spans="1:10" s="41" customFormat="1" x14ac:dyDescent="0.25">
      <c r="A583" s="37"/>
      <c r="B583" s="38"/>
      <c r="C583" s="39"/>
      <c r="D583" s="29"/>
      <c r="E583" s="38"/>
      <c r="F583" s="39"/>
      <c r="G583" s="40"/>
      <c r="H583" s="38"/>
      <c r="I583" s="39"/>
      <c r="J583" s="40"/>
    </row>
    <row r="584" spans="1:10" s="41" customFormat="1" x14ac:dyDescent="0.25">
      <c r="A584" s="37"/>
      <c r="B584" s="38"/>
      <c r="C584" s="39"/>
      <c r="D584" s="29"/>
      <c r="E584" s="38"/>
      <c r="F584" s="39"/>
      <c r="G584" s="40"/>
      <c r="H584" s="38"/>
      <c r="I584" s="39"/>
      <c r="J584" s="40"/>
    </row>
    <row r="585" spans="1:10" s="41" customFormat="1" x14ac:dyDescent="0.25">
      <c r="A585" s="37"/>
      <c r="B585" s="38"/>
      <c r="C585" s="39"/>
      <c r="D585" s="29"/>
      <c r="E585" s="38"/>
      <c r="F585" s="39"/>
      <c r="G585" s="40"/>
      <c r="H585" s="38"/>
      <c r="I585" s="39"/>
      <c r="J585" s="40"/>
    </row>
    <row r="586" spans="1:10" s="41" customFormat="1" x14ac:dyDescent="0.25">
      <c r="A586" s="37"/>
      <c r="B586" s="38"/>
      <c r="C586" s="39"/>
      <c r="D586" s="29"/>
      <c r="E586" s="38"/>
      <c r="F586" s="39"/>
      <c r="G586" s="40"/>
      <c r="H586" s="38"/>
      <c r="I586" s="39"/>
      <c r="J586" s="40"/>
    </row>
    <row r="587" spans="1:10" s="41" customFormat="1" x14ac:dyDescent="0.25">
      <c r="A587" s="37"/>
      <c r="B587" s="38"/>
      <c r="C587" s="39"/>
      <c r="D587" s="29"/>
      <c r="E587" s="38"/>
      <c r="F587" s="39"/>
      <c r="G587" s="40"/>
      <c r="H587" s="38"/>
      <c r="I587" s="39"/>
      <c r="J587" s="40"/>
    </row>
    <row r="588" spans="1:10" s="41" customFormat="1" x14ac:dyDescent="0.25">
      <c r="A588" s="37"/>
      <c r="B588" s="38"/>
      <c r="C588" s="39"/>
      <c r="D588" s="29"/>
      <c r="E588" s="38"/>
      <c r="F588" s="39"/>
      <c r="G588" s="40"/>
      <c r="H588" s="38"/>
      <c r="I588" s="39"/>
      <c r="J588" s="40"/>
    </row>
    <row r="589" spans="1:10" s="41" customFormat="1" x14ac:dyDescent="0.25">
      <c r="A589" s="37"/>
      <c r="B589" s="38"/>
      <c r="C589" s="39"/>
      <c r="D589" s="29"/>
      <c r="E589" s="38"/>
      <c r="F589" s="39"/>
      <c r="G589" s="40"/>
      <c r="H589" s="38"/>
      <c r="I589" s="39"/>
      <c r="J589" s="40"/>
    </row>
    <row r="590" spans="1:10" s="41" customFormat="1" x14ac:dyDescent="0.25">
      <c r="A590" s="37"/>
      <c r="B590" s="38"/>
      <c r="C590" s="39"/>
      <c r="D590" s="29"/>
      <c r="E590" s="38"/>
      <c r="F590" s="39"/>
      <c r="G590" s="40"/>
      <c r="H590" s="38"/>
      <c r="I590" s="39"/>
      <c r="J590" s="40"/>
    </row>
    <row r="591" spans="1:10" s="41" customFormat="1" x14ac:dyDescent="0.25">
      <c r="A591" s="37"/>
      <c r="B591" s="38"/>
      <c r="C591" s="39"/>
      <c r="D591" s="29"/>
      <c r="E591" s="38"/>
      <c r="F591" s="39"/>
      <c r="G591" s="40"/>
      <c r="H591" s="38"/>
      <c r="I591" s="39"/>
      <c r="J591" s="40"/>
    </row>
    <row r="592" spans="1:10" s="41" customFormat="1" x14ac:dyDescent="0.25">
      <c r="A592" s="37"/>
      <c r="B592" s="38"/>
      <c r="C592" s="39"/>
      <c r="D592" s="29"/>
      <c r="E592" s="38"/>
      <c r="F592" s="39"/>
      <c r="G592" s="40"/>
      <c r="H592" s="38"/>
      <c r="I592" s="39"/>
      <c r="J592" s="40"/>
    </row>
    <row r="593" spans="1:10" s="41" customFormat="1" x14ac:dyDescent="0.25">
      <c r="A593" s="37"/>
      <c r="B593" s="38"/>
      <c r="C593" s="39"/>
      <c r="D593" s="29"/>
      <c r="E593" s="38"/>
      <c r="F593" s="39"/>
      <c r="G593" s="40"/>
      <c r="H593" s="38"/>
      <c r="I593" s="39"/>
      <c r="J593" s="40"/>
    </row>
    <row r="594" spans="1:10" s="41" customFormat="1" x14ac:dyDescent="0.25">
      <c r="A594" s="37"/>
      <c r="B594" s="38"/>
      <c r="C594" s="39"/>
      <c r="D594" s="29"/>
      <c r="E594" s="38"/>
      <c r="F594" s="39"/>
      <c r="G594" s="40"/>
      <c r="H594" s="38"/>
      <c r="I594" s="39"/>
      <c r="J594" s="40"/>
    </row>
    <row r="595" spans="1:10" s="41" customFormat="1" x14ac:dyDescent="0.25">
      <c r="A595" s="37"/>
      <c r="B595" s="38"/>
      <c r="C595" s="39"/>
      <c r="D595" s="29"/>
      <c r="E595" s="38"/>
      <c r="F595" s="39"/>
      <c r="G595" s="40"/>
      <c r="H595" s="38"/>
      <c r="I595" s="39"/>
      <c r="J595" s="40"/>
    </row>
    <row r="596" spans="1:10" s="41" customFormat="1" x14ac:dyDescent="0.25">
      <c r="A596" s="37"/>
      <c r="B596" s="38"/>
      <c r="C596" s="39"/>
      <c r="D596" s="29"/>
      <c r="E596" s="38"/>
      <c r="F596" s="39"/>
      <c r="G596" s="40"/>
      <c r="H596" s="38"/>
      <c r="I596" s="39"/>
      <c r="J596" s="40"/>
    </row>
    <row r="597" spans="1:10" s="41" customFormat="1" x14ac:dyDescent="0.25">
      <c r="A597" s="37"/>
      <c r="B597" s="38"/>
      <c r="C597" s="39"/>
      <c r="D597" s="29"/>
      <c r="E597" s="38"/>
      <c r="F597" s="39"/>
      <c r="G597" s="40"/>
      <c r="H597" s="38"/>
      <c r="I597" s="39"/>
      <c r="J597" s="40"/>
    </row>
    <row r="598" spans="1:10" s="41" customFormat="1" x14ac:dyDescent="0.25">
      <c r="A598" s="37"/>
      <c r="B598" s="38"/>
      <c r="C598" s="39"/>
      <c r="D598" s="29"/>
      <c r="E598" s="38"/>
      <c r="F598" s="39"/>
      <c r="G598" s="40"/>
      <c r="H598" s="38"/>
      <c r="I598" s="39"/>
      <c r="J598" s="40"/>
    </row>
    <row r="599" spans="1:10" s="41" customFormat="1" x14ac:dyDescent="0.25">
      <c r="A599" s="37"/>
      <c r="B599" s="38"/>
      <c r="C599" s="39"/>
      <c r="D599" s="29"/>
      <c r="E599" s="38"/>
      <c r="F599" s="39"/>
      <c r="G599" s="40"/>
      <c r="H599" s="38"/>
      <c r="I599" s="39"/>
      <c r="J599" s="40"/>
    </row>
    <row r="600" spans="1:10" s="41" customFormat="1" x14ac:dyDescent="0.25">
      <c r="A600" s="37"/>
      <c r="B600" s="38"/>
      <c r="C600" s="39"/>
      <c r="D600" s="29"/>
      <c r="E600" s="38"/>
      <c r="F600" s="39"/>
      <c r="G600" s="40"/>
      <c r="H600" s="38"/>
      <c r="I600" s="39"/>
      <c r="J600" s="40"/>
    </row>
    <row r="601" spans="1:10" s="41" customFormat="1" x14ac:dyDescent="0.25">
      <c r="A601" s="37"/>
      <c r="B601" s="38"/>
      <c r="C601" s="39"/>
      <c r="D601" s="29"/>
      <c r="E601" s="38"/>
      <c r="F601" s="39"/>
      <c r="G601" s="40"/>
      <c r="H601" s="38"/>
      <c r="I601" s="39"/>
      <c r="J601" s="40"/>
    </row>
    <row r="602" spans="1:10" s="41" customFormat="1" x14ac:dyDescent="0.25">
      <c r="A602" s="37"/>
      <c r="B602" s="38"/>
      <c r="C602" s="39"/>
      <c r="D602" s="29"/>
      <c r="E602" s="38"/>
      <c r="F602" s="39"/>
      <c r="G602" s="40"/>
      <c r="H602" s="38"/>
      <c r="I602" s="39"/>
      <c r="J602" s="40"/>
    </row>
    <row r="603" spans="1:10" s="41" customFormat="1" x14ac:dyDescent="0.25">
      <c r="A603" s="37"/>
      <c r="B603" s="38"/>
      <c r="C603" s="39"/>
      <c r="D603" s="29"/>
      <c r="E603" s="38"/>
      <c r="F603" s="39"/>
      <c r="G603" s="40"/>
      <c r="H603" s="38"/>
      <c r="I603" s="39"/>
      <c r="J603" s="40"/>
    </row>
    <row r="604" spans="1:10" s="41" customFormat="1" x14ac:dyDescent="0.25">
      <c r="A604" s="37"/>
      <c r="B604" s="38"/>
      <c r="C604" s="39"/>
      <c r="D604" s="29"/>
      <c r="E604" s="38"/>
      <c r="F604" s="39"/>
      <c r="G604" s="40"/>
      <c r="H604" s="38"/>
      <c r="I604" s="39"/>
      <c r="J604" s="40"/>
    </row>
    <row r="605" spans="1:10" s="41" customFormat="1" x14ac:dyDescent="0.25">
      <c r="A605" s="37"/>
      <c r="B605" s="38"/>
      <c r="C605" s="39"/>
      <c r="D605" s="29"/>
      <c r="E605" s="38"/>
      <c r="F605" s="39"/>
      <c r="G605" s="40"/>
      <c r="H605" s="38"/>
      <c r="I605" s="39"/>
      <c r="J605" s="40"/>
    </row>
    <row r="606" spans="1:10" s="41" customFormat="1" x14ac:dyDescent="0.25">
      <c r="A606" s="37"/>
      <c r="B606" s="38"/>
      <c r="C606" s="39"/>
      <c r="D606" s="29"/>
      <c r="E606" s="38"/>
      <c r="F606" s="39"/>
      <c r="G606" s="40"/>
      <c r="H606" s="38"/>
      <c r="I606" s="39"/>
      <c r="J606" s="40"/>
    </row>
    <row r="607" spans="1:10" s="41" customFormat="1" x14ac:dyDescent="0.25">
      <c r="A607" s="37"/>
      <c r="B607" s="38"/>
      <c r="C607" s="39"/>
      <c r="D607" s="29"/>
      <c r="E607" s="38"/>
      <c r="F607" s="39"/>
      <c r="G607" s="40"/>
      <c r="H607" s="38"/>
      <c r="I607" s="39"/>
      <c r="J607" s="40"/>
    </row>
    <row r="608" spans="1:10" s="41" customFormat="1" x14ac:dyDescent="0.25">
      <c r="A608" s="37"/>
      <c r="B608" s="38"/>
      <c r="C608" s="39"/>
      <c r="D608" s="29"/>
      <c r="E608" s="38"/>
      <c r="F608" s="39"/>
      <c r="G608" s="40"/>
      <c r="H608" s="38"/>
      <c r="I608" s="39"/>
      <c r="J608" s="40"/>
    </row>
    <row r="609" spans="1:10" s="41" customFormat="1" x14ac:dyDescent="0.25">
      <c r="A609" s="37"/>
      <c r="B609" s="38"/>
      <c r="C609" s="39"/>
      <c r="D609" s="29"/>
      <c r="E609" s="38"/>
      <c r="F609" s="39"/>
      <c r="G609" s="40"/>
      <c r="H609" s="38"/>
      <c r="I609" s="39"/>
      <c r="J609" s="40"/>
    </row>
    <row r="610" spans="1:10" s="41" customFormat="1" x14ac:dyDescent="0.25">
      <c r="A610" s="37"/>
      <c r="B610" s="38"/>
      <c r="C610" s="39"/>
      <c r="D610" s="29"/>
      <c r="E610" s="38"/>
      <c r="F610" s="39"/>
      <c r="G610" s="40"/>
      <c r="H610" s="38"/>
      <c r="I610" s="39"/>
      <c r="J610" s="40"/>
    </row>
    <row r="611" spans="1:10" s="41" customFormat="1" x14ac:dyDescent="0.25">
      <c r="A611" s="37"/>
      <c r="B611" s="38"/>
      <c r="C611" s="39"/>
      <c r="D611" s="29"/>
      <c r="E611" s="38"/>
      <c r="F611" s="39"/>
      <c r="G611" s="40"/>
      <c r="H611" s="38"/>
      <c r="I611" s="39"/>
      <c r="J611" s="40"/>
    </row>
    <row r="612" spans="1:10" s="41" customFormat="1" x14ac:dyDescent="0.25">
      <c r="A612" s="37"/>
      <c r="B612" s="38"/>
      <c r="C612" s="39"/>
      <c r="D612" s="29"/>
      <c r="E612" s="38"/>
      <c r="F612" s="39"/>
      <c r="G612" s="40"/>
      <c r="H612" s="38"/>
      <c r="I612" s="39"/>
      <c r="J612" s="40"/>
    </row>
    <row r="613" spans="1:10" s="41" customFormat="1" x14ac:dyDescent="0.25">
      <c r="A613" s="37"/>
      <c r="B613" s="38"/>
      <c r="C613" s="39"/>
      <c r="D613" s="29"/>
      <c r="E613" s="38"/>
      <c r="F613" s="39"/>
      <c r="G613" s="40"/>
      <c r="H613" s="38"/>
      <c r="I613" s="39"/>
      <c r="J613" s="40"/>
    </row>
    <row r="614" spans="1:10" s="41" customFormat="1" x14ac:dyDescent="0.25">
      <c r="A614" s="37"/>
      <c r="B614" s="38"/>
      <c r="C614" s="39"/>
      <c r="D614" s="29"/>
      <c r="E614" s="38"/>
      <c r="F614" s="39"/>
      <c r="G614" s="40"/>
      <c r="H614" s="38"/>
      <c r="I614" s="39"/>
      <c r="J614" s="40"/>
    </row>
    <row r="615" spans="1:10" s="41" customFormat="1" x14ac:dyDescent="0.25">
      <c r="A615" s="37"/>
      <c r="B615" s="38"/>
      <c r="C615" s="39"/>
      <c r="D615" s="29"/>
      <c r="E615" s="38"/>
      <c r="F615" s="39"/>
      <c r="G615" s="40"/>
      <c r="H615" s="38"/>
      <c r="I615" s="39"/>
      <c r="J615" s="40"/>
    </row>
    <row r="616" spans="1:10" s="41" customFormat="1" x14ac:dyDescent="0.25">
      <c r="A616" s="37"/>
      <c r="B616" s="38"/>
      <c r="C616" s="39"/>
      <c r="D616" s="29"/>
      <c r="E616" s="38"/>
      <c r="F616" s="39"/>
      <c r="G616" s="40"/>
      <c r="H616" s="38"/>
      <c r="I616" s="39"/>
      <c r="J616" s="40"/>
    </row>
    <row r="617" spans="1:10" s="41" customFormat="1" x14ac:dyDescent="0.25">
      <c r="A617" s="37"/>
      <c r="B617" s="38"/>
      <c r="C617" s="39"/>
      <c r="D617" s="29"/>
      <c r="E617" s="38"/>
      <c r="F617" s="39"/>
      <c r="G617" s="40"/>
      <c r="H617" s="38"/>
      <c r="I617" s="39"/>
      <c r="J617" s="40"/>
    </row>
    <row r="618" spans="1:10" s="41" customFormat="1" x14ac:dyDescent="0.25">
      <c r="A618" s="37"/>
      <c r="B618" s="38"/>
      <c r="C618" s="39"/>
      <c r="D618" s="29"/>
      <c r="E618" s="38"/>
      <c r="F618" s="39"/>
      <c r="G618" s="40"/>
      <c r="H618" s="38"/>
      <c r="I618" s="39"/>
      <c r="J618" s="40"/>
    </row>
    <row r="619" spans="1:10" s="41" customFormat="1" x14ac:dyDescent="0.25">
      <c r="A619" s="37"/>
      <c r="B619" s="38"/>
      <c r="C619" s="39"/>
      <c r="D619" s="29"/>
      <c r="E619" s="38"/>
      <c r="F619" s="39"/>
      <c r="G619" s="40"/>
      <c r="H619" s="38"/>
      <c r="I619" s="39"/>
      <c r="J619" s="40"/>
    </row>
    <row r="620" spans="1:10" s="41" customFormat="1" x14ac:dyDescent="0.25">
      <c r="A620" s="37"/>
      <c r="B620" s="38"/>
      <c r="C620" s="39"/>
      <c r="D620" s="29"/>
      <c r="E620" s="38"/>
      <c r="F620" s="39"/>
      <c r="G620" s="40"/>
      <c r="H620" s="38"/>
      <c r="I620" s="39"/>
      <c r="J620" s="40"/>
    </row>
    <row r="621" spans="1:10" s="41" customFormat="1" x14ac:dyDescent="0.25">
      <c r="A621" s="37"/>
      <c r="B621" s="38"/>
      <c r="C621" s="39"/>
      <c r="D621" s="29"/>
      <c r="E621" s="38"/>
      <c r="F621" s="39"/>
      <c r="G621" s="40"/>
      <c r="H621" s="38"/>
      <c r="I621" s="39"/>
      <c r="J621" s="40"/>
    </row>
    <row r="622" spans="1:10" s="41" customFormat="1" x14ac:dyDescent="0.25">
      <c r="A622" s="37"/>
      <c r="B622" s="38"/>
      <c r="C622" s="39"/>
      <c r="D622" s="29"/>
      <c r="E622" s="38"/>
      <c r="F622" s="39"/>
      <c r="G622" s="40"/>
      <c r="H622" s="38"/>
      <c r="I622" s="39"/>
      <c r="J622" s="40"/>
    </row>
    <row r="623" spans="1:10" s="41" customFormat="1" x14ac:dyDescent="0.25">
      <c r="A623" s="37"/>
      <c r="B623" s="38"/>
      <c r="C623" s="39"/>
      <c r="D623" s="29"/>
      <c r="E623" s="38"/>
      <c r="F623" s="39"/>
      <c r="G623" s="40"/>
      <c r="H623" s="38"/>
      <c r="I623" s="39"/>
      <c r="J623" s="40"/>
    </row>
    <row r="624" spans="1:10" s="41" customFormat="1" x14ac:dyDescent="0.25">
      <c r="A624" s="37"/>
      <c r="B624" s="38"/>
      <c r="C624" s="39"/>
      <c r="D624" s="29"/>
      <c r="E624" s="38"/>
      <c r="F624" s="39"/>
      <c r="G624" s="40"/>
      <c r="H624" s="38"/>
      <c r="I624" s="39"/>
      <c r="J624" s="40"/>
    </row>
    <row r="625" spans="1:10" s="41" customFormat="1" x14ac:dyDescent="0.25">
      <c r="A625" s="37"/>
      <c r="B625" s="38"/>
      <c r="C625" s="39"/>
      <c r="D625" s="29"/>
      <c r="E625" s="38"/>
      <c r="F625" s="39"/>
      <c r="G625" s="40"/>
      <c r="H625" s="38"/>
      <c r="I625" s="39"/>
      <c r="J625" s="40"/>
    </row>
    <row r="626" spans="1:10" s="41" customFormat="1" x14ac:dyDescent="0.25">
      <c r="A626" s="37"/>
      <c r="B626" s="38"/>
      <c r="C626" s="39"/>
      <c r="D626" s="29"/>
      <c r="E626" s="38"/>
      <c r="F626" s="39"/>
      <c r="G626" s="40"/>
      <c r="H626" s="38"/>
      <c r="I626" s="39"/>
      <c r="J626" s="40"/>
    </row>
    <row r="627" spans="1:10" s="41" customFormat="1" x14ac:dyDescent="0.25">
      <c r="A627" s="37"/>
      <c r="B627" s="38"/>
      <c r="C627" s="39"/>
      <c r="D627" s="29"/>
      <c r="E627" s="38"/>
      <c r="F627" s="39"/>
      <c r="G627" s="40"/>
      <c r="H627" s="38"/>
      <c r="I627" s="39"/>
      <c r="J627" s="40"/>
    </row>
    <row r="628" spans="1:10" s="41" customFormat="1" x14ac:dyDescent="0.25">
      <c r="A628" s="37"/>
      <c r="B628" s="38"/>
      <c r="C628" s="39"/>
      <c r="D628" s="29"/>
      <c r="E628" s="38"/>
      <c r="F628" s="39"/>
      <c r="G628" s="40"/>
      <c r="H628" s="38"/>
      <c r="I628" s="39"/>
      <c r="J628" s="40"/>
    </row>
    <row r="629" spans="1:10" s="41" customFormat="1" x14ac:dyDescent="0.25">
      <c r="A629" s="37"/>
      <c r="B629" s="38"/>
      <c r="C629" s="39"/>
      <c r="D629" s="29"/>
      <c r="E629" s="38"/>
      <c r="F629" s="39"/>
      <c r="G629" s="40"/>
      <c r="H629" s="38"/>
      <c r="I629" s="39"/>
      <c r="J629" s="40"/>
    </row>
    <row r="630" spans="1:10" s="41" customFormat="1" x14ac:dyDescent="0.25">
      <c r="A630" s="37"/>
      <c r="B630" s="38"/>
      <c r="C630" s="39"/>
      <c r="D630" s="29"/>
      <c r="E630" s="38"/>
      <c r="F630" s="39"/>
      <c r="G630" s="40"/>
      <c r="H630" s="38"/>
      <c r="I630" s="39"/>
      <c r="J630" s="40"/>
    </row>
    <row r="631" spans="1:10" s="41" customFormat="1" x14ac:dyDescent="0.25">
      <c r="A631" s="37"/>
      <c r="B631" s="38"/>
      <c r="C631" s="39"/>
      <c r="D631" s="29"/>
      <c r="E631" s="38"/>
      <c r="F631" s="39"/>
      <c r="G631" s="40"/>
      <c r="H631" s="38"/>
      <c r="I631" s="39"/>
      <c r="J631" s="40"/>
    </row>
    <row r="632" spans="1:10" s="41" customFormat="1" x14ac:dyDescent="0.25">
      <c r="A632" s="37"/>
      <c r="B632" s="38"/>
      <c r="C632" s="39"/>
      <c r="D632" s="29"/>
      <c r="E632" s="38"/>
      <c r="F632" s="39"/>
      <c r="G632" s="40"/>
      <c r="H632" s="38"/>
      <c r="I632" s="39"/>
      <c r="J632" s="40"/>
    </row>
    <row r="633" spans="1:10" s="41" customFormat="1" x14ac:dyDescent="0.25">
      <c r="A633" s="37"/>
      <c r="B633" s="38"/>
      <c r="C633" s="39"/>
      <c r="D633" s="29"/>
      <c r="E633" s="38"/>
      <c r="F633" s="39"/>
      <c r="G633" s="40"/>
      <c r="H633" s="38"/>
      <c r="I633" s="39"/>
      <c r="J633" s="40"/>
    </row>
    <row r="634" spans="1:10" s="41" customFormat="1" x14ac:dyDescent="0.25">
      <c r="A634" s="37"/>
      <c r="B634" s="38"/>
      <c r="C634" s="39"/>
      <c r="D634" s="29"/>
      <c r="E634" s="38"/>
      <c r="F634" s="39"/>
      <c r="G634" s="40"/>
      <c r="H634" s="38"/>
      <c r="I634" s="39"/>
      <c r="J634" s="40"/>
    </row>
    <row r="635" spans="1:10" s="41" customFormat="1" x14ac:dyDescent="0.25">
      <c r="A635" s="37"/>
      <c r="B635" s="38"/>
      <c r="C635" s="39"/>
      <c r="D635" s="29"/>
      <c r="E635" s="38"/>
      <c r="F635" s="39"/>
      <c r="G635" s="40"/>
      <c r="H635" s="38"/>
      <c r="I635" s="39"/>
      <c r="J635" s="40"/>
    </row>
    <row r="636" spans="1:10" s="41" customFormat="1" x14ac:dyDescent="0.25">
      <c r="A636" s="37"/>
      <c r="B636" s="38"/>
      <c r="C636" s="39"/>
      <c r="D636" s="29"/>
      <c r="E636" s="38"/>
      <c r="F636" s="39"/>
      <c r="G636" s="40"/>
      <c r="H636" s="38"/>
      <c r="I636" s="39"/>
      <c r="J636" s="40"/>
    </row>
    <row r="637" spans="1:10" s="41" customFormat="1" x14ac:dyDescent="0.25">
      <c r="A637" s="37"/>
      <c r="B637" s="38"/>
      <c r="C637" s="39"/>
      <c r="D637" s="29"/>
      <c r="E637" s="38"/>
      <c r="F637" s="39"/>
      <c r="G637" s="40"/>
      <c r="H637" s="38"/>
      <c r="I637" s="39"/>
      <c r="J637" s="40"/>
    </row>
    <row r="638" spans="1:10" s="41" customFormat="1" x14ac:dyDescent="0.25">
      <c r="A638" s="37"/>
      <c r="B638" s="38"/>
      <c r="C638" s="39"/>
      <c r="D638" s="29"/>
      <c r="E638" s="38"/>
      <c r="F638" s="39"/>
      <c r="G638" s="40"/>
      <c r="H638" s="38"/>
      <c r="I638" s="39"/>
      <c r="J638" s="40"/>
    </row>
    <row r="639" spans="1:10" s="41" customFormat="1" x14ac:dyDescent="0.25">
      <c r="A639" s="37"/>
      <c r="B639" s="38"/>
      <c r="C639" s="39"/>
      <c r="D639" s="29"/>
      <c r="E639" s="38"/>
      <c r="F639" s="39"/>
      <c r="G639" s="40"/>
      <c r="H639" s="38"/>
      <c r="I639" s="39"/>
      <c r="J639" s="40"/>
    </row>
    <row r="640" spans="1:10" s="41" customFormat="1" x14ac:dyDescent="0.25">
      <c r="A640" s="37"/>
      <c r="B640" s="38"/>
      <c r="C640" s="39"/>
      <c r="D640" s="29"/>
      <c r="E640" s="38"/>
      <c r="F640" s="39"/>
      <c r="G640" s="40"/>
      <c r="H640" s="38"/>
      <c r="I640" s="39"/>
      <c r="J640" s="40"/>
    </row>
    <row r="641" spans="1:10" s="41" customFormat="1" x14ac:dyDescent="0.25">
      <c r="A641" s="37"/>
      <c r="B641" s="38"/>
      <c r="C641" s="39"/>
      <c r="D641" s="29"/>
      <c r="E641" s="38"/>
      <c r="F641" s="39"/>
      <c r="G641" s="40"/>
      <c r="H641" s="38"/>
      <c r="I641" s="39"/>
      <c r="J641" s="40"/>
    </row>
    <row r="642" spans="1:10" s="41" customFormat="1" x14ac:dyDescent="0.25">
      <c r="A642" s="37"/>
      <c r="B642" s="38"/>
      <c r="C642" s="39"/>
      <c r="D642" s="29"/>
      <c r="E642" s="38"/>
      <c r="F642" s="39"/>
      <c r="G642" s="40"/>
      <c r="H642" s="38"/>
      <c r="I642" s="39"/>
      <c r="J642" s="40"/>
    </row>
    <row r="643" spans="1:10" s="41" customFormat="1" x14ac:dyDescent="0.25">
      <c r="A643" s="37"/>
      <c r="B643" s="38"/>
      <c r="C643" s="39"/>
      <c r="D643" s="29"/>
      <c r="E643" s="38"/>
      <c r="F643" s="39"/>
      <c r="G643" s="40"/>
      <c r="H643" s="38"/>
      <c r="I643" s="39"/>
      <c r="J643" s="40"/>
    </row>
    <row r="644" spans="1:10" s="41" customFormat="1" x14ac:dyDescent="0.25">
      <c r="A644" s="37"/>
      <c r="B644" s="38"/>
      <c r="C644" s="39"/>
      <c r="D644" s="29"/>
      <c r="E644" s="38"/>
      <c r="F644" s="39"/>
      <c r="G644" s="40"/>
      <c r="H644" s="38"/>
      <c r="I644" s="39"/>
      <c r="J644" s="40"/>
    </row>
    <row r="645" spans="1:10" s="41" customFormat="1" x14ac:dyDescent="0.25">
      <c r="A645" s="37"/>
      <c r="B645" s="38"/>
      <c r="C645" s="39"/>
      <c r="D645" s="29"/>
      <c r="E645" s="38"/>
      <c r="F645" s="39"/>
      <c r="G645" s="40"/>
      <c r="H645" s="38"/>
      <c r="I645" s="39"/>
      <c r="J645" s="40"/>
    </row>
    <row r="646" spans="1:10" s="41" customFormat="1" x14ac:dyDescent="0.25">
      <c r="A646" s="37"/>
      <c r="B646" s="38"/>
      <c r="C646" s="39"/>
      <c r="D646" s="29"/>
      <c r="E646" s="38"/>
      <c r="F646" s="39"/>
      <c r="G646" s="40"/>
      <c r="H646" s="38"/>
      <c r="I646" s="39"/>
      <c r="J646" s="40"/>
    </row>
    <row r="647" spans="1:10" s="41" customFormat="1" x14ac:dyDescent="0.25">
      <c r="A647" s="37"/>
      <c r="B647" s="38"/>
      <c r="C647" s="39"/>
      <c r="D647" s="29"/>
      <c r="E647" s="38"/>
      <c r="F647" s="39"/>
      <c r="G647" s="40"/>
      <c r="H647" s="38"/>
      <c r="I647" s="39"/>
      <c r="J647" s="40"/>
    </row>
    <row r="648" spans="1:10" s="41" customFormat="1" x14ac:dyDescent="0.25">
      <c r="A648" s="37"/>
      <c r="B648" s="38"/>
      <c r="C648" s="39"/>
      <c r="D648" s="29"/>
      <c r="E648" s="38"/>
      <c r="F648" s="39"/>
      <c r="G648" s="40"/>
      <c r="H648" s="38"/>
      <c r="I648" s="39"/>
      <c r="J648" s="40"/>
    </row>
    <row r="649" spans="1:10" s="41" customFormat="1" x14ac:dyDescent="0.25">
      <c r="A649" s="37"/>
      <c r="B649" s="38"/>
      <c r="C649" s="39"/>
      <c r="D649" s="29"/>
      <c r="E649" s="38"/>
      <c r="F649" s="39"/>
      <c r="G649" s="40"/>
      <c r="H649" s="38"/>
      <c r="I649" s="39"/>
      <c r="J649" s="40"/>
    </row>
    <row r="650" spans="1:10" s="41" customFormat="1" x14ac:dyDescent="0.25">
      <c r="A650" s="37"/>
      <c r="B650" s="38"/>
      <c r="C650" s="39"/>
      <c r="D650" s="29"/>
      <c r="E650" s="38"/>
      <c r="F650" s="39"/>
      <c r="G650" s="40"/>
      <c r="H650" s="38"/>
      <c r="I650" s="39"/>
      <c r="J650" s="40"/>
    </row>
    <row r="651" spans="1:10" s="41" customFormat="1" x14ac:dyDescent="0.25">
      <c r="A651" s="37"/>
      <c r="B651" s="38"/>
      <c r="C651" s="39"/>
      <c r="D651" s="29"/>
      <c r="E651" s="38"/>
      <c r="F651" s="39"/>
      <c r="G651" s="40"/>
      <c r="H651" s="38"/>
      <c r="I651" s="39"/>
      <c r="J651" s="40"/>
    </row>
    <row r="652" spans="1:10" s="41" customFormat="1" x14ac:dyDescent="0.25">
      <c r="A652" s="37"/>
      <c r="B652" s="38"/>
      <c r="C652" s="39"/>
      <c r="D652" s="29"/>
      <c r="E652" s="38"/>
      <c r="F652" s="39"/>
      <c r="G652" s="40"/>
      <c r="H652" s="38"/>
      <c r="I652" s="39"/>
      <c r="J652" s="40"/>
    </row>
    <row r="653" spans="1:10" s="41" customFormat="1" x14ac:dyDescent="0.25">
      <c r="A653" s="37"/>
      <c r="B653" s="38"/>
      <c r="C653" s="39"/>
      <c r="D653" s="29"/>
      <c r="E653" s="38"/>
      <c r="F653" s="39"/>
      <c r="G653" s="40"/>
      <c r="H653" s="38"/>
      <c r="I653" s="39"/>
      <c r="J653" s="40"/>
    </row>
    <row r="654" spans="1:10" s="41" customFormat="1" x14ac:dyDescent="0.25">
      <c r="A654" s="37"/>
      <c r="B654" s="38"/>
      <c r="C654" s="39"/>
      <c r="D654" s="29"/>
      <c r="E654" s="38"/>
      <c r="F654" s="39"/>
      <c r="G654" s="40"/>
      <c r="H654" s="38"/>
      <c r="I654" s="39"/>
      <c r="J654" s="40"/>
    </row>
    <row r="655" spans="1:10" s="41" customFormat="1" x14ac:dyDescent="0.25">
      <c r="A655" s="37"/>
      <c r="B655" s="38"/>
      <c r="C655" s="39"/>
      <c r="D655" s="29"/>
      <c r="E655" s="38"/>
      <c r="F655" s="39"/>
      <c r="G655" s="40"/>
      <c r="H655" s="38"/>
      <c r="I655" s="39"/>
      <c r="J655" s="40"/>
    </row>
    <row r="656" spans="1:10" s="41" customFormat="1" x14ac:dyDescent="0.25">
      <c r="A656" s="37"/>
      <c r="B656" s="38"/>
      <c r="C656" s="39"/>
      <c r="D656" s="29"/>
      <c r="E656" s="38"/>
      <c r="F656" s="39"/>
      <c r="G656" s="40"/>
      <c r="H656" s="38"/>
      <c r="I656" s="39"/>
      <c r="J656" s="40"/>
    </row>
    <row r="657" spans="1:10" s="41" customFormat="1" x14ac:dyDescent="0.25">
      <c r="A657" s="37"/>
      <c r="B657" s="38"/>
      <c r="C657" s="39"/>
      <c r="D657" s="29"/>
      <c r="E657" s="38"/>
      <c r="F657" s="39"/>
      <c r="G657" s="40"/>
      <c r="H657" s="38"/>
      <c r="I657" s="39"/>
      <c r="J657" s="40"/>
    </row>
    <row r="658" spans="1:10" s="41" customFormat="1" x14ac:dyDescent="0.25">
      <c r="A658" s="37"/>
      <c r="B658" s="38"/>
      <c r="C658" s="39"/>
      <c r="D658" s="29"/>
      <c r="E658" s="38"/>
      <c r="F658" s="39"/>
      <c r="G658" s="40"/>
      <c r="H658" s="38"/>
      <c r="I658" s="39"/>
      <c r="J658" s="40"/>
    </row>
    <row r="659" spans="1:10" s="41" customFormat="1" x14ac:dyDescent="0.25">
      <c r="A659" s="37"/>
      <c r="B659" s="38"/>
      <c r="C659" s="39"/>
      <c r="D659" s="29"/>
      <c r="E659" s="38"/>
      <c r="F659" s="39"/>
      <c r="G659" s="40"/>
      <c r="H659" s="38"/>
      <c r="I659" s="39"/>
      <c r="J659" s="40"/>
    </row>
    <row r="660" spans="1:10" s="41" customFormat="1" x14ac:dyDescent="0.25">
      <c r="A660" s="37"/>
      <c r="B660" s="38"/>
      <c r="C660" s="39"/>
      <c r="D660" s="29"/>
      <c r="E660" s="38"/>
      <c r="F660" s="39"/>
      <c r="G660" s="40"/>
      <c r="H660" s="38"/>
      <c r="I660" s="39"/>
      <c r="J660" s="40"/>
    </row>
    <row r="661" spans="1:10" s="41" customFormat="1" x14ac:dyDescent="0.25">
      <c r="A661" s="37"/>
      <c r="B661" s="38"/>
      <c r="C661" s="39"/>
      <c r="D661" s="29"/>
      <c r="E661" s="38"/>
      <c r="F661" s="39"/>
      <c r="G661" s="40"/>
      <c r="H661" s="38"/>
      <c r="I661" s="39"/>
      <c r="J661" s="40"/>
    </row>
    <row r="662" spans="1:10" s="41" customFormat="1" x14ac:dyDescent="0.25">
      <c r="A662" s="37"/>
      <c r="B662" s="38"/>
      <c r="C662" s="39"/>
      <c r="D662" s="29"/>
      <c r="E662" s="38"/>
      <c r="F662" s="39"/>
      <c r="G662" s="40"/>
      <c r="H662" s="38"/>
      <c r="I662" s="39"/>
      <c r="J662" s="40"/>
    </row>
    <row r="663" spans="1:10" s="41" customFormat="1" x14ac:dyDescent="0.25">
      <c r="A663" s="37"/>
      <c r="B663" s="38"/>
      <c r="C663" s="39"/>
      <c r="D663" s="29"/>
      <c r="E663" s="38"/>
      <c r="F663" s="39"/>
      <c r="G663" s="40"/>
      <c r="H663" s="38"/>
      <c r="I663" s="39"/>
      <c r="J663" s="40"/>
    </row>
    <row r="664" spans="1:10" s="41" customFormat="1" x14ac:dyDescent="0.25">
      <c r="A664" s="37"/>
      <c r="B664" s="38"/>
      <c r="C664" s="39"/>
      <c r="D664" s="29"/>
      <c r="E664" s="38"/>
      <c r="F664" s="39"/>
      <c r="G664" s="40"/>
      <c r="H664" s="38"/>
      <c r="I664" s="39"/>
      <c r="J664" s="40"/>
    </row>
    <row r="665" spans="1:10" s="41" customFormat="1" x14ac:dyDescent="0.25">
      <c r="A665" s="37"/>
      <c r="B665" s="38"/>
      <c r="C665" s="39"/>
      <c r="D665" s="29"/>
      <c r="E665" s="38"/>
      <c r="F665" s="39"/>
      <c r="G665" s="40"/>
      <c r="H665" s="38"/>
      <c r="I665" s="39"/>
      <c r="J665" s="40"/>
    </row>
    <row r="666" spans="1:10" s="41" customFormat="1" x14ac:dyDescent="0.25">
      <c r="A666" s="37"/>
      <c r="B666" s="38"/>
      <c r="C666" s="39"/>
      <c r="D666" s="29"/>
      <c r="E666" s="38"/>
      <c r="F666" s="39"/>
      <c r="G666" s="40"/>
      <c r="H666" s="38"/>
      <c r="I666" s="39"/>
      <c r="J666" s="40"/>
    </row>
    <row r="667" spans="1:10" s="41" customFormat="1" x14ac:dyDescent="0.25">
      <c r="A667" s="37"/>
      <c r="B667" s="38"/>
      <c r="C667" s="39"/>
      <c r="D667" s="29"/>
      <c r="E667" s="38"/>
      <c r="F667" s="39"/>
      <c r="G667" s="40"/>
      <c r="H667" s="38"/>
      <c r="I667" s="39"/>
      <c r="J667" s="40"/>
    </row>
    <row r="668" spans="1:10" s="41" customFormat="1" x14ac:dyDescent="0.25">
      <c r="A668" s="37"/>
      <c r="B668" s="38"/>
      <c r="C668" s="39"/>
      <c r="D668" s="29"/>
      <c r="E668" s="38"/>
      <c r="F668" s="39"/>
      <c r="G668" s="40"/>
      <c r="H668" s="38"/>
      <c r="I668" s="39"/>
      <c r="J668" s="40"/>
    </row>
    <row r="669" spans="1:10" s="41" customFormat="1" x14ac:dyDescent="0.25">
      <c r="A669" s="37"/>
      <c r="B669" s="38"/>
      <c r="C669" s="39"/>
      <c r="D669" s="29"/>
      <c r="E669" s="38"/>
      <c r="F669" s="39"/>
      <c r="G669" s="40"/>
      <c r="H669" s="38"/>
      <c r="I669" s="39"/>
      <c r="J669" s="40"/>
    </row>
    <row r="670" spans="1:10" s="41" customFormat="1" x14ac:dyDescent="0.25">
      <c r="A670" s="37"/>
      <c r="B670" s="38"/>
      <c r="C670" s="39"/>
      <c r="D670" s="29"/>
      <c r="E670" s="38"/>
      <c r="F670" s="39"/>
      <c r="G670" s="40"/>
      <c r="H670" s="38"/>
      <c r="I670" s="39"/>
      <c r="J670" s="40"/>
    </row>
    <row r="671" spans="1:10" s="41" customFormat="1" x14ac:dyDescent="0.25">
      <c r="A671" s="37"/>
      <c r="B671" s="38"/>
      <c r="C671" s="39"/>
      <c r="D671" s="29"/>
      <c r="E671" s="38"/>
      <c r="F671" s="39"/>
      <c r="G671" s="40"/>
      <c r="H671" s="38"/>
      <c r="I671" s="39"/>
      <c r="J671" s="40"/>
    </row>
    <row r="672" spans="1:10" s="41" customFormat="1" x14ac:dyDescent="0.25">
      <c r="A672" s="37"/>
      <c r="B672" s="38"/>
      <c r="C672" s="39"/>
      <c r="D672" s="29"/>
      <c r="E672" s="38"/>
      <c r="F672" s="39"/>
      <c r="G672" s="40"/>
      <c r="H672" s="38"/>
      <c r="I672" s="39"/>
      <c r="J672" s="40"/>
    </row>
    <row r="673" spans="1:10" s="41" customFormat="1" x14ac:dyDescent="0.25">
      <c r="A673" s="37"/>
      <c r="B673" s="38"/>
      <c r="C673" s="39"/>
      <c r="D673" s="29"/>
      <c r="E673" s="38"/>
      <c r="F673" s="39"/>
      <c r="G673" s="40"/>
      <c r="H673" s="38"/>
      <c r="I673" s="39"/>
      <c r="J673" s="40"/>
    </row>
    <row r="674" spans="1:10" s="41" customFormat="1" x14ac:dyDescent="0.25">
      <c r="A674" s="37"/>
      <c r="B674" s="38"/>
      <c r="C674" s="39"/>
      <c r="D674" s="29"/>
      <c r="E674" s="38"/>
      <c r="F674" s="39"/>
      <c r="G674" s="40"/>
      <c r="H674" s="38"/>
      <c r="I674" s="39"/>
      <c r="J674" s="40"/>
    </row>
    <row r="675" spans="1:10" s="41" customFormat="1" x14ac:dyDescent="0.25">
      <c r="A675" s="37"/>
      <c r="B675" s="38"/>
      <c r="C675" s="39"/>
      <c r="D675" s="29"/>
      <c r="E675" s="38"/>
      <c r="F675" s="39"/>
      <c r="G675" s="40"/>
      <c r="H675" s="38"/>
      <c r="I675" s="39"/>
      <c r="J675" s="40"/>
    </row>
    <row r="676" spans="1:10" s="41" customFormat="1" x14ac:dyDescent="0.25">
      <c r="A676" s="37"/>
      <c r="B676" s="38"/>
      <c r="C676" s="39"/>
      <c r="D676" s="29"/>
      <c r="E676" s="38"/>
      <c r="F676" s="39"/>
      <c r="G676" s="40"/>
      <c r="H676" s="38"/>
      <c r="I676" s="39"/>
      <c r="J676" s="40"/>
    </row>
    <row r="677" spans="1:10" s="41" customFormat="1" x14ac:dyDescent="0.25">
      <c r="A677" s="37"/>
      <c r="B677" s="38"/>
      <c r="C677" s="39"/>
      <c r="D677" s="29"/>
      <c r="E677" s="38"/>
      <c r="F677" s="39"/>
      <c r="G677" s="40"/>
      <c r="H677" s="38"/>
      <c r="I677" s="39"/>
      <c r="J677" s="40"/>
    </row>
    <row r="678" spans="1:10" s="41" customFormat="1" x14ac:dyDescent="0.25">
      <c r="A678" s="37"/>
      <c r="B678" s="38"/>
      <c r="C678" s="39"/>
      <c r="D678" s="29"/>
      <c r="E678" s="38"/>
      <c r="F678" s="39"/>
      <c r="G678" s="40"/>
      <c r="H678" s="38"/>
      <c r="I678" s="39"/>
      <c r="J678" s="40"/>
    </row>
    <row r="679" spans="1:10" s="41" customFormat="1" x14ac:dyDescent="0.25">
      <c r="A679" s="37"/>
      <c r="B679" s="38"/>
      <c r="C679" s="39"/>
      <c r="D679" s="29"/>
      <c r="E679" s="38"/>
      <c r="F679" s="39"/>
      <c r="G679" s="40"/>
      <c r="H679" s="38"/>
      <c r="I679" s="39"/>
      <c r="J679" s="40"/>
    </row>
    <row r="680" spans="1:10" s="41" customFormat="1" x14ac:dyDescent="0.25">
      <c r="A680" s="37"/>
      <c r="B680" s="38"/>
      <c r="C680" s="39"/>
      <c r="D680" s="29"/>
      <c r="E680" s="38"/>
      <c r="F680" s="39"/>
      <c r="G680" s="40"/>
      <c r="H680" s="38"/>
      <c r="I680" s="39"/>
      <c r="J680" s="40"/>
    </row>
    <row r="681" spans="1:10" s="41" customFormat="1" x14ac:dyDescent="0.25">
      <c r="A681" s="37"/>
      <c r="B681" s="38"/>
      <c r="C681" s="39"/>
      <c r="D681" s="29"/>
      <c r="E681" s="38"/>
      <c r="F681" s="39"/>
      <c r="G681" s="40"/>
      <c r="H681" s="38"/>
      <c r="I681" s="39"/>
      <c r="J681" s="40"/>
    </row>
    <row r="682" spans="1:10" s="41" customFormat="1" x14ac:dyDescent="0.25">
      <c r="A682" s="37"/>
      <c r="B682" s="38"/>
      <c r="C682" s="39"/>
      <c r="D682" s="29"/>
      <c r="E682" s="38"/>
      <c r="F682" s="39"/>
      <c r="G682" s="40"/>
      <c r="H682" s="38"/>
      <c r="I682" s="39"/>
      <c r="J682" s="40"/>
    </row>
    <row r="683" spans="1:10" s="41" customFormat="1" x14ac:dyDescent="0.25">
      <c r="A683" s="37"/>
      <c r="B683" s="38"/>
      <c r="C683" s="39"/>
      <c r="D683" s="29"/>
      <c r="E683" s="38"/>
      <c r="F683" s="39"/>
      <c r="G683" s="40"/>
      <c r="H683" s="38"/>
      <c r="I683" s="39"/>
      <c r="J683" s="40"/>
    </row>
    <row r="684" spans="1:10" s="41" customFormat="1" x14ac:dyDescent="0.25">
      <c r="A684" s="37"/>
      <c r="B684" s="38"/>
      <c r="C684" s="39"/>
      <c r="D684" s="29"/>
      <c r="E684" s="38"/>
      <c r="F684" s="39"/>
      <c r="G684" s="40"/>
      <c r="H684" s="38"/>
      <c r="I684" s="39"/>
      <c r="J684" s="40"/>
    </row>
    <row r="685" spans="1:10" s="41" customFormat="1" x14ac:dyDescent="0.25">
      <c r="A685" s="37"/>
      <c r="B685" s="38"/>
      <c r="C685" s="39"/>
      <c r="D685" s="29"/>
      <c r="E685" s="38"/>
      <c r="F685" s="39"/>
      <c r="G685" s="40"/>
      <c r="H685" s="38"/>
      <c r="I685" s="39"/>
      <c r="J685" s="40"/>
    </row>
    <row r="686" spans="1:10" s="41" customFormat="1" x14ac:dyDescent="0.25">
      <c r="A686" s="37"/>
      <c r="B686" s="38"/>
      <c r="C686" s="39"/>
      <c r="D686" s="29"/>
      <c r="E686" s="38"/>
      <c r="F686" s="39"/>
      <c r="G686" s="40"/>
      <c r="H686" s="38"/>
      <c r="I686" s="39"/>
      <c r="J686" s="40"/>
    </row>
    <row r="687" spans="1:10" s="41" customFormat="1" x14ac:dyDescent="0.25">
      <c r="A687" s="37"/>
      <c r="B687" s="38"/>
      <c r="C687" s="39"/>
      <c r="D687" s="29"/>
      <c r="E687" s="38"/>
      <c r="F687" s="39"/>
      <c r="G687" s="40"/>
      <c r="H687" s="38"/>
      <c r="I687" s="39"/>
      <c r="J687" s="40"/>
    </row>
    <row r="688" spans="1:10" s="41" customFormat="1" x14ac:dyDescent="0.25">
      <c r="A688" s="37"/>
      <c r="B688" s="38"/>
      <c r="C688" s="39"/>
      <c r="D688" s="29"/>
      <c r="E688" s="38"/>
      <c r="F688" s="39"/>
      <c r="G688" s="40"/>
      <c r="H688" s="38"/>
      <c r="I688" s="39"/>
      <c r="J688" s="40"/>
    </row>
    <row r="689" spans="1:10" s="41" customFormat="1" x14ac:dyDescent="0.25">
      <c r="A689" s="37"/>
      <c r="B689" s="38"/>
      <c r="C689" s="39"/>
      <c r="D689" s="29"/>
      <c r="E689" s="38"/>
      <c r="F689" s="39"/>
      <c r="G689" s="40"/>
      <c r="H689" s="38"/>
      <c r="I689" s="39"/>
      <c r="J689" s="40"/>
    </row>
    <row r="690" spans="1:10" s="41" customFormat="1" x14ac:dyDescent="0.25">
      <c r="A690" s="37"/>
      <c r="B690" s="38"/>
      <c r="C690" s="39"/>
      <c r="D690" s="29"/>
      <c r="E690" s="38"/>
      <c r="F690" s="39"/>
      <c r="G690" s="40"/>
      <c r="H690" s="38"/>
      <c r="I690" s="39"/>
      <c r="J690" s="40"/>
    </row>
    <row r="691" spans="1:10" s="41" customFormat="1" x14ac:dyDescent="0.25">
      <c r="A691" s="37"/>
      <c r="B691" s="38"/>
      <c r="C691" s="39"/>
      <c r="D691" s="29"/>
      <c r="E691" s="38"/>
      <c r="F691" s="39"/>
      <c r="G691" s="40"/>
      <c r="H691" s="38"/>
      <c r="I691" s="39"/>
      <c r="J691" s="40"/>
    </row>
    <row r="692" spans="1:10" s="41" customFormat="1" x14ac:dyDescent="0.25">
      <c r="A692" s="37"/>
      <c r="B692" s="38"/>
      <c r="C692" s="39"/>
      <c r="D692" s="29"/>
      <c r="E692" s="38"/>
      <c r="F692" s="39"/>
      <c r="G692" s="40"/>
      <c r="H692" s="38"/>
      <c r="I692" s="39"/>
      <c r="J692" s="40"/>
    </row>
    <row r="693" spans="1:10" s="41" customFormat="1" x14ac:dyDescent="0.25">
      <c r="A693" s="37"/>
      <c r="B693" s="38"/>
      <c r="C693" s="39"/>
      <c r="D693" s="29"/>
      <c r="E693" s="38"/>
      <c r="F693" s="39"/>
      <c r="G693" s="40"/>
      <c r="H693" s="38"/>
      <c r="I693" s="39"/>
      <c r="J693" s="40"/>
    </row>
    <row r="694" spans="1:10" s="41" customFormat="1" x14ac:dyDescent="0.25">
      <c r="A694" s="37"/>
      <c r="B694" s="38"/>
      <c r="C694" s="39"/>
      <c r="D694" s="29"/>
      <c r="E694" s="38"/>
      <c r="F694" s="39"/>
      <c r="G694" s="40"/>
      <c r="H694" s="38"/>
      <c r="I694" s="39"/>
      <c r="J694" s="40"/>
    </row>
    <row r="695" spans="1:10" s="41" customFormat="1" x14ac:dyDescent="0.25">
      <c r="A695" s="37"/>
      <c r="B695" s="38"/>
      <c r="C695" s="39"/>
      <c r="D695" s="29"/>
      <c r="E695" s="38"/>
      <c r="F695" s="39"/>
      <c r="G695" s="40"/>
      <c r="H695" s="38"/>
      <c r="I695" s="39"/>
      <c r="J695" s="40"/>
    </row>
    <row r="696" spans="1:10" s="41" customFormat="1" x14ac:dyDescent="0.25">
      <c r="A696" s="37"/>
      <c r="B696" s="38"/>
      <c r="C696" s="39"/>
      <c r="D696" s="29"/>
      <c r="E696" s="38"/>
      <c r="F696" s="39"/>
      <c r="G696" s="40"/>
      <c r="H696" s="38"/>
      <c r="I696" s="39"/>
      <c r="J696" s="40"/>
    </row>
    <row r="697" spans="1:10" s="41" customFormat="1" x14ac:dyDescent="0.25">
      <c r="A697" s="37"/>
      <c r="B697" s="38"/>
      <c r="C697" s="39"/>
      <c r="D697" s="29"/>
      <c r="E697" s="38"/>
      <c r="F697" s="39"/>
      <c r="G697" s="40"/>
      <c r="H697" s="38"/>
      <c r="I697" s="39"/>
      <c r="J697" s="40"/>
    </row>
    <row r="698" spans="1:10" s="41" customFormat="1" x14ac:dyDescent="0.25">
      <c r="A698" s="37"/>
      <c r="B698" s="38"/>
      <c r="C698" s="39"/>
      <c r="D698" s="29"/>
      <c r="E698" s="38"/>
      <c r="F698" s="39"/>
      <c r="G698" s="40"/>
      <c r="H698" s="38"/>
      <c r="I698" s="39"/>
      <c r="J698" s="40"/>
    </row>
    <row r="699" spans="1:10" s="41" customFormat="1" x14ac:dyDescent="0.25">
      <c r="A699" s="37"/>
      <c r="B699" s="38"/>
      <c r="C699" s="39"/>
      <c r="D699" s="29"/>
      <c r="E699" s="38"/>
      <c r="F699" s="39"/>
      <c r="G699" s="40"/>
      <c r="H699" s="38"/>
      <c r="I699" s="39"/>
      <c r="J699" s="40"/>
    </row>
    <row r="700" spans="1:10" s="41" customFormat="1" x14ac:dyDescent="0.25">
      <c r="A700" s="37"/>
      <c r="B700" s="38"/>
      <c r="C700" s="39"/>
      <c r="D700" s="29"/>
      <c r="E700" s="38"/>
      <c r="F700" s="39"/>
      <c r="G700" s="40"/>
      <c r="H700" s="38"/>
      <c r="I700" s="39"/>
      <c r="J700" s="40"/>
    </row>
    <row r="701" spans="1:10" s="41" customFormat="1" x14ac:dyDescent="0.25">
      <c r="A701" s="37"/>
      <c r="B701" s="38"/>
      <c r="C701" s="39"/>
      <c r="D701" s="29"/>
      <c r="E701" s="38"/>
      <c r="F701" s="39"/>
      <c r="G701" s="40"/>
      <c r="H701" s="38"/>
      <c r="I701" s="39"/>
      <c r="J701" s="40"/>
    </row>
    <row r="702" spans="1:10" s="41" customFormat="1" x14ac:dyDescent="0.25">
      <c r="A702" s="37"/>
      <c r="B702" s="38"/>
      <c r="C702" s="39"/>
      <c r="D702" s="29"/>
      <c r="E702" s="38"/>
      <c r="F702" s="39"/>
      <c r="G702" s="40"/>
      <c r="H702" s="38"/>
      <c r="I702" s="39"/>
      <c r="J702" s="40"/>
    </row>
    <row r="703" spans="1:10" s="41" customFormat="1" x14ac:dyDescent="0.25">
      <c r="A703" s="37"/>
      <c r="B703" s="38"/>
      <c r="C703" s="39"/>
      <c r="D703" s="29"/>
      <c r="E703" s="38"/>
      <c r="F703" s="39"/>
      <c r="G703" s="40"/>
      <c r="H703" s="38"/>
      <c r="I703" s="39"/>
      <c r="J703" s="40"/>
    </row>
    <row r="704" spans="1:10" s="41" customFormat="1" x14ac:dyDescent="0.25">
      <c r="A704" s="37"/>
      <c r="B704" s="38"/>
      <c r="C704" s="39"/>
      <c r="D704" s="29"/>
      <c r="E704" s="38"/>
      <c r="F704" s="39"/>
      <c r="G704" s="40"/>
      <c r="H704" s="38"/>
      <c r="I704" s="39"/>
      <c r="J704" s="40"/>
    </row>
    <row r="705" spans="1:10" s="41" customFormat="1" x14ac:dyDescent="0.25">
      <c r="A705" s="37"/>
      <c r="B705" s="38"/>
      <c r="C705" s="39"/>
      <c r="D705" s="29"/>
      <c r="E705" s="38"/>
      <c r="F705" s="39"/>
      <c r="G705" s="40"/>
      <c r="H705" s="38"/>
      <c r="I705" s="39"/>
      <c r="J705" s="40"/>
    </row>
    <row r="706" spans="1:10" s="41" customFormat="1" x14ac:dyDescent="0.25">
      <c r="A706" s="37"/>
      <c r="B706" s="38"/>
      <c r="C706" s="39"/>
      <c r="D706" s="29"/>
      <c r="E706" s="38"/>
      <c r="F706" s="39"/>
      <c r="G706" s="40"/>
      <c r="H706" s="38"/>
      <c r="I706" s="39"/>
      <c r="J706" s="40"/>
    </row>
    <row r="707" spans="1:10" s="41" customFormat="1" x14ac:dyDescent="0.25">
      <c r="A707" s="37"/>
      <c r="B707" s="38"/>
      <c r="C707" s="39"/>
      <c r="D707" s="29"/>
      <c r="E707" s="38"/>
      <c r="F707" s="39"/>
      <c r="G707" s="40"/>
      <c r="H707" s="38"/>
      <c r="I707" s="39"/>
      <c r="J707" s="40"/>
    </row>
    <row r="708" spans="1:10" s="41" customFormat="1" x14ac:dyDescent="0.25">
      <c r="A708" s="37"/>
      <c r="B708" s="38"/>
      <c r="C708" s="39"/>
      <c r="D708" s="29"/>
      <c r="E708" s="38"/>
      <c r="F708" s="39"/>
      <c r="G708" s="40"/>
      <c r="H708" s="38"/>
      <c r="I708" s="39"/>
      <c r="J708" s="40"/>
    </row>
    <row r="709" spans="1:10" s="41" customFormat="1" x14ac:dyDescent="0.25">
      <c r="A709" s="37"/>
      <c r="B709" s="38"/>
      <c r="C709" s="39"/>
      <c r="D709" s="29"/>
      <c r="E709" s="38"/>
      <c r="F709" s="39"/>
      <c r="G709" s="40"/>
      <c r="H709" s="38"/>
      <c r="I709" s="39"/>
      <c r="J709" s="40"/>
    </row>
    <row r="710" spans="1:10" s="41" customFormat="1" x14ac:dyDescent="0.25">
      <c r="A710" s="37"/>
      <c r="B710" s="38"/>
      <c r="C710" s="39"/>
      <c r="D710" s="29"/>
      <c r="E710" s="38"/>
      <c r="F710" s="39"/>
      <c r="G710" s="40"/>
      <c r="H710" s="38"/>
      <c r="I710" s="39"/>
      <c r="J710" s="40"/>
    </row>
    <row r="711" spans="1:10" s="41" customFormat="1" x14ac:dyDescent="0.25">
      <c r="A711" s="37"/>
      <c r="B711" s="38"/>
      <c r="C711" s="39"/>
      <c r="D711" s="29"/>
      <c r="E711" s="38"/>
      <c r="F711" s="39"/>
      <c r="G711" s="40"/>
      <c r="H711" s="38"/>
      <c r="I711" s="39"/>
      <c r="J711" s="40"/>
    </row>
    <row r="712" spans="1:10" s="41" customFormat="1" x14ac:dyDescent="0.25">
      <c r="A712" s="37"/>
      <c r="B712" s="38"/>
      <c r="C712" s="39"/>
      <c r="D712" s="29"/>
      <c r="E712" s="38"/>
      <c r="F712" s="39"/>
      <c r="G712" s="40"/>
      <c r="H712" s="38"/>
      <c r="I712" s="39"/>
      <c r="J712" s="40"/>
    </row>
    <row r="713" spans="1:10" s="41" customFormat="1" x14ac:dyDescent="0.25">
      <c r="A713" s="37"/>
      <c r="B713" s="38"/>
      <c r="C713" s="39"/>
      <c r="D713" s="29"/>
      <c r="E713" s="38"/>
      <c r="F713" s="39"/>
      <c r="G713" s="40"/>
      <c r="H713" s="38"/>
      <c r="I713" s="39"/>
      <c r="J713" s="40"/>
    </row>
    <row r="714" spans="1:10" s="41" customFormat="1" x14ac:dyDescent="0.25">
      <c r="A714" s="37"/>
      <c r="B714" s="38"/>
      <c r="C714" s="39"/>
      <c r="D714" s="29"/>
      <c r="E714" s="38"/>
      <c r="F714" s="39"/>
      <c r="G714" s="40"/>
      <c r="H714" s="38"/>
      <c r="I714" s="39"/>
      <c r="J714" s="40"/>
    </row>
    <row r="715" spans="1:10" s="41" customFormat="1" x14ac:dyDescent="0.25">
      <c r="A715" s="37"/>
      <c r="B715" s="38"/>
      <c r="C715" s="39"/>
      <c r="D715" s="29"/>
      <c r="E715" s="38"/>
      <c r="F715" s="39"/>
      <c r="G715" s="40"/>
      <c r="H715" s="38"/>
      <c r="I715" s="39"/>
      <c r="J715" s="40"/>
    </row>
    <row r="716" spans="1:10" s="41" customFormat="1" x14ac:dyDescent="0.25">
      <c r="A716" s="37"/>
      <c r="B716" s="38"/>
      <c r="C716" s="39"/>
      <c r="D716" s="29"/>
      <c r="E716" s="38"/>
      <c r="F716" s="39"/>
      <c r="G716" s="40"/>
      <c r="H716" s="38"/>
      <c r="I716" s="39"/>
      <c r="J716" s="40"/>
    </row>
    <row r="717" spans="1:10" s="41" customFormat="1" x14ac:dyDescent="0.25">
      <c r="A717" s="37"/>
      <c r="B717" s="38"/>
      <c r="C717" s="39"/>
      <c r="D717" s="29"/>
      <c r="E717" s="38"/>
      <c r="F717" s="39"/>
      <c r="G717" s="40"/>
      <c r="H717" s="38"/>
      <c r="I717" s="39"/>
      <c r="J717" s="40"/>
    </row>
    <row r="718" spans="1:10" s="41" customFormat="1" x14ac:dyDescent="0.25">
      <c r="A718" s="37"/>
      <c r="B718" s="38"/>
      <c r="C718" s="39"/>
      <c r="D718" s="29"/>
      <c r="E718" s="38"/>
      <c r="F718" s="39"/>
      <c r="G718" s="40"/>
      <c r="H718" s="38"/>
      <c r="I718" s="39"/>
      <c r="J718" s="40"/>
    </row>
    <row r="719" spans="1:10" s="41" customFormat="1" x14ac:dyDescent="0.25">
      <c r="A719" s="37"/>
      <c r="B719" s="38"/>
      <c r="C719" s="39"/>
      <c r="D719" s="29"/>
      <c r="E719" s="38"/>
      <c r="F719" s="39"/>
      <c r="G719" s="40"/>
      <c r="H719" s="38"/>
      <c r="I719" s="39"/>
      <c r="J719" s="40"/>
    </row>
    <row r="720" spans="1:10" s="41" customFormat="1" x14ac:dyDescent="0.25">
      <c r="A720" s="37"/>
      <c r="B720" s="38"/>
      <c r="C720" s="39"/>
      <c r="D720" s="29"/>
      <c r="E720" s="38"/>
      <c r="F720" s="39"/>
      <c r="G720" s="40"/>
      <c r="H720" s="38"/>
      <c r="I720" s="39"/>
      <c r="J720" s="40"/>
    </row>
    <row r="721" spans="1:10" s="41" customFormat="1" x14ac:dyDescent="0.25">
      <c r="A721" s="37"/>
      <c r="B721" s="38"/>
      <c r="C721" s="39"/>
      <c r="D721" s="29"/>
      <c r="E721" s="38"/>
      <c r="F721" s="39"/>
      <c r="G721" s="40"/>
      <c r="H721" s="38"/>
      <c r="I721" s="39"/>
      <c r="J721" s="40"/>
    </row>
    <row r="722" spans="1:10" s="41" customFormat="1" x14ac:dyDescent="0.25">
      <c r="A722" s="37"/>
      <c r="B722" s="38"/>
      <c r="C722" s="39"/>
      <c r="D722" s="29"/>
      <c r="E722" s="38"/>
      <c r="F722" s="39"/>
      <c r="G722" s="40"/>
      <c r="H722" s="38"/>
      <c r="I722" s="39"/>
      <c r="J722" s="40"/>
    </row>
    <row r="723" spans="1:10" s="41" customFormat="1" x14ac:dyDescent="0.25">
      <c r="A723" s="37"/>
      <c r="B723" s="38"/>
      <c r="C723" s="39"/>
      <c r="D723" s="29"/>
      <c r="E723" s="38"/>
      <c r="F723" s="39"/>
      <c r="G723" s="40"/>
      <c r="H723" s="38"/>
      <c r="I723" s="39"/>
      <c r="J723" s="40"/>
    </row>
    <row r="724" spans="1:10" s="41" customFormat="1" x14ac:dyDescent="0.25">
      <c r="A724" s="37"/>
      <c r="B724" s="38"/>
      <c r="C724" s="39"/>
      <c r="D724" s="29"/>
      <c r="E724" s="38"/>
      <c r="F724" s="39"/>
      <c r="G724" s="40"/>
      <c r="H724" s="38"/>
      <c r="I724" s="39"/>
      <c r="J724" s="40"/>
    </row>
    <row r="725" spans="1:10" s="41" customFormat="1" x14ac:dyDescent="0.25">
      <c r="A725" s="37"/>
      <c r="B725" s="38"/>
      <c r="C725" s="39"/>
      <c r="D725" s="29"/>
      <c r="E725" s="38"/>
      <c r="F725" s="39"/>
      <c r="G725" s="40"/>
      <c r="H725" s="38"/>
      <c r="I725" s="39"/>
      <c r="J725" s="40"/>
    </row>
    <row r="726" spans="1:10" s="41" customFormat="1" x14ac:dyDescent="0.25">
      <c r="A726" s="37"/>
      <c r="B726" s="38"/>
      <c r="C726" s="39"/>
      <c r="D726" s="29"/>
      <c r="E726" s="38"/>
      <c r="F726" s="39"/>
      <c r="G726" s="40"/>
      <c r="H726" s="38"/>
      <c r="I726" s="39"/>
      <c r="J726" s="40"/>
    </row>
    <row r="727" spans="1:10" s="41" customFormat="1" x14ac:dyDescent="0.25">
      <c r="A727" s="37"/>
      <c r="B727" s="38"/>
      <c r="C727" s="39"/>
      <c r="D727" s="29"/>
      <c r="E727" s="38"/>
      <c r="F727" s="39"/>
      <c r="G727" s="40"/>
      <c r="H727" s="38"/>
      <c r="I727" s="39"/>
      <c r="J727" s="40"/>
    </row>
    <row r="728" spans="1:10" s="41" customFormat="1" x14ac:dyDescent="0.25">
      <c r="A728" s="37"/>
      <c r="B728" s="38"/>
      <c r="C728" s="39"/>
      <c r="D728" s="29"/>
      <c r="E728" s="38"/>
      <c r="F728" s="39"/>
      <c r="G728" s="40"/>
      <c r="H728" s="38"/>
      <c r="I728" s="39"/>
      <c r="J728" s="40"/>
    </row>
    <row r="729" spans="1:10" s="41" customFormat="1" x14ac:dyDescent="0.25">
      <c r="A729" s="37"/>
      <c r="B729" s="38"/>
      <c r="C729" s="39"/>
      <c r="D729" s="29"/>
      <c r="E729" s="38"/>
      <c r="F729" s="39"/>
      <c r="G729" s="40"/>
      <c r="H729" s="38"/>
      <c r="I729" s="39"/>
      <c r="J729" s="40"/>
    </row>
    <row r="730" spans="1:10" s="41" customFormat="1" x14ac:dyDescent="0.25">
      <c r="A730" s="37"/>
      <c r="B730" s="38"/>
      <c r="C730" s="39"/>
      <c r="D730" s="29"/>
      <c r="E730" s="38"/>
      <c r="F730" s="39"/>
      <c r="G730" s="40"/>
      <c r="H730" s="38"/>
      <c r="I730" s="39"/>
      <c r="J730" s="40"/>
    </row>
    <row r="731" spans="1:10" s="41" customFormat="1" x14ac:dyDescent="0.25">
      <c r="A731" s="37"/>
      <c r="B731" s="38"/>
      <c r="C731" s="39"/>
      <c r="D731" s="29"/>
      <c r="E731" s="38"/>
      <c r="F731" s="39"/>
      <c r="G731" s="40"/>
      <c r="H731" s="38"/>
      <c r="I731" s="39"/>
      <c r="J731" s="40"/>
    </row>
    <row r="732" spans="1:10" s="41" customFormat="1" x14ac:dyDescent="0.25">
      <c r="A732" s="37"/>
      <c r="B732" s="38"/>
      <c r="C732" s="39"/>
      <c r="D732" s="29"/>
      <c r="E732" s="38"/>
      <c r="F732" s="39"/>
      <c r="G732" s="40"/>
      <c r="H732" s="38"/>
      <c r="I732" s="39"/>
      <c r="J732" s="40"/>
    </row>
    <row r="733" spans="1:10" s="41" customFormat="1" x14ac:dyDescent="0.25">
      <c r="A733" s="37"/>
      <c r="B733" s="38"/>
      <c r="C733" s="39"/>
      <c r="D733" s="29"/>
      <c r="E733" s="38"/>
      <c r="F733" s="39"/>
      <c r="G733" s="40"/>
      <c r="H733" s="38"/>
      <c r="I733" s="39"/>
      <c r="J733" s="40"/>
    </row>
    <row r="734" spans="1:10" s="41" customFormat="1" x14ac:dyDescent="0.25">
      <c r="A734" s="37"/>
      <c r="B734" s="38"/>
      <c r="C734" s="39"/>
      <c r="D734" s="29"/>
      <c r="E734" s="38"/>
      <c r="F734" s="39"/>
      <c r="G734" s="40"/>
      <c r="H734" s="38"/>
      <c r="I734" s="39"/>
      <c r="J734" s="40"/>
    </row>
    <row r="735" spans="1:10" s="41" customFormat="1" x14ac:dyDescent="0.25">
      <c r="A735" s="37"/>
      <c r="B735" s="38"/>
      <c r="C735" s="39"/>
      <c r="D735" s="29"/>
      <c r="E735" s="38"/>
      <c r="F735" s="39"/>
      <c r="G735" s="40"/>
      <c r="H735" s="38"/>
      <c r="I735" s="39"/>
      <c r="J735" s="40"/>
    </row>
    <row r="736" spans="1:10" s="41" customFormat="1" x14ac:dyDescent="0.25">
      <c r="A736" s="37"/>
      <c r="B736" s="38"/>
      <c r="C736" s="39"/>
      <c r="D736" s="29"/>
      <c r="E736" s="38"/>
      <c r="F736" s="39"/>
      <c r="G736" s="40"/>
      <c r="H736" s="38"/>
      <c r="I736" s="39"/>
      <c r="J736" s="40"/>
    </row>
    <row r="737" spans="1:10" s="41" customFormat="1" x14ac:dyDescent="0.25">
      <c r="A737" s="37"/>
      <c r="B737" s="38"/>
      <c r="C737" s="39"/>
      <c r="D737" s="29"/>
      <c r="E737" s="38"/>
      <c r="F737" s="39"/>
      <c r="G737" s="40"/>
      <c r="H737" s="38"/>
      <c r="I737" s="39"/>
      <c r="J737" s="40"/>
    </row>
    <row r="738" spans="1:10" s="41" customFormat="1" x14ac:dyDescent="0.25">
      <c r="A738" s="37"/>
      <c r="B738" s="38"/>
      <c r="C738" s="39"/>
      <c r="D738" s="29"/>
      <c r="E738" s="38"/>
      <c r="F738" s="39"/>
      <c r="G738" s="40"/>
      <c r="H738" s="38"/>
      <c r="I738" s="39"/>
      <c r="J738" s="40"/>
    </row>
    <row r="739" spans="1:10" s="41" customFormat="1" x14ac:dyDescent="0.25">
      <c r="A739" s="37"/>
      <c r="B739" s="38"/>
      <c r="C739" s="39"/>
      <c r="D739" s="29"/>
      <c r="E739" s="38"/>
      <c r="F739" s="39"/>
      <c r="G739" s="40"/>
      <c r="H739" s="38"/>
      <c r="I739" s="39"/>
      <c r="J739" s="40"/>
    </row>
    <row r="740" spans="1:10" s="41" customFormat="1" x14ac:dyDescent="0.25">
      <c r="A740" s="37"/>
      <c r="B740" s="38"/>
      <c r="C740" s="39"/>
      <c r="D740" s="29"/>
      <c r="E740" s="38"/>
      <c r="F740" s="39"/>
      <c r="G740" s="40"/>
      <c r="H740" s="38"/>
      <c r="I740" s="39"/>
      <c r="J740" s="40"/>
    </row>
    <row r="741" spans="1:10" s="41" customFormat="1" x14ac:dyDescent="0.25">
      <c r="A741" s="37"/>
      <c r="B741" s="38"/>
      <c r="C741" s="39"/>
      <c r="D741" s="29"/>
      <c r="E741" s="38"/>
      <c r="F741" s="39"/>
      <c r="G741" s="40"/>
      <c r="H741" s="38"/>
      <c r="I741" s="39"/>
      <c r="J741" s="40"/>
    </row>
    <row r="742" spans="1:10" s="41" customFormat="1" x14ac:dyDescent="0.25">
      <c r="A742" s="37"/>
      <c r="B742" s="38"/>
      <c r="C742" s="39"/>
      <c r="D742" s="29"/>
      <c r="E742" s="38"/>
      <c r="F742" s="39"/>
      <c r="G742" s="40"/>
      <c r="H742" s="38"/>
      <c r="I742" s="39"/>
      <c r="J742" s="40"/>
    </row>
    <row r="743" spans="1:10" s="41" customFormat="1" x14ac:dyDescent="0.25">
      <c r="A743" s="37"/>
      <c r="B743" s="38"/>
      <c r="C743" s="39"/>
      <c r="D743" s="29"/>
      <c r="E743" s="38"/>
      <c r="F743" s="39"/>
      <c r="G743" s="40"/>
      <c r="H743" s="38"/>
      <c r="I743" s="39"/>
      <c r="J743" s="40"/>
    </row>
    <row r="744" spans="1:10" s="41" customFormat="1" x14ac:dyDescent="0.25">
      <c r="A744" s="37"/>
      <c r="B744" s="38"/>
      <c r="C744" s="39"/>
      <c r="D744" s="29"/>
      <c r="E744" s="38"/>
      <c r="F744" s="39"/>
      <c r="G744" s="40"/>
      <c r="H744" s="38"/>
      <c r="I744" s="39"/>
      <c r="J744" s="40"/>
    </row>
    <row r="745" spans="1:10" s="41" customFormat="1" x14ac:dyDescent="0.25">
      <c r="A745" s="37"/>
      <c r="B745" s="38"/>
      <c r="C745" s="39"/>
      <c r="D745" s="29"/>
      <c r="E745" s="38"/>
      <c r="F745" s="39"/>
      <c r="G745" s="40"/>
      <c r="H745" s="38"/>
      <c r="I745" s="39"/>
      <c r="J745" s="40"/>
    </row>
    <row r="746" spans="1:10" s="41" customFormat="1" x14ac:dyDescent="0.25">
      <c r="A746" s="37"/>
      <c r="B746" s="38"/>
      <c r="C746" s="39"/>
      <c r="D746" s="29"/>
      <c r="E746" s="38"/>
      <c r="F746" s="39"/>
      <c r="G746" s="40"/>
      <c r="H746" s="38"/>
      <c r="I746" s="39"/>
      <c r="J746" s="40"/>
    </row>
    <row r="747" spans="1:10" s="41" customFormat="1" x14ac:dyDescent="0.25">
      <c r="A747" s="37"/>
      <c r="B747" s="38"/>
      <c r="C747" s="39"/>
      <c r="D747" s="29"/>
      <c r="E747" s="38"/>
      <c r="F747" s="39"/>
      <c r="G747" s="40"/>
      <c r="H747" s="38"/>
      <c r="I747" s="39"/>
      <c r="J747" s="40"/>
    </row>
    <row r="748" spans="1:10" s="41" customFormat="1" x14ac:dyDescent="0.25">
      <c r="A748" s="37"/>
      <c r="B748" s="38"/>
      <c r="C748" s="39"/>
      <c r="D748" s="29"/>
      <c r="E748" s="38"/>
      <c r="F748" s="39"/>
      <c r="G748" s="40"/>
      <c r="H748" s="38"/>
      <c r="I748" s="39"/>
      <c r="J748" s="40"/>
    </row>
    <row r="749" spans="1:10" s="41" customFormat="1" x14ac:dyDescent="0.25">
      <c r="A749" s="37"/>
      <c r="B749" s="38"/>
      <c r="C749" s="39"/>
      <c r="D749" s="29"/>
      <c r="E749" s="38"/>
      <c r="F749" s="39"/>
      <c r="G749" s="40"/>
      <c r="H749" s="38"/>
      <c r="I749" s="39"/>
      <c r="J749" s="40"/>
    </row>
    <row r="750" spans="1:10" s="41" customFormat="1" x14ac:dyDescent="0.25">
      <c r="A750" s="37"/>
      <c r="B750" s="38"/>
      <c r="C750" s="39"/>
      <c r="D750" s="29"/>
      <c r="E750" s="38"/>
      <c r="F750" s="39"/>
      <c r="G750" s="40"/>
      <c r="H750" s="38"/>
      <c r="I750" s="39"/>
      <c r="J750" s="40"/>
    </row>
    <row r="751" spans="1:10" s="41" customFormat="1" x14ac:dyDescent="0.25">
      <c r="A751" s="37"/>
      <c r="B751" s="38"/>
      <c r="C751" s="39"/>
      <c r="D751" s="29"/>
      <c r="E751" s="38"/>
      <c r="F751" s="39"/>
      <c r="G751" s="40"/>
      <c r="H751" s="38"/>
      <c r="I751" s="39"/>
      <c r="J751" s="40"/>
    </row>
    <row r="752" spans="1:10" s="41" customFormat="1" x14ac:dyDescent="0.25">
      <c r="A752" s="37"/>
      <c r="B752" s="38"/>
      <c r="C752" s="39"/>
      <c r="D752" s="29"/>
      <c r="E752" s="38"/>
      <c r="F752" s="39"/>
      <c r="G752" s="40"/>
      <c r="H752" s="38"/>
      <c r="I752" s="39"/>
      <c r="J752" s="40"/>
    </row>
    <row r="753" spans="1:10" s="41" customFormat="1" x14ac:dyDescent="0.25">
      <c r="A753" s="37"/>
      <c r="B753" s="38"/>
      <c r="C753" s="39"/>
      <c r="D753" s="29"/>
      <c r="E753" s="38"/>
      <c r="F753" s="39"/>
      <c r="G753" s="40"/>
      <c r="H753" s="38"/>
      <c r="I753" s="39"/>
      <c r="J753" s="40"/>
    </row>
    <row r="754" spans="1:10" s="41" customFormat="1" x14ac:dyDescent="0.25">
      <c r="A754" s="37"/>
      <c r="B754" s="38"/>
      <c r="C754" s="39"/>
      <c r="D754" s="29"/>
      <c r="E754" s="38"/>
      <c r="F754" s="39"/>
      <c r="G754" s="40"/>
      <c r="H754" s="38"/>
      <c r="I754" s="39"/>
      <c r="J754" s="40"/>
    </row>
    <row r="755" spans="1:10" s="41" customFormat="1" x14ac:dyDescent="0.25">
      <c r="A755" s="37"/>
      <c r="B755" s="38"/>
      <c r="C755" s="39"/>
      <c r="D755" s="29"/>
      <c r="E755" s="38"/>
      <c r="F755" s="39"/>
      <c r="G755" s="40"/>
      <c r="H755" s="38"/>
      <c r="I755" s="39"/>
      <c r="J755" s="40"/>
    </row>
    <row r="756" spans="1:10" s="41" customFormat="1" x14ac:dyDescent="0.25">
      <c r="A756" s="37"/>
      <c r="B756" s="38"/>
      <c r="C756" s="39"/>
      <c r="D756" s="29"/>
      <c r="E756" s="38"/>
      <c r="F756" s="39"/>
      <c r="G756" s="40"/>
      <c r="H756" s="38"/>
      <c r="I756" s="39"/>
      <c r="J756" s="40"/>
    </row>
    <row r="757" spans="1:10" s="41" customFormat="1" x14ac:dyDescent="0.25">
      <c r="A757" s="37"/>
      <c r="B757" s="38"/>
      <c r="C757" s="39"/>
      <c r="D757" s="29"/>
      <c r="E757" s="38"/>
      <c r="F757" s="39"/>
      <c r="G757" s="40"/>
      <c r="H757" s="38"/>
      <c r="I757" s="39"/>
      <c r="J757" s="40"/>
    </row>
    <row r="758" spans="1:10" s="41" customFormat="1" x14ac:dyDescent="0.25">
      <c r="A758" s="37"/>
      <c r="B758" s="38"/>
      <c r="C758" s="39"/>
      <c r="D758" s="29"/>
      <c r="E758" s="38"/>
      <c r="F758" s="39"/>
      <c r="G758" s="40"/>
      <c r="H758" s="38"/>
      <c r="I758" s="39"/>
      <c r="J758" s="40"/>
    </row>
    <row r="759" spans="1:10" s="41" customFormat="1" x14ac:dyDescent="0.25">
      <c r="A759" s="37"/>
      <c r="B759" s="38"/>
      <c r="C759" s="39"/>
      <c r="D759" s="29"/>
      <c r="E759" s="38"/>
      <c r="F759" s="39"/>
      <c r="G759" s="40"/>
      <c r="H759" s="38"/>
      <c r="I759" s="39"/>
      <c r="J759" s="40"/>
    </row>
    <row r="760" spans="1:10" s="41" customFormat="1" x14ac:dyDescent="0.25">
      <c r="A760" s="37"/>
      <c r="B760" s="38"/>
      <c r="C760" s="39"/>
      <c r="D760" s="29"/>
      <c r="E760" s="38"/>
      <c r="F760" s="39"/>
      <c r="G760" s="40"/>
      <c r="H760" s="38"/>
      <c r="I760" s="39"/>
      <c r="J760" s="40"/>
    </row>
    <row r="761" spans="1:10" s="41" customFormat="1" x14ac:dyDescent="0.25">
      <c r="A761" s="37"/>
      <c r="B761" s="38"/>
      <c r="C761" s="39"/>
      <c r="D761" s="29"/>
      <c r="E761" s="38"/>
      <c r="F761" s="39"/>
      <c r="G761" s="40"/>
      <c r="H761" s="38"/>
      <c r="I761" s="39"/>
      <c r="J761" s="40"/>
    </row>
    <row r="762" spans="1:10" s="41" customFormat="1" x14ac:dyDescent="0.25">
      <c r="A762" s="37"/>
      <c r="B762" s="38"/>
      <c r="C762" s="39"/>
      <c r="D762" s="29"/>
      <c r="E762" s="38"/>
      <c r="F762" s="39"/>
      <c r="G762" s="40"/>
      <c r="H762" s="38"/>
      <c r="I762" s="39"/>
      <c r="J762" s="40"/>
    </row>
    <row r="763" spans="1:10" s="41" customFormat="1" x14ac:dyDescent="0.25">
      <c r="A763" s="37"/>
      <c r="B763" s="38"/>
      <c r="C763" s="39"/>
      <c r="D763" s="29"/>
      <c r="E763" s="38"/>
      <c r="F763" s="39"/>
      <c r="G763" s="40"/>
      <c r="H763" s="38"/>
      <c r="I763" s="39"/>
      <c r="J763" s="40"/>
    </row>
    <row r="764" spans="1:10" s="41" customFormat="1" x14ac:dyDescent="0.25">
      <c r="A764" s="37"/>
      <c r="B764" s="38"/>
      <c r="C764" s="39"/>
      <c r="D764" s="29"/>
      <c r="E764" s="38"/>
      <c r="F764" s="39"/>
      <c r="G764" s="40"/>
      <c r="H764" s="38"/>
      <c r="I764" s="39"/>
      <c r="J764" s="40"/>
    </row>
    <row r="765" spans="1:10" s="41" customFormat="1" x14ac:dyDescent="0.25">
      <c r="A765" s="37"/>
      <c r="B765" s="38"/>
      <c r="C765" s="39"/>
      <c r="D765" s="29"/>
      <c r="E765" s="38"/>
      <c r="F765" s="39"/>
      <c r="G765" s="40"/>
      <c r="H765" s="38"/>
      <c r="I765" s="39"/>
      <c r="J765" s="40"/>
    </row>
    <row r="766" spans="1:10" s="41" customFormat="1" x14ac:dyDescent="0.25">
      <c r="A766" s="37"/>
      <c r="B766" s="38"/>
      <c r="C766" s="39"/>
      <c r="D766" s="29"/>
      <c r="E766" s="38"/>
      <c r="F766" s="39"/>
      <c r="G766" s="40"/>
      <c r="H766" s="38"/>
      <c r="I766" s="39"/>
      <c r="J766" s="40"/>
    </row>
    <row r="767" spans="1:10" s="41" customFormat="1" x14ac:dyDescent="0.25">
      <c r="A767" s="37"/>
      <c r="B767" s="38"/>
      <c r="C767" s="39"/>
      <c r="D767" s="29"/>
      <c r="E767" s="38"/>
      <c r="F767" s="39"/>
      <c r="G767" s="40"/>
      <c r="H767" s="38"/>
      <c r="I767" s="39"/>
      <c r="J767" s="40"/>
    </row>
    <row r="768" spans="1:10" s="41" customFormat="1" x14ac:dyDescent="0.25">
      <c r="A768" s="37"/>
      <c r="B768" s="38"/>
      <c r="C768" s="39"/>
      <c r="D768" s="29"/>
      <c r="E768" s="38"/>
      <c r="F768" s="39"/>
      <c r="G768" s="40"/>
      <c r="H768" s="38"/>
      <c r="I768" s="39"/>
      <c r="J768" s="40"/>
    </row>
    <row r="769" spans="1:10" s="41" customFormat="1" x14ac:dyDescent="0.25">
      <c r="A769" s="37"/>
      <c r="B769" s="38"/>
      <c r="C769" s="39"/>
      <c r="D769" s="29"/>
      <c r="E769" s="38"/>
      <c r="F769" s="39"/>
      <c r="G769" s="40"/>
      <c r="H769" s="38"/>
      <c r="I769" s="39"/>
      <c r="J769" s="40"/>
    </row>
    <row r="770" spans="1:10" s="41" customFormat="1" x14ac:dyDescent="0.25">
      <c r="A770" s="37"/>
      <c r="B770" s="38"/>
      <c r="C770" s="39"/>
      <c r="D770" s="29"/>
      <c r="E770" s="38"/>
      <c r="F770" s="39"/>
      <c r="G770" s="40"/>
      <c r="H770" s="38"/>
      <c r="I770" s="39"/>
      <c r="J770" s="40"/>
    </row>
    <row r="771" spans="1:10" s="41" customFormat="1" x14ac:dyDescent="0.25">
      <c r="A771" s="37"/>
      <c r="B771" s="38"/>
      <c r="C771" s="39"/>
      <c r="D771" s="29"/>
      <c r="E771" s="38"/>
      <c r="F771" s="39"/>
      <c r="G771" s="40"/>
      <c r="H771" s="38"/>
      <c r="I771" s="39"/>
      <c r="J771" s="40"/>
    </row>
    <row r="772" spans="1:10" s="41" customFormat="1" x14ac:dyDescent="0.25">
      <c r="A772" s="37"/>
      <c r="B772" s="38"/>
      <c r="C772" s="39"/>
      <c r="D772" s="29"/>
      <c r="E772" s="38"/>
      <c r="F772" s="39"/>
      <c r="G772" s="40"/>
      <c r="H772" s="38"/>
      <c r="I772" s="39"/>
      <c r="J772" s="40"/>
    </row>
    <row r="773" spans="1:10" s="41" customFormat="1" x14ac:dyDescent="0.25">
      <c r="A773" s="37"/>
      <c r="B773" s="38"/>
      <c r="C773" s="39"/>
      <c r="D773" s="29"/>
      <c r="E773" s="38"/>
      <c r="F773" s="39"/>
      <c r="G773" s="40"/>
      <c r="H773" s="38"/>
      <c r="I773" s="39"/>
      <c r="J773" s="40"/>
    </row>
    <row r="774" spans="1:10" s="41" customFormat="1" x14ac:dyDescent="0.25">
      <c r="A774" s="37"/>
      <c r="B774" s="38"/>
      <c r="C774" s="39"/>
      <c r="D774" s="29"/>
      <c r="E774" s="38"/>
      <c r="F774" s="39"/>
      <c r="G774" s="40"/>
      <c r="H774" s="38"/>
      <c r="I774" s="39"/>
      <c r="J774" s="40"/>
    </row>
    <row r="775" spans="1:10" s="41" customFormat="1" x14ac:dyDescent="0.25">
      <c r="A775" s="37"/>
      <c r="B775" s="38"/>
      <c r="C775" s="39"/>
      <c r="D775" s="29"/>
      <c r="E775" s="38"/>
      <c r="F775" s="39"/>
      <c r="G775" s="40"/>
      <c r="H775" s="38"/>
      <c r="I775" s="39"/>
      <c r="J775" s="40"/>
    </row>
    <row r="776" spans="1:10" s="41" customFormat="1" x14ac:dyDescent="0.25">
      <c r="A776" s="37"/>
      <c r="B776" s="38"/>
      <c r="C776" s="39"/>
      <c r="D776" s="29"/>
      <c r="E776" s="38"/>
      <c r="F776" s="39"/>
      <c r="G776" s="40"/>
      <c r="H776" s="38"/>
      <c r="I776" s="39"/>
      <c r="J776" s="40"/>
    </row>
    <row r="777" spans="1:10" s="41" customFormat="1" x14ac:dyDescent="0.25">
      <c r="A777" s="37"/>
      <c r="B777" s="38"/>
      <c r="C777" s="39"/>
      <c r="D777" s="29"/>
      <c r="E777" s="38"/>
      <c r="F777" s="39"/>
      <c r="G777" s="40"/>
      <c r="H777" s="38"/>
      <c r="I777" s="39"/>
      <c r="J777" s="40"/>
    </row>
    <row r="778" spans="1:10" s="41" customFormat="1" x14ac:dyDescent="0.25">
      <c r="A778" s="37"/>
      <c r="B778" s="38"/>
      <c r="C778" s="39"/>
      <c r="D778" s="29"/>
      <c r="E778" s="38"/>
      <c r="F778" s="39"/>
      <c r="G778" s="40"/>
      <c r="H778" s="38"/>
      <c r="I778" s="39"/>
      <c r="J778" s="40"/>
    </row>
    <row r="779" spans="1:10" s="41" customFormat="1" x14ac:dyDescent="0.25">
      <c r="A779" s="37"/>
      <c r="B779" s="38"/>
      <c r="C779" s="39"/>
      <c r="D779" s="29"/>
      <c r="E779" s="38"/>
      <c r="F779" s="39"/>
      <c r="G779" s="40"/>
      <c r="H779" s="38"/>
      <c r="I779" s="39"/>
      <c r="J779" s="40"/>
    </row>
    <row r="780" spans="1:10" s="41" customFormat="1" x14ac:dyDescent="0.25">
      <c r="A780" s="37"/>
      <c r="B780" s="38"/>
      <c r="C780" s="39"/>
      <c r="D780" s="29"/>
      <c r="E780" s="38"/>
      <c r="F780" s="39"/>
      <c r="G780" s="40"/>
      <c r="H780" s="38"/>
      <c r="I780" s="39"/>
      <c r="J780" s="40"/>
    </row>
    <row r="781" spans="1:10" s="41" customFormat="1" x14ac:dyDescent="0.25">
      <c r="A781" s="37"/>
      <c r="B781" s="38"/>
      <c r="C781" s="39"/>
      <c r="D781" s="29"/>
      <c r="E781" s="38"/>
      <c r="F781" s="39"/>
      <c r="G781" s="40"/>
      <c r="H781" s="38"/>
      <c r="I781" s="39"/>
      <c r="J781" s="40"/>
    </row>
    <row r="782" spans="1:10" s="41" customFormat="1" x14ac:dyDescent="0.25">
      <c r="A782" s="37"/>
      <c r="B782" s="38"/>
      <c r="C782" s="39"/>
      <c r="D782" s="29"/>
      <c r="E782" s="38"/>
      <c r="F782" s="39"/>
      <c r="G782" s="40"/>
      <c r="H782" s="38"/>
      <c r="I782" s="39"/>
      <c r="J782" s="40"/>
    </row>
    <row r="783" spans="1:10" s="41" customFormat="1" x14ac:dyDescent="0.25">
      <c r="A783" s="37"/>
      <c r="B783" s="38"/>
      <c r="C783" s="39"/>
      <c r="D783" s="29"/>
      <c r="E783" s="38"/>
      <c r="F783" s="39"/>
      <c r="G783" s="40"/>
      <c r="H783" s="38"/>
      <c r="I783" s="39"/>
      <c r="J783" s="40"/>
    </row>
    <row r="784" spans="1:10" s="41" customFormat="1" x14ac:dyDescent="0.25">
      <c r="A784" s="37"/>
      <c r="B784" s="38"/>
      <c r="C784" s="39"/>
      <c r="D784" s="29"/>
      <c r="E784" s="38"/>
      <c r="F784" s="39"/>
      <c r="G784" s="40"/>
      <c r="H784" s="38"/>
      <c r="I784" s="39"/>
      <c r="J784" s="40"/>
    </row>
    <row r="785" spans="1:10" s="41" customFormat="1" x14ac:dyDescent="0.25">
      <c r="A785" s="37"/>
      <c r="B785" s="38"/>
      <c r="C785" s="39"/>
      <c r="D785" s="29"/>
      <c r="E785" s="38"/>
      <c r="F785" s="39"/>
      <c r="G785" s="40"/>
      <c r="H785" s="38"/>
      <c r="I785" s="39"/>
      <c r="J785" s="40"/>
    </row>
    <row r="786" spans="1:10" s="41" customFormat="1" x14ac:dyDescent="0.25">
      <c r="A786" s="37"/>
      <c r="B786" s="38"/>
      <c r="C786" s="39"/>
      <c r="D786" s="29"/>
      <c r="E786" s="38"/>
      <c r="F786" s="39"/>
      <c r="G786" s="40"/>
      <c r="H786" s="38"/>
      <c r="I786" s="39"/>
      <c r="J786" s="40"/>
    </row>
    <row r="787" spans="1:10" s="41" customFormat="1" x14ac:dyDescent="0.25">
      <c r="A787" s="37"/>
      <c r="B787" s="38"/>
      <c r="C787" s="39"/>
      <c r="D787" s="29"/>
      <c r="E787" s="38"/>
      <c r="F787" s="39"/>
      <c r="G787" s="40"/>
      <c r="H787" s="38"/>
      <c r="I787" s="39"/>
      <c r="J787" s="40"/>
    </row>
    <row r="788" spans="1:10" s="41" customFormat="1" x14ac:dyDescent="0.25">
      <c r="A788" s="37"/>
      <c r="B788" s="38"/>
      <c r="C788" s="39"/>
      <c r="D788" s="29"/>
      <c r="E788" s="38"/>
      <c r="F788" s="39"/>
      <c r="G788" s="40"/>
      <c r="H788" s="38"/>
      <c r="I788" s="39"/>
      <c r="J788" s="40"/>
    </row>
    <row r="789" spans="1:10" s="41" customFormat="1" x14ac:dyDescent="0.25">
      <c r="A789" s="37"/>
      <c r="B789" s="38"/>
      <c r="C789" s="39"/>
      <c r="D789" s="29"/>
      <c r="E789" s="38"/>
      <c r="F789" s="39"/>
      <c r="G789" s="40"/>
      <c r="H789" s="38"/>
      <c r="I789" s="39"/>
      <c r="J789" s="40"/>
    </row>
    <row r="790" spans="1:10" s="41" customFormat="1" x14ac:dyDescent="0.25">
      <c r="A790" s="37"/>
      <c r="B790" s="38"/>
      <c r="C790" s="39"/>
      <c r="D790" s="29"/>
      <c r="E790" s="38"/>
      <c r="F790" s="39"/>
      <c r="G790" s="40"/>
      <c r="H790" s="38"/>
      <c r="I790" s="39"/>
      <c r="J790" s="40"/>
    </row>
    <row r="791" spans="1:10" s="41" customFormat="1" x14ac:dyDescent="0.25">
      <c r="A791" s="37"/>
      <c r="B791" s="38"/>
      <c r="C791" s="39"/>
      <c r="D791" s="29"/>
      <c r="E791" s="38"/>
      <c r="F791" s="39"/>
      <c r="G791" s="40"/>
      <c r="H791" s="38"/>
      <c r="I791" s="39"/>
      <c r="J791" s="40"/>
    </row>
    <row r="792" spans="1:10" s="41" customFormat="1" x14ac:dyDescent="0.25">
      <c r="A792" s="37"/>
      <c r="B792" s="38"/>
      <c r="C792" s="39"/>
      <c r="D792" s="29"/>
      <c r="E792" s="38"/>
      <c r="F792" s="39"/>
      <c r="G792" s="40"/>
      <c r="H792" s="38"/>
      <c r="I792" s="39"/>
      <c r="J792" s="40"/>
    </row>
    <row r="793" spans="1:10" s="41" customFormat="1" x14ac:dyDescent="0.25">
      <c r="A793" s="37"/>
      <c r="B793" s="38"/>
      <c r="C793" s="39"/>
      <c r="D793" s="29"/>
      <c r="E793" s="38"/>
      <c r="F793" s="39"/>
      <c r="G793" s="40"/>
      <c r="H793" s="38"/>
      <c r="I793" s="39"/>
      <c r="J793" s="40"/>
    </row>
    <row r="794" spans="1:10" s="41" customFormat="1" x14ac:dyDescent="0.25">
      <c r="A794" s="37"/>
      <c r="B794" s="38"/>
      <c r="C794" s="39"/>
      <c r="D794" s="29"/>
      <c r="E794" s="38"/>
      <c r="F794" s="39"/>
      <c r="G794" s="40"/>
      <c r="H794" s="38"/>
      <c r="I794" s="39"/>
      <c r="J794" s="40"/>
    </row>
    <row r="795" spans="1:10" s="41" customFormat="1" x14ac:dyDescent="0.25">
      <c r="A795" s="37"/>
      <c r="B795" s="38"/>
      <c r="C795" s="39"/>
      <c r="D795" s="29"/>
      <c r="E795" s="38"/>
      <c r="F795" s="39"/>
      <c r="G795" s="40"/>
      <c r="H795" s="38"/>
      <c r="I795" s="39"/>
      <c r="J795" s="40"/>
    </row>
    <row r="796" spans="1:10" s="41" customFormat="1" x14ac:dyDescent="0.25">
      <c r="A796" s="37"/>
      <c r="B796" s="38"/>
      <c r="C796" s="39"/>
      <c r="D796" s="29"/>
      <c r="E796" s="38"/>
      <c r="F796" s="39"/>
      <c r="G796" s="40"/>
      <c r="H796" s="38"/>
      <c r="I796" s="39"/>
      <c r="J796" s="40"/>
    </row>
    <row r="797" spans="1:10" s="41" customFormat="1" x14ac:dyDescent="0.25">
      <c r="A797" s="37"/>
      <c r="B797" s="38"/>
      <c r="C797" s="39"/>
      <c r="D797" s="29"/>
      <c r="E797" s="38"/>
      <c r="F797" s="39"/>
      <c r="G797" s="40"/>
      <c r="H797" s="38"/>
      <c r="I797" s="39"/>
      <c r="J797" s="40"/>
    </row>
    <row r="798" spans="1:10" s="41" customFormat="1" x14ac:dyDescent="0.25">
      <c r="A798" s="37"/>
      <c r="B798" s="38"/>
      <c r="C798" s="39"/>
      <c r="D798" s="29"/>
      <c r="E798" s="38"/>
      <c r="F798" s="39"/>
      <c r="G798" s="40"/>
      <c r="H798" s="38"/>
      <c r="I798" s="39"/>
      <c r="J798" s="40"/>
    </row>
    <row r="799" spans="1:10" s="41" customFormat="1" x14ac:dyDescent="0.25">
      <c r="A799" s="37"/>
      <c r="B799" s="38"/>
      <c r="C799" s="39"/>
      <c r="D799" s="29"/>
      <c r="E799" s="38"/>
      <c r="F799" s="39"/>
      <c r="G799" s="40"/>
      <c r="H799" s="38"/>
      <c r="I799" s="39"/>
      <c r="J799" s="40"/>
    </row>
    <row r="800" spans="1:10" s="41" customFormat="1" x14ac:dyDescent="0.25">
      <c r="A800" s="37"/>
      <c r="B800" s="38"/>
      <c r="C800" s="39"/>
      <c r="D800" s="29"/>
      <c r="E800" s="38"/>
      <c r="F800" s="39"/>
      <c r="G800" s="40"/>
      <c r="H800" s="38"/>
      <c r="I800" s="39"/>
      <c r="J800" s="40"/>
    </row>
    <row r="801" spans="1:10" s="41" customFormat="1" x14ac:dyDescent="0.25">
      <c r="A801" s="37"/>
      <c r="B801" s="38"/>
      <c r="C801" s="39"/>
      <c r="D801" s="29"/>
      <c r="E801" s="38"/>
      <c r="F801" s="39"/>
      <c r="G801" s="40"/>
      <c r="H801" s="38"/>
      <c r="I801" s="39"/>
      <c r="J801" s="40"/>
    </row>
    <row r="802" spans="1:10" s="41" customFormat="1" x14ac:dyDescent="0.25">
      <c r="A802" s="37"/>
      <c r="B802" s="38"/>
      <c r="C802" s="39"/>
      <c r="D802" s="29"/>
      <c r="E802" s="38"/>
      <c r="F802" s="39"/>
      <c r="G802" s="40"/>
      <c r="H802" s="38"/>
      <c r="I802" s="39"/>
      <c r="J802" s="40"/>
    </row>
    <row r="803" spans="1:10" s="41" customFormat="1" x14ac:dyDescent="0.25">
      <c r="A803" s="37"/>
      <c r="B803" s="38"/>
      <c r="C803" s="39"/>
      <c r="D803" s="29"/>
      <c r="E803" s="38"/>
      <c r="F803" s="39"/>
      <c r="G803" s="40"/>
      <c r="H803" s="38"/>
      <c r="I803" s="39"/>
      <c r="J803" s="40"/>
    </row>
    <row r="804" spans="1:10" s="41" customFormat="1" x14ac:dyDescent="0.25">
      <c r="A804" s="37"/>
      <c r="B804" s="38"/>
      <c r="C804" s="39"/>
      <c r="D804" s="29"/>
      <c r="E804" s="38"/>
      <c r="F804" s="39"/>
      <c r="G804" s="40"/>
      <c r="H804" s="38"/>
      <c r="I804" s="39"/>
      <c r="J804" s="40"/>
    </row>
    <row r="805" spans="1:10" s="41" customFormat="1" x14ac:dyDescent="0.25">
      <c r="A805" s="37"/>
      <c r="B805" s="38"/>
      <c r="C805" s="39"/>
      <c r="D805" s="29"/>
      <c r="E805" s="38"/>
      <c r="F805" s="39"/>
      <c r="G805" s="40"/>
      <c r="H805" s="38"/>
      <c r="I805" s="39"/>
      <c r="J805" s="40"/>
    </row>
    <row r="806" spans="1:10" s="41" customFormat="1" x14ac:dyDescent="0.25">
      <c r="A806" s="37"/>
      <c r="B806" s="38"/>
      <c r="C806" s="39"/>
      <c r="D806" s="29"/>
      <c r="E806" s="38"/>
      <c r="F806" s="39"/>
      <c r="G806" s="40"/>
      <c r="H806" s="38"/>
      <c r="I806" s="39"/>
      <c r="J806" s="40"/>
    </row>
    <row r="807" spans="1:10" s="41" customFormat="1" x14ac:dyDescent="0.25">
      <c r="A807" s="37"/>
      <c r="B807" s="38"/>
      <c r="C807" s="39"/>
      <c r="D807" s="29"/>
      <c r="E807" s="38"/>
      <c r="F807" s="39"/>
      <c r="G807" s="40"/>
      <c r="H807" s="38"/>
      <c r="I807" s="39"/>
      <c r="J807" s="40"/>
    </row>
    <row r="808" spans="1:10" s="41" customFormat="1" x14ac:dyDescent="0.25">
      <c r="A808" s="37"/>
      <c r="B808" s="38"/>
      <c r="C808" s="39"/>
      <c r="D808" s="29"/>
      <c r="E808" s="38"/>
      <c r="F808" s="39"/>
      <c r="G808" s="40"/>
      <c r="H808" s="38"/>
      <c r="I808" s="39"/>
      <c r="J808" s="40"/>
    </row>
    <row r="809" spans="1:10" s="41" customFormat="1" x14ac:dyDescent="0.25">
      <c r="A809" s="37"/>
      <c r="B809" s="38"/>
      <c r="C809" s="39"/>
      <c r="D809" s="29"/>
      <c r="E809" s="38"/>
      <c r="F809" s="39"/>
      <c r="G809" s="40"/>
      <c r="H809" s="38"/>
      <c r="I809" s="39"/>
      <c r="J809" s="40"/>
    </row>
    <row r="810" spans="1:10" s="41" customFormat="1" x14ac:dyDescent="0.25">
      <c r="A810" s="37"/>
      <c r="B810" s="38"/>
      <c r="C810" s="39"/>
      <c r="D810" s="29"/>
      <c r="E810" s="38"/>
      <c r="F810" s="39"/>
      <c r="G810" s="40"/>
      <c r="H810" s="38"/>
      <c r="I810" s="39"/>
      <c r="J810" s="40"/>
    </row>
    <row r="811" spans="1:10" s="41" customFormat="1" x14ac:dyDescent="0.25">
      <c r="A811" s="37"/>
      <c r="B811" s="38"/>
      <c r="C811" s="39"/>
      <c r="D811" s="29"/>
      <c r="E811" s="38"/>
      <c r="F811" s="39"/>
      <c r="G811" s="40"/>
      <c r="H811" s="38"/>
      <c r="I811" s="39"/>
      <c r="J811" s="40"/>
    </row>
    <row r="812" spans="1:10" s="41" customFormat="1" x14ac:dyDescent="0.25">
      <c r="A812" s="37"/>
      <c r="B812" s="38"/>
      <c r="C812" s="39"/>
      <c r="D812" s="29"/>
      <c r="E812" s="38"/>
      <c r="F812" s="39"/>
      <c r="G812" s="40"/>
      <c r="H812" s="38"/>
      <c r="I812" s="39"/>
      <c r="J812" s="40"/>
    </row>
    <row r="813" spans="1:10" s="41" customFormat="1" x14ac:dyDescent="0.25">
      <c r="A813" s="37"/>
      <c r="B813" s="38"/>
      <c r="C813" s="39"/>
      <c r="D813" s="29"/>
      <c r="E813" s="38"/>
      <c r="F813" s="39"/>
      <c r="G813" s="40"/>
      <c r="H813" s="38"/>
      <c r="I813" s="39"/>
      <c r="J813" s="40"/>
    </row>
    <row r="814" spans="1:10" s="41" customFormat="1" x14ac:dyDescent="0.25">
      <c r="A814" s="37"/>
      <c r="B814" s="38"/>
      <c r="C814" s="39"/>
      <c r="D814" s="29"/>
      <c r="E814" s="38"/>
      <c r="F814" s="39"/>
      <c r="G814" s="40"/>
      <c r="H814" s="38"/>
      <c r="I814" s="39"/>
      <c r="J814" s="40"/>
    </row>
    <row r="815" spans="1:10" s="41" customFormat="1" x14ac:dyDescent="0.25">
      <c r="A815" s="37"/>
      <c r="B815" s="38"/>
      <c r="C815" s="39"/>
      <c r="D815" s="29"/>
      <c r="E815" s="38"/>
      <c r="F815" s="39"/>
      <c r="G815" s="40"/>
      <c r="H815" s="38"/>
      <c r="I815" s="39"/>
      <c r="J815" s="40"/>
    </row>
    <row r="816" spans="1:10" s="41" customFormat="1" x14ac:dyDescent="0.25">
      <c r="A816" s="37"/>
      <c r="B816" s="38"/>
      <c r="C816" s="39"/>
      <c r="D816" s="29"/>
      <c r="E816" s="38"/>
      <c r="F816" s="39"/>
      <c r="G816" s="40"/>
      <c r="H816" s="38"/>
      <c r="I816" s="39"/>
      <c r="J816" s="40"/>
    </row>
    <row r="817" spans="1:10" s="41" customFormat="1" x14ac:dyDescent="0.25">
      <c r="A817" s="37"/>
      <c r="B817" s="38"/>
      <c r="C817" s="39"/>
      <c r="D817" s="29"/>
      <c r="E817" s="38"/>
      <c r="F817" s="39"/>
      <c r="G817" s="40"/>
      <c r="H817" s="38"/>
      <c r="I817" s="39"/>
      <c r="J817" s="40"/>
    </row>
    <row r="818" spans="1:10" s="41" customFormat="1" x14ac:dyDescent="0.25">
      <c r="A818" s="37"/>
      <c r="B818" s="38"/>
      <c r="C818" s="39"/>
      <c r="D818" s="29"/>
      <c r="E818" s="38"/>
      <c r="F818" s="39"/>
      <c r="G818" s="40"/>
      <c r="H818" s="38"/>
      <c r="I818" s="39"/>
      <c r="J818" s="40"/>
    </row>
    <row r="819" spans="1:10" s="41" customFormat="1" x14ac:dyDescent="0.25">
      <c r="A819" s="37"/>
      <c r="B819" s="38"/>
      <c r="C819" s="39"/>
      <c r="D819" s="29"/>
      <c r="E819" s="38"/>
      <c r="F819" s="39"/>
      <c r="G819" s="40"/>
      <c r="H819" s="38"/>
      <c r="I819" s="39"/>
      <c r="J819" s="40"/>
    </row>
    <row r="820" spans="1:10" s="41" customFormat="1" x14ac:dyDescent="0.25">
      <c r="A820" s="37"/>
      <c r="B820" s="38"/>
      <c r="C820" s="39"/>
      <c r="D820" s="29"/>
      <c r="E820" s="38"/>
      <c r="F820" s="39"/>
      <c r="G820" s="40"/>
      <c r="H820" s="38"/>
      <c r="I820" s="39"/>
      <c r="J820" s="40"/>
    </row>
    <row r="821" spans="1:10" s="41" customFormat="1" x14ac:dyDescent="0.25">
      <c r="A821" s="37"/>
      <c r="B821" s="38"/>
      <c r="C821" s="39"/>
      <c r="D821" s="29"/>
      <c r="E821" s="38"/>
      <c r="F821" s="39"/>
      <c r="G821" s="40"/>
      <c r="H821" s="38"/>
      <c r="I821" s="39"/>
      <c r="J821" s="40"/>
    </row>
    <row r="822" spans="1:10" s="41" customFormat="1" x14ac:dyDescent="0.25">
      <c r="A822" s="37"/>
      <c r="B822" s="38"/>
      <c r="C822" s="39"/>
      <c r="D822" s="29"/>
      <c r="E822" s="38"/>
      <c r="F822" s="39"/>
      <c r="G822" s="40"/>
      <c r="H822" s="38"/>
      <c r="I822" s="39"/>
      <c r="J822" s="40"/>
    </row>
    <row r="823" spans="1:10" s="41" customFormat="1" x14ac:dyDescent="0.25">
      <c r="A823" s="37"/>
      <c r="B823" s="38"/>
      <c r="C823" s="39"/>
      <c r="D823" s="29"/>
      <c r="E823" s="38"/>
      <c r="F823" s="39"/>
      <c r="G823" s="40"/>
      <c r="H823" s="38"/>
      <c r="I823" s="39"/>
      <c r="J823" s="40"/>
    </row>
    <row r="824" spans="1:10" s="41" customFormat="1" x14ac:dyDescent="0.25">
      <c r="A824" s="37"/>
      <c r="B824" s="38"/>
      <c r="C824" s="39"/>
      <c r="D824" s="29"/>
      <c r="E824" s="38"/>
      <c r="F824" s="39"/>
      <c r="G824" s="40"/>
      <c r="H824" s="38"/>
      <c r="I824" s="39"/>
      <c r="J824" s="40"/>
    </row>
    <row r="825" spans="1:10" s="41" customFormat="1" x14ac:dyDescent="0.25">
      <c r="A825" s="37"/>
      <c r="B825" s="38"/>
      <c r="C825" s="39"/>
      <c r="D825" s="29"/>
      <c r="E825" s="38"/>
      <c r="F825" s="39"/>
      <c r="G825" s="40"/>
      <c r="H825" s="38"/>
      <c r="I825" s="39"/>
      <c r="J825" s="40"/>
    </row>
    <row r="826" spans="1:10" s="41" customFormat="1" x14ac:dyDescent="0.25">
      <c r="A826" s="37"/>
      <c r="B826" s="38"/>
      <c r="C826" s="39"/>
      <c r="D826" s="29"/>
      <c r="E826" s="38"/>
      <c r="F826" s="39"/>
      <c r="G826" s="40"/>
      <c r="H826" s="38"/>
      <c r="I826" s="39"/>
      <c r="J826" s="40"/>
    </row>
    <row r="827" spans="1:10" s="41" customFormat="1" x14ac:dyDescent="0.25">
      <c r="A827" s="37"/>
      <c r="B827" s="38"/>
      <c r="C827" s="39"/>
      <c r="D827" s="29"/>
      <c r="E827" s="38"/>
      <c r="F827" s="39"/>
      <c r="G827" s="40"/>
      <c r="H827" s="38"/>
      <c r="I827" s="39"/>
      <c r="J827" s="40"/>
    </row>
    <row r="828" spans="1:10" s="41" customFormat="1" x14ac:dyDescent="0.25">
      <c r="A828" s="37"/>
      <c r="B828" s="38"/>
      <c r="C828" s="39"/>
      <c r="D828" s="29"/>
      <c r="E828" s="38"/>
      <c r="F828" s="39"/>
      <c r="G828" s="40"/>
      <c r="H828" s="38"/>
      <c r="I828" s="39"/>
      <c r="J828" s="40"/>
    </row>
    <row r="829" spans="1:10" s="41" customFormat="1" x14ac:dyDescent="0.25">
      <c r="A829" s="37"/>
      <c r="B829" s="38"/>
      <c r="C829" s="39"/>
      <c r="D829" s="29"/>
      <c r="E829" s="38"/>
      <c r="F829" s="39"/>
      <c r="G829" s="40"/>
      <c r="H829" s="38"/>
      <c r="I829" s="39"/>
      <c r="J829" s="40"/>
    </row>
    <row r="830" spans="1:10" s="41" customFormat="1" x14ac:dyDescent="0.25">
      <c r="A830" s="37"/>
      <c r="B830" s="38"/>
      <c r="C830" s="39"/>
      <c r="D830" s="29"/>
      <c r="E830" s="38"/>
      <c r="F830" s="39"/>
      <c r="G830" s="40"/>
      <c r="H830" s="38"/>
      <c r="I830" s="39"/>
      <c r="J830" s="40"/>
    </row>
    <row r="831" spans="1:10" s="41" customFormat="1" x14ac:dyDescent="0.25">
      <c r="A831" s="37"/>
      <c r="B831" s="38"/>
      <c r="C831" s="39"/>
      <c r="D831" s="29"/>
      <c r="E831" s="38"/>
      <c r="F831" s="39"/>
      <c r="G831" s="40"/>
      <c r="H831" s="38"/>
      <c r="I831" s="39"/>
      <c r="J831" s="40"/>
    </row>
    <row r="832" spans="1:10" s="41" customFormat="1" x14ac:dyDescent="0.25">
      <c r="A832" s="37"/>
      <c r="B832" s="38"/>
      <c r="C832" s="39"/>
      <c r="D832" s="29"/>
      <c r="E832" s="38"/>
      <c r="F832" s="39"/>
      <c r="G832" s="40"/>
      <c r="H832" s="38"/>
      <c r="I832" s="39"/>
      <c r="J832" s="40"/>
    </row>
    <row r="833" spans="1:10" s="41" customFormat="1" x14ac:dyDescent="0.25">
      <c r="A833" s="37"/>
      <c r="B833" s="38"/>
      <c r="C833" s="39"/>
      <c r="D833" s="29"/>
      <c r="E833" s="38"/>
      <c r="F833" s="39"/>
      <c r="G833" s="40"/>
      <c r="H833" s="38"/>
      <c r="I833" s="39"/>
      <c r="J833" s="40"/>
    </row>
    <row r="834" spans="1:10" s="41" customFormat="1" x14ac:dyDescent="0.25">
      <c r="A834" s="37"/>
      <c r="B834" s="38"/>
      <c r="C834" s="39"/>
      <c r="D834" s="29"/>
      <c r="E834" s="38"/>
      <c r="F834" s="39"/>
      <c r="G834" s="40"/>
      <c r="H834" s="38"/>
      <c r="I834" s="39"/>
      <c r="J834" s="40"/>
    </row>
    <row r="835" spans="1:10" s="41" customFormat="1" x14ac:dyDescent="0.25">
      <c r="A835" s="37"/>
      <c r="B835" s="38"/>
      <c r="C835" s="39"/>
      <c r="D835" s="29"/>
      <c r="E835" s="38"/>
      <c r="F835" s="39"/>
      <c r="G835" s="40"/>
      <c r="H835" s="38"/>
      <c r="I835" s="39"/>
      <c r="J835" s="40"/>
    </row>
    <row r="836" spans="1:10" s="41" customFormat="1" x14ac:dyDescent="0.25">
      <c r="A836" s="37"/>
      <c r="B836" s="38"/>
      <c r="C836" s="39"/>
      <c r="D836" s="29"/>
      <c r="E836" s="38"/>
      <c r="F836" s="39"/>
      <c r="G836" s="40"/>
      <c r="H836" s="38"/>
      <c r="I836" s="39"/>
      <c r="J836" s="40"/>
    </row>
    <row r="837" spans="1:10" s="41" customFormat="1" x14ac:dyDescent="0.25">
      <c r="A837" s="37"/>
      <c r="B837" s="38"/>
      <c r="C837" s="39"/>
      <c r="D837" s="29"/>
      <c r="E837" s="38"/>
      <c r="F837" s="39"/>
      <c r="G837" s="40"/>
      <c r="H837" s="38"/>
      <c r="I837" s="39"/>
      <c r="J837" s="40"/>
    </row>
    <row r="838" spans="1:10" s="41" customFormat="1" x14ac:dyDescent="0.25">
      <c r="A838" s="37"/>
      <c r="B838" s="38"/>
      <c r="C838" s="39"/>
      <c r="D838" s="29"/>
      <c r="E838" s="38"/>
      <c r="F838" s="39"/>
      <c r="G838" s="40"/>
      <c r="H838" s="38"/>
      <c r="I838" s="39"/>
      <c r="J838" s="40"/>
    </row>
    <row r="839" spans="1:10" s="41" customFormat="1" x14ac:dyDescent="0.25">
      <c r="A839" s="37"/>
      <c r="B839" s="38"/>
      <c r="C839" s="39"/>
      <c r="D839" s="29"/>
      <c r="E839" s="38"/>
      <c r="F839" s="39"/>
      <c r="G839" s="40"/>
      <c r="H839" s="38"/>
      <c r="I839" s="39"/>
      <c r="J839" s="40"/>
    </row>
    <row r="840" spans="1:10" s="41" customFormat="1" x14ac:dyDescent="0.25">
      <c r="A840" s="37"/>
      <c r="B840" s="38"/>
      <c r="C840" s="39"/>
      <c r="D840" s="29"/>
      <c r="E840" s="38"/>
      <c r="F840" s="39"/>
      <c r="G840" s="40"/>
      <c r="H840" s="38"/>
      <c r="I840" s="39"/>
      <c r="J840" s="40"/>
    </row>
    <row r="841" spans="1:10" s="41" customFormat="1" x14ac:dyDescent="0.25">
      <c r="A841" s="37"/>
      <c r="B841" s="38"/>
      <c r="C841" s="39"/>
      <c r="D841" s="29"/>
      <c r="E841" s="38"/>
      <c r="F841" s="39"/>
      <c r="G841" s="40"/>
      <c r="H841" s="38"/>
      <c r="I841" s="39"/>
      <c r="J841" s="40"/>
    </row>
    <row r="842" spans="1:10" s="41" customFormat="1" x14ac:dyDescent="0.25">
      <c r="A842" s="37"/>
      <c r="B842" s="38"/>
      <c r="C842" s="39"/>
      <c r="D842" s="29"/>
      <c r="E842" s="38"/>
      <c r="F842" s="39"/>
      <c r="G842" s="40"/>
      <c r="H842" s="38"/>
      <c r="I842" s="39"/>
      <c r="J842" s="40"/>
    </row>
    <row r="843" spans="1:10" s="41" customFormat="1" x14ac:dyDescent="0.25">
      <c r="A843" s="37"/>
      <c r="B843" s="38"/>
      <c r="C843" s="39"/>
      <c r="D843" s="29"/>
      <c r="E843" s="38"/>
      <c r="F843" s="39"/>
      <c r="G843" s="40"/>
      <c r="H843" s="38"/>
      <c r="I843" s="39"/>
      <c r="J843" s="40"/>
    </row>
    <row r="844" spans="1:10" s="41" customFormat="1" x14ac:dyDescent="0.25">
      <c r="A844" s="37"/>
      <c r="B844" s="38"/>
      <c r="C844" s="39"/>
      <c r="D844" s="29"/>
      <c r="E844" s="38"/>
      <c r="F844" s="39"/>
      <c r="G844" s="40"/>
      <c r="H844" s="38"/>
      <c r="I844" s="39"/>
      <c r="J844" s="40"/>
    </row>
    <row r="845" spans="1:10" s="41" customFormat="1" x14ac:dyDescent="0.25">
      <c r="A845" s="37"/>
      <c r="B845" s="38"/>
      <c r="C845" s="39"/>
      <c r="D845" s="29"/>
      <c r="E845" s="38"/>
      <c r="F845" s="39"/>
      <c r="G845" s="40"/>
      <c r="H845" s="38"/>
      <c r="I845" s="39"/>
      <c r="J845" s="40"/>
    </row>
    <row r="846" spans="1:10" s="41" customFormat="1" x14ac:dyDescent="0.25">
      <c r="A846" s="37"/>
      <c r="B846" s="38"/>
      <c r="C846" s="39"/>
      <c r="D846" s="29"/>
      <c r="E846" s="38"/>
      <c r="F846" s="39"/>
      <c r="G846" s="40"/>
      <c r="H846" s="38"/>
      <c r="I846" s="39"/>
      <c r="J846" s="40"/>
    </row>
    <row r="847" spans="1:10" s="41" customFormat="1" x14ac:dyDescent="0.25">
      <c r="A847" s="37"/>
      <c r="B847" s="38"/>
      <c r="C847" s="39"/>
      <c r="D847" s="29"/>
      <c r="E847" s="38"/>
      <c r="F847" s="39"/>
      <c r="G847" s="40"/>
      <c r="H847" s="38"/>
      <c r="I847" s="39"/>
      <c r="J847" s="40"/>
    </row>
    <row r="848" spans="1:10" s="41" customFormat="1" x14ac:dyDescent="0.25">
      <c r="A848" s="37"/>
      <c r="B848" s="38"/>
      <c r="C848" s="39"/>
      <c r="D848" s="29"/>
      <c r="E848" s="38"/>
      <c r="F848" s="39"/>
      <c r="G848" s="40"/>
      <c r="H848" s="38"/>
      <c r="I848" s="39"/>
      <c r="J848" s="40"/>
    </row>
    <row r="849" spans="1:10" s="41" customFormat="1" x14ac:dyDescent="0.25">
      <c r="A849" s="37"/>
      <c r="B849" s="38"/>
      <c r="C849" s="39"/>
      <c r="D849" s="29"/>
      <c r="E849" s="38"/>
      <c r="F849" s="39"/>
      <c r="G849" s="40"/>
      <c r="H849" s="38"/>
      <c r="I849" s="39"/>
      <c r="J849" s="40"/>
    </row>
    <row r="850" spans="1:10" s="41" customFormat="1" x14ac:dyDescent="0.25">
      <c r="A850" s="37"/>
      <c r="B850" s="38"/>
      <c r="C850" s="39"/>
      <c r="D850" s="29"/>
      <c r="E850" s="38"/>
      <c r="F850" s="39"/>
      <c r="G850" s="40"/>
      <c r="H850" s="38"/>
      <c r="I850" s="39"/>
      <c r="J850" s="40"/>
    </row>
    <row r="851" spans="1:10" s="41" customFormat="1" x14ac:dyDescent="0.25">
      <c r="A851" s="37"/>
      <c r="B851" s="38"/>
      <c r="C851" s="39"/>
      <c r="D851" s="29"/>
      <c r="E851" s="38"/>
      <c r="F851" s="39"/>
      <c r="G851" s="40"/>
      <c r="H851" s="38"/>
      <c r="I851" s="39"/>
      <c r="J851" s="40"/>
    </row>
    <row r="852" spans="1:10" s="41" customFormat="1" x14ac:dyDescent="0.25">
      <c r="A852" s="37"/>
      <c r="B852" s="38"/>
      <c r="C852" s="39"/>
      <c r="D852" s="29"/>
      <c r="E852" s="38"/>
      <c r="F852" s="39"/>
      <c r="G852" s="40"/>
      <c r="H852" s="38"/>
      <c r="I852" s="39"/>
      <c r="J852" s="40"/>
    </row>
    <row r="853" spans="1:10" s="41" customFormat="1" x14ac:dyDescent="0.25">
      <c r="A853" s="37"/>
      <c r="B853" s="38"/>
      <c r="C853" s="39"/>
      <c r="D853" s="29"/>
      <c r="E853" s="38"/>
      <c r="F853" s="39"/>
      <c r="G853" s="40"/>
      <c r="H853" s="38"/>
      <c r="I853" s="39"/>
      <c r="J853" s="40"/>
    </row>
    <row r="854" spans="1:10" s="41" customFormat="1" x14ac:dyDescent="0.25">
      <c r="A854" s="37"/>
      <c r="B854" s="38"/>
      <c r="C854" s="39"/>
      <c r="D854" s="29"/>
      <c r="E854" s="38"/>
      <c r="F854" s="39"/>
      <c r="G854" s="40"/>
      <c r="H854" s="38"/>
      <c r="I854" s="39"/>
      <c r="J854" s="40"/>
    </row>
    <row r="855" spans="1:10" s="41" customFormat="1" x14ac:dyDescent="0.25">
      <c r="A855" s="37"/>
      <c r="B855" s="38"/>
      <c r="C855" s="39"/>
      <c r="D855" s="29"/>
      <c r="E855" s="38"/>
      <c r="F855" s="39"/>
      <c r="G855" s="40"/>
      <c r="H855" s="38"/>
      <c r="I855" s="39"/>
      <c r="J855" s="40"/>
    </row>
    <row r="856" spans="1:10" s="41" customFormat="1" x14ac:dyDescent="0.25">
      <c r="A856" s="37"/>
      <c r="B856" s="38"/>
      <c r="C856" s="39"/>
      <c r="D856" s="29"/>
      <c r="E856" s="38"/>
      <c r="F856" s="39"/>
      <c r="G856" s="40"/>
      <c r="H856" s="38"/>
      <c r="I856" s="39"/>
      <c r="J856" s="40"/>
    </row>
    <row r="857" spans="1:10" s="41" customFormat="1" x14ac:dyDescent="0.25">
      <c r="A857" s="37"/>
      <c r="B857" s="38"/>
      <c r="C857" s="39"/>
      <c r="D857" s="29"/>
      <c r="E857" s="38"/>
      <c r="F857" s="39"/>
      <c r="G857" s="40"/>
      <c r="H857" s="38"/>
      <c r="I857" s="39"/>
      <c r="J857" s="40"/>
    </row>
    <row r="858" spans="1:10" s="41" customFormat="1" x14ac:dyDescent="0.25">
      <c r="A858" s="37"/>
      <c r="B858" s="38"/>
      <c r="C858" s="39"/>
      <c r="D858" s="29"/>
      <c r="E858" s="38"/>
      <c r="F858" s="39"/>
      <c r="G858" s="40"/>
      <c r="H858" s="38"/>
      <c r="I858" s="39"/>
      <c r="J858" s="40"/>
    </row>
    <row r="859" spans="1:10" s="41" customFormat="1" x14ac:dyDescent="0.25">
      <c r="A859" s="37"/>
      <c r="B859" s="38"/>
      <c r="C859" s="39"/>
      <c r="D859" s="29"/>
      <c r="E859" s="38"/>
      <c r="F859" s="39"/>
      <c r="G859" s="40"/>
      <c r="H859" s="38"/>
      <c r="I859" s="39"/>
      <c r="J859" s="40"/>
    </row>
    <row r="860" spans="1:10" s="41" customFormat="1" x14ac:dyDescent="0.25">
      <c r="A860" s="37"/>
      <c r="B860" s="38"/>
      <c r="C860" s="39"/>
      <c r="D860" s="29"/>
      <c r="E860" s="38"/>
      <c r="F860" s="39"/>
      <c r="G860" s="40"/>
      <c r="H860" s="38"/>
      <c r="I860" s="39"/>
      <c r="J860" s="40"/>
    </row>
    <row r="861" spans="1:10" s="41" customFormat="1" x14ac:dyDescent="0.25">
      <c r="A861" s="37"/>
      <c r="B861" s="38"/>
      <c r="C861" s="39"/>
      <c r="D861" s="29"/>
      <c r="E861" s="38"/>
      <c r="F861" s="39"/>
      <c r="G861" s="40"/>
      <c r="H861" s="38"/>
      <c r="I861" s="39"/>
      <c r="J861" s="40"/>
    </row>
    <row r="862" spans="1:10" s="41" customFormat="1" x14ac:dyDescent="0.25">
      <c r="A862" s="37"/>
      <c r="B862" s="38"/>
      <c r="C862" s="39"/>
      <c r="D862" s="29"/>
      <c r="E862" s="38"/>
      <c r="F862" s="39"/>
      <c r="G862" s="40"/>
      <c r="H862" s="38"/>
      <c r="I862" s="39"/>
      <c r="J862" s="40"/>
    </row>
    <row r="863" spans="1:10" s="41" customFormat="1" x14ac:dyDescent="0.25">
      <c r="A863" s="37"/>
      <c r="B863" s="38"/>
      <c r="C863" s="39"/>
      <c r="D863" s="29"/>
      <c r="E863" s="38"/>
      <c r="F863" s="39"/>
      <c r="G863" s="40"/>
      <c r="H863" s="38"/>
      <c r="I863" s="39"/>
      <c r="J863" s="40"/>
    </row>
    <row r="864" spans="1:10" s="41" customFormat="1" x14ac:dyDescent="0.25">
      <c r="A864" s="37"/>
      <c r="B864" s="38"/>
      <c r="C864" s="39"/>
      <c r="D864" s="29"/>
      <c r="E864" s="38"/>
      <c r="F864" s="39"/>
      <c r="G864" s="40"/>
      <c r="H864" s="38"/>
      <c r="I864" s="39"/>
      <c r="J864" s="40"/>
    </row>
    <row r="865" spans="1:10" s="41" customFormat="1" x14ac:dyDescent="0.25">
      <c r="A865" s="37"/>
      <c r="B865" s="38"/>
      <c r="C865" s="39"/>
      <c r="D865" s="29"/>
      <c r="E865" s="38"/>
      <c r="F865" s="39"/>
      <c r="G865" s="40"/>
      <c r="H865" s="38"/>
      <c r="I865" s="39"/>
      <c r="J865" s="40"/>
    </row>
    <row r="866" spans="1:10" s="41" customFormat="1" x14ac:dyDescent="0.25">
      <c r="A866" s="37"/>
      <c r="B866" s="38"/>
      <c r="C866" s="39"/>
      <c r="D866" s="29"/>
      <c r="E866" s="38"/>
      <c r="F866" s="39"/>
      <c r="G866" s="40"/>
      <c r="H866" s="38"/>
      <c r="I866" s="39"/>
      <c r="J866" s="40"/>
    </row>
    <row r="867" spans="1:10" s="41" customFormat="1" x14ac:dyDescent="0.25">
      <c r="A867" s="37"/>
      <c r="B867" s="38"/>
      <c r="C867" s="39"/>
      <c r="D867" s="29"/>
      <c r="E867" s="38"/>
      <c r="F867" s="39"/>
      <c r="G867" s="40"/>
      <c r="H867" s="38"/>
      <c r="I867" s="39"/>
      <c r="J867" s="40"/>
    </row>
    <row r="868" spans="1:10" s="41" customFormat="1" x14ac:dyDescent="0.25">
      <c r="A868" s="37"/>
      <c r="B868" s="38"/>
      <c r="C868" s="39"/>
      <c r="D868" s="29"/>
      <c r="E868" s="38"/>
      <c r="F868" s="39"/>
      <c r="G868" s="40"/>
      <c r="H868" s="38"/>
      <c r="I868" s="39"/>
      <c r="J868" s="40"/>
    </row>
    <row r="869" spans="1:10" s="41" customFormat="1" x14ac:dyDescent="0.25">
      <c r="A869" s="37"/>
      <c r="B869" s="38"/>
      <c r="C869" s="39"/>
      <c r="D869" s="29"/>
      <c r="E869" s="38"/>
      <c r="F869" s="39"/>
      <c r="G869" s="40"/>
      <c r="H869" s="38"/>
      <c r="I869" s="39"/>
      <c r="J869" s="40"/>
    </row>
    <row r="870" spans="1:10" s="41" customFormat="1" x14ac:dyDescent="0.25">
      <c r="A870" s="37"/>
      <c r="B870" s="38"/>
      <c r="C870" s="39"/>
      <c r="D870" s="29"/>
      <c r="E870" s="38"/>
      <c r="F870" s="39"/>
      <c r="G870" s="40"/>
      <c r="H870" s="38"/>
      <c r="I870" s="39"/>
      <c r="J870" s="40"/>
    </row>
    <row r="871" spans="1:10" s="41" customFormat="1" x14ac:dyDescent="0.25">
      <c r="A871" s="37"/>
      <c r="B871" s="38"/>
      <c r="C871" s="39"/>
      <c r="D871" s="29"/>
      <c r="E871" s="38"/>
      <c r="F871" s="39"/>
      <c r="G871" s="40"/>
      <c r="H871" s="38"/>
      <c r="I871" s="39"/>
      <c r="J871" s="40"/>
    </row>
    <row r="872" spans="1:10" s="41" customFormat="1" x14ac:dyDescent="0.25">
      <c r="A872" s="37"/>
      <c r="B872" s="38"/>
      <c r="C872" s="39"/>
      <c r="D872" s="29"/>
      <c r="E872" s="38"/>
      <c r="F872" s="39"/>
      <c r="G872" s="40"/>
      <c r="H872" s="38"/>
      <c r="I872" s="39"/>
      <c r="J872" s="40"/>
    </row>
    <row r="873" spans="1:10" s="41" customFormat="1" x14ac:dyDescent="0.25">
      <c r="A873" s="37"/>
      <c r="B873" s="38"/>
      <c r="C873" s="39"/>
      <c r="D873" s="29"/>
      <c r="E873" s="38"/>
      <c r="F873" s="39"/>
      <c r="G873" s="40"/>
      <c r="H873" s="38"/>
      <c r="I873" s="39"/>
      <c r="J873" s="40"/>
    </row>
    <row r="874" spans="1:10" s="41" customFormat="1" x14ac:dyDescent="0.25">
      <c r="A874" s="37"/>
      <c r="B874" s="38"/>
      <c r="C874" s="39"/>
      <c r="D874" s="29"/>
      <c r="E874" s="38"/>
      <c r="F874" s="39"/>
      <c r="G874" s="40"/>
      <c r="H874" s="38"/>
      <c r="I874" s="39"/>
      <c r="J874" s="40"/>
    </row>
    <row r="875" spans="1:10" s="41" customFormat="1" x14ac:dyDescent="0.25">
      <c r="A875" s="37"/>
      <c r="B875" s="38"/>
      <c r="C875" s="39"/>
      <c r="D875" s="29"/>
      <c r="E875" s="38"/>
      <c r="F875" s="39"/>
      <c r="G875" s="40"/>
      <c r="H875" s="38"/>
      <c r="I875" s="39"/>
      <c r="J875" s="40"/>
    </row>
    <row r="876" spans="1:10" s="41" customFormat="1" x14ac:dyDescent="0.25">
      <c r="A876" s="37"/>
      <c r="B876" s="38"/>
      <c r="C876" s="39"/>
      <c r="D876" s="29"/>
      <c r="E876" s="38"/>
      <c r="F876" s="39"/>
      <c r="G876" s="40"/>
      <c r="H876" s="38"/>
      <c r="I876" s="39"/>
      <c r="J876" s="40"/>
    </row>
    <row r="877" spans="1:10" s="41" customFormat="1" x14ac:dyDescent="0.25">
      <c r="A877" s="37"/>
      <c r="B877" s="38"/>
      <c r="C877" s="39"/>
      <c r="D877" s="29"/>
      <c r="E877" s="38"/>
      <c r="F877" s="39"/>
      <c r="G877" s="40"/>
      <c r="H877" s="38"/>
      <c r="I877" s="39"/>
      <c r="J877" s="40"/>
    </row>
    <row r="878" spans="1:10" s="41" customFormat="1" x14ac:dyDescent="0.25">
      <c r="A878" s="37"/>
      <c r="B878" s="38"/>
      <c r="C878" s="39"/>
      <c r="D878" s="29"/>
      <c r="E878" s="38"/>
      <c r="F878" s="39"/>
      <c r="G878" s="40"/>
      <c r="H878" s="38"/>
      <c r="I878" s="39"/>
      <c r="J878" s="40"/>
    </row>
    <row r="879" spans="1:10" s="41" customFormat="1" x14ac:dyDescent="0.25">
      <c r="A879" s="37"/>
      <c r="B879" s="38"/>
      <c r="C879" s="39"/>
      <c r="D879" s="29"/>
      <c r="E879" s="38"/>
      <c r="F879" s="39"/>
      <c r="G879" s="40"/>
      <c r="H879" s="38"/>
      <c r="I879" s="39"/>
      <c r="J879" s="40"/>
    </row>
    <row r="880" spans="1:10" s="41" customFormat="1" x14ac:dyDescent="0.25">
      <c r="A880" s="37"/>
      <c r="B880" s="38"/>
      <c r="C880" s="39"/>
      <c r="D880" s="29"/>
      <c r="E880" s="38"/>
      <c r="F880" s="39"/>
      <c r="G880" s="40"/>
      <c r="H880" s="38"/>
      <c r="I880" s="39"/>
      <c r="J880" s="40"/>
    </row>
    <row r="881" spans="1:10" s="41" customFormat="1" x14ac:dyDescent="0.25">
      <c r="A881" s="37"/>
      <c r="B881" s="38"/>
      <c r="C881" s="39"/>
      <c r="D881" s="29"/>
      <c r="E881" s="38"/>
      <c r="F881" s="39"/>
      <c r="G881" s="40"/>
      <c r="H881" s="38"/>
      <c r="I881" s="39"/>
      <c r="J881" s="40"/>
    </row>
    <row r="882" spans="1:10" s="41" customFormat="1" x14ac:dyDescent="0.25">
      <c r="A882" s="37"/>
      <c r="B882" s="38"/>
      <c r="C882" s="39"/>
      <c r="D882" s="29"/>
      <c r="E882" s="38"/>
      <c r="F882" s="39"/>
      <c r="G882" s="40"/>
      <c r="H882" s="38"/>
      <c r="I882" s="39"/>
      <c r="J882" s="40"/>
    </row>
    <row r="883" spans="1:10" s="41" customFormat="1" x14ac:dyDescent="0.25">
      <c r="A883" s="37"/>
      <c r="B883" s="38"/>
      <c r="C883" s="39"/>
      <c r="D883" s="29"/>
      <c r="E883" s="38"/>
      <c r="F883" s="39"/>
      <c r="G883" s="40"/>
      <c r="H883" s="38"/>
      <c r="I883" s="39"/>
      <c r="J883" s="40"/>
    </row>
    <row r="884" spans="1:10" s="41" customFormat="1" x14ac:dyDescent="0.25">
      <c r="A884" s="37"/>
      <c r="B884" s="38"/>
      <c r="C884" s="39"/>
      <c r="D884" s="29"/>
      <c r="E884" s="38"/>
      <c r="F884" s="39"/>
      <c r="G884" s="40"/>
      <c r="H884" s="38"/>
      <c r="I884" s="39"/>
      <c r="J884" s="40"/>
    </row>
    <row r="885" spans="1:10" s="41" customFormat="1" x14ac:dyDescent="0.25">
      <c r="A885" s="37"/>
      <c r="B885" s="38"/>
      <c r="C885" s="39"/>
      <c r="D885" s="29"/>
      <c r="E885" s="38"/>
      <c r="F885" s="39"/>
      <c r="G885" s="40"/>
      <c r="H885" s="38"/>
      <c r="I885" s="39"/>
      <c r="J885" s="40"/>
    </row>
    <row r="886" spans="1:10" s="41" customFormat="1" x14ac:dyDescent="0.25">
      <c r="A886" s="37"/>
      <c r="B886" s="38"/>
      <c r="C886" s="39"/>
      <c r="D886" s="29"/>
      <c r="E886" s="38"/>
      <c r="F886" s="39"/>
      <c r="G886" s="40"/>
      <c r="H886" s="38"/>
      <c r="I886" s="39"/>
      <c r="J886" s="40"/>
    </row>
    <row r="887" spans="1:10" s="41" customFormat="1" x14ac:dyDescent="0.25">
      <c r="A887" s="37"/>
      <c r="B887" s="38"/>
      <c r="C887" s="39"/>
      <c r="D887" s="29"/>
      <c r="E887" s="38"/>
      <c r="F887" s="39"/>
      <c r="G887" s="40"/>
      <c r="H887" s="38"/>
      <c r="I887" s="39"/>
      <c r="J887" s="40"/>
    </row>
    <row r="888" spans="1:10" s="41" customFormat="1" x14ac:dyDescent="0.25">
      <c r="A888" s="37"/>
      <c r="B888" s="38"/>
      <c r="C888" s="39"/>
      <c r="D888" s="29"/>
      <c r="E888" s="38"/>
      <c r="F888" s="39"/>
      <c r="G888" s="40"/>
      <c r="H888" s="38"/>
      <c r="I888" s="39"/>
      <c r="J888" s="40"/>
    </row>
    <row r="889" spans="1:10" s="41" customFormat="1" x14ac:dyDescent="0.25">
      <c r="A889" s="37"/>
      <c r="B889" s="38"/>
      <c r="C889" s="39"/>
      <c r="D889" s="29"/>
      <c r="E889" s="38"/>
      <c r="F889" s="39"/>
      <c r="G889" s="40"/>
      <c r="H889" s="38"/>
      <c r="I889" s="39"/>
      <c r="J889" s="40"/>
    </row>
    <row r="890" spans="1:10" s="41" customFormat="1" x14ac:dyDescent="0.25">
      <c r="A890" s="37"/>
      <c r="B890" s="38"/>
      <c r="C890" s="39"/>
      <c r="D890" s="29"/>
      <c r="E890" s="38"/>
      <c r="F890" s="39"/>
      <c r="G890" s="40"/>
      <c r="H890" s="38"/>
      <c r="I890" s="39"/>
      <c r="J890" s="40"/>
    </row>
    <row r="891" spans="1:10" s="41" customFormat="1" x14ac:dyDescent="0.25">
      <c r="A891" s="37"/>
      <c r="B891" s="38"/>
      <c r="C891" s="39"/>
      <c r="D891" s="29"/>
      <c r="E891" s="38"/>
      <c r="F891" s="39"/>
      <c r="G891" s="40"/>
      <c r="H891" s="38"/>
      <c r="I891" s="39"/>
      <c r="J891" s="40"/>
    </row>
    <row r="892" spans="1:10" s="41" customFormat="1" x14ac:dyDescent="0.25">
      <c r="A892" s="37"/>
      <c r="B892" s="38"/>
      <c r="C892" s="39"/>
      <c r="D892" s="29"/>
      <c r="E892" s="38"/>
      <c r="F892" s="39"/>
      <c r="G892" s="40"/>
      <c r="H892" s="38"/>
      <c r="I892" s="39"/>
      <c r="J892" s="40"/>
    </row>
    <row r="893" spans="1:10" s="41" customFormat="1" x14ac:dyDescent="0.25">
      <c r="A893" s="37"/>
      <c r="B893" s="38"/>
      <c r="C893" s="39"/>
      <c r="D893" s="29"/>
      <c r="E893" s="38"/>
      <c r="F893" s="39"/>
      <c r="G893" s="40"/>
      <c r="H893" s="38"/>
      <c r="I893" s="39"/>
      <c r="J893" s="40"/>
    </row>
    <row r="894" spans="1:10" s="41" customFormat="1" x14ac:dyDescent="0.25">
      <c r="A894" s="37"/>
      <c r="B894" s="38"/>
      <c r="C894" s="39"/>
      <c r="D894" s="29"/>
      <c r="E894" s="38"/>
      <c r="F894" s="39"/>
      <c r="G894" s="40"/>
      <c r="H894" s="38"/>
      <c r="I894" s="39"/>
      <c r="J894" s="40"/>
    </row>
    <row r="895" spans="1:10" s="41" customFormat="1" x14ac:dyDescent="0.25">
      <c r="A895" s="37"/>
      <c r="B895" s="38"/>
      <c r="C895" s="39"/>
      <c r="D895" s="29"/>
      <c r="E895" s="38"/>
      <c r="F895" s="39"/>
      <c r="G895" s="40"/>
      <c r="H895" s="38"/>
      <c r="I895" s="39"/>
      <c r="J895" s="40"/>
    </row>
    <row r="896" spans="1:10" s="41" customFormat="1" x14ac:dyDescent="0.25">
      <c r="A896" s="37"/>
      <c r="B896" s="38"/>
      <c r="C896" s="39"/>
      <c r="D896" s="29"/>
      <c r="E896" s="38"/>
      <c r="F896" s="39"/>
      <c r="G896" s="40"/>
      <c r="H896" s="38"/>
      <c r="I896" s="39"/>
      <c r="J896" s="40"/>
    </row>
    <row r="897" spans="1:10" s="41" customFormat="1" x14ac:dyDescent="0.25">
      <c r="A897" s="37"/>
      <c r="B897" s="38"/>
      <c r="C897" s="39"/>
      <c r="D897" s="29"/>
      <c r="E897" s="38"/>
      <c r="F897" s="39"/>
      <c r="G897" s="40"/>
      <c r="H897" s="38"/>
      <c r="I897" s="39"/>
      <c r="J897" s="40"/>
    </row>
    <row r="898" spans="1:10" s="41" customFormat="1" x14ac:dyDescent="0.25">
      <c r="A898" s="37"/>
      <c r="B898" s="38"/>
      <c r="C898" s="39"/>
      <c r="D898" s="29"/>
      <c r="E898" s="38"/>
      <c r="F898" s="39"/>
      <c r="G898" s="40"/>
      <c r="H898" s="38"/>
      <c r="I898" s="39"/>
      <c r="J898" s="40"/>
    </row>
    <row r="899" spans="1:10" s="41" customFormat="1" x14ac:dyDescent="0.25">
      <c r="A899" s="37"/>
      <c r="B899" s="38"/>
      <c r="C899" s="39"/>
      <c r="D899" s="29"/>
      <c r="E899" s="38"/>
      <c r="F899" s="39"/>
      <c r="G899" s="40"/>
      <c r="H899" s="38"/>
      <c r="I899" s="39"/>
      <c r="J899" s="40"/>
    </row>
    <row r="900" spans="1:10" s="41" customFormat="1" x14ac:dyDescent="0.25">
      <c r="A900" s="37"/>
      <c r="B900" s="38"/>
      <c r="C900" s="39"/>
      <c r="D900" s="29"/>
      <c r="E900" s="38"/>
      <c r="F900" s="39"/>
      <c r="G900" s="40"/>
      <c r="H900" s="38"/>
      <c r="I900" s="39"/>
      <c r="J900" s="40"/>
    </row>
    <row r="901" spans="1:10" s="41" customFormat="1" x14ac:dyDescent="0.25">
      <c r="A901" s="37"/>
      <c r="B901" s="38"/>
      <c r="C901" s="39"/>
      <c r="D901" s="29"/>
      <c r="E901" s="38"/>
      <c r="F901" s="39"/>
      <c r="G901" s="40"/>
      <c r="H901" s="38"/>
      <c r="I901" s="39"/>
      <c r="J901" s="40"/>
    </row>
    <row r="902" spans="1:10" s="41" customFormat="1" x14ac:dyDescent="0.25">
      <c r="A902" s="37"/>
      <c r="B902" s="38"/>
      <c r="C902" s="39"/>
      <c r="D902" s="29"/>
      <c r="E902" s="38"/>
      <c r="F902" s="39"/>
      <c r="G902" s="40"/>
      <c r="H902" s="38"/>
      <c r="I902" s="39"/>
      <c r="J902" s="40"/>
    </row>
    <row r="903" spans="1:10" s="41" customFormat="1" x14ac:dyDescent="0.25">
      <c r="A903" s="37"/>
      <c r="B903" s="38"/>
      <c r="C903" s="39"/>
      <c r="D903" s="29"/>
      <c r="E903" s="38"/>
      <c r="F903" s="39"/>
      <c r="G903" s="40"/>
      <c r="H903" s="38"/>
      <c r="I903" s="39"/>
      <c r="J903" s="40"/>
    </row>
    <row r="904" spans="1:10" s="41" customFormat="1" x14ac:dyDescent="0.25">
      <c r="A904" s="37"/>
      <c r="B904" s="38"/>
      <c r="C904" s="39"/>
      <c r="D904" s="29"/>
      <c r="E904" s="38"/>
      <c r="F904" s="39"/>
      <c r="G904" s="40"/>
      <c r="H904" s="38"/>
      <c r="I904" s="39"/>
      <c r="J904" s="40"/>
    </row>
    <row r="905" spans="1:10" s="41" customFormat="1" x14ac:dyDescent="0.25">
      <c r="A905" s="37"/>
      <c r="B905" s="38"/>
      <c r="C905" s="39"/>
      <c r="D905" s="29"/>
      <c r="E905" s="38"/>
      <c r="F905" s="39"/>
      <c r="G905" s="40"/>
      <c r="H905" s="38"/>
      <c r="I905" s="39"/>
      <c r="J905" s="40"/>
    </row>
    <row r="906" spans="1:10" s="41" customFormat="1" x14ac:dyDescent="0.25">
      <c r="A906" s="37"/>
      <c r="B906" s="38"/>
      <c r="C906" s="39"/>
      <c r="D906" s="29"/>
      <c r="E906" s="38"/>
      <c r="F906" s="39"/>
      <c r="G906" s="40"/>
      <c r="H906" s="38"/>
      <c r="I906" s="39"/>
      <c r="J906" s="40"/>
    </row>
    <row r="907" spans="1:10" s="41" customFormat="1" x14ac:dyDescent="0.25">
      <c r="A907" s="37"/>
      <c r="B907" s="38"/>
      <c r="C907" s="39"/>
      <c r="D907" s="29"/>
      <c r="E907" s="38"/>
      <c r="F907" s="39"/>
      <c r="G907" s="40"/>
      <c r="H907" s="38"/>
      <c r="I907" s="39"/>
      <c r="J907" s="40"/>
    </row>
    <row r="908" spans="1:10" s="41" customFormat="1" x14ac:dyDescent="0.25">
      <c r="A908" s="37"/>
      <c r="B908" s="38"/>
      <c r="C908" s="39"/>
      <c r="D908" s="29"/>
      <c r="E908" s="38"/>
      <c r="F908" s="39"/>
      <c r="G908" s="40"/>
      <c r="H908" s="38"/>
      <c r="I908" s="39"/>
      <c r="J908" s="40"/>
    </row>
    <row r="909" spans="1:10" s="41" customFormat="1" x14ac:dyDescent="0.25">
      <c r="A909" s="37"/>
      <c r="B909" s="38"/>
      <c r="C909" s="39"/>
      <c r="D909" s="29"/>
      <c r="E909" s="38"/>
      <c r="F909" s="39"/>
      <c r="G909" s="40"/>
      <c r="H909" s="38"/>
      <c r="I909" s="39"/>
      <c r="J909" s="40"/>
    </row>
    <row r="910" spans="1:10" s="41" customFormat="1" x14ac:dyDescent="0.25">
      <c r="A910" s="37"/>
      <c r="B910" s="38"/>
      <c r="C910" s="39"/>
      <c r="D910" s="29"/>
      <c r="E910" s="38"/>
      <c r="F910" s="39"/>
      <c r="G910" s="40"/>
      <c r="H910" s="38"/>
      <c r="I910" s="39"/>
      <c r="J910" s="40"/>
    </row>
    <row r="911" spans="1:10" s="41" customFormat="1" x14ac:dyDescent="0.25">
      <c r="A911" s="37"/>
      <c r="B911" s="38"/>
      <c r="C911" s="39"/>
      <c r="D911" s="29"/>
      <c r="E911" s="38"/>
      <c r="F911" s="39"/>
      <c r="G911" s="40"/>
      <c r="H911" s="38"/>
      <c r="I911" s="39"/>
      <c r="J911" s="40"/>
    </row>
    <row r="912" spans="1:10" s="41" customFormat="1" x14ac:dyDescent="0.25">
      <c r="A912" s="37"/>
      <c r="B912" s="38"/>
      <c r="C912" s="39"/>
      <c r="D912" s="29"/>
      <c r="E912" s="38"/>
      <c r="F912" s="39"/>
      <c r="G912" s="40"/>
      <c r="H912" s="38"/>
      <c r="I912" s="39"/>
      <c r="J912" s="40"/>
    </row>
    <row r="913" spans="1:10" s="41" customFormat="1" x14ac:dyDescent="0.25">
      <c r="A913" s="37"/>
      <c r="B913" s="38"/>
      <c r="C913" s="39"/>
      <c r="D913" s="29"/>
      <c r="E913" s="38"/>
      <c r="F913" s="39"/>
      <c r="G913" s="40"/>
      <c r="H913" s="38"/>
      <c r="I913" s="39"/>
      <c r="J913" s="40"/>
    </row>
    <row r="914" spans="1:10" s="41" customFormat="1" x14ac:dyDescent="0.25">
      <c r="A914" s="37"/>
      <c r="B914" s="38"/>
      <c r="C914" s="39"/>
      <c r="D914" s="29"/>
      <c r="E914" s="38"/>
      <c r="F914" s="39"/>
      <c r="G914" s="40"/>
      <c r="H914" s="38"/>
      <c r="I914" s="39"/>
      <c r="J914" s="40"/>
    </row>
    <row r="915" spans="1:10" s="41" customFormat="1" x14ac:dyDescent="0.25">
      <c r="A915" s="37"/>
      <c r="B915" s="38"/>
      <c r="C915" s="39"/>
      <c r="D915" s="29"/>
      <c r="E915" s="38"/>
      <c r="F915" s="39"/>
      <c r="G915" s="40"/>
      <c r="H915" s="38"/>
      <c r="I915" s="39"/>
      <c r="J915" s="40"/>
    </row>
    <row r="916" spans="1:10" s="41" customFormat="1" x14ac:dyDescent="0.25">
      <c r="A916" s="37"/>
      <c r="B916" s="38"/>
      <c r="C916" s="39"/>
      <c r="D916" s="29"/>
      <c r="E916" s="38"/>
      <c r="F916" s="39"/>
      <c r="G916" s="40"/>
      <c r="H916" s="38"/>
      <c r="I916" s="39"/>
      <c r="J916" s="40"/>
    </row>
    <row r="917" spans="1:10" s="41" customFormat="1" x14ac:dyDescent="0.25">
      <c r="A917" s="37"/>
      <c r="B917" s="38"/>
      <c r="C917" s="39"/>
      <c r="D917" s="29"/>
      <c r="E917" s="38"/>
      <c r="F917" s="39"/>
      <c r="G917" s="40"/>
      <c r="H917" s="38"/>
      <c r="I917" s="39"/>
      <c r="J917" s="40"/>
    </row>
    <row r="918" spans="1:10" s="41" customFormat="1" x14ac:dyDescent="0.25">
      <c r="A918" s="37"/>
      <c r="B918" s="38"/>
      <c r="C918" s="39"/>
      <c r="D918" s="29"/>
      <c r="E918" s="38"/>
      <c r="F918" s="39"/>
      <c r="G918" s="40"/>
      <c r="H918" s="38"/>
      <c r="I918" s="39"/>
      <c r="J918" s="40"/>
    </row>
    <row r="919" spans="1:10" s="41" customFormat="1" x14ac:dyDescent="0.25">
      <c r="A919" s="37"/>
      <c r="B919" s="38"/>
      <c r="C919" s="39"/>
      <c r="D919" s="29"/>
      <c r="E919" s="38"/>
      <c r="F919" s="39"/>
      <c r="G919" s="40"/>
      <c r="H919" s="38"/>
      <c r="I919" s="39"/>
      <c r="J919" s="40"/>
    </row>
    <row r="920" spans="1:10" s="41" customFormat="1" x14ac:dyDescent="0.25">
      <c r="A920" s="37"/>
      <c r="B920" s="38"/>
      <c r="C920" s="39"/>
      <c r="D920" s="29"/>
      <c r="E920" s="38"/>
      <c r="F920" s="39"/>
      <c r="G920" s="40"/>
      <c r="H920" s="38"/>
      <c r="I920" s="39"/>
      <c r="J920" s="40"/>
    </row>
    <row r="921" spans="1:10" s="41" customFormat="1" x14ac:dyDescent="0.25">
      <c r="A921" s="37"/>
      <c r="B921" s="38"/>
      <c r="C921" s="39"/>
      <c r="D921" s="29"/>
      <c r="E921" s="38"/>
      <c r="F921" s="39"/>
      <c r="G921" s="40"/>
      <c r="H921" s="38"/>
      <c r="I921" s="39"/>
      <c r="J921" s="40"/>
    </row>
    <row r="922" spans="1:10" s="41" customFormat="1" x14ac:dyDescent="0.25">
      <c r="A922" s="37"/>
      <c r="B922" s="38"/>
      <c r="C922" s="39"/>
      <c r="D922" s="29"/>
      <c r="E922" s="38"/>
      <c r="F922" s="39"/>
      <c r="G922" s="40"/>
      <c r="H922" s="38"/>
      <c r="I922" s="39"/>
      <c r="J922" s="40"/>
    </row>
    <row r="923" spans="1:10" s="41" customFormat="1" x14ac:dyDescent="0.25">
      <c r="A923" s="37"/>
      <c r="B923" s="38"/>
      <c r="C923" s="39"/>
      <c r="D923" s="29"/>
      <c r="E923" s="38"/>
      <c r="F923" s="39"/>
      <c r="G923" s="40"/>
      <c r="H923" s="38"/>
      <c r="I923" s="39"/>
      <c r="J923" s="40"/>
    </row>
    <row r="924" spans="1:10" s="41" customFormat="1" x14ac:dyDescent="0.25">
      <c r="A924" s="37"/>
      <c r="B924" s="38"/>
      <c r="C924" s="39"/>
      <c r="D924" s="29"/>
      <c r="E924" s="38"/>
      <c r="F924" s="39"/>
      <c r="G924" s="40"/>
      <c r="H924" s="38"/>
      <c r="I924" s="39"/>
      <c r="J924" s="40"/>
    </row>
    <row r="925" spans="1:10" s="41" customFormat="1" x14ac:dyDescent="0.25">
      <c r="A925" s="37"/>
      <c r="B925" s="38"/>
      <c r="C925" s="39"/>
      <c r="D925" s="29"/>
      <c r="E925" s="38"/>
      <c r="F925" s="39"/>
      <c r="G925" s="40"/>
      <c r="H925" s="38"/>
      <c r="I925" s="39"/>
      <c r="J925" s="40"/>
    </row>
    <row r="926" spans="1:10" s="41" customFormat="1" x14ac:dyDescent="0.25">
      <c r="A926" s="37"/>
      <c r="B926" s="38"/>
      <c r="C926" s="39"/>
      <c r="D926" s="29"/>
      <c r="E926" s="38"/>
      <c r="F926" s="39"/>
      <c r="G926" s="40"/>
      <c r="H926" s="38"/>
      <c r="I926" s="39"/>
      <c r="J926" s="40"/>
    </row>
    <row r="927" spans="1:10" s="41" customFormat="1" x14ac:dyDescent="0.25">
      <c r="A927" s="37"/>
      <c r="B927" s="38"/>
      <c r="C927" s="39"/>
      <c r="D927" s="29"/>
      <c r="E927" s="38"/>
      <c r="F927" s="39"/>
      <c r="G927" s="40"/>
      <c r="H927" s="38"/>
      <c r="I927" s="39"/>
      <c r="J927" s="40"/>
    </row>
    <row r="928" spans="1:10" s="41" customFormat="1" x14ac:dyDescent="0.25">
      <c r="A928" s="37"/>
      <c r="B928" s="38"/>
      <c r="C928" s="39"/>
      <c r="D928" s="29"/>
      <c r="E928" s="38"/>
      <c r="F928" s="39"/>
      <c r="G928" s="40"/>
      <c r="H928" s="38"/>
      <c r="I928" s="39"/>
      <c r="J928" s="40"/>
    </row>
    <row r="929" spans="1:10" s="41" customFormat="1" x14ac:dyDescent="0.25">
      <c r="A929" s="37"/>
      <c r="B929" s="38"/>
      <c r="C929" s="39"/>
      <c r="D929" s="29"/>
      <c r="E929" s="38"/>
      <c r="F929" s="39"/>
      <c r="G929" s="40"/>
      <c r="H929" s="38"/>
      <c r="I929" s="39"/>
      <c r="J929" s="40"/>
    </row>
    <row r="930" spans="1:10" s="41" customFormat="1" x14ac:dyDescent="0.25">
      <c r="A930" s="37"/>
      <c r="B930" s="38"/>
      <c r="C930" s="39"/>
      <c r="D930" s="29"/>
      <c r="E930" s="38"/>
      <c r="F930" s="39"/>
      <c r="G930" s="40"/>
      <c r="H930" s="38"/>
      <c r="I930" s="39"/>
      <c r="J930" s="40"/>
    </row>
    <row r="931" spans="1:10" s="41" customFormat="1" x14ac:dyDescent="0.25">
      <c r="A931" s="37"/>
      <c r="B931" s="38"/>
      <c r="C931" s="39"/>
      <c r="D931" s="29"/>
      <c r="E931" s="38"/>
      <c r="F931" s="39"/>
      <c r="G931" s="40"/>
      <c r="H931" s="38"/>
      <c r="I931" s="39"/>
      <c r="J931" s="40"/>
    </row>
    <row r="932" spans="1:10" s="41" customFormat="1" x14ac:dyDescent="0.25">
      <c r="A932" s="37"/>
      <c r="B932" s="38"/>
      <c r="C932" s="39"/>
      <c r="D932" s="29"/>
      <c r="E932" s="38"/>
      <c r="F932" s="39"/>
      <c r="G932" s="40"/>
      <c r="H932" s="38"/>
      <c r="I932" s="39"/>
      <c r="J932" s="40"/>
    </row>
    <row r="933" spans="1:10" s="41" customFormat="1" x14ac:dyDescent="0.25">
      <c r="A933" s="37"/>
      <c r="B933" s="38"/>
      <c r="C933" s="39"/>
      <c r="D933" s="29"/>
      <c r="E933" s="38"/>
      <c r="F933" s="39"/>
      <c r="G933" s="40"/>
      <c r="H933" s="38"/>
      <c r="I933" s="39"/>
      <c r="J933" s="40"/>
    </row>
    <row r="934" spans="1:10" s="41" customFormat="1" x14ac:dyDescent="0.25">
      <c r="A934" s="37"/>
      <c r="B934" s="38"/>
      <c r="C934" s="39"/>
      <c r="D934" s="29"/>
      <c r="E934" s="38"/>
      <c r="F934" s="39"/>
      <c r="G934" s="40"/>
      <c r="H934" s="38"/>
      <c r="I934" s="39"/>
      <c r="J934" s="40"/>
    </row>
    <row r="935" spans="1:10" s="41" customFormat="1" x14ac:dyDescent="0.25">
      <c r="A935" s="37"/>
      <c r="B935" s="38"/>
      <c r="C935" s="39"/>
      <c r="D935" s="29"/>
      <c r="E935" s="38"/>
      <c r="F935" s="39"/>
      <c r="G935" s="40"/>
      <c r="H935" s="38"/>
      <c r="I935" s="39"/>
      <c r="J935" s="40"/>
    </row>
    <row r="936" spans="1:10" s="41" customFormat="1" x14ac:dyDescent="0.25">
      <c r="A936" s="37"/>
      <c r="B936" s="38"/>
      <c r="C936" s="39"/>
      <c r="D936" s="29"/>
      <c r="E936" s="38"/>
      <c r="F936" s="39"/>
      <c r="G936" s="40"/>
      <c r="H936" s="38"/>
      <c r="I936" s="39"/>
      <c r="J936" s="40"/>
    </row>
    <row r="937" spans="1:10" s="41" customFormat="1" x14ac:dyDescent="0.25">
      <c r="A937" s="37"/>
      <c r="B937" s="38"/>
      <c r="C937" s="39"/>
      <c r="D937" s="29"/>
      <c r="E937" s="38"/>
      <c r="F937" s="39"/>
      <c r="G937" s="40"/>
      <c r="H937" s="38"/>
      <c r="I937" s="39"/>
      <c r="J937" s="40"/>
    </row>
    <row r="938" spans="1:10" s="41" customFormat="1" x14ac:dyDescent="0.25">
      <c r="A938" s="37"/>
      <c r="B938" s="38"/>
      <c r="C938" s="39"/>
      <c r="D938" s="29"/>
      <c r="E938" s="38"/>
      <c r="F938" s="39"/>
      <c r="G938" s="40"/>
      <c r="H938" s="38"/>
      <c r="I938" s="39"/>
      <c r="J938" s="40"/>
    </row>
    <row r="939" spans="1:10" s="41" customFormat="1" x14ac:dyDescent="0.25">
      <c r="A939" s="37"/>
      <c r="B939" s="38"/>
      <c r="C939" s="39"/>
      <c r="D939" s="29"/>
      <c r="E939" s="38"/>
      <c r="F939" s="39"/>
      <c r="G939" s="40"/>
      <c r="H939" s="38"/>
      <c r="I939" s="39"/>
      <c r="J939" s="40"/>
    </row>
    <row r="940" spans="1:10" s="41" customFormat="1" x14ac:dyDescent="0.25">
      <c r="A940" s="37"/>
      <c r="B940" s="38"/>
      <c r="C940" s="39"/>
      <c r="D940" s="29"/>
      <c r="E940" s="38"/>
      <c r="F940" s="39"/>
      <c r="G940" s="40"/>
      <c r="H940" s="38"/>
      <c r="I940" s="39"/>
      <c r="J940" s="40"/>
    </row>
    <row r="941" spans="1:10" s="41" customFormat="1" x14ac:dyDescent="0.25">
      <c r="A941" s="37"/>
      <c r="B941" s="38"/>
      <c r="C941" s="39"/>
      <c r="D941" s="29"/>
      <c r="E941" s="38"/>
      <c r="F941" s="39"/>
      <c r="G941" s="40"/>
      <c r="H941" s="38"/>
      <c r="I941" s="39"/>
      <c r="J941" s="40"/>
    </row>
    <row r="942" spans="1:10" s="41" customFormat="1" x14ac:dyDescent="0.25">
      <c r="A942" s="37"/>
      <c r="B942" s="38"/>
      <c r="C942" s="39"/>
      <c r="D942" s="29"/>
      <c r="E942" s="38"/>
      <c r="F942" s="39"/>
      <c r="G942" s="40"/>
      <c r="H942" s="38"/>
      <c r="I942" s="39"/>
      <c r="J942" s="40"/>
    </row>
    <row r="943" spans="1:10" s="41" customFormat="1" x14ac:dyDescent="0.25">
      <c r="A943" s="37"/>
      <c r="B943" s="38"/>
      <c r="C943" s="39"/>
      <c r="D943" s="29"/>
      <c r="E943" s="38"/>
      <c r="F943" s="39"/>
      <c r="G943" s="40"/>
      <c r="H943" s="38"/>
      <c r="I943" s="39"/>
      <c r="J943" s="40"/>
    </row>
    <row r="944" spans="1:10" s="41" customFormat="1" x14ac:dyDescent="0.25">
      <c r="A944" s="37"/>
      <c r="B944" s="38"/>
      <c r="C944" s="39"/>
      <c r="D944" s="29"/>
      <c r="E944" s="38"/>
      <c r="F944" s="39"/>
      <c r="G944" s="40"/>
      <c r="H944" s="38"/>
      <c r="I944" s="39"/>
      <c r="J944" s="40"/>
    </row>
    <row r="945" spans="1:10" s="41" customFormat="1" x14ac:dyDescent="0.25">
      <c r="A945" s="37"/>
      <c r="B945" s="38"/>
      <c r="C945" s="39"/>
      <c r="D945" s="29"/>
      <c r="E945" s="38"/>
      <c r="F945" s="39"/>
      <c r="G945" s="40"/>
      <c r="H945" s="38"/>
      <c r="I945" s="39"/>
      <c r="J945" s="40"/>
    </row>
    <row r="946" spans="1:10" s="41" customFormat="1" x14ac:dyDescent="0.25">
      <c r="A946" s="37"/>
      <c r="B946" s="38"/>
      <c r="C946" s="39"/>
      <c r="D946" s="29"/>
      <c r="E946" s="38"/>
      <c r="F946" s="39"/>
      <c r="G946" s="40"/>
      <c r="H946" s="38"/>
      <c r="I946" s="39"/>
      <c r="J946" s="40"/>
    </row>
    <row r="947" spans="1:10" s="41" customFormat="1" x14ac:dyDescent="0.25">
      <c r="A947" s="37"/>
      <c r="B947" s="38"/>
      <c r="C947" s="39"/>
      <c r="D947" s="29"/>
      <c r="E947" s="38"/>
      <c r="F947" s="39"/>
      <c r="G947" s="40"/>
      <c r="H947" s="38"/>
      <c r="I947" s="39"/>
      <c r="J947" s="40"/>
    </row>
    <row r="948" spans="1:10" s="41" customFormat="1" x14ac:dyDescent="0.25">
      <c r="A948" s="37"/>
      <c r="B948" s="38"/>
      <c r="C948" s="39"/>
      <c r="D948" s="29"/>
      <c r="E948" s="38"/>
      <c r="F948" s="39"/>
      <c r="G948" s="40"/>
      <c r="H948" s="38"/>
      <c r="I948" s="39"/>
      <c r="J948" s="40"/>
    </row>
    <row r="949" spans="1:10" s="41" customFormat="1" x14ac:dyDescent="0.25">
      <c r="A949" s="37"/>
      <c r="B949" s="38"/>
      <c r="C949" s="39"/>
      <c r="D949" s="29"/>
      <c r="E949" s="38"/>
      <c r="F949" s="39"/>
      <c r="G949" s="40"/>
      <c r="H949" s="38"/>
      <c r="I949" s="39"/>
      <c r="J949" s="40"/>
    </row>
    <row r="950" spans="1:10" s="41" customFormat="1" x14ac:dyDescent="0.25">
      <c r="A950" s="37"/>
      <c r="B950" s="38"/>
      <c r="C950" s="39"/>
      <c r="D950" s="29"/>
      <c r="E950" s="38"/>
      <c r="F950" s="39"/>
      <c r="G950" s="40"/>
      <c r="H950" s="38"/>
      <c r="I950" s="39"/>
      <c r="J950" s="40"/>
    </row>
    <row r="951" spans="1:10" s="41" customFormat="1" x14ac:dyDescent="0.25">
      <c r="A951" s="37"/>
      <c r="B951" s="38"/>
      <c r="C951" s="39"/>
      <c r="D951" s="29"/>
      <c r="E951" s="38"/>
      <c r="F951" s="39"/>
      <c r="G951" s="40"/>
      <c r="H951" s="38"/>
      <c r="I951" s="39"/>
      <c r="J951" s="40"/>
    </row>
    <row r="952" spans="1:10" s="41" customFormat="1" x14ac:dyDescent="0.25">
      <c r="A952" s="37"/>
      <c r="B952" s="38"/>
      <c r="C952" s="39"/>
      <c r="D952" s="29"/>
      <c r="E952" s="38"/>
      <c r="F952" s="39"/>
      <c r="G952" s="40"/>
      <c r="H952" s="38"/>
      <c r="I952" s="39"/>
      <c r="J952" s="40"/>
    </row>
    <row r="953" spans="1:10" s="41" customFormat="1" x14ac:dyDescent="0.25">
      <c r="A953" s="37"/>
      <c r="B953" s="38"/>
      <c r="C953" s="39"/>
      <c r="D953" s="29"/>
      <c r="E953" s="38"/>
      <c r="F953" s="39"/>
      <c r="G953" s="40"/>
      <c r="H953" s="38"/>
      <c r="I953" s="39"/>
      <c r="J953" s="40"/>
    </row>
    <row r="954" spans="1:10" s="41" customFormat="1" x14ac:dyDescent="0.25">
      <c r="A954" s="37"/>
      <c r="B954" s="38"/>
      <c r="C954" s="39"/>
      <c r="D954" s="29"/>
      <c r="E954" s="38"/>
      <c r="F954" s="39"/>
      <c r="G954" s="40"/>
      <c r="H954" s="38"/>
      <c r="I954" s="39"/>
      <c r="J954" s="40"/>
    </row>
    <row r="955" spans="1:10" s="41" customFormat="1" x14ac:dyDescent="0.25">
      <c r="A955" s="37"/>
      <c r="B955" s="38"/>
      <c r="C955" s="39"/>
      <c r="D955" s="29"/>
      <c r="E955" s="38"/>
      <c r="F955" s="39"/>
      <c r="G955" s="40"/>
      <c r="H955" s="38"/>
      <c r="I955" s="39"/>
      <c r="J955" s="40"/>
    </row>
    <row r="956" spans="1:10" s="41" customFormat="1" x14ac:dyDescent="0.25">
      <c r="A956" s="37"/>
      <c r="B956" s="38"/>
      <c r="C956" s="39"/>
      <c r="D956" s="29"/>
      <c r="E956" s="38"/>
      <c r="F956" s="39"/>
      <c r="G956" s="40"/>
      <c r="H956" s="38"/>
      <c r="I956" s="39"/>
      <c r="J956" s="40"/>
    </row>
    <row r="957" spans="1:10" s="41" customFormat="1" x14ac:dyDescent="0.25">
      <c r="A957" s="37"/>
      <c r="B957" s="38"/>
      <c r="C957" s="39"/>
      <c r="D957" s="29"/>
      <c r="E957" s="38"/>
      <c r="F957" s="39"/>
      <c r="G957" s="40"/>
      <c r="H957" s="38"/>
      <c r="I957" s="39"/>
      <c r="J957" s="40"/>
    </row>
    <row r="958" spans="1:10" s="41" customFormat="1" x14ac:dyDescent="0.25">
      <c r="A958" s="37"/>
      <c r="B958" s="38"/>
      <c r="C958" s="39"/>
      <c r="D958" s="29"/>
      <c r="E958" s="38"/>
      <c r="F958" s="39"/>
      <c r="G958" s="40"/>
      <c r="H958" s="38"/>
      <c r="I958" s="39"/>
      <c r="J958" s="40"/>
    </row>
    <row r="959" spans="1:10" s="41" customFormat="1" x14ac:dyDescent="0.25">
      <c r="A959" s="37"/>
      <c r="B959" s="38"/>
      <c r="C959" s="39"/>
      <c r="D959" s="29"/>
      <c r="E959" s="38"/>
      <c r="F959" s="39"/>
      <c r="G959" s="40"/>
      <c r="H959" s="38"/>
      <c r="I959" s="39"/>
      <c r="J959" s="40"/>
    </row>
    <row r="960" spans="1:10" s="41" customFormat="1" x14ac:dyDescent="0.25">
      <c r="A960" s="37"/>
      <c r="B960" s="38"/>
      <c r="C960" s="39"/>
      <c r="D960" s="29"/>
      <c r="E960" s="38"/>
      <c r="F960" s="39"/>
      <c r="G960" s="40"/>
      <c r="H960" s="38"/>
      <c r="I960" s="39"/>
      <c r="J960" s="40"/>
    </row>
    <row r="961" spans="1:10" s="41" customFormat="1" x14ac:dyDescent="0.25">
      <c r="A961" s="37"/>
      <c r="B961" s="38"/>
      <c r="C961" s="39"/>
      <c r="D961" s="29"/>
      <c r="E961" s="38"/>
      <c r="F961" s="39"/>
      <c r="G961" s="40"/>
      <c r="H961" s="38"/>
      <c r="I961" s="39"/>
      <c r="J961" s="40"/>
    </row>
    <row r="962" spans="1:10" s="41" customFormat="1" x14ac:dyDescent="0.25">
      <c r="A962" s="37"/>
      <c r="B962" s="38"/>
      <c r="C962" s="39"/>
      <c r="D962" s="29"/>
      <c r="E962" s="38"/>
      <c r="F962" s="39"/>
      <c r="G962" s="40"/>
      <c r="H962" s="38"/>
      <c r="I962" s="39"/>
      <c r="J962" s="40"/>
    </row>
    <row r="963" spans="1:10" s="41" customFormat="1" x14ac:dyDescent="0.25">
      <c r="A963" s="37"/>
      <c r="B963" s="38"/>
      <c r="C963" s="39"/>
      <c r="D963" s="29"/>
      <c r="E963" s="38"/>
      <c r="F963" s="39"/>
      <c r="G963" s="40"/>
      <c r="H963" s="38"/>
      <c r="I963" s="39"/>
      <c r="J963" s="40"/>
    </row>
    <row r="964" spans="1:10" s="41" customFormat="1" x14ac:dyDescent="0.25">
      <c r="A964" s="37"/>
      <c r="B964" s="38"/>
      <c r="C964" s="39"/>
      <c r="D964" s="29"/>
      <c r="E964" s="38"/>
      <c r="F964" s="39"/>
      <c r="G964" s="40"/>
      <c r="H964" s="38"/>
      <c r="I964" s="39"/>
      <c r="J964" s="40"/>
    </row>
    <row r="965" spans="1:10" s="41" customFormat="1" x14ac:dyDescent="0.25">
      <c r="A965" s="37"/>
      <c r="B965" s="38"/>
      <c r="C965" s="39"/>
      <c r="D965" s="29"/>
      <c r="E965" s="38"/>
      <c r="F965" s="39"/>
      <c r="G965" s="40"/>
      <c r="H965" s="38"/>
      <c r="I965" s="39"/>
      <c r="J965" s="40"/>
    </row>
    <row r="966" spans="1:10" s="41" customFormat="1" x14ac:dyDescent="0.25">
      <c r="A966" s="37"/>
      <c r="B966" s="38"/>
      <c r="C966" s="39"/>
      <c r="D966" s="29"/>
      <c r="E966" s="38"/>
      <c r="F966" s="39"/>
      <c r="G966" s="40"/>
      <c r="H966" s="38"/>
      <c r="I966" s="39"/>
      <c r="J966" s="40"/>
    </row>
    <row r="967" spans="1:10" s="41" customFormat="1" x14ac:dyDescent="0.25">
      <c r="A967" s="37"/>
      <c r="B967" s="38"/>
      <c r="C967" s="39"/>
      <c r="D967" s="29"/>
      <c r="E967" s="38"/>
      <c r="F967" s="39"/>
      <c r="G967" s="40"/>
      <c r="H967" s="38"/>
      <c r="I967" s="39"/>
      <c r="J967" s="40"/>
    </row>
    <row r="968" spans="1:10" s="41" customFormat="1" x14ac:dyDescent="0.25">
      <c r="A968" s="37"/>
      <c r="B968" s="38"/>
      <c r="C968" s="39"/>
      <c r="D968" s="29"/>
      <c r="E968" s="38"/>
      <c r="F968" s="39"/>
      <c r="G968" s="40"/>
      <c r="H968" s="38"/>
      <c r="I968" s="39"/>
      <c r="J968" s="40"/>
    </row>
    <row r="969" spans="1:10" s="41" customFormat="1" x14ac:dyDescent="0.25">
      <c r="A969" s="37"/>
      <c r="B969" s="38"/>
      <c r="C969" s="39"/>
      <c r="D969" s="29"/>
      <c r="E969" s="38"/>
      <c r="F969" s="39"/>
      <c r="G969" s="40"/>
      <c r="H969" s="38"/>
      <c r="I969" s="39"/>
      <c r="J969" s="40"/>
    </row>
    <row r="970" spans="1:10" s="41" customFormat="1" x14ac:dyDescent="0.25">
      <c r="A970" s="37"/>
      <c r="B970" s="38"/>
      <c r="C970" s="39"/>
      <c r="D970" s="29"/>
      <c r="E970" s="38"/>
      <c r="F970" s="39"/>
      <c r="G970" s="40"/>
      <c r="H970" s="38"/>
      <c r="I970" s="39"/>
      <c r="J970" s="40"/>
    </row>
    <row r="971" spans="1:10" s="41" customFormat="1" x14ac:dyDescent="0.25">
      <c r="A971" s="37"/>
      <c r="B971" s="38"/>
      <c r="C971" s="39"/>
      <c r="D971" s="29"/>
      <c r="E971" s="38"/>
      <c r="F971" s="39"/>
      <c r="G971" s="40"/>
      <c r="H971" s="38"/>
      <c r="I971" s="39"/>
      <c r="J971" s="40"/>
    </row>
    <row r="972" spans="1:10" s="41" customFormat="1" x14ac:dyDescent="0.25">
      <c r="A972" s="37"/>
      <c r="B972" s="38"/>
      <c r="C972" s="39"/>
      <c r="D972" s="29"/>
      <c r="E972" s="38"/>
      <c r="F972" s="39"/>
      <c r="G972" s="40"/>
      <c r="H972" s="38"/>
      <c r="I972" s="39"/>
      <c r="J972" s="40"/>
    </row>
    <row r="973" spans="1:10" s="41" customFormat="1" x14ac:dyDescent="0.25">
      <c r="A973" s="37"/>
      <c r="B973" s="38"/>
      <c r="C973" s="39"/>
      <c r="D973" s="29"/>
      <c r="E973" s="38"/>
      <c r="F973" s="39"/>
      <c r="G973" s="40"/>
      <c r="H973" s="38"/>
      <c r="I973" s="39"/>
      <c r="J973" s="40"/>
    </row>
    <row r="974" spans="1:10" s="41" customFormat="1" x14ac:dyDescent="0.25">
      <c r="A974" s="37"/>
      <c r="B974" s="38"/>
      <c r="C974" s="39"/>
      <c r="D974" s="29"/>
      <c r="E974" s="38"/>
      <c r="F974" s="39"/>
      <c r="G974" s="40"/>
      <c r="H974" s="38"/>
      <c r="I974" s="39"/>
      <c r="J974" s="40"/>
    </row>
    <row r="975" spans="1:10" s="41" customFormat="1" x14ac:dyDescent="0.25">
      <c r="A975" s="37"/>
      <c r="B975" s="38"/>
      <c r="C975" s="39"/>
      <c r="D975" s="29"/>
      <c r="E975" s="38"/>
      <c r="F975" s="39"/>
      <c r="G975" s="40"/>
      <c r="H975" s="38"/>
      <c r="I975" s="39"/>
      <c r="J975" s="40"/>
    </row>
    <row r="976" spans="1:10" s="41" customFormat="1" x14ac:dyDescent="0.25">
      <c r="A976" s="37"/>
      <c r="B976" s="38"/>
      <c r="C976" s="39"/>
      <c r="D976" s="29"/>
      <c r="E976" s="38"/>
      <c r="F976" s="39"/>
      <c r="G976" s="40"/>
      <c r="H976" s="38"/>
      <c r="I976" s="39"/>
      <c r="J976" s="40"/>
    </row>
    <row r="977" spans="1:10" s="41" customFormat="1" x14ac:dyDescent="0.25">
      <c r="A977" s="37"/>
      <c r="B977" s="38"/>
      <c r="C977" s="39"/>
      <c r="D977" s="29"/>
      <c r="E977" s="38"/>
      <c r="F977" s="39"/>
      <c r="G977" s="40"/>
      <c r="H977" s="38"/>
      <c r="I977" s="39"/>
      <c r="J977" s="40"/>
    </row>
    <row r="978" spans="1:10" s="41" customFormat="1" x14ac:dyDescent="0.25">
      <c r="A978" s="37"/>
      <c r="B978" s="38"/>
      <c r="C978" s="39"/>
      <c r="D978" s="29"/>
      <c r="E978" s="38"/>
      <c r="F978" s="39"/>
      <c r="G978" s="40"/>
      <c r="H978" s="38"/>
      <c r="I978" s="39"/>
      <c r="J978" s="40"/>
    </row>
    <row r="979" spans="1:10" s="41" customFormat="1" x14ac:dyDescent="0.25">
      <c r="A979" s="37"/>
      <c r="B979" s="38"/>
      <c r="C979" s="39"/>
      <c r="D979" s="29"/>
      <c r="E979" s="38"/>
      <c r="F979" s="39"/>
      <c r="G979" s="40"/>
      <c r="H979" s="38"/>
      <c r="I979" s="39"/>
      <c r="J979" s="40"/>
    </row>
    <row r="980" spans="1:10" s="41" customFormat="1" x14ac:dyDescent="0.25">
      <c r="A980" s="37"/>
      <c r="B980" s="38"/>
      <c r="C980" s="39"/>
      <c r="D980" s="29"/>
      <c r="E980" s="38"/>
      <c r="F980" s="39"/>
      <c r="G980" s="40"/>
      <c r="H980" s="38"/>
      <c r="I980" s="39"/>
      <c r="J980" s="40"/>
    </row>
    <row r="981" spans="1:10" s="41" customFormat="1" x14ac:dyDescent="0.25">
      <c r="A981" s="37"/>
      <c r="B981" s="38"/>
      <c r="C981" s="39"/>
      <c r="D981" s="29"/>
      <c r="E981" s="38"/>
      <c r="F981" s="39"/>
      <c r="G981" s="40"/>
      <c r="H981" s="38"/>
      <c r="I981" s="39"/>
      <c r="J981" s="40"/>
    </row>
    <row r="982" spans="1:10" s="41" customFormat="1" x14ac:dyDescent="0.25">
      <c r="A982" s="37"/>
      <c r="B982" s="38"/>
      <c r="C982" s="39"/>
      <c r="D982" s="29"/>
      <c r="E982" s="38"/>
      <c r="F982" s="39"/>
      <c r="G982" s="40"/>
      <c r="H982" s="38"/>
      <c r="I982" s="39"/>
      <c r="J982" s="40"/>
    </row>
    <row r="983" spans="1:10" s="41" customFormat="1" x14ac:dyDescent="0.25">
      <c r="A983" s="37"/>
      <c r="B983" s="38"/>
      <c r="C983" s="39"/>
      <c r="D983" s="29"/>
      <c r="E983" s="38"/>
      <c r="F983" s="39"/>
      <c r="G983" s="40"/>
      <c r="H983" s="38"/>
      <c r="I983" s="39"/>
      <c r="J983" s="40"/>
    </row>
    <row r="984" spans="1:10" s="41" customFormat="1" x14ac:dyDescent="0.25">
      <c r="A984" s="37"/>
      <c r="B984" s="38"/>
      <c r="C984" s="39"/>
      <c r="D984" s="29"/>
      <c r="E984" s="38"/>
      <c r="F984" s="39"/>
      <c r="G984" s="40"/>
      <c r="H984" s="38"/>
      <c r="I984" s="39"/>
      <c r="J984" s="40"/>
    </row>
    <row r="985" spans="1:10" s="41" customFormat="1" x14ac:dyDescent="0.25">
      <c r="A985" s="37"/>
      <c r="B985" s="38"/>
      <c r="C985" s="39"/>
      <c r="D985" s="29"/>
      <c r="E985" s="38"/>
      <c r="F985" s="39"/>
      <c r="G985" s="40"/>
      <c r="H985" s="38"/>
      <c r="I985" s="39"/>
      <c r="J985" s="40"/>
    </row>
    <row r="986" spans="1:10" s="41" customFormat="1" x14ac:dyDescent="0.25">
      <c r="A986" s="37"/>
      <c r="B986" s="38"/>
      <c r="C986" s="39"/>
      <c r="D986" s="29"/>
      <c r="E986" s="38"/>
      <c r="F986" s="39"/>
      <c r="G986" s="40"/>
      <c r="H986" s="38"/>
      <c r="I986" s="39"/>
      <c r="J986" s="40"/>
    </row>
    <row r="987" spans="1:10" s="41" customFormat="1" x14ac:dyDescent="0.25">
      <c r="A987" s="37"/>
      <c r="B987" s="38"/>
      <c r="C987" s="39"/>
      <c r="D987" s="29"/>
      <c r="E987" s="38"/>
      <c r="F987" s="39"/>
      <c r="G987" s="40"/>
      <c r="H987" s="38"/>
      <c r="I987" s="39"/>
      <c r="J987" s="40"/>
    </row>
    <row r="988" spans="1:10" s="41" customFormat="1" x14ac:dyDescent="0.25">
      <c r="A988" s="37"/>
      <c r="B988" s="38"/>
      <c r="C988" s="39"/>
      <c r="D988" s="29"/>
      <c r="E988" s="38"/>
      <c r="F988" s="39"/>
      <c r="G988" s="40"/>
      <c r="H988" s="38"/>
      <c r="I988" s="39"/>
      <c r="J988" s="40"/>
    </row>
    <row r="989" spans="1:10" s="41" customFormat="1" x14ac:dyDescent="0.25">
      <c r="A989" s="37"/>
      <c r="B989" s="38"/>
      <c r="C989" s="39"/>
      <c r="D989" s="29"/>
      <c r="E989" s="38"/>
      <c r="F989" s="39"/>
      <c r="G989" s="40"/>
      <c r="H989" s="38"/>
      <c r="I989" s="39"/>
      <c r="J989" s="40"/>
    </row>
    <row r="990" spans="1:10" s="41" customFormat="1" x14ac:dyDescent="0.25">
      <c r="A990" s="37"/>
      <c r="B990" s="38"/>
      <c r="C990" s="39"/>
      <c r="D990" s="29"/>
      <c r="E990" s="38"/>
      <c r="F990" s="39"/>
      <c r="G990" s="40"/>
      <c r="H990" s="38"/>
      <c r="I990" s="39"/>
      <c r="J990" s="40"/>
    </row>
    <row r="991" spans="1:10" s="41" customFormat="1" x14ac:dyDescent="0.25">
      <c r="A991" s="37"/>
      <c r="B991" s="38"/>
      <c r="C991" s="39"/>
      <c r="D991" s="29"/>
      <c r="E991" s="38"/>
      <c r="F991" s="39"/>
      <c r="G991" s="40"/>
      <c r="H991" s="38"/>
      <c r="I991" s="39"/>
      <c r="J991" s="40"/>
    </row>
    <row r="992" spans="1:10" s="41" customFormat="1" x14ac:dyDescent="0.25">
      <c r="A992" s="37"/>
      <c r="B992" s="38"/>
      <c r="C992" s="39"/>
      <c r="D992" s="29"/>
      <c r="E992" s="38"/>
      <c r="F992" s="39"/>
      <c r="G992" s="40"/>
      <c r="H992" s="38"/>
      <c r="I992" s="39"/>
      <c r="J992" s="40"/>
    </row>
    <row r="993" spans="1:10" s="41" customFormat="1" x14ac:dyDescent="0.25">
      <c r="A993" s="37"/>
      <c r="B993" s="38"/>
      <c r="C993" s="39"/>
      <c r="D993" s="29"/>
      <c r="E993" s="38"/>
      <c r="F993" s="39"/>
      <c r="G993" s="40"/>
      <c r="H993" s="38"/>
      <c r="I993" s="39"/>
      <c r="J993" s="40"/>
    </row>
    <row r="994" spans="1:10" s="41" customFormat="1" x14ac:dyDescent="0.25">
      <c r="A994" s="37"/>
      <c r="B994" s="38"/>
      <c r="C994" s="39"/>
      <c r="D994" s="29"/>
      <c r="E994" s="38"/>
      <c r="F994" s="39"/>
      <c r="G994" s="40"/>
      <c r="H994" s="38"/>
      <c r="I994" s="39"/>
      <c r="J994" s="40"/>
    </row>
    <row r="995" spans="1:10" s="41" customFormat="1" x14ac:dyDescent="0.25">
      <c r="A995" s="37"/>
      <c r="B995" s="38"/>
      <c r="C995" s="39"/>
      <c r="D995" s="29"/>
      <c r="E995" s="38"/>
      <c r="F995" s="39"/>
      <c r="G995" s="40"/>
      <c r="H995" s="38"/>
      <c r="I995" s="39"/>
      <c r="J995" s="40"/>
    </row>
    <row r="996" spans="1:10" s="41" customFormat="1" x14ac:dyDescent="0.25">
      <c r="A996" s="37"/>
      <c r="B996" s="38"/>
      <c r="C996" s="39"/>
      <c r="D996" s="29"/>
      <c r="E996" s="38"/>
      <c r="F996" s="39"/>
      <c r="G996" s="40"/>
      <c r="H996" s="38"/>
      <c r="I996" s="39"/>
      <c r="J996" s="40"/>
    </row>
    <row r="997" spans="1:10" s="41" customFormat="1" x14ac:dyDescent="0.25">
      <c r="A997" s="37"/>
      <c r="B997" s="38"/>
      <c r="C997" s="39"/>
      <c r="D997" s="29"/>
      <c r="E997" s="38"/>
      <c r="F997" s="39"/>
      <c r="G997" s="40"/>
      <c r="H997" s="38"/>
      <c r="I997" s="39"/>
      <c r="J997" s="40"/>
    </row>
    <row r="998" spans="1:10" s="41" customFormat="1" x14ac:dyDescent="0.25">
      <c r="A998" s="37"/>
      <c r="B998" s="38"/>
      <c r="C998" s="39"/>
      <c r="D998" s="29"/>
      <c r="E998" s="38"/>
      <c r="F998" s="39"/>
      <c r="G998" s="40"/>
      <c r="H998" s="38"/>
      <c r="I998" s="39"/>
      <c r="J998" s="40"/>
    </row>
    <row r="999" spans="1:10" s="41" customFormat="1" x14ac:dyDescent="0.25">
      <c r="A999" s="37"/>
      <c r="B999" s="38"/>
      <c r="C999" s="39"/>
      <c r="D999" s="29"/>
      <c r="E999" s="38"/>
      <c r="F999" s="39"/>
      <c r="G999" s="40"/>
      <c r="H999" s="38"/>
      <c r="I999" s="39"/>
      <c r="J999" s="40"/>
    </row>
    <row r="1000" spans="1:10" s="41" customFormat="1" x14ac:dyDescent="0.25">
      <c r="A1000" s="37"/>
      <c r="B1000" s="38"/>
      <c r="C1000" s="39"/>
      <c r="D1000" s="29"/>
      <c r="E1000" s="38"/>
      <c r="F1000" s="39"/>
      <c r="G1000" s="40"/>
      <c r="H1000" s="38"/>
      <c r="I1000" s="39"/>
      <c r="J1000" s="40"/>
    </row>
    <row r="1001" spans="1:10" s="41" customFormat="1" x14ac:dyDescent="0.25">
      <c r="A1001" s="37"/>
      <c r="B1001" s="38"/>
      <c r="C1001" s="39"/>
      <c r="D1001" s="29"/>
      <c r="E1001" s="38"/>
      <c r="F1001" s="39"/>
      <c r="G1001" s="40"/>
      <c r="H1001" s="38"/>
      <c r="I1001" s="39"/>
      <c r="J1001" s="40"/>
    </row>
    <row r="1002" spans="1:10" s="41" customFormat="1" x14ac:dyDescent="0.25">
      <c r="A1002" s="37"/>
      <c r="B1002" s="38"/>
      <c r="C1002" s="39"/>
      <c r="D1002" s="29"/>
      <c r="E1002" s="38"/>
      <c r="F1002" s="39"/>
      <c r="G1002" s="40"/>
      <c r="H1002" s="38"/>
      <c r="I1002" s="39"/>
      <c r="J1002" s="40"/>
    </row>
    <row r="1003" spans="1:10" s="41" customFormat="1" x14ac:dyDescent="0.25">
      <c r="A1003" s="37"/>
      <c r="B1003" s="38"/>
      <c r="C1003" s="39"/>
      <c r="D1003" s="29"/>
      <c r="E1003" s="38"/>
      <c r="F1003" s="39"/>
      <c r="G1003" s="40"/>
      <c r="H1003" s="38"/>
      <c r="I1003" s="39"/>
      <c r="J1003" s="40"/>
    </row>
    <row r="1004" spans="1:10" s="41" customFormat="1" x14ac:dyDescent="0.25">
      <c r="A1004" s="37"/>
      <c r="B1004" s="38"/>
      <c r="C1004" s="39"/>
      <c r="D1004" s="29"/>
      <c r="E1004" s="38"/>
      <c r="F1004" s="39"/>
      <c r="G1004" s="40"/>
      <c r="H1004" s="38"/>
      <c r="I1004" s="39"/>
      <c r="J1004" s="40"/>
    </row>
    <row r="1005" spans="1:10" s="41" customFormat="1" x14ac:dyDescent="0.25">
      <c r="A1005" s="37"/>
      <c r="B1005" s="38"/>
      <c r="C1005" s="39"/>
      <c r="D1005" s="29"/>
      <c r="E1005" s="38"/>
      <c r="F1005" s="39"/>
      <c r="G1005" s="40"/>
      <c r="H1005" s="38"/>
      <c r="I1005" s="39"/>
      <c r="J1005" s="40"/>
    </row>
    <row r="1006" spans="1:10" s="41" customFormat="1" x14ac:dyDescent="0.25">
      <c r="A1006" s="37"/>
      <c r="B1006" s="38"/>
      <c r="C1006" s="39"/>
      <c r="D1006" s="29"/>
      <c r="E1006" s="38"/>
      <c r="F1006" s="39"/>
      <c r="G1006" s="40"/>
      <c r="H1006" s="38"/>
      <c r="I1006" s="39"/>
      <c r="J1006" s="40"/>
    </row>
    <row r="1007" spans="1:10" s="41" customFormat="1" x14ac:dyDescent="0.25">
      <c r="A1007" s="37"/>
      <c r="B1007" s="38"/>
      <c r="C1007" s="39"/>
      <c r="D1007" s="29"/>
      <c r="E1007" s="38"/>
      <c r="F1007" s="39"/>
      <c r="G1007" s="40"/>
      <c r="H1007" s="38"/>
      <c r="I1007" s="39"/>
      <c r="J1007" s="40"/>
    </row>
    <row r="1008" spans="1:10" s="41" customFormat="1" x14ac:dyDescent="0.25">
      <c r="A1008" s="37"/>
      <c r="B1008" s="38"/>
      <c r="C1008" s="39"/>
      <c r="D1008" s="29"/>
      <c r="E1008" s="38"/>
      <c r="F1008" s="39"/>
      <c r="G1008" s="40"/>
      <c r="H1008" s="38"/>
      <c r="I1008" s="39"/>
      <c r="J1008" s="40"/>
    </row>
    <row r="1009" spans="1:10" s="41" customFormat="1" x14ac:dyDescent="0.25">
      <c r="A1009" s="37"/>
      <c r="B1009" s="38"/>
      <c r="C1009" s="39"/>
      <c r="D1009" s="29"/>
      <c r="E1009" s="38"/>
      <c r="F1009" s="39"/>
      <c r="G1009" s="40"/>
      <c r="H1009" s="38"/>
      <c r="I1009" s="39"/>
      <c r="J1009" s="40"/>
    </row>
    <row r="1010" spans="1:10" s="41" customFormat="1" x14ac:dyDescent="0.25">
      <c r="A1010" s="37"/>
      <c r="B1010" s="38"/>
      <c r="C1010" s="39"/>
      <c r="D1010" s="29"/>
      <c r="E1010" s="38"/>
      <c r="F1010" s="39"/>
      <c r="G1010" s="40"/>
      <c r="H1010" s="38"/>
      <c r="I1010" s="39"/>
      <c r="J1010" s="40"/>
    </row>
    <row r="1011" spans="1:10" s="41" customFormat="1" x14ac:dyDescent="0.25">
      <c r="A1011" s="37"/>
      <c r="B1011" s="38"/>
      <c r="C1011" s="39"/>
      <c r="D1011" s="29"/>
      <c r="E1011" s="38"/>
      <c r="F1011" s="39"/>
      <c r="G1011" s="40"/>
      <c r="H1011" s="38"/>
      <c r="I1011" s="39"/>
      <c r="J1011" s="40"/>
    </row>
    <row r="1012" spans="1:10" s="41" customFormat="1" x14ac:dyDescent="0.25">
      <c r="A1012" s="37"/>
      <c r="B1012" s="38"/>
      <c r="C1012" s="39"/>
      <c r="D1012" s="29"/>
      <c r="E1012" s="38"/>
      <c r="F1012" s="39"/>
      <c r="G1012" s="40"/>
      <c r="H1012" s="38"/>
      <c r="I1012" s="39"/>
      <c r="J1012" s="40"/>
    </row>
    <row r="1013" spans="1:10" s="41" customFormat="1" x14ac:dyDescent="0.25">
      <c r="A1013" s="37"/>
      <c r="B1013" s="38"/>
      <c r="C1013" s="39"/>
      <c r="D1013" s="29"/>
      <c r="E1013" s="38"/>
      <c r="F1013" s="39"/>
      <c r="G1013" s="40"/>
      <c r="H1013" s="38"/>
      <c r="I1013" s="39"/>
      <c r="J1013" s="40"/>
    </row>
    <row r="1014" spans="1:10" s="41" customFormat="1" x14ac:dyDescent="0.25">
      <c r="A1014" s="37"/>
      <c r="B1014" s="38"/>
      <c r="C1014" s="39"/>
      <c r="D1014" s="29"/>
      <c r="E1014" s="38"/>
      <c r="F1014" s="39"/>
      <c r="G1014" s="40"/>
      <c r="H1014" s="38"/>
      <c r="I1014" s="39"/>
      <c r="J1014" s="40"/>
    </row>
    <row r="1015" spans="1:10" s="41" customFormat="1" x14ac:dyDescent="0.25">
      <c r="A1015" s="37"/>
      <c r="B1015" s="38"/>
      <c r="C1015" s="39"/>
      <c r="D1015" s="29"/>
      <c r="E1015" s="38"/>
      <c r="F1015" s="39"/>
      <c r="G1015" s="40"/>
      <c r="H1015" s="38"/>
      <c r="I1015" s="39"/>
      <c r="J1015" s="40"/>
    </row>
    <row r="1016" spans="1:10" s="41" customFormat="1" x14ac:dyDescent="0.25">
      <c r="A1016" s="37"/>
      <c r="B1016" s="38"/>
      <c r="C1016" s="39"/>
      <c r="D1016" s="29"/>
      <c r="E1016" s="38"/>
      <c r="F1016" s="39"/>
      <c r="G1016" s="40"/>
      <c r="H1016" s="38"/>
      <c r="I1016" s="39"/>
      <c r="J1016" s="40"/>
    </row>
    <row r="1017" spans="1:10" s="41" customFormat="1" x14ac:dyDescent="0.25">
      <c r="A1017" s="37"/>
      <c r="B1017" s="38"/>
      <c r="C1017" s="39"/>
      <c r="D1017" s="29"/>
      <c r="E1017" s="38"/>
      <c r="F1017" s="39"/>
      <c r="G1017" s="40"/>
      <c r="H1017" s="38"/>
      <c r="I1017" s="39"/>
      <c r="J1017" s="40"/>
    </row>
    <row r="1018" spans="1:10" s="41" customFormat="1" x14ac:dyDescent="0.25">
      <c r="A1018" s="37"/>
      <c r="B1018" s="38"/>
      <c r="C1018" s="39"/>
      <c r="D1018" s="29"/>
      <c r="E1018" s="38"/>
      <c r="F1018" s="39"/>
      <c r="G1018" s="40"/>
      <c r="H1018" s="38"/>
      <c r="I1018" s="39"/>
      <c r="J1018" s="40"/>
    </row>
    <row r="1019" spans="1:10" s="41" customFormat="1" x14ac:dyDescent="0.25">
      <c r="A1019" s="37"/>
      <c r="B1019" s="38"/>
      <c r="C1019" s="39"/>
      <c r="D1019" s="29"/>
      <c r="E1019" s="38"/>
      <c r="F1019" s="39"/>
      <c r="G1019" s="40"/>
      <c r="H1019" s="38"/>
      <c r="I1019" s="39"/>
      <c r="J1019" s="40"/>
    </row>
    <row r="1020" spans="1:10" s="41" customFormat="1" x14ac:dyDescent="0.25">
      <c r="A1020" s="37"/>
      <c r="B1020" s="38"/>
      <c r="C1020" s="39"/>
      <c r="D1020" s="29"/>
      <c r="E1020" s="38"/>
      <c r="F1020" s="39"/>
      <c r="G1020" s="40"/>
      <c r="H1020" s="38"/>
      <c r="I1020" s="39"/>
      <c r="J1020" s="40"/>
    </row>
    <row r="1021" spans="1:10" s="41" customFormat="1" x14ac:dyDescent="0.25">
      <c r="A1021" s="37"/>
      <c r="B1021" s="38"/>
      <c r="C1021" s="39"/>
      <c r="D1021" s="29"/>
      <c r="E1021" s="38"/>
      <c r="F1021" s="39"/>
      <c r="G1021" s="40"/>
      <c r="H1021" s="38"/>
      <c r="I1021" s="39"/>
      <c r="J1021" s="40"/>
    </row>
    <row r="1022" spans="1:10" s="41" customFormat="1" x14ac:dyDescent="0.25">
      <c r="A1022" s="37"/>
      <c r="B1022" s="38"/>
      <c r="C1022" s="39"/>
      <c r="D1022" s="29"/>
      <c r="E1022" s="38"/>
      <c r="F1022" s="39"/>
      <c r="G1022" s="40"/>
      <c r="H1022" s="38"/>
      <c r="I1022" s="39"/>
      <c r="J1022" s="40"/>
    </row>
    <row r="1023" spans="1:10" s="41" customFormat="1" x14ac:dyDescent="0.25">
      <c r="A1023" s="37"/>
      <c r="B1023" s="38"/>
      <c r="C1023" s="39"/>
      <c r="D1023" s="29"/>
      <c r="E1023" s="38"/>
      <c r="F1023" s="39"/>
      <c r="G1023" s="40"/>
      <c r="H1023" s="38"/>
      <c r="I1023" s="39"/>
      <c r="J1023" s="40"/>
    </row>
    <row r="1024" spans="1:10" s="41" customFormat="1" x14ac:dyDescent="0.25">
      <c r="A1024" s="37"/>
      <c r="B1024" s="38"/>
      <c r="C1024" s="39"/>
      <c r="D1024" s="29"/>
      <c r="E1024" s="38"/>
      <c r="F1024" s="39"/>
      <c r="G1024" s="40"/>
      <c r="H1024" s="38"/>
      <c r="I1024" s="39"/>
      <c r="J1024" s="40"/>
    </row>
    <row r="1025" spans="1:10" s="41" customFormat="1" x14ac:dyDescent="0.25">
      <c r="A1025" s="37"/>
      <c r="B1025" s="38"/>
      <c r="C1025" s="39"/>
      <c r="D1025" s="29"/>
      <c r="E1025" s="38"/>
      <c r="F1025" s="39"/>
      <c r="G1025" s="40"/>
      <c r="H1025" s="38"/>
      <c r="I1025" s="39"/>
      <c r="J1025" s="40"/>
    </row>
    <row r="1026" spans="1:10" s="41" customFormat="1" x14ac:dyDescent="0.25">
      <c r="A1026" s="37"/>
      <c r="B1026" s="38"/>
      <c r="C1026" s="39"/>
      <c r="D1026" s="29"/>
      <c r="E1026" s="38"/>
      <c r="F1026" s="39"/>
      <c r="G1026" s="40"/>
      <c r="H1026" s="38"/>
      <c r="I1026" s="39"/>
      <c r="J1026" s="40"/>
    </row>
    <row r="1027" spans="1:10" s="41" customFormat="1" x14ac:dyDescent="0.25">
      <c r="A1027" s="37"/>
      <c r="B1027" s="38"/>
      <c r="C1027" s="39"/>
      <c r="D1027" s="29"/>
      <c r="E1027" s="38"/>
      <c r="F1027" s="39"/>
      <c r="G1027" s="40"/>
      <c r="H1027" s="38"/>
      <c r="I1027" s="39"/>
      <c r="J1027" s="40"/>
    </row>
    <row r="1028" spans="1:10" s="41" customFormat="1" x14ac:dyDescent="0.25">
      <c r="A1028" s="37"/>
      <c r="B1028" s="38"/>
      <c r="C1028" s="39"/>
      <c r="D1028" s="29"/>
      <c r="E1028" s="38"/>
      <c r="F1028" s="39"/>
      <c r="G1028" s="40"/>
      <c r="H1028" s="38"/>
      <c r="I1028" s="39"/>
      <c r="J1028" s="40"/>
    </row>
    <row r="1029" spans="1:10" s="41" customFormat="1" x14ac:dyDescent="0.25">
      <c r="A1029" s="37"/>
      <c r="B1029" s="38"/>
      <c r="C1029" s="39"/>
      <c r="D1029" s="29"/>
      <c r="E1029" s="38"/>
      <c r="F1029" s="39"/>
      <c r="G1029" s="40"/>
      <c r="H1029" s="38"/>
      <c r="I1029" s="39"/>
      <c r="J1029" s="40"/>
    </row>
    <row r="1030" spans="1:10" s="41" customFormat="1" x14ac:dyDescent="0.25">
      <c r="A1030" s="37"/>
      <c r="B1030" s="38"/>
      <c r="C1030" s="39"/>
      <c r="D1030" s="29"/>
      <c r="E1030" s="38"/>
      <c r="F1030" s="39"/>
      <c r="G1030" s="40"/>
      <c r="H1030" s="38"/>
      <c r="I1030" s="39"/>
      <c r="J1030" s="40"/>
    </row>
    <row r="1031" spans="1:10" s="41" customFormat="1" x14ac:dyDescent="0.25">
      <c r="A1031" s="37"/>
      <c r="B1031" s="38"/>
      <c r="C1031" s="39"/>
      <c r="D1031" s="29"/>
      <c r="E1031" s="38"/>
      <c r="F1031" s="39"/>
      <c r="G1031" s="40"/>
      <c r="H1031" s="38"/>
      <c r="I1031" s="39"/>
      <c r="J1031" s="40"/>
    </row>
    <row r="1032" spans="1:10" s="41" customFormat="1" x14ac:dyDescent="0.25">
      <c r="A1032" s="37"/>
      <c r="B1032" s="38"/>
      <c r="C1032" s="39"/>
      <c r="D1032" s="29"/>
      <c r="E1032" s="38"/>
      <c r="F1032" s="39"/>
      <c r="G1032" s="40"/>
      <c r="H1032" s="38"/>
      <c r="I1032" s="39"/>
      <c r="J1032" s="40"/>
    </row>
    <row r="1033" spans="1:10" s="41" customFormat="1" x14ac:dyDescent="0.25">
      <c r="A1033" s="37"/>
      <c r="B1033" s="38"/>
      <c r="C1033" s="39"/>
      <c r="D1033" s="29"/>
      <c r="E1033" s="38"/>
      <c r="F1033" s="39"/>
      <c r="G1033" s="40"/>
      <c r="H1033" s="38"/>
      <c r="I1033" s="39"/>
      <c r="J1033" s="40"/>
    </row>
    <row r="1034" spans="1:10" s="41" customFormat="1" x14ac:dyDescent="0.25">
      <c r="A1034" s="37"/>
      <c r="B1034" s="38"/>
      <c r="C1034" s="39"/>
      <c r="D1034" s="29"/>
      <c r="E1034" s="38"/>
      <c r="F1034" s="39"/>
      <c r="G1034" s="40"/>
      <c r="H1034" s="38"/>
      <c r="I1034" s="39"/>
      <c r="J1034" s="40"/>
    </row>
    <row r="1035" spans="1:10" s="41" customFormat="1" x14ac:dyDescent="0.25">
      <c r="A1035" s="37"/>
      <c r="B1035" s="38"/>
      <c r="C1035" s="39"/>
      <c r="D1035" s="29"/>
      <c r="E1035" s="38"/>
      <c r="F1035" s="39"/>
      <c r="G1035" s="40"/>
      <c r="H1035" s="38"/>
      <c r="I1035" s="39"/>
      <c r="J1035" s="40"/>
    </row>
    <row r="1036" spans="1:10" s="41" customFormat="1" x14ac:dyDescent="0.25">
      <c r="A1036" s="37"/>
      <c r="B1036" s="38"/>
      <c r="C1036" s="39"/>
      <c r="D1036" s="29"/>
      <c r="E1036" s="38"/>
      <c r="F1036" s="39"/>
      <c r="G1036" s="40"/>
      <c r="H1036" s="38"/>
      <c r="I1036" s="39"/>
      <c r="J1036" s="40"/>
    </row>
    <row r="1037" spans="1:10" s="41" customFormat="1" x14ac:dyDescent="0.25">
      <c r="A1037" s="37"/>
      <c r="B1037" s="38"/>
      <c r="C1037" s="39"/>
      <c r="D1037" s="29"/>
      <c r="E1037" s="38"/>
      <c r="F1037" s="39"/>
      <c r="G1037" s="40"/>
      <c r="H1037" s="38"/>
      <c r="I1037" s="39"/>
      <c r="J1037" s="40"/>
    </row>
    <row r="1038" spans="1:10" s="41" customFormat="1" x14ac:dyDescent="0.25">
      <c r="A1038" s="37"/>
      <c r="B1038" s="38"/>
      <c r="C1038" s="39"/>
      <c r="D1038" s="29"/>
      <c r="E1038" s="38"/>
      <c r="F1038" s="39"/>
      <c r="G1038" s="40"/>
      <c r="H1038" s="38"/>
      <c r="I1038" s="39"/>
      <c r="J1038" s="40"/>
    </row>
    <row r="1039" spans="1:10" s="41" customFormat="1" x14ac:dyDescent="0.25">
      <c r="A1039" s="37"/>
      <c r="B1039" s="38"/>
      <c r="C1039" s="39"/>
      <c r="D1039" s="29"/>
      <c r="E1039" s="38"/>
      <c r="F1039" s="39"/>
      <c r="G1039" s="40"/>
      <c r="H1039" s="38"/>
      <c r="I1039" s="39"/>
      <c r="J1039" s="40"/>
    </row>
    <row r="1040" spans="1:10" s="41" customFormat="1" x14ac:dyDescent="0.25">
      <c r="A1040" s="37"/>
      <c r="B1040" s="38"/>
      <c r="C1040" s="39"/>
      <c r="D1040" s="29"/>
      <c r="E1040" s="38"/>
      <c r="F1040" s="39"/>
      <c r="G1040" s="40"/>
      <c r="H1040" s="38"/>
      <c r="I1040" s="39"/>
      <c r="J1040" s="40"/>
    </row>
    <row r="1041" spans="1:10" s="41" customFormat="1" x14ac:dyDescent="0.25">
      <c r="A1041" s="37"/>
      <c r="B1041" s="38"/>
      <c r="C1041" s="39"/>
      <c r="D1041" s="29"/>
      <c r="E1041" s="38"/>
      <c r="F1041" s="39"/>
      <c r="G1041" s="40"/>
      <c r="H1041" s="38"/>
      <c r="I1041" s="39"/>
      <c r="J1041" s="40"/>
    </row>
    <row r="1042" spans="1:10" s="41" customFormat="1" x14ac:dyDescent="0.25">
      <c r="A1042" s="37"/>
      <c r="B1042" s="38"/>
      <c r="C1042" s="39"/>
      <c r="D1042" s="29"/>
      <c r="E1042" s="38"/>
      <c r="F1042" s="39"/>
      <c r="G1042" s="40"/>
      <c r="H1042" s="38"/>
      <c r="I1042" s="39"/>
      <c r="J1042" s="40"/>
    </row>
    <row r="1043" spans="1:10" s="41" customFormat="1" x14ac:dyDescent="0.25">
      <c r="A1043" s="37"/>
      <c r="B1043" s="38"/>
      <c r="C1043" s="39"/>
      <c r="D1043" s="29"/>
      <c r="E1043" s="38"/>
      <c r="F1043" s="39"/>
      <c r="G1043" s="40"/>
      <c r="H1043" s="38"/>
      <c r="I1043" s="39"/>
      <c r="J1043" s="40"/>
    </row>
    <row r="1044" spans="1:10" s="41" customFormat="1" x14ac:dyDescent="0.25">
      <c r="A1044" s="37"/>
      <c r="B1044" s="38"/>
      <c r="C1044" s="39"/>
      <c r="D1044" s="29"/>
      <c r="E1044" s="38"/>
      <c r="F1044" s="39"/>
      <c r="G1044" s="40"/>
      <c r="H1044" s="38"/>
      <c r="I1044" s="39"/>
      <c r="J1044" s="40"/>
    </row>
    <row r="1045" spans="1:10" s="41" customFormat="1" x14ac:dyDescent="0.25">
      <c r="A1045" s="37"/>
      <c r="B1045" s="38"/>
      <c r="C1045" s="39"/>
      <c r="D1045" s="29"/>
      <c r="E1045" s="38"/>
      <c r="F1045" s="39"/>
      <c r="G1045" s="40"/>
      <c r="H1045" s="38"/>
      <c r="I1045" s="39"/>
      <c r="J1045" s="40"/>
    </row>
    <row r="1046" spans="1:10" s="41" customFormat="1" x14ac:dyDescent="0.25">
      <c r="A1046" s="37"/>
      <c r="B1046" s="38"/>
      <c r="C1046" s="39"/>
      <c r="D1046" s="29"/>
      <c r="E1046" s="38"/>
      <c r="F1046" s="39"/>
      <c r="G1046" s="40"/>
      <c r="H1046" s="38"/>
      <c r="I1046" s="39"/>
      <c r="J1046" s="40"/>
    </row>
    <row r="1047" spans="1:10" s="41" customFormat="1" x14ac:dyDescent="0.25">
      <c r="A1047" s="37"/>
      <c r="B1047" s="38"/>
      <c r="C1047" s="39"/>
      <c r="D1047" s="29"/>
      <c r="E1047" s="38"/>
      <c r="F1047" s="39"/>
      <c r="G1047" s="40"/>
      <c r="H1047" s="38"/>
      <c r="I1047" s="39"/>
      <c r="J1047" s="40"/>
    </row>
    <row r="1048" spans="1:10" s="41" customFormat="1" x14ac:dyDescent="0.25">
      <c r="A1048" s="37"/>
      <c r="B1048" s="38"/>
      <c r="C1048" s="39"/>
      <c r="D1048" s="29"/>
      <c r="E1048" s="38"/>
      <c r="F1048" s="39"/>
      <c r="G1048" s="40"/>
      <c r="H1048" s="38"/>
      <c r="I1048" s="39"/>
      <c r="J1048" s="40"/>
    </row>
    <row r="1049" spans="1:10" s="41" customFormat="1" x14ac:dyDescent="0.25">
      <c r="A1049" s="37"/>
      <c r="B1049" s="38"/>
      <c r="C1049" s="39"/>
      <c r="D1049" s="29"/>
      <c r="E1049" s="38"/>
      <c r="F1049" s="39"/>
      <c r="G1049" s="40"/>
      <c r="H1049" s="38"/>
      <c r="I1049" s="39"/>
      <c r="J1049" s="40"/>
    </row>
    <row r="1050" spans="1:10" s="41" customFormat="1" x14ac:dyDescent="0.25">
      <c r="A1050" s="37"/>
      <c r="B1050" s="38"/>
      <c r="C1050" s="39"/>
      <c r="D1050" s="29"/>
      <c r="E1050" s="38"/>
      <c r="F1050" s="39"/>
      <c r="G1050" s="40"/>
      <c r="H1050" s="38"/>
      <c r="I1050" s="39"/>
      <c r="J1050" s="40"/>
    </row>
    <row r="1051" spans="1:10" s="41" customFormat="1" x14ac:dyDescent="0.25">
      <c r="A1051" s="37"/>
      <c r="B1051" s="38"/>
      <c r="C1051" s="39"/>
      <c r="D1051" s="29"/>
      <c r="E1051" s="38"/>
      <c r="F1051" s="39"/>
      <c r="G1051" s="40"/>
      <c r="H1051" s="38"/>
      <c r="I1051" s="39"/>
      <c r="J1051" s="40"/>
    </row>
    <row r="1052" spans="1:10" s="41" customFormat="1" x14ac:dyDescent="0.25">
      <c r="A1052" s="37"/>
      <c r="B1052" s="38"/>
      <c r="C1052" s="39"/>
      <c r="D1052" s="29"/>
      <c r="E1052" s="38"/>
      <c r="F1052" s="39"/>
      <c r="G1052" s="40"/>
      <c r="H1052" s="38"/>
      <c r="I1052" s="39"/>
      <c r="J1052" s="40"/>
    </row>
    <row r="1053" spans="1:10" s="41" customFormat="1" x14ac:dyDescent="0.25">
      <c r="A1053" s="37"/>
      <c r="B1053" s="38"/>
      <c r="C1053" s="39"/>
      <c r="D1053" s="29"/>
      <c r="E1053" s="38"/>
      <c r="F1053" s="39"/>
      <c r="G1053" s="40"/>
      <c r="H1053" s="38"/>
      <c r="I1053" s="39"/>
      <c r="J1053" s="40"/>
    </row>
    <row r="1054" spans="1:10" s="41" customFormat="1" x14ac:dyDescent="0.25">
      <c r="A1054" s="37"/>
      <c r="B1054" s="38"/>
      <c r="C1054" s="39"/>
      <c r="D1054" s="29"/>
      <c r="E1054" s="38"/>
      <c r="F1054" s="39"/>
      <c r="G1054" s="40"/>
      <c r="H1054" s="38"/>
      <c r="I1054" s="39"/>
      <c r="J1054" s="40"/>
    </row>
    <row r="1055" spans="1:10" s="41" customFormat="1" x14ac:dyDescent="0.25">
      <c r="A1055" s="37"/>
      <c r="B1055" s="38"/>
      <c r="C1055" s="39"/>
      <c r="D1055" s="29"/>
      <c r="E1055" s="38"/>
      <c r="F1055" s="39"/>
      <c r="G1055" s="40"/>
      <c r="H1055" s="38"/>
      <c r="I1055" s="39"/>
      <c r="J1055" s="40"/>
    </row>
    <row r="1056" spans="1:10" s="41" customFormat="1" x14ac:dyDescent="0.25">
      <c r="A1056" s="37"/>
      <c r="B1056" s="38"/>
      <c r="C1056" s="39"/>
      <c r="D1056" s="29"/>
      <c r="E1056" s="38"/>
      <c r="F1056" s="39"/>
      <c r="G1056" s="40"/>
      <c r="H1056" s="38"/>
      <c r="I1056" s="39"/>
      <c r="J1056" s="40"/>
    </row>
    <row r="1057" spans="1:10" s="41" customFormat="1" x14ac:dyDescent="0.25">
      <c r="A1057" s="37"/>
      <c r="B1057" s="38"/>
      <c r="C1057" s="39"/>
      <c r="D1057" s="29"/>
      <c r="E1057" s="38"/>
      <c r="F1057" s="39"/>
      <c r="G1057" s="40"/>
      <c r="H1057" s="38"/>
      <c r="I1057" s="39"/>
      <c r="J1057" s="40"/>
    </row>
    <row r="1058" spans="1:10" s="41" customFormat="1" x14ac:dyDescent="0.25">
      <c r="A1058" s="37"/>
      <c r="B1058" s="38"/>
      <c r="C1058" s="39"/>
      <c r="D1058" s="29"/>
      <c r="E1058" s="38"/>
      <c r="F1058" s="39"/>
      <c r="G1058" s="40"/>
      <c r="H1058" s="38"/>
      <c r="I1058" s="39"/>
      <c r="J1058" s="40"/>
    </row>
    <row r="1059" spans="1:10" s="41" customFormat="1" x14ac:dyDescent="0.25">
      <c r="A1059" s="37"/>
      <c r="B1059" s="38"/>
      <c r="C1059" s="39"/>
      <c r="D1059" s="29"/>
      <c r="E1059" s="38"/>
      <c r="F1059" s="39"/>
      <c r="G1059" s="40"/>
      <c r="H1059" s="38"/>
      <c r="I1059" s="39"/>
      <c r="J1059" s="40"/>
    </row>
    <row r="1060" spans="1:10" s="41" customFormat="1" x14ac:dyDescent="0.25">
      <c r="A1060" s="37"/>
      <c r="B1060" s="38"/>
      <c r="C1060" s="39"/>
      <c r="D1060" s="29"/>
      <c r="E1060" s="38"/>
      <c r="F1060" s="39"/>
      <c r="G1060" s="40"/>
      <c r="H1060" s="38"/>
      <c r="I1060" s="39"/>
      <c r="J1060" s="40"/>
    </row>
    <row r="1061" spans="1:10" s="41" customFormat="1" x14ac:dyDescent="0.25">
      <c r="A1061" s="37"/>
      <c r="B1061" s="38"/>
      <c r="C1061" s="39"/>
      <c r="D1061" s="29"/>
      <c r="E1061" s="38"/>
      <c r="F1061" s="39"/>
      <c r="G1061" s="40"/>
      <c r="H1061" s="38"/>
      <c r="I1061" s="39"/>
      <c r="J1061" s="40"/>
    </row>
    <row r="1062" spans="1:10" s="41" customFormat="1" x14ac:dyDescent="0.25">
      <c r="A1062" s="37"/>
      <c r="B1062" s="38"/>
      <c r="C1062" s="39"/>
      <c r="D1062" s="29"/>
      <c r="E1062" s="38"/>
      <c r="F1062" s="39"/>
      <c r="G1062" s="40"/>
      <c r="H1062" s="38"/>
      <c r="I1062" s="39"/>
      <c r="J1062" s="40"/>
    </row>
    <row r="1063" spans="1:10" s="41" customFormat="1" x14ac:dyDescent="0.25">
      <c r="A1063" s="37"/>
      <c r="B1063" s="38"/>
      <c r="C1063" s="39"/>
      <c r="D1063" s="29"/>
      <c r="E1063" s="38"/>
      <c r="F1063" s="39"/>
      <c r="G1063" s="40"/>
      <c r="H1063" s="38"/>
      <c r="I1063" s="39"/>
      <c r="J1063" s="40"/>
    </row>
    <row r="1064" spans="1:10" s="41" customFormat="1" x14ac:dyDescent="0.25">
      <c r="A1064" s="37"/>
      <c r="B1064" s="38"/>
      <c r="C1064" s="39"/>
      <c r="D1064" s="29"/>
      <c r="E1064" s="38"/>
      <c r="F1064" s="39"/>
      <c r="G1064" s="40"/>
      <c r="H1064" s="38"/>
      <c r="I1064" s="39"/>
      <c r="J1064" s="40"/>
    </row>
    <row r="1065" spans="1:10" s="41" customFormat="1" x14ac:dyDescent="0.25">
      <c r="A1065" s="37"/>
      <c r="B1065" s="38"/>
      <c r="C1065" s="39"/>
      <c r="D1065" s="29"/>
      <c r="E1065" s="38"/>
      <c r="F1065" s="39"/>
      <c r="G1065" s="40"/>
      <c r="H1065" s="38"/>
      <c r="I1065" s="39"/>
      <c r="J1065" s="40"/>
    </row>
    <row r="1066" spans="1:10" s="41" customFormat="1" x14ac:dyDescent="0.25">
      <c r="A1066" s="37"/>
      <c r="B1066" s="38"/>
      <c r="C1066" s="39"/>
      <c r="D1066" s="29"/>
      <c r="E1066" s="38"/>
      <c r="F1066" s="39"/>
      <c r="G1066" s="40"/>
      <c r="H1066" s="38"/>
      <c r="I1066" s="39"/>
      <c r="J1066" s="40"/>
    </row>
    <row r="1067" spans="1:10" s="41" customFormat="1" x14ac:dyDescent="0.25">
      <c r="A1067" s="37"/>
      <c r="B1067" s="38"/>
      <c r="C1067" s="39"/>
      <c r="D1067" s="29"/>
      <c r="E1067" s="38"/>
      <c r="F1067" s="39"/>
      <c r="G1067" s="40"/>
      <c r="H1067" s="38"/>
      <c r="I1067" s="39"/>
      <c r="J1067" s="40"/>
    </row>
    <row r="1068" spans="1:10" s="41" customFormat="1" x14ac:dyDescent="0.25">
      <c r="A1068" s="37"/>
      <c r="B1068" s="38"/>
      <c r="C1068" s="39"/>
      <c r="D1068" s="29"/>
      <c r="E1068" s="38"/>
      <c r="F1068" s="39"/>
      <c r="G1068" s="40"/>
      <c r="H1068" s="38"/>
      <c r="I1068" s="39"/>
      <c r="J1068" s="40"/>
    </row>
    <row r="1069" spans="1:10" s="41" customFormat="1" x14ac:dyDescent="0.25">
      <c r="A1069" s="37"/>
      <c r="B1069" s="38"/>
      <c r="C1069" s="39"/>
      <c r="D1069" s="29"/>
      <c r="E1069" s="38"/>
      <c r="F1069" s="39"/>
      <c r="G1069" s="40"/>
      <c r="H1069" s="38"/>
      <c r="I1069" s="39"/>
      <c r="J1069" s="40"/>
    </row>
    <row r="1070" spans="1:10" s="41" customFormat="1" x14ac:dyDescent="0.25">
      <c r="A1070" s="37"/>
      <c r="B1070" s="38"/>
      <c r="C1070" s="39"/>
      <c r="D1070" s="29"/>
      <c r="E1070" s="38"/>
      <c r="F1070" s="39"/>
      <c r="G1070" s="40"/>
      <c r="H1070" s="38"/>
      <c r="I1070" s="39"/>
      <c r="J1070" s="40"/>
    </row>
    <row r="1071" spans="1:10" s="41" customFormat="1" x14ac:dyDescent="0.25">
      <c r="A1071" s="37"/>
      <c r="B1071" s="38"/>
      <c r="C1071" s="39"/>
      <c r="D1071" s="29"/>
      <c r="E1071" s="38"/>
      <c r="F1071" s="39"/>
      <c r="G1071" s="40"/>
      <c r="H1071" s="38"/>
      <c r="I1071" s="39"/>
      <c r="J1071" s="40"/>
    </row>
    <row r="1072" spans="1:10" s="41" customFormat="1" x14ac:dyDescent="0.25">
      <c r="A1072" s="37"/>
      <c r="B1072" s="38"/>
      <c r="C1072" s="39"/>
      <c r="D1072" s="29"/>
      <c r="E1072" s="38"/>
      <c r="F1072" s="39"/>
      <c r="G1072" s="40"/>
      <c r="H1072" s="38"/>
      <c r="I1072" s="39"/>
      <c r="J1072" s="40"/>
    </row>
    <row r="1073" spans="1:10" s="41" customFormat="1" x14ac:dyDescent="0.25">
      <c r="A1073" s="37"/>
      <c r="B1073" s="38"/>
      <c r="C1073" s="39"/>
      <c r="D1073" s="29"/>
      <c r="E1073" s="38"/>
      <c r="F1073" s="39"/>
      <c r="G1073" s="40"/>
      <c r="H1073" s="38"/>
      <c r="I1073" s="39"/>
      <c r="J1073" s="40"/>
    </row>
    <row r="1074" spans="1:10" s="41" customFormat="1" x14ac:dyDescent="0.25">
      <c r="A1074" s="37"/>
      <c r="B1074" s="38"/>
      <c r="C1074" s="39"/>
      <c r="D1074" s="29"/>
      <c r="E1074" s="38"/>
      <c r="F1074" s="39"/>
      <c r="G1074" s="40"/>
      <c r="H1074" s="38"/>
      <c r="I1074" s="39"/>
      <c r="J1074" s="40"/>
    </row>
    <row r="1075" spans="1:10" s="41" customFormat="1" x14ac:dyDescent="0.25">
      <c r="A1075" s="37"/>
      <c r="B1075" s="38"/>
      <c r="C1075" s="39"/>
      <c r="D1075" s="29"/>
      <c r="E1075" s="38"/>
      <c r="F1075" s="39"/>
      <c r="G1075" s="40"/>
      <c r="H1075" s="38"/>
      <c r="I1075" s="39"/>
      <c r="J1075" s="40"/>
    </row>
    <row r="1076" spans="1:10" s="41" customFormat="1" x14ac:dyDescent="0.25">
      <c r="A1076" s="37"/>
      <c r="B1076" s="38"/>
      <c r="C1076" s="39"/>
      <c r="D1076" s="29"/>
      <c r="E1076" s="38"/>
      <c r="F1076" s="39"/>
      <c r="G1076" s="40"/>
      <c r="H1076" s="38"/>
      <c r="I1076" s="39"/>
      <c r="J1076" s="40"/>
    </row>
    <row r="1077" spans="1:10" s="41" customFormat="1" x14ac:dyDescent="0.25">
      <c r="A1077" s="37"/>
      <c r="B1077" s="38"/>
      <c r="C1077" s="39"/>
      <c r="D1077" s="29"/>
      <c r="E1077" s="38"/>
      <c r="F1077" s="39"/>
      <c r="G1077" s="40"/>
      <c r="H1077" s="38"/>
      <c r="I1077" s="39"/>
      <c r="J1077" s="40"/>
    </row>
    <row r="1078" spans="1:10" s="41" customFormat="1" x14ac:dyDescent="0.25">
      <c r="A1078" s="37"/>
      <c r="B1078" s="38"/>
      <c r="C1078" s="39"/>
      <c r="D1078" s="29"/>
      <c r="E1078" s="38"/>
      <c r="F1078" s="39"/>
      <c r="G1078" s="40"/>
      <c r="H1078" s="38"/>
      <c r="I1078" s="39"/>
      <c r="J1078" s="40"/>
    </row>
    <row r="1079" spans="1:10" s="41" customFormat="1" x14ac:dyDescent="0.25">
      <c r="A1079" s="37"/>
      <c r="B1079" s="38"/>
      <c r="C1079" s="39"/>
      <c r="D1079" s="29"/>
      <c r="E1079" s="38"/>
      <c r="F1079" s="39"/>
      <c r="G1079" s="40"/>
      <c r="H1079" s="38"/>
      <c r="I1079" s="39"/>
      <c r="J1079" s="40"/>
    </row>
    <row r="1080" spans="1:10" s="41" customFormat="1" x14ac:dyDescent="0.25">
      <c r="A1080" s="37"/>
      <c r="B1080" s="38"/>
      <c r="C1080" s="39"/>
      <c r="D1080" s="29"/>
      <c r="E1080" s="38"/>
      <c r="F1080" s="39"/>
      <c r="G1080" s="40"/>
      <c r="H1080" s="38"/>
      <c r="I1080" s="39"/>
      <c r="J1080" s="40"/>
    </row>
    <row r="1081" spans="1:10" s="41" customFormat="1" x14ac:dyDescent="0.25">
      <c r="A1081" s="37"/>
      <c r="B1081" s="38"/>
      <c r="C1081" s="39"/>
      <c r="D1081" s="29"/>
      <c r="E1081" s="38"/>
      <c r="F1081" s="39"/>
      <c r="G1081" s="40"/>
      <c r="H1081" s="38"/>
      <c r="I1081" s="39"/>
      <c r="J1081" s="40"/>
    </row>
    <row r="1082" spans="1:10" s="41" customFormat="1" x14ac:dyDescent="0.25">
      <c r="A1082" s="37"/>
      <c r="B1082" s="38"/>
      <c r="C1082" s="39"/>
      <c r="D1082" s="29"/>
      <c r="E1082" s="38"/>
      <c r="F1082" s="39"/>
      <c r="G1082" s="40"/>
      <c r="H1082" s="38"/>
      <c r="I1082" s="39"/>
      <c r="J1082" s="40"/>
    </row>
    <row r="1083" spans="1:10" s="41" customFormat="1" x14ac:dyDescent="0.25">
      <c r="A1083" s="37"/>
      <c r="B1083" s="38"/>
      <c r="C1083" s="39"/>
      <c r="D1083" s="29"/>
      <c r="E1083" s="38"/>
      <c r="F1083" s="39"/>
      <c r="G1083" s="40"/>
      <c r="H1083" s="38"/>
      <c r="I1083" s="39"/>
      <c r="J1083" s="40"/>
    </row>
    <row r="1084" spans="1:10" s="41" customFormat="1" x14ac:dyDescent="0.25">
      <c r="A1084" s="37"/>
      <c r="B1084" s="38"/>
      <c r="C1084" s="39"/>
      <c r="D1084" s="29"/>
      <c r="E1084" s="38"/>
      <c r="F1084" s="39"/>
      <c r="G1084" s="40"/>
      <c r="H1084" s="38"/>
      <c r="I1084" s="39"/>
      <c r="J1084" s="40"/>
    </row>
    <row r="1085" spans="1:10" s="41" customFormat="1" x14ac:dyDescent="0.25">
      <c r="A1085" s="37"/>
      <c r="B1085" s="38"/>
      <c r="C1085" s="39"/>
      <c r="D1085" s="29"/>
      <c r="E1085" s="38"/>
      <c r="F1085" s="39"/>
      <c r="G1085" s="40"/>
      <c r="H1085" s="38"/>
      <c r="I1085" s="39"/>
      <c r="J1085" s="40"/>
    </row>
    <row r="1086" spans="1:10" s="41" customFormat="1" x14ac:dyDescent="0.25">
      <c r="A1086" s="37"/>
      <c r="B1086" s="38"/>
      <c r="C1086" s="39"/>
      <c r="D1086" s="29"/>
      <c r="E1086" s="38"/>
      <c r="F1086" s="39"/>
      <c r="G1086" s="40"/>
      <c r="H1086" s="38"/>
      <c r="I1086" s="39"/>
      <c r="J1086" s="40"/>
    </row>
    <row r="1087" spans="1:10" s="41" customFormat="1" x14ac:dyDescent="0.25">
      <c r="A1087" s="37"/>
      <c r="B1087" s="38"/>
      <c r="C1087" s="39"/>
      <c r="D1087" s="29"/>
      <c r="E1087" s="38"/>
      <c r="F1087" s="39"/>
      <c r="G1087" s="40"/>
      <c r="H1087" s="38"/>
      <c r="I1087" s="39"/>
      <c r="J1087" s="40"/>
    </row>
    <row r="1088" spans="1:10" s="41" customFormat="1" x14ac:dyDescent="0.25">
      <c r="A1088" s="37"/>
      <c r="B1088" s="38"/>
      <c r="C1088" s="39"/>
      <c r="D1088" s="29"/>
      <c r="E1088" s="38"/>
      <c r="F1088" s="39"/>
      <c r="G1088" s="40"/>
      <c r="H1088" s="38"/>
      <c r="I1088" s="39"/>
      <c r="J1088" s="40"/>
    </row>
    <row r="1089" spans="1:10" s="41" customFormat="1" x14ac:dyDescent="0.25">
      <c r="A1089" s="37"/>
      <c r="B1089" s="38"/>
      <c r="C1089" s="39"/>
      <c r="D1089" s="29"/>
      <c r="E1089" s="38"/>
      <c r="F1089" s="39"/>
      <c r="G1089" s="40"/>
      <c r="H1089" s="38"/>
      <c r="I1089" s="39"/>
      <c r="J1089" s="40"/>
    </row>
    <row r="1090" spans="1:10" s="41" customFormat="1" x14ac:dyDescent="0.25">
      <c r="A1090" s="37"/>
      <c r="B1090" s="38"/>
      <c r="C1090" s="39"/>
      <c r="D1090" s="29"/>
      <c r="E1090" s="38"/>
      <c r="F1090" s="39"/>
      <c r="G1090" s="40"/>
      <c r="H1090" s="38"/>
      <c r="I1090" s="39"/>
      <c r="J1090" s="40"/>
    </row>
    <row r="1091" spans="1:10" s="41" customFormat="1" x14ac:dyDescent="0.25">
      <c r="A1091" s="37"/>
      <c r="B1091" s="38"/>
      <c r="C1091" s="39"/>
      <c r="D1091" s="29"/>
      <c r="E1091" s="38"/>
      <c r="F1091" s="39"/>
      <c r="G1091" s="40"/>
      <c r="H1091" s="38"/>
      <c r="I1091" s="39"/>
      <c r="J1091" s="40"/>
    </row>
    <row r="1092" spans="1:10" s="41" customFormat="1" x14ac:dyDescent="0.25">
      <c r="A1092" s="37"/>
      <c r="B1092" s="38"/>
      <c r="C1092" s="39"/>
      <c r="D1092" s="29"/>
      <c r="E1092" s="38"/>
      <c r="F1092" s="39"/>
      <c r="G1092" s="40"/>
      <c r="H1092" s="38"/>
      <c r="I1092" s="39"/>
      <c r="J1092" s="40"/>
    </row>
    <row r="1093" spans="1:10" s="41" customFormat="1" x14ac:dyDescent="0.25">
      <c r="A1093" s="37"/>
      <c r="B1093" s="38"/>
      <c r="C1093" s="39"/>
      <c r="D1093" s="29"/>
      <c r="E1093" s="38"/>
      <c r="F1093" s="39"/>
      <c r="G1093" s="40"/>
      <c r="H1093" s="38"/>
      <c r="I1093" s="39"/>
      <c r="J1093" s="40"/>
    </row>
    <row r="1094" spans="1:10" s="41" customFormat="1" x14ac:dyDescent="0.25">
      <c r="A1094" s="37"/>
      <c r="B1094" s="38"/>
      <c r="C1094" s="39"/>
      <c r="D1094" s="29"/>
      <c r="E1094" s="38"/>
      <c r="F1094" s="39"/>
      <c r="G1094" s="40"/>
      <c r="H1094" s="38"/>
      <c r="I1094" s="39"/>
      <c r="J1094" s="40"/>
    </row>
    <row r="1095" spans="1:10" s="41" customFormat="1" x14ac:dyDescent="0.25">
      <c r="A1095" s="37"/>
      <c r="B1095" s="38"/>
      <c r="C1095" s="39"/>
      <c r="D1095" s="29"/>
      <c r="E1095" s="38"/>
      <c r="F1095" s="39"/>
      <c r="G1095" s="40"/>
      <c r="H1095" s="38"/>
      <c r="I1095" s="39"/>
      <c r="J1095" s="40"/>
    </row>
    <row r="1096" spans="1:10" s="41" customFormat="1" x14ac:dyDescent="0.25">
      <c r="A1096" s="37"/>
      <c r="B1096" s="38"/>
      <c r="C1096" s="39"/>
      <c r="D1096" s="29"/>
      <c r="E1096" s="38"/>
      <c r="F1096" s="39"/>
      <c r="G1096" s="40"/>
      <c r="H1096" s="38"/>
      <c r="I1096" s="39"/>
      <c r="J1096" s="40"/>
    </row>
    <row r="1097" spans="1:10" s="41" customFormat="1" x14ac:dyDescent="0.25">
      <c r="A1097" s="37"/>
      <c r="B1097" s="38"/>
      <c r="C1097" s="39"/>
      <c r="D1097" s="29"/>
      <c r="E1097" s="38"/>
      <c r="F1097" s="39"/>
      <c r="G1097" s="40"/>
      <c r="H1097" s="38"/>
      <c r="I1097" s="39"/>
      <c r="J1097" s="40"/>
    </row>
    <row r="1098" spans="1:10" s="41" customFormat="1" x14ac:dyDescent="0.25">
      <c r="A1098" s="37"/>
      <c r="B1098" s="38"/>
      <c r="C1098" s="39"/>
      <c r="D1098" s="29"/>
      <c r="E1098" s="38"/>
      <c r="F1098" s="39"/>
      <c r="G1098" s="40"/>
      <c r="H1098" s="38"/>
      <c r="I1098" s="39"/>
      <c r="J1098" s="40"/>
    </row>
    <row r="1099" spans="1:10" s="41" customFormat="1" x14ac:dyDescent="0.25">
      <c r="A1099" s="37"/>
      <c r="B1099" s="38"/>
      <c r="C1099" s="39"/>
      <c r="D1099" s="29"/>
      <c r="E1099" s="38"/>
      <c r="F1099" s="39"/>
      <c r="G1099" s="40"/>
      <c r="H1099" s="38"/>
      <c r="I1099" s="39"/>
      <c r="J1099" s="40"/>
    </row>
    <row r="1100" spans="1:10" s="41" customFormat="1" x14ac:dyDescent="0.25">
      <c r="A1100" s="37"/>
      <c r="B1100" s="38"/>
      <c r="C1100" s="39"/>
      <c r="D1100" s="29"/>
      <c r="E1100" s="38"/>
      <c r="F1100" s="39"/>
      <c r="G1100" s="40"/>
      <c r="H1100" s="38"/>
      <c r="I1100" s="39"/>
      <c r="J1100" s="40"/>
    </row>
    <row r="1101" spans="1:10" s="41" customFormat="1" x14ac:dyDescent="0.25">
      <c r="A1101" s="37"/>
      <c r="B1101" s="38"/>
      <c r="C1101" s="39"/>
      <c r="D1101" s="29"/>
      <c r="E1101" s="38"/>
      <c r="F1101" s="39"/>
      <c r="G1101" s="40"/>
      <c r="H1101" s="38"/>
      <c r="I1101" s="39"/>
      <c r="J1101" s="40"/>
    </row>
    <row r="1102" spans="1:10" s="41" customFormat="1" x14ac:dyDescent="0.25">
      <c r="A1102" s="37"/>
      <c r="B1102" s="38"/>
      <c r="C1102" s="39"/>
      <c r="D1102" s="29"/>
      <c r="E1102" s="38"/>
      <c r="F1102" s="39"/>
      <c r="G1102" s="40"/>
      <c r="H1102" s="38"/>
      <c r="I1102" s="39"/>
      <c r="J1102" s="40"/>
    </row>
    <row r="1103" spans="1:10" s="41" customFormat="1" x14ac:dyDescent="0.25">
      <c r="A1103" s="37"/>
      <c r="B1103" s="38"/>
      <c r="C1103" s="39"/>
      <c r="D1103" s="29"/>
      <c r="E1103" s="38"/>
      <c r="F1103" s="39"/>
      <c r="G1103" s="40"/>
      <c r="H1103" s="38"/>
      <c r="I1103" s="39"/>
      <c r="J1103" s="40"/>
    </row>
    <row r="1104" spans="1:10" s="41" customFormat="1" x14ac:dyDescent="0.25">
      <c r="A1104" s="37"/>
      <c r="B1104" s="38"/>
      <c r="C1104" s="39"/>
      <c r="D1104" s="29"/>
      <c r="E1104" s="38"/>
      <c r="F1104" s="39"/>
      <c r="G1104" s="40"/>
      <c r="H1104" s="38"/>
      <c r="I1104" s="39"/>
      <c r="J1104" s="40"/>
    </row>
    <row r="1105" spans="1:10" s="41" customFormat="1" x14ac:dyDescent="0.25">
      <c r="A1105" s="37"/>
      <c r="B1105" s="38"/>
      <c r="C1105" s="39"/>
      <c r="D1105" s="29"/>
      <c r="E1105" s="38"/>
      <c r="F1105" s="39"/>
      <c r="G1105" s="40"/>
      <c r="H1105" s="38"/>
      <c r="I1105" s="39"/>
      <c r="J1105" s="40"/>
    </row>
    <row r="1106" spans="1:10" s="41" customFormat="1" x14ac:dyDescent="0.25">
      <c r="A1106" s="37"/>
      <c r="B1106" s="38"/>
      <c r="C1106" s="39"/>
      <c r="D1106" s="29"/>
      <c r="E1106" s="38"/>
      <c r="F1106" s="39"/>
      <c r="G1106" s="40"/>
      <c r="H1106" s="38"/>
      <c r="I1106" s="39"/>
      <c r="J1106" s="40"/>
    </row>
    <row r="1107" spans="1:10" s="41" customFormat="1" x14ac:dyDescent="0.25">
      <c r="A1107" s="37"/>
      <c r="B1107" s="38"/>
      <c r="C1107" s="39"/>
      <c r="D1107" s="29"/>
      <c r="E1107" s="38"/>
      <c r="F1107" s="39"/>
      <c r="G1107" s="40"/>
      <c r="H1107" s="38"/>
      <c r="I1107" s="39"/>
      <c r="J1107" s="40"/>
    </row>
    <row r="1108" spans="1:10" s="41" customFormat="1" x14ac:dyDescent="0.25">
      <c r="A1108" s="37"/>
      <c r="B1108" s="38"/>
      <c r="C1108" s="39"/>
      <c r="D1108" s="29"/>
      <c r="E1108" s="38"/>
      <c r="F1108" s="39"/>
      <c r="G1108" s="40"/>
      <c r="H1108" s="38"/>
      <c r="I1108" s="39"/>
      <c r="J1108" s="40"/>
    </row>
    <row r="1109" spans="1:10" s="41" customFormat="1" x14ac:dyDescent="0.25">
      <c r="A1109" s="37"/>
      <c r="B1109" s="38"/>
      <c r="C1109" s="39"/>
      <c r="D1109" s="29"/>
      <c r="E1109" s="38"/>
      <c r="F1109" s="39"/>
      <c r="G1109" s="40"/>
      <c r="H1109" s="38"/>
      <c r="I1109" s="39"/>
      <c r="J1109" s="40"/>
    </row>
    <row r="1110" spans="1:10" s="41" customFormat="1" x14ac:dyDescent="0.25">
      <c r="A1110" s="37"/>
      <c r="B1110" s="38"/>
      <c r="C1110" s="39"/>
      <c r="D1110" s="29"/>
      <c r="E1110" s="38"/>
      <c r="F1110" s="39"/>
      <c r="G1110" s="40"/>
      <c r="H1110" s="38"/>
      <c r="I1110" s="39"/>
      <c r="J1110" s="40"/>
    </row>
    <row r="1111" spans="1:10" s="41" customFormat="1" x14ac:dyDescent="0.25">
      <c r="A1111" s="37"/>
      <c r="B1111" s="38"/>
      <c r="C1111" s="39"/>
      <c r="D1111" s="29"/>
      <c r="E1111" s="38"/>
      <c r="F1111" s="39"/>
      <c r="G1111" s="40"/>
      <c r="H1111" s="38"/>
      <c r="I1111" s="39"/>
      <c r="J1111" s="40"/>
    </row>
    <row r="1112" spans="1:10" s="41" customFormat="1" x14ac:dyDescent="0.25">
      <c r="A1112" s="37"/>
      <c r="B1112" s="38"/>
      <c r="C1112" s="39"/>
      <c r="D1112" s="29"/>
      <c r="E1112" s="38"/>
      <c r="F1112" s="39"/>
      <c r="G1112" s="40"/>
      <c r="H1112" s="38"/>
      <c r="I1112" s="39"/>
      <c r="J1112" s="40"/>
    </row>
    <row r="1113" spans="1:10" s="41" customFormat="1" x14ac:dyDescent="0.25">
      <c r="A1113" s="37"/>
      <c r="B1113" s="38"/>
      <c r="C1113" s="39"/>
      <c r="D1113" s="29"/>
      <c r="E1113" s="38"/>
      <c r="F1113" s="39"/>
      <c r="G1113" s="40"/>
      <c r="H1113" s="38"/>
      <c r="I1113" s="39"/>
      <c r="J1113" s="40"/>
    </row>
    <row r="1114" spans="1:10" s="41" customFormat="1" x14ac:dyDescent="0.25">
      <c r="A1114" s="37"/>
      <c r="B1114" s="38"/>
      <c r="C1114" s="39"/>
      <c r="D1114" s="29"/>
      <c r="E1114" s="38"/>
      <c r="F1114" s="39"/>
      <c r="G1114" s="40"/>
      <c r="H1114" s="38"/>
      <c r="I1114" s="39"/>
      <c r="J1114" s="40"/>
    </row>
    <row r="1115" spans="1:10" s="41" customFormat="1" x14ac:dyDescent="0.25">
      <c r="A1115" s="37"/>
      <c r="B1115" s="38"/>
      <c r="C1115" s="39"/>
      <c r="D1115" s="29"/>
      <c r="E1115" s="38"/>
      <c r="F1115" s="39"/>
      <c r="G1115" s="40"/>
      <c r="H1115" s="38"/>
      <c r="I1115" s="39"/>
      <c r="J1115" s="40"/>
    </row>
    <row r="1116" spans="1:10" s="41" customFormat="1" x14ac:dyDescent="0.25">
      <c r="A1116" s="37"/>
      <c r="B1116" s="38"/>
      <c r="C1116" s="39"/>
      <c r="D1116" s="29"/>
      <c r="E1116" s="38"/>
      <c r="F1116" s="39"/>
      <c r="G1116" s="40"/>
      <c r="H1116" s="38"/>
      <c r="I1116" s="39"/>
      <c r="J1116" s="40"/>
    </row>
    <row r="1117" spans="1:10" s="41" customFormat="1" x14ac:dyDescent="0.25">
      <c r="A1117" s="37"/>
      <c r="B1117" s="38"/>
      <c r="C1117" s="39"/>
      <c r="D1117" s="29"/>
      <c r="E1117" s="38"/>
      <c r="F1117" s="39"/>
      <c r="G1117" s="40"/>
      <c r="H1117" s="38"/>
      <c r="I1117" s="39"/>
      <c r="J1117" s="40"/>
    </row>
    <row r="1118" spans="1:10" s="41" customFormat="1" x14ac:dyDescent="0.25">
      <c r="A1118" s="37"/>
      <c r="B1118" s="38"/>
      <c r="C1118" s="39"/>
      <c r="D1118" s="29"/>
      <c r="E1118" s="38"/>
      <c r="F1118" s="39"/>
      <c r="G1118" s="40"/>
      <c r="H1118" s="38"/>
      <c r="I1118" s="39"/>
      <c r="J1118" s="40"/>
    </row>
    <row r="1119" spans="1:10" s="41" customFormat="1" x14ac:dyDescent="0.25">
      <c r="A1119" s="37"/>
      <c r="B1119" s="38"/>
      <c r="C1119" s="39"/>
      <c r="D1119" s="29"/>
      <c r="E1119" s="38"/>
      <c r="F1119" s="39"/>
      <c r="G1119" s="40"/>
      <c r="H1119" s="38"/>
      <c r="I1119" s="39"/>
      <c r="J1119" s="40"/>
    </row>
    <row r="1120" spans="1:10" s="41" customFormat="1" x14ac:dyDescent="0.25">
      <c r="A1120" s="37"/>
      <c r="B1120" s="38"/>
      <c r="C1120" s="39"/>
      <c r="D1120" s="29"/>
      <c r="E1120" s="38"/>
      <c r="F1120" s="39"/>
      <c r="G1120" s="40"/>
      <c r="H1120" s="38"/>
      <c r="I1120" s="39"/>
      <c r="J1120" s="40"/>
    </row>
    <row r="1121" spans="1:10" s="41" customFormat="1" x14ac:dyDescent="0.25">
      <c r="A1121" s="37"/>
      <c r="B1121" s="38"/>
      <c r="C1121" s="39"/>
      <c r="D1121" s="29"/>
      <c r="E1121" s="38"/>
      <c r="F1121" s="39"/>
      <c r="G1121" s="40"/>
      <c r="H1121" s="38"/>
      <c r="I1121" s="39"/>
      <c r="J1121" s="40"/>
    </row>
    <row r="1122" spans="1:10" s="41" customFormat="1" x14ac:dyDescent="0.25">
      <c r="A1122" s="37"/>
      <c r="B1122" s="38"/>
      <c r="C1122" s="39"/>
      <c r="D1122" s="29"/>
      <c r="E1122" s="38"/>
      <c r="F1122" s="39"/>
      <c r="G1122" s="40"/>
      <c r="H1122" s="38"/>
      <c r="I1122" s="39"/>
      <c r="J1122" s="40"/>
    </row>
    <row r="1123" spans="1:10" s="41" customFormat="1" x14ac:dyDescent="0.25">
      <c r="A1123" s="37"/>
      <c r="B1123" s="38"/>
      <c r="C1123" s="39"/>
      <c r="D1123" s="29"/>
      <c r="E1123" s="38"/>
      <c r="F1123" s="39"/>
      <c r="G1123" s="40"/>
      <c r="H1123" s="38"/>
      <c r="I1123" s="39"/>
      <c r="J1123" s="40"/>
    </row>
    <row r="1124" spans="1:10" s="41" customFormat="1" x14ac:dyDescent="0.25">
      <c r="A1124" s="37"/>
      <c r="B1124" s="38"/>
      <c r="C1124" s="39"/>
      <c r="D1124" s="29"/>
      <c r="E1124" s="38"/>
      <c r="F1124" s="39"/>
      <c r="G1124" s="40"/>
      <c r="H1124" s="38"/>
      <c r="I1124" s="39"/>
      <c r="J1124" s="40"/>
    </row>
    <row r="1125" spans="1:10" s="41" customFormat="1" x14ac:dyDescent="0.25">
      <c r="A1125" s="37"/>
      <c r="B1125" s="38"/>
      <c r="C1125" s="39"/>
      <c r="D1125" s="29"/>
      <c r="E1125" s="38"/>
      <c r="F1125" s="39"/>
      <c r="G1125" s="40"/>
      <c r="H1125" s="38"/>
      <c r="I1125" s="39"/>
      <c r="J1125" s="40"/>
    </row>
    <row r="1126" spans="1:10" s="41" customFormat="1" x14ac:dyDescent="0.25">
      <c r="A1126" s="37"/>
      <c r="B1126" s="38"/>
      <c r="C1126" s="39"/>
      <c r="D1126" s="29"/>
      <c r="E1126" s="38"/>
      <c r="F1126" s="39"/>
      <c r="G1126" s="40"/>
      <c r="H1126" s="38"/>
      <c r="I1126" s="39"/>
      <c r="J1126" s="40"/>
    </row>
    <row r="1127" spans="1:10" s="41" customFormat="1" x14ac:dyDescent="0.25">
      <c r="A1127" s="37"/>
      <c r="B1127" s="38"/>
      <c r="C1127" s="39"/>
      <c r="D1127" s="29"/>
      <c r="E1127" s="38"/>
      <c r="F1127" s="39"/>
      <c r="G1127" s="40"/>
      <c r="H1127" s="38"/>
      <c r="I1127" s="39"/>
      <c r="J1127" s="40"/>
    </row>
    <row r="1128" spans="1:10" s="41" customFormat="1" x14ac:dyDescent="0.25">
      <c r="A1128" s="37"/>
      <c r="B1128" s="38"/>
      <c r="C1128" s="39"/>
      <c r="D1128" s="29"/>
      <c r="E1128" s="38"/>
      <c r="F1128" s="39"/>
      <c r="G1128" s="40"/>
      <c r="H1128" s="38"/>
      <c r="I1128" s="39"/>
      <c r="J1128" s="40"/>
    </row>
    <row r="1129" spans="1:10" s="41" customFormat="1" x14ac:dyDescent="0.25">
      <c r="A1129" s="37"/>
      <c r="B1129" s="38"/>
      <c r="C1129" s="39"/>
      <c r="D1129" s="29"/>
      <c r="E1129" s="38"/>
      <c r="F1129" s="39"/>
      <c r="G1129" s="40"/>
      <c r="H1129" s="38"/>
      <c r="I1129" s="39"/>
      <c r="J1129" s="40"/>
    </row>
    <row r="1130" spans="1:10" s="41" customFormat="1" x14ac:dyDescent="0.25">
      <c r="A1130" s="37"/>
      <c r="B1130" s="38"/>
      <c r="C1130" s="39"/>
      <c r="D1130" s="29"/>
      <c r="E1130" s="38"/>
      <c r="F1130" s="39"/>
      <c r="G1130" s="40"/>
      <c r="H1130" s="38"/>
      <c r="I1130" s="39"/>
      <c r="J1130" s="40"/>
    </row>
    <row r="1131" spans="1:10" s="41" customFormat="1" x14ac:dyDescent="0.25">
      <c r="A1131" s="37"/>
      <c r="B1131" s="38"/>
      <c r="C1131" s="39"/>
      <c r="D1131" s="29"/>
      <c r="E1131" s="38"/>
      <c r="F1131" s="39"/>
      <c r="G1131" s="40"/>
      <c r="H1131" s="38"/>
      <c r="I1131" s="39"/>
      <c r="J1131" s="40"/>
    </row>
    <row r="1132" spans="1:10" s="41" customFormat="1" x14ac:dyDescent="0.25">
      <c r="A1132" s="37"/>
      <c r="B1132" s="38"/>
      <c r="C1132" s="39"/>
      <c r="D1132" s="29"/>
      <c r="E1132" s="38"/>
      <c r="F1132" s="39"/>
      <c r="G1132" s="40"/>
      <c r="H1132" s="38"/>
      <c r="I1132" s="39"/>
      <c r="J1132" s="40"/>
    </row>
    <row r="1133" spans="1:10" s="41" customFormat="1" x14ac:dyDescent="0.25">
      <c r="A1133" s="37"/>
      <c r="B1133" s="38"/>
      <c r="C1133" s="39"/>
      <c r="D1133" s="29"/>
      <c r="E1133" s="38"/>
      <c r="F1133" s="39"/>
      <c r="G1133" s="40"/>
      <c r="H1133" s="38"/>
      <c r="I1133" s="39"/>
      <c r="J1133" s="40"/>
    </row>
    <row r="1134" spans="1:10" s="41" customFormat="1" x14ac:dyDescent="0.25">
      <c r="A1134" s="37"/>
      <c r="B1134" s="38"/>
      <c r="C1134" s="39"/>
      <c r="D1134" s="29"/>
      <c r="E1134" s="38"/>
      <c r="F1134" s="39"/>
      <c r="G1134" s="40"/>
      <c r="H1134" s="38"/>
      <c r="I1134" s="39"/>
      <c r="J1134" s="40"/>
    </row>
    <row r="1135" spans="1:10" s="41" customFormat="1" x14ac:dyDescent="0.25">
      <c r="A1135" s="37"/>
      <c r="B1135" s="38"/>
      <c r="C1135" s="39"/>
      <c r="D1135" s="29"/>
      <c r="E1135" s="38"/>
      <c r="F1135" s="39"/>
      <c r="G1135" s="40"/>
      <c r="H1135" s="38"/>
      <c r="I1135" s="39"/>
      <c r="J1135" s="40"/>
    </row>
    <row r="1136" spans="1:10" s="41" customFormat="1" x14ac:dyDescent="0.25">
      <c r="A1136" s="37"/>
      <c r="B1136" s="38"/>
      <c r="C1136" s="39"/>
      <c r="D1136" s="29"/>
      <c r="E1136" s="38"/>
      <c r="F1136" s="39"/>
      <c r="G1136" s="40"/>
      <c r="H1136" s="38"/>
      <c r="I1136" s="39"/>
      <c r="J1136" s="40"/>
    </row>
    <row r="1137" spans="1:10" s="41" customFormat="1" x14ac:dyDescent="0.25">
      <c r="A1137" s="37"/>
      <c r="B1137" s="38"/>
      <c r="C1137" s="39"/>
      <c r="D1137" s="29"/>
      <c r="E1137" s="38"/>
      <c r="F1137" s="39"/>
      <c r="G1137" s="40"/>
      <c r="H1137" s="38"/>
      <c r="I1137" s="39"/>
      <c r="J1137" s="40"/>
    </row>
    <row r="1138" spans="1:10" s="41" customFormat="1" x14ac:dyDescent="0.25">
      <c r="A1138" s="37"/>
      <c r="B1138" s="38"/>
      <c r="C1138" s="39"/>
      <c r="D1138" s="29"/>
      <c r="E1138" s="38"/>
      <c r="F1138" s="39"/>
      <c r="G1138" s="40"/>
      <c r="H1138" s="38"/>
      <c r="I1138" s="39"/>
      <c r="J1138" s="40"/>
    </row>
    <row r="1139" spans="1:10" s="41" customFormat="1" x14ac:dyDescent="0.25">
      <c r="A1139" s="37"/>
      <c r="B1139" s="38"/>
      <c r="C1139" s="39"/>
      <c r="D1139" s="29"/>
      <c r="E1139" s="38"/>
      <c r="F1139" s="39"/>
      <c r="G1139" s="40"/>
      <c r="H1139" s="38"/>
      <c r="I1139" s="39"/>
      <c r="J1139" s="40"/>
    </row>
    <row r="1140" spans="1:10" s="41" customFormat="1" x14ac:dyDescent="0.25">
      <c r="A1140" s="37"/>
      <c r="B1140" s="38"/>
      <c r="C1140" s="39"/>
      <c r="D1140" s="29"/>
      <c r="E1140" s="38"/>
      <c r="F1140" s="39"/>
      <c r="G1140" s="40"/>
      <c r="H1140" s="38"/>
      <c r="I1140" s="39"/>
      <c r="J1140" s="40"/>
    </row>
    <row r="1141" spans="1:10" s="41" customFormat="1" x14ac:dyDescent="0.25">
      <c r="A1141" s="37"/>
      <c r="B1141" s="38"/>
      <c r="C1141" s="39"/>
      <c r="D1141" s="29"/>
      <c r="E1141" s="38"/>
      <c r="F1141" s="39"/>
      <c r="G1141" s="40"/>
      <c r="H1141" s="38"/>
      <c r="I1141" s="39"/>
      <c r="J1141" s="40"/>
    </row>
    <row r="1142" spans="1:10" s="41" customFormat="1" x14ac:dyDescent="0.25">
      <c r="A1142" s="37"/>
      <c r="B1142" s="38"/>
      <c r="C1142" s="39"/>
      <c r="D1142" s="29"/>
      <c r="E1142" s="38"/>
      <c r="F1142" s="39"/>
      <c r="G1142" s="40"/>
      <c r="H1142" s="38"/>
      <c r="I1142" s="39"/>
      <c r="J1142" s="40"/>
    </row>
    <row r="1143" spans="1:10" s="41" customFormat="1" x14ac:dyDescent="0.25">
      <c r="A1143" s="37"/>
      <c r="B1143" s="38"/>
      <c r="C1143" s="39"/>
      <c r="D1143" s="29"/>
      <c r="E1143" s="38"/>
      <c r="F1143" s="39"/>
      <c r="G1143" s="40"/>
      <c r="H1143" s="38"/>
      <c r="I1143" s="39"/>
      <c r="J1143" s="40"/>
    </row>
    <row r="1144" spans="1:10" s="41" customFormat="1" x14ac:dyDescent="0.25">
      <c r="A1144" s="37"/>
      <c r="B1144" s="38"/>
      <c r="C1144" s="39"/>
      <c r="D1144" s="29"/>
      <c r="E1144" s="38"/>
      <c r="F1144" s="39"/>
      <c r="G1144" s="40"/>
      <c r="H1144" s="38"/>
      <c r="I1144" s="39"/>
      <c r="J1144" s="40"/>
    </row>
    <row r="1145" spans="1:10" s="41" customFormat="1" x14ac:dyDescent="0.25">
      <c r="A1145" s="37"/>
      <c r="B1145" s="38"/>
      <c r="C1145" s="39"/>
      <c r="D1145" s="29"/>
      <c r="E1145" s="38"/>
      <c r="F1145" s="39"/>
      <c r="G1145" s="40"/>
      <c r="H1145" s="38"/>
      <c r="I1145" s="39"/>
      <c r="J1145" s="40"/>
    </row>
    <row r="1146" spans="1:10" s="41" customFormat="1" x14ac:dyDescent="0.25">
      <c r="A1146" s="37"/>
      <c r="B1146" s="38"/>
      <c r="C1146" s="39"/>
      <c r="D1146" s="29"/>
      <c r="E1146" s="38"/>
      <c r="F1146" s="39"/>
      <c r="G1146" s="40"/>
      <c r="H1146" s="38"/>
      <c r="I1146" s="39"/>
      <c r="J1146" s="40"/>
    </row>
    <row r="1147" spans="1:10" s="41" customFormat="1" x14ac:dyDescent="0.25">
      <c r="A1147" s="37"/>
      <c r="B1147" s="38"/>
      <c r="C1147" s="39"/>
      <c r="D1147" s="29"/>
      <c r="E1147" s="38"/>
      <c r="F1147" s="39"/>
      <c r="G1147" s="40"/>
      <c r="H1147" s="38"/>
      <c r="I1147" s="39"/>
      <c r="J1147" s="40"/>
    </row>
    <row r="1148" spans="1:10" s="41" customFormat="1" x14ac:dyDescent="0.25">
      <c r="A1148" s="37"/>
      <c r="B1148" s="38"/>
      <c r="C1148" s="39"/>
      <c r="D1148" s="29"/>
      <c r="E1148" s="38"/>
      <c r="F1148" s="39"/>
      <c r="G1148" s="40"/>
      <c r="H1148" s="38"/>
      <c r="I1148" s="39"/>
      <c r="J1148" s="40"/>
    </row>
    <row r="1149" spans="1:10" s="41" customFormat="1" x14ac:dyDescent="0.25">
      <c r="A1149" s="37"/>
      <c r="B1149" s="38"/>
      <c r="C1149" s="39"/>
      <c r="D1149" s="29"/>
      <c r="E1149" s="38"/>
      <c r="F1149" s="39"/>
      <c r="G1149" s="40"/>
      <c r="H1149" s="38"/>
      <c r="I1149" s="39"/>
      <c r="J1149" s="40"/>
    </row>
    <row r="1150" spans="1:10" s="41" customFormat="1" x14ac:dyDescent="0.25">
      <c r="A1150" s="37"/>
      <c r="B1150" s="38"/>
      <c r="C1150" s="39"/>
      <c r="D1150" s="29"/>
      <c r="E1150" s="38"/>
      <c r="F1150" s="39"/>
      <c r="G1150" s="40"/>
      <c r="H1150" s="38"/>
      <c r="I1150" s="39"/>
      <c r="J1150" s="40"/>
    </row>
    <row r="1151" spans="1:10" s="41" customFormat="1" x14ac:dyDescent="0.25">
      <c r="A1151" s="37"/>
      <c r="B1151" s="38"/>
      <c r="C1151" s="39"/>
      <c r="D1151" s="29"/>
      <c r="E1151" s="38"/>
      <c r="F1151" s="39"/>
      <c r="G1151" s="40"/>
      <c r="H1151" s="38"/>
      <c r="I1151" s="39"/>
      <c r="J1151" s="40"/>
    </row>
    <row r="1152" spans="1:10" s="41" customFormat="1" x14ac:dyDescent="0.25">
      <c r="A1152" s="37"/>
      <c r="B1152" s="38"/>
      <c r="C1152" s="39"/>
      <c r="D1152" s="29"/>
      <c r="E1152" s="38"/>
      <c r="F1152" s="39"/>
      <c r="G1152" s="40"/>
      <c r="H1152" s="38"/>
      <c r="I1152" s="39"/>
      <c r="J1152" s="40"/>
    </row>
    <row r="1153" spans="1:10" s="41" customFormat="1" x14ac:dyDescent="0.25">
      <c r="A1153" s="37"/>
      <c r="B1153" s="38"/>
      <c r="C1153" s="39"/>
      <c r="D1153" s="29"/>
      <c r="E1153" s="38"/>
      <c r="F1153" s="39"/>
      <c r="G1153" s="40"/>
      <c r="H1153" s="38"/>
      <c r="I1153" s="39"/>
      <c r="J1153" s="40"/>
    </row>
    <row r="1154" spans="1:10" s="41" customFormat="1" x14ac:dyDescent="0.25">
      <c r="A1154" s="37"/>
      <c r="B1154" s="38"/>
      <c r="C1154" s="39"/>
      <c r="D1154" s="29"/>
      <c r="E1154" s="38"/>
      <c r="F1154" s="39"/>
      <c r="G1154" s="40"/>
      <c r="H1154" s="38"/>
      <c r="I1154" s="39"/>
      <c r="J1154" s="40"/>
    </row>
    <row r="1155" spans="1:10" s="41" customFormat="1" x14ac:dyDescent="0.25">
      <c r="A1155" s="37"/>
      <c r="B1155" s="38"/>
      <c r="C1155" s="39"/>
      <c r="D1155" s="29"/>
      <c r="E1155" s="38"/>
      <c r="F1155" s="39"/>
      <c r="G1155" s="40"/>
      <c r="H1155" s="38"/>
      <c r="I1155" s="39"/>
      <c r="J1155" s="40"/>
    </row>
    <row r="1156" spans="1:10" s="41" customFormat="1" x14ac:dyDescent="0.25">
      <c r="A1156" s="37"/>
      <c r="B1156" s="38"/>
      <c r="C1156" s="39"/>
      <c r="D1156" s="29"/>
      <c r="E1156" s="38"/>
      <c r="F1156" s="39"/>
      <c r="G1156" s="40"/>
      <c r="H1156" s="38"/>
      <c r="I1156" s="39"/>
      <c r="J1156" s="40"/>
    </row>
    <row r="1157" spans="1:10" s="41" customFormat="1" x14ac:dyDescent="0.25">
      <c r="A1157" s="37"/>
      <c r="B1157" s="38"/>
      <c r="C1157" s="39"/>
      <c r="D1157" s="29"/>
      <c r="E1157" s="38"/>
      <c r="F1157" s="39"/>
      <c r="G1157" s="40"/>
      <c r="H1157" s="38"/>
      <c r="I1157" s="39"/>
      <c r="J1157" s="40"/>
    </row>
    <row r="1158" spans="1:10" s="41" customFormat="1" x14ac:dyDescent="0.25">
      <c r="A1158" s="37"/>
      <c r="B1158" s="38"/>
      <c r="C1158" s="39"/>
      <c r="D1158" s="29"/>
      <c r="E1158" s="38"/>
      <c r="F1158" s="39"/>
      <c r="G1158" s="40"/>
      <c r="H1158" s="38"/>
      <c r="I1158" s="39"/>
      <c r="J1158" s="40"/>
    </row>
    <row r="1159" spans="1:10" s="41" customFormat="1" x14ac:dyDescent="0.25">
      <c r="A1159" s="37"/>
      <c r="B1159" s="38"/>
      <c r="C1159" s="39"/>
      <c r="D1159" s="29"/>
      <c r="E1159" s="38"/>
      <c r="F1159" s="39"/>
      <c r="G1159" s="40"/>
      <c r="H1159" s="38"/>
      <c r="I1159" s="39"/>
      <c r="J1159" s="40"/>
    </row>
    <row r="1160" spans="1:10" s="41" customFormat="1" x14ac:dyDescent="0.25">
      <c r="A1160" s="37"/>
      <c r="B1160" s="38"/>
      <c r="C1160" s="39"/>
      <c r="D1160" s="29"/>
      <c r="E1160" s="38"/>
      <c r="F1160" s="39"/>
      <c r="G1160" s="40"/>
      <c r="H1160" s="38"/>
      <c r="I1160" s="39"/>
      <c r="J1160" s="40"/>
    </row>
    <row r="1161" spans="1:10" s="41" customFormat="1" x14ac:dyDescent="0.25">
      <c r="A1161" s="37"/>
      <c r="B1161" s="38"/>
      <c r="C1161" s="39"/>
      <c r="D1161" s="29"/>
      <c r="E1161" s="38"/>
      <c r="F1161" s="39"/>
      <c r="G1161" s="40"/>
      <c r="H1161" s="38"/>
      <c r="I1161" s="39"/>
      <c r="J1161" s="40"/>
    </row>
    <row r="1162" spans="1:10" s="41" customFormat="1" x14ac:dyDescent="0.25">
      <c r="A1162" s="37"/>
      <c r="B1162" s="38"/>
      <c r="C1162" s="39"/>
      <c r="D1162" s="29"/>
      <c r="E1162" s="38"/>
      <c r="F1162" s="39"/>
      <c r="G1162" s="40"/>
      <c r="H1162" s="38"/>
      <c r="I1162" s="39"/>
      <c r="J1162" s="40"/>
    </row>
    <row r="1163" spans="1:10" s="41" customFormat="1" x14ac:dyDescent="0.25">
      <c r="A1163" s="37"/>
      <c r="B1163" s="38"/>
      <c r="C1163" s="39"/>
      <c r="D1163" s="29"/>
      <c r="E1163" s="38"/>
      <c r="F1163" s="39"/>
      <c r="G1163" s="40"/>
      <c r="H1163" s="38"/>
      <c r="I1163" s="39"/>
      <c r="J1163" s="40"/>
    </row>
    <row r="1164" spans="1:10" s="41" customFormat="1" x14ac:dyDescent="0.25">
      <c r="A1164" s="37"/>
      <c r="B1164" s="38"/>
      <c r="C1164" s="39"/>
      <c r="D1164" s="29"/>
      <c r="E1164" s="38"/>
      <c r="F1164" s="39"/>
      <c r="G1164" s="40"/>
      <c r="H1164" s="38"/>
      <c r="I1164" s="39"/>
      <c r="J1164" s="40"/>
    </row>
    <row r="1165" spans="1:10" s="41" customFormat="1" x14ac:dyDescent="0.25">
      <c r="A1165" s="37"/>
      <c r="B1165" s="38"/>
      <c r="C1165" s="39"/>
      <c r="D1165" s="29"/>
      <c r="E1165" s="38"/>
      <c r="F1165" s="39"/>
      <c r="G1165" s="40"/>
      <c r="H1165" s="38"/>
      <c r="I1165" s="39"/>
      <c r="J1165" s="40"/>
    </row>
    <row r="1166" spans="1:10" s="41" customFormat="1" x14ac:dyDescent="0.25">
      <c r="A1166" s="37"/>
      <c r="B1166" s="38"/>
      <c r="C1166" s="39"/>
      <c r="D1166" s="29"/>
      <c r="E1166" s="38"/>
      <c r="F1166" s="39"/>
      <c r="G1166" s="40"/>
      <c r="H1166" s="38"/>
      <c r="I1166" s="39"/>
      <c r="J1166" s="40"/>
    </row>
    <row r="1167" spans="1:10" s="41" customFormat="1" x14ac:dyDescent="0.25">
      <c r="A1167" s="37"/>
      <c r="B1167" s="38"/>
      <c r="C1167" s="39"/>
      <c r="D1167" s="29"/>
      <c r="E1167" s="38"/>
      <c r="F1167" s="39"/>
      <c r="G1167" s="40"/>
      <c r="H1167" s="38"/>
      <c r="I1167" s="39"/>
      <c r="J1167" s="40"/>
    </row>
    <row r="1168" spans="1:10" s="41" customFormat="1" x14ac:dyDescent="0.25">
      <c r="A1168" s="37"/>
      <c r="B1168" s="38"/>
      <c r="C1168" s="39"/>
      <c r="D1168" s="29"/>
      <c r="E1168" s="38"/>
      <c r="F1168" s="39"/>
      <c r="G1168" s="40"/>
      <c r="H1168" s="38"/>
      <c r="I1168" s="39"/>
      <c r="J1168" s="40"/>
    </row>
    <row r="1169" spans="1:10" s="41" customFormat="1" x14ac:dyDescent="0.25">
      <c r="A1169" s="37"/>
      <c r="B1169" s="38"/>
      <c r="C1169" s="39"/>
      <c r="D1169" s="29"/>
      <c r="E1169" s="38"/>
      <c r="F1169" s="39"/>
      <c r="G1169" s="40"/>
      <c r="H1169" s="38"/>
      <c r="I1169" s="39"/>
      <c r="J1169" s="40"/>
    </row>
    <row r="1170" spans="1:10" s="41" customFormat="1" x14ac:dyDescent="0.25">
      <c r="A1170" s="37"/>
      <c r="B1170" s="38"/>
      <c r="C1170" s="39"/>
      <c r="D1170" s="29"/>
      <c r="E1170" s="38"/>
      <c r="F1170" s="39"/>
      <c r="G1170" s="40"/>
      <c r="H1170" s="38"/>
      <c r="I1170" s="39"/>
      <c r="J1170" s="4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A30" sqref="A30"/>
    </sheetView>
  </sheetViews>
  <sheetFormatPr defaultRowHeight="15" x14ac:dyDescent="0.25"/>
  <cols>
    <col min="1" max="1" width="73" style="26" customWidth="1"/>
    <col min="2" max="6" width="9.140625" customWidth="1"/>
    <col min="9" max="13" width="9.140625" customWidth="1"/>
  </cols>
  <sheetData>
    <row r="1" spans="1:16" x14ac:dyDescent="0.25">
      <c r="A1" t="s">
        <v>53</v>
      </c>
      <c r="B1" t="s">
        <v>39</v>
      </c>
      <c r="C1" t="s">
        <v>40</v>
      </c>
      <c r="D1" t="s">
        <v>41</v>
      </c>
      <c r="E1" t="s">
        <v>46</v>
      </c>
      <c r="F1" t="s">
        <v>47</v>
      </c>
      <c r="G1" t="s">
        <v>52</v>
      </c>
      <c r="I1" t="s">
        <v>42</v>
      </c>
      <c r="J1" t="s">
        <v>43</v>
      </c>
      <c r="K1" t="s">
        <v>44</v>
      </c>
      <c r="L1" t="s">
        <v>45</v>
      </c>
      <c r="M1" t="s">
        <v>48</v>
      </c>
      <c r="N1" t="s">
        <v>49</v>
      </c>
      <c r="O1" t="s">
        <v>50</v>
      </c>
      <c r="P1" t="s">
        <v>51</v>
      </c>
    </row>
    <row r="2" spans="1:16" x14ac:dyDescent="0.25">
      <c r="A2" s="25" t="s">
        <v>119</v>
      </c>
      <c r="B2">
        <v>40</v>
      </c>
      <c r="E2">
        <v>80</v>
      </c>
      <c r="F2">
        <v>85</v>
      </c>
      <c r="G2">
        <v>60</v>
      </c>
      <c r="I2">
        <v>50</v>
      </c>
      <c r="J2">
        <v>2</v>
      </c>
      <c r="K2">
        <v>25</v>
      </c>
      <c r="L2">
        <v>84</v>
      </c>
      <c r="M2">
        <v>85</v>
      </c>
      <c r="N2">
        <v>5</v>
      </c>
      <c r="O2">
        <v>20</v>
      </c>
    </row>
    <row r="3" spans="1:16" x14ac:dyDescent="0.25">
      <c r="A3" s="25" t="s">
        <v>114</v>
      </c>
      <c r="B3">
        <v>9.6</v>
      </c>
      <c r="E3">
        <v>2.9</v>
      </c>
      <c r="F3">
        <v>14</v>
      </c>
      <c r="G3">
        <v>12</v>
      </c>
      <c r="I3">
        <v>27</v>
      </c>
      <c r="J3">
        <v>2.8</v>
      </c>
      <c r="K3">
        <v>10.6</v>
      </c>
      <c r="L3">
        <v>29</v>
      </c>
      <c r="M3">
        <v>17</v>
      </c>
      <c r="N3">
        <v>12</v>
      </c>
      <c r="O3">
        <v>6</v>
      </c>
    </row>
    <row r="4" spans="1:16" x14ac:dyDescent="0.25">
      <c r="A4" s="25" t="s">
        <v>116</v>
      </c>
      <c r="B4">
        <v>20</v>
      </c>
      <c r="E4">
        <v>4</v>
      </c>
      <c r="F4">
        <v>20</v>
      </c>
      <c r="G4">
        <v>55</v>
      </c>
      <c r="I4">
        <v>55</v>
      </c>
      <c r="J4">
        <v>0.8</v>
      </c>
      <c r="K4">
        <v>13.2</v>
      </c>
      <c r="L4">
        <v>68</v>
      </c>
      <c r="M4">
        <v>60</v>
      </c>
      <c r="N4">
        <v>45</v>
      </c>
      <c r="O4">
        <v>10.5</v>
      </c>
    </row>
    <row r="5" spans="1:16" x14ac:dyDescent="0.25">
      <c r="A5" s="25" t="s">
        <v>115</v>
      </c>
      <c r="B5">
        <v>100</v>
      </c>
      <c r="E5">
        <v>25</v>
      </c>
      <c r="F5">
        <v>60</v>
      </c>
      <c r="G5">
        <v>78</v>
      </c>
      <c r="I5">
        <v>105</v>
      </c>
      <c r="J5">
        <v>7.2</v>
      </c>
      <c r="K5">
        <v>34.700000000000003</v>
      </c>
      <c r="L5">
        <v>110</v>
      </c>
      <c r="M5">
        <v>100</v>
      </c>
      <c r="N5">
        <v>70</v>
      </c>
      <c r="O5">
        <v>25</v>
      </c>
    </row>
    <row r="6" spans="1:16" x14ac:dyDescent="0.25">
      <c r="A6" s="25" t="s">
        <v>117</v>
      </c>
      <c r="B6">
        <v>40</v>
      </c>
      <c r="E6">
        <v>80</v>
      </c>
      <c r="F6">
        <v>50</v>
      </c>
      <c r="G6">
        <v>50</v>
      </c>
      <c r="I6">
        <v>20</v>
      </c>
      <c r="J6">
        <v>1</v>
      </c>
      <c r="K6">
        <v>21</v>
      </c>
      <c r="L6">
        <v>20</v>
      </c>
      <c r="M6">
        <v>55</v>
      </c>
      <c r="N6">
        <v>5</v>
      </c>
      <c r="O6">
        <v>20</v>
      </c>
    </row>
    <row r="7" spans="1:16" x14ac:dyDescent="0.25">
      <c r="A7" s="25" t="s">
        <v>118</v>
      </c>
      <c r="B7">
        <v>12</v>
      </c>
      <c r="E7">
        <v>3500</v>
      </c>
      <c r="F7">
        <v>45</v>
      </c>
      <c r="G7">
        <v>100</v>
      </c>
      <c r="I7">
        <v>17</v>
      </c>
      <c r="J7">
        <v>36</v>
      </c>
      <c r="K7">
        <v>106</v>
      </c>
      <c r="L7">
        <v>15</v>
      </c>
      <c r="M7">
        <v>75</v>
      </c>
      <c r="N7">
        <v>15</v>
      </c>
      <c r="O7">
        <v>60</v>
      </c>
    </row>
    <row r="8" spans="1:16" x14ac:dyDescent="0.25">
      <c r="A8" s="25" t="s">
        <v>109</v>
      </c>
      <c r="F8">
        <v>7.5</v>
      </c>
      <c r="I8">
        <v>10</v>
      </c>
      <c r="L8">
        <v>14</v>
      </c>
      <c r="M8">
        <v>6</v>
      </c>
      <c r="N8">
        <v>8</v>
      </c>
    </row>
    <row r="9" spans="1:16" x14ac:dyDescent="0.25">
      <c r="A9" s="25" t="s">
        <v>111</v>
      </c>
      <c r="F9">
        <v>10</v>
      </c>
      <c r="I9">
        <v>28</v>
      </c>
      <c r="L9">
        <v>25</v>
      </c>
      <c r="M9">
        <v>40</v>
      </c>
      <c r="N9">
        <v>15</v>
      </c>
    </row>
    <row r="10" spans="1:16" x14ac:dyDescent="0.25">
      <c r="A10" s="25" t="s">
        <v>110</v>
      </c>
      <c r="F10">
        <v>44</v>
      </c>
      <c r="I10">
        <v>58</v>
      </c>
      <c r="L10">
        <v>54</v>
      </c>
      <c r="M10">
        <v>60</v>
      </c>
      <c r="N10">
        <v>20</v>
      </c>
    </row>
    <row r="11" spans="1:16" x14ac:dyDescent="0.25">
      <c r="A11" s="25" t="s">
        <v>112</v>
      </c>
      <c r="F11">
        <v>50</v>
      </c>
      <c r="I11">
        <v>40</v>
      </c>
      <c r="L11">
        <v>40</v>
      </c>
      <c r="M11">
        <v>40</v>
      </c>
      <c r="N11">
        <v>5</v>
      </c>
    </row>
    <row r="12" spans="1:16" x14ac:dyDescent="0.25">
      <c r="A12" s="25" t="s">
        <v>113</v>
      </c>
      <c r="F12">
        <v>150</v>
      </c>
      <c r="I12">
        <v>153</v>
      </c>
      <c r="L12">
        <v>100</v>
      </c>
      <c r="M12">
        <v>150</v>
      </c>
      <c r="N12">
        <v>10</v>
      </c>
    </row>
    <row r="13" spans="1:16" x14ac:dyDescent="0.25">
      <c r="A13" s="25" t="s">
        <v>120</v>
      </c>
      <c r="E13">
        <v>0.5</v>
      </c>
      <c r="F13">
        <v>1.7</v>
      </c>
      <c r="G13">
        <v>1</v>
      </c>
      <c r="J13">
        <v>0.4</v>
      </c>
      <c r="L13">
        <v>5</v>
      </c>
      <c r="M13">
        <v>2</v>
      </c>
      <c r="O13">
        <v>0</v>
      </c>
    </row>
    <row r="14" spans="1:16" x14ac:dyDescent="0.25">
      <c r="A14" s="25" t="s">
        <v>122</v>
      </c>
      <c r="E14">
        <v>0</v>
      </c>
      <c r="F14">
        <v>2</v>
      </c>
      <c r="G14">
        <v>2</v>
      </c>
      <c r="J14">
        <v>0.1</v>
      </c>
      <c r="L14">
        <v>12</v>
      </c>
      <c r="M14">
        <v>4</v>
      </c>
      <c r="O14">
        <v>1</v>
      </c>
    </row>
    <row r="15" spans="1:16" x14ac:dyDescent="0.25">
      <c r="A15" s="25" t="s">
        <v>121</v>
      </c>
      <c r="E15">
        <v>1.5</v>
      </c>
      <c r="F15">
        <v>10</v>
      </c>
      <c r="G15">
        <v>5</v>
      </c>
      <c r="J15">
        <v>0.9</v>
      </c>
      <c r="L15">
        <v>27.5</v>
      </c>
      <c r="M15">
        <v>15</v>
      </c>
      <c r="O15">
        <v>3</v>
      </c>
    </row>
    <row r="16" spans="1:16" x14ac:dyDescent="0.25">
      <c r="A16" s="25" t="s">
        <v>123</v>
      </c>
      <c r="E16">
        <v>3</v>
      </c>
      <c r="F16">
        <v>30</v>
      </c>
      <c r="G16">
        <v>5</v>
      </c>
      <c r="J16">
        <v>1</v>
      </c>
      <c r="L16">
        <v>40</v>
      </c>
      <c r="M16">
        <v>20</v>
      </c>
      <c r="O16">
        <v>3</v>
      </c>
    </row>
    <row r="17" spans="1:15" x14ac:dyDescent="0.25">
      <c r="A17" s="25" t="s">
        <v>124</v>
      </c>
      <c r="E17">
        <v>1000</v>
      </c>
      <c r="F17">
        <v>1000</v>
      </c>
      <c r="G17">
        <v>25</v>
      </c>
      <c r="J17">
        <v>108</v>
      </c>
      <c r="L17">
        <v>700</v>
      </c>
      <c r="M17">
        <v>300</v>
      </c>
      <c r="O17">
        <v>40</v>
      </c>
    </row>
    <row r="18" spans="1:15" x14ac:dyDescent="0.25">
      <c r="A18" s="25" t="s">
        <v>95</v>
      </c>
      <c r="E18">
        <v>3.5</v>
      </c>
      <c r="F18">
        <v>13</v>
      </c>
      <c r="M18">
        <v>7</v>
      </c>
    </row>
    <row r="19" spans="1:15" x14ac:dyDescent="0.25">
      <c r="A19" s="25" t="s">
        <v>96</v>
      </c>
      <c r="E19">
        <v>25</v>
      </c>
      <c r="F19">
        <v>55</v>
      </c>
      <c r="M19">
        <v>45</v>
      </c>
    </row>
    <row r="20" spans="1:15" x14ac:dyDescent="0.25">
      <c r="A20" s="25" t="s">
        <v>97</v>
      </c>
      <c r="E20">
        <v>100</v>
      </c>
      <c r="F20">
        <v>5</v>
      </c>
      <c r="M20">
        <v>15</v>
      </c>
    </row>
    <row r="21" spans="1:15" x14ac:dyDescent="0.25">
      <c r="A21" s="25" t="s">
        <v>100</v>
      </c>
      <c r="F21">
        <v>33.35</v>
      </c>
      <c r="I21">
        <v>47.36</v>
      </c>
      <c r="M21">
        <v>33.35</v>
      </c>
    </row>
    <row r="22" spans="1:15" x14ac:dyDescent="0.25">
      <c r="A22" s="25" t="s">
        <v>98</v>
      </c>
      <c r="F22">
        <v>9</v>
      </c>
      <c r="I22">
        <v>20.6</v>
      </c>
      <c r="M22">
        <v>9</v>
      </c>
    </row>
    <row r="23" spans="1:15" x14ac:dyDescent="0.25">
      <c r="A23" s="25" t="s">
        <v>99</v>
      </c>
      <c r="F23">
        <v>50</v>
      </c>
      <c r="I23">
        <v>71</v>
      </c>
      <c r="M23">
        <v>50</v>
      </c>
    </row>
    <row r="24" spans="1:15" x14ac:dyDescent="0.25">
      <c r="A24" s="25" t="s">
        <v>101</v>
      </c>
      <c r="F24">
        <v>0.5071</v>
      </c>
      <c r="I24">
        <v>1.4315199999999999</v>
      </c>
      <c r="M24">
        <v>0.10142</v>
      </c>
    </row>
    <row r="25" spans="1:15" x14ac:dyDescent="0.25">
      <c r="A25" s="25" t="s">
        <v>102</v>
      </c>
      <c r="F25">
        <v>5</v>
      </c>
      <c r="I25">
        <v>7</v>
      </c>
      <c r="M25">
        <v>1</v>
      </c>
    </row>
    <row r="26" spans="1:15" x14ac:dyDescent="0.25">
      <c r="A26" s="25" t="s">
        <v>103</v>
      </c>
      <c r="E26">
        <v>3.5</v>
      </c>
      <c r="F26">
        <v>11</v>
      </c>
      <c r="G26">
        <v>12</v>
      </c>
      <c r="I26">
        <v>20.6</v>
      </c>
      <c r="L26">
        <v>11.3</v>
      </c>
      <c r="M26">
        <v>7</v>
      </c>
      <c r="O26">
        <v>5</v>
      </c>
    </row>
    <row r="27" spans="1:15" x14ac:dyDescent="0.25">
      <c r="A27" s="25" t="s">
        <v>104</v>
      </c>
      <c r="E27">
        <v>20</v>
      </c>
      <c r="F27">
        <v>50</v>
      </c>
      <c r="G27">
        <v>70</v>
      </c>
      <c r="I27">
        <v>65</v>
      </c>
      <c r="L27">
        <v>51.3</v>
      </c>
      <c r="M27">
        <v>40</v>
      </c>
      <c r="O27">
        <v>20</v>
      </c>
    </row>
    <row r="28" spans="1:15" x14ac:dyDescent="0.25">
      <c r="A28" s="25" t="s">
        <v>105</v>
      </c>
      <c r="E28">
        <v>150</v>
      </c>
      <c r="F28">
        <v>10</v>
      </c>
      <c r="G28">
        <v>3</v>
      </c>
      <c r="I28">
        <v>7</v>
      </c>
      <c r="L28">
        <v>5</v>
      </c>
      <c r="M28">
        <v>15</v>
      </c>
      <c r="O28">
        <v>4</v>
      </c>
    </row>
    <row r="29" spans="1:15" x14ac:dyDescent="0.25">
      <c r="A29" s="25" t="s">
        <v>106</v>
      </c>
      <c r="B29">
        <v>9</v>
      </c>
      <c r="E29">
        <v>3.5</v>
      </c>
      <c r="F29">
        <v>11</v>
      </c>
      <c r="G29">
        <v>10</v>
      </c>
      <c r="I29">
        <v>20.6</v>
      </c>
      <c r="L29">
        <v>11.3</v>
      </c>
      <c r="M29">
        <v>7</v>
      </c>
      <c r="O29">
        <v>5</v>
      </c>
    </row>
    <row r="30" spans="1:15" x14ac:dyDescent="0.25">
      <c r="A30" s="25" t="s">
        <v>107</v>
      </c>
      <c r="B30">
        <v>60</v>
      </c>
      <c r="E30">
        <v>15</v>
      </c>
      <c r="F30">
        <v>40</v>
      </c>
      <c r="G30">
        <v>60</v>
      </c>
      <c r="I30">
        <v>50</v>
      </c>
      <c r="L30">
        <v>26</v>
      </c>
      <c r="M30">
        <v>20</v>
      </c>
      <c r="O30">
        <v>15</v>
      </c>
    </row>
    <row r="31" spans="1:15" x14ac:dyDescent="0.25">
      <c r="A31" s="25" t="s">
        <v>108</v>
      </c>
      <c r="B31">
        <v>3</v>
      </c>
      <c r="E31">
        <v>150</v>
      </c>
      <c r="F31">
        <v>5</v>
      </c>
      <c r="G31">
        <v>3</v>
      </c>
      <c r="I31">
        <v>7</v>
      </c>
      <c r="L31">
        <v>60</v>
      </c>
      <c r="M31">
        <v>15</v>
      </c>
      <c r="O31">
        <v>3</v>
      </c>
    </row>
    <row r="32" spans="1:15" x14ac:dyDescent="0.25">
      <c r="A32" s="25" t="s">
        <v>93</v>
      </c>
      <c r="E32">
        <v>4</v>
      </c>
      <c r="F32">
        <v>15</v>
      </c>
      <c r="I32">
        <v>58</v>
      </c>
      <c r="L32">
        <v>50</v>
      </c>
    </row>
    <row r="33" spans="1:16" x14ac:dyDescent="0.25">
      <c r="A33" s="25" t="s">
        <v>94</v>
      </c>
      <c r="E33">
        <v>0</v>
      </c>
      <c r="F33">
        <v>5</v>
      </c>
      <c r="I33">
        <v>28</v>
      </c>
      <c r="L33">
        <v>5</v>
      </c>
    </row>
    <row r="34" spans="1:16" x14ac:dyDescent="0.25">
      <c r="A34" s="25" t="s">
        <v>156</v>
      </c>
      <c r="B34">
        <v>2.2000000000000002</v>
      </c>
      <c r="C34">
        <v>5</v>
      </c>
      <c r="D34">
        <v>3</v>
      </c>
      <c r="E34">
        <v>5</v>
      </c>
      <c r="F34">
        <v>6</v>
      </c>
      <c r="G34">
        <v>5</v>
      </c>
      <c r="I34">
        <v>5</v>
      </c>
      <c r="J34">
        <v>1.7</v>
      </c>
      <c r="K34">
        <v>3.9</v>
      </c>
      <c r="L34">
        <v>3.1</v>
      </c>
      <c r="M34">
        <v>10</v>
      </c>
      <c r="N34">
        <v>10</v>
      </c>
      <c r="O34">
        <v>3.5</v>
      </c>
    </row>
    <row r="35" spans="1:16" x14ac:dyDescent="0.25">
      <c r="A35" s="25" t="s">
        <v>157</v>
      </c>
      <c r="B35">
        <v>21.6</v>
      </c>
      <c r="C35">
        <v>70</v>
      </c>
      <c r="D35">
        <v>2</v>
      </c>
      <c r="E35">
        <v>10</v>
      </c>
      <c r="F35">
        <v>30</v>
      </c>
      <c r="G35">
        <v>80</v>
      </c>
      <c r="I35">
        <v>60</v>
      </c>
      <c r="J35">
        <v>40</v>
      </c>
      <c r="K35">
        <v>33</v>
      </c>
      <c r="L35">
        <v>8</v>
      </c>
      <c r="M35">
        <v>25</v>
      </c>
      <c r="N35">
        <v>10</v>
      </c>
      <c r="O35">
        <v>85</v>
      </c>
    </row>
    <row r="36" spans="1:16" x14ac:dyDescent="0.25">
      <c r="A36" s="25" t="s">
        <v>158</v>
      </c>
      <c r="B36">
        <v>85</v>
      </c>
      <c r="C36">
        <v>85</v>
      </c>
      <c r="D36">
        <v>100</v>
      </c>
      <c r="E36">
        <v>90</v>
      </c>
      <c r="F36">
        <v>85</v>
      </c>
      <c r="G36">
        <v>90</v>
      </c>
      <c r="I36">
        <v>90</v>
      </c>
      <c r="J36">
        <v>93</v>
      </c>
      <c r="K36">
        <v>80</v>
      </c>
      <c r="L36">
        <v>90</v>
      </c>
      <c r="M36">
        <v>85</v>
      </c>
      <c r="N36">
        <v>80</v>
      </c>
      <c r="O36">
        <v>90</v>
      </c>
    </row>
    <row r="37" spans="1:16" x14ac:dyDescent="0.25">
      <c r="A37" s="25" t="s">
        <v>196</v>
      </c>
    </row>
    <row r="38" spans="1:16" x14ac:dyDescent="0.25">
      <c r="A38" s="25" t="s">
        <v>159</v>
      </c>
      <c r="B38">
        <v>0.3</v>
      </c>
      <c r="C38">
        <v>2</v>
      </c>
      <c r="E38">
        <v>1</v>
      </c>
      <c r="M38">
        <v>2.5</v>
      </c>
      <c r="N38">
        <v>4</v>
      </c>
      <c r="O38">
        <v>5</v>
      </c>
    </row>
    <row r="39" spans="1:16" x14ac:dyDescent="0.25">
      <c r="A39" s="25" t="s">
        <v>160</v>
      </c>
      <c r="B39">
        <v>1.2</v>
      </c>
      <c r="C39">
        <v>5</v>
      </c>
      <c r="E39">
        <v>20</v>
      </c>
      <c r="M39">
        <v>20</v>
      </c>
      <c r="N39">
        <v>15</v>
      </c>
      <c r="O39">
        <v>30</v>
      </c>
    </row>
    <row r="40" spans="1:16" x14ac:dyDescent="0.25">
      <c r="A40" s="25" t="s">
        <v>161</v>
      </c>
      <c r="B40">
        <v>95</v>
      </c>
      <c r="C40">
        <v>85</v>
      </c>
      <c r="E40">
        <v>90</v>
      </c>
      <c r="M40">
        <v>85</v>
      </c>
      <c r="N40">
        <v>80</v>
      </c>
      <c r="O40">
        <v>90</v>
      </c>
    </row>
    <row r="41" spans="1:16" x14ac:dyDescent="0.25">
      <c r="A41" s="25" t="s">
        <v>197</v>
      </c>
    </row>
    <row r="42" spans="1:16" x14ac:dyDescent="0.25">
      <c r="A42" s="25" t="s">
        <v>135</v>
      </c>
      <c r="B42">
        <v>0.9</v>
      </c>
      <c r="D42">
        <v>2</v>
      </c>
      <c r="E42">
        <v>1</v>
      </c>
      <c r="F42">
        <v>2.5</v>
      </c>
      <c r="G42">
        <v>2</v>
      </c>
      <c r="I42">
        <v>1</v>
      </c>
      <c r="J42">
        <v>1</v>
      </c>
      <c r="K42">
        <v>1.5</v>
      </c>
      <c r="L42">
        <v>0.5</v>
      </c>
      <c r="M42">
        <v>1.5</v>
      </c>
      <c r="N42">
        <v>1.5</v>
      </c>
      <c r="O42">
        <v>1</v>
      </c>
      <c r="P42">
        <v>6</v>
      </c>
    </row>
    <row r="43" spans="1:16" x14ac:dyDescent="0.25">
      <c r="A43" s="25" t="s">
        <v>136</v>
      </c>
      <c r="B43">
        <v>0.1</v>
      </c>
      <c r="D43">
        <v>1</v>
      </c>
      <c r="E43">
        <v>0.01</v>
      </c>
      <c r="F43">
        <v>0.4</v>
      </c>
      <c r="G43">
        <v>0.1</v>
      </c>
      <c r="I43">
        <v>0.75</v>
      </c>
      <c r="J43">
        <v>0.2</v>
      </c>
      <c r="K43">
        <v>0.5</v>
      </c>
      <c r="L43">
        <v>0.05</v>
      </c>
      <c r="M43">
        <v>0.05</v>
      </c>
      <c r="N43">
        <v>0.3</v>
      </c>
      <c r="O43">
        <v>0.1</v>
      </c>
      <c r="P43">
        <v>4</v>
      </c>
    </row>
    <row r="44" spans="1:16" x14ac:dyDescent="0.25">
      <c r="A44" s="25" t="s">
        <v>137</v>
      </c>
      <c r="B44">
        <v>0.7</v>
      </c>
      <c r="D44">
        <v>90</v>
      </c>
      <c r="E44">
        <v>2</v>
      </c>
      <c r="F44">
        <v>30</v>
      </c>
      <c r="G44">
        <v>20</v>
      </c>
      <c r="I44">
        <v>40</v>
      </c>
      <c r="J44">
        <v>20</v>
      </c>
      <c r="K44">
        <v>6</v>
      </c>
      <c r="L44">
        <v>6</v>
      </c>
      <c r="M44">
        <v>10</v>
      </c>
      <c r="N44">
        <v>95</v>
      </c>
      <c r="O44">
        <v>10</v>
      </c>
      <c r="P44">
        <v>100</v>
      </c>
    </row>
    <row r="45" spans="1:16" x14ac:dyDescent="0.25">
      <c r="A45" s="25" t="s">
        <v>138</v>
      </c>
      <c r="B45">
        <v>95</v>
      </c>
      <c r="D45">
        <v>85</v>
      </c>
      <c r="E45">
        <v>90</v>
      </c>
      <c r="F45">
        <v>80</v>
      </c>
      <c r="G45">
        <v>60</v>
      </c>
      <c r="I45">
        <v>75</v>
      </c>
      <c r="J45">
        <v>90</v>
      </c>
      <c r="K45">
        <v>80</v>
      </c>
      <c r="L45">
        <v>80</v>
      </c>
      <c r="M45">
        <v>75</v>
      </c>
      <c r="N45">
        <v>80</v>
      </c>
      <c r="O45">
        <v>80</v>
      </c>
      <c r="P45">
        <v>65</v>
      </c>
    </row>
    <row r="46" spans="1:16" x14ac:dyDescent="0.25">
      <c r="A46" s="25" t="s">
        <v>139</v>
      </c>
      <c r="B46">
        <v>0.9</v>
      </c>
      <c r="D46">
        <v>1</v>
      </c>
      <c r="E46">
        <v>0.5</v>
      </c>
      <c r="G46">
        <v>1</v>
      </c>
      <c r="K46">
        <v>1.5</v>
      </c>
      <c r="N46">
        <v>1.5</v>
      </c>
    </row>
    <row r="47" spans="1:16" x14ac:dyDescent="0.25">
      <c r="A47" s="25" t="s">
        <v>140</v>
      </c>
      <c r="B47">
        <v>0.1</v>
      </c>
      <c r="D47">
        <v>0.01</v>
      </c>
      <c r="E47">
        <v>0.02</v>
      </c>
      <c r="G47">
        <v>0.1</v>
      </c>
      <c r="K47">
        <v>0.1</v>
      </c>
      <c r="N47">
        <v>0.05</v>
      </c>
    </row>
    <row r="48" spans="1:16" x14ac:dyDescent="0.25">
      <c r="A48" s="25" t="s">
        <v>141</v>
      </c>
      <c r="B48">
        <v>0.2</v>
      </c>
      <c r="D48">
        <v>8</v>
      </c>
      <c r="E48">
        <v>5</v>
      </c>
      <c r="G48">
        <v>20</v>
      </c>
      <c r="K48">
        <v>1</v>
      </c>
      <c r="N48">
        <v>65</v>
      </c>
    </row>
    <row r="49" spans="1:14" x14ac:dyDescent="0.25">
      <c r="A49" s="25" t="s">
        <v>142</v>
      </c>
      <c r="B49">
        <v>85</v>
      </c>
      <c r="D49">
        <v>70</v>
      </c>
      <c r="E49">
        <v>90</v>
      </c>
      <c r="G49">
        <v>60</v>
      </c>
      <c r="K49">
        <v>75</v>
      </c>
      <c r="N49">
        <v>80</v>
      </c>
    </row>
    <row r="50" spans="1:14" x14ac:dyDescent="0.25">
      <c r="A50" s="25" t="s">
        <v>162</v>
      </c>
      <c r="B50">
        <v>4</v>
      </c>
      <c r="C50">
        <v>1</v>
      </c>
      <c r="E50">
        <v>0.5</v>
      </c>
      <c r="F50">
        <v>1</v>
      </c>
      <c r="G50">
        <v>0.5</v>
      </c>
      <c r="I50">
        <v>2</v>
      </c>
      <c r="J50">
        <v>0.2</v>
      </c>
      <c r="K50">
        <v>1</v>
      </c>
      <c r="L50">
        <v>3</v>
      </c>
      <c r="M50">
        <v>1</v>
      </c>
      <c r="N50">
        <v>0.5</v>
      </c>
    </row>
    <row r="51" spans="1:14" x14ac:dyDescent="0.25">
      <c r="A51" s="25" t="s">
        <v>163</v>
      </c>
      <c r="B51">
        <v>70</v>
      </c>
      <c r="C51">
        <v>50</v>
      </c>
      <c r="E51">
        <v>30</v>
      </c>
      <c r="F51">
        <v>40</v>
      </c>
      <c r="G51">
        <v>15</v>
      </c>
      <c r="I51">
        <v>2</v>
      </c>
      <c r="J51">
        <v>10</v>
      </c>
      <c r="K51">
        <v>30</v>
      </c>
      <c r="L51">
        <v>80</v>
      </c>
      <c r="M51">
        <v>25</v>
      </c>
      <c r="N51">
        <v>15</v>
      </c>
    </row>
    <row r="52" spans="1:14" x14ac:dyDescent="0.25">
      <c r="A52" s="25" t="s">
        <v>167</v>
      </c>
      <c r="B52">
        <v>2</v>
      </c>
      <c r="C52">
        <v>1</v>
      </c>
      <c r="E52">
        <v>0.5</v>
      </c>
      <c r="F52">
        <v>1</v>
      </c>
      <c r="G52">
        <v>0.3</v>
      </c>
      <c r="I52">
        <v>1.2</v>
      </c>
      <c r="J52">
        <v>0.2</v>
      </c>
      <c r="K52">
        <v>0.8</v>
      </c>
      <c r="L52">
        <v>4.2</v>
      </c>
      <c r="M52">
        <v>0.7</v>
      </c>
      <c r="N52">
        <v>0.14000000000000001</v>
      </c>
    </row>
    <row r="53" spans="1:14" x14ac:dyDescent="0.25">
      <c r="A53" s="25" t="s">
        <v>168</v>
      </c>
      <c r="B53">
        <v>1.5</v>
      </c>
      <c r="C53">
        <v>1</v>
      </c>
      <c r="E53">
        <v>0.2</v>
      </c>
      <c r="F53">
        <v>0.5</v>
      </c>
      <c r="G53">
        <v>0.4</v>
      </c>
      <c r="I53">
        <v>1.4</v>
      </c>
      <c r="J53">
        <v>0.4</v>
      </c>
      <c r="K53">
        <v>0.5</v>
      </c>
      <c r="L53">
        <v>3.3</v>
      </c>
      <c r="M53">
        <v>0.4</v>
      </c>
      <c r="N53">
        <v>0.16</v>
      </c>
    </row>
    <row r="54" spans="1:14" x14ac:dyDescent="0.25">
      <c r="A54" s="25" t="s">
        <v>169</v>
      </c>
      <c r="B54">
        <v>1</v>
      </c>
      <c r="C54">
        <v>0.5</v>
      </c>
      <c r="E54">
        <v>0.1</v>
      </c>
      <c r="F54">
        <v>0.3</v>
      </c>
      <c r="G54">
        <v>0.02</v>
      </c>
      <c r="I54">
        <v>0.5</v>
      </c>
      <c r="J54">
        <v>0.2</v>
      </c>
      <c r="K54">
        <v>0.4</v>
      </c>
      <c r="L54">
        <v>0.8</v>
      </c>
      <c r="M54">
        <v>0.02</v>
      </c>
      <c r="N54">
        <v>0.1</v>
      </c>
    </row>
    <row r="55" spans="1:14" x14ac:dyDescent="0.25">
      <c r="A55" s="25" t="s">
        <v>198</v>
      </c>
      <c r="B55">
        <v>6</v>
      </c>
      <c r="C55">
        <v>0</v>
      </c>
      <c r="E55">
        <v>1</v>
      </c>
      <c r="F55">
        <v>1.2</v>
      </c>
      <c r="G55">
        <v>0.5</v>
      </c>
      <c r="I55">
        <v>4</v>
      </c>
      <c r="J55">
        <v>0</v>
      </c>
      <c r="K55">
        <v>0.4</v>
      </c>
      <c r="L55">
        <v>4</v>
      </c>
      <c r="M55">
        <v>1.8</v>
      </c>
      <c r="N55">
        <v>0.2</v>
      </c>
    </row>
    <row r="56" spans="1:14" x14ac:dyDescent="0.25">
      <c r="A56" s="25" t="s">
        <v>199</v>
      </c>
      <c r="B56">
        <v>12</v>
      </c>
      <c r="C56">
        <v>0</v>
      </c>
      <c r="E56">
        <v>0</v>
      </c>
      <c r="F56">
        <v>0.5</v>
      </c>
      <c r="G56">
        <v>0</v>
      </c>
      <c r="I56">
        <v>2</v>
      </c>
      <c r="J56">
        <v>0</v>
      </c>
      <c r="K56">
        <v>0</v>
      </c>
      <c r="L56">
        <v>1</v>
      </c>
      <c r="M56">
        <v>1.8</v>
      </c>
      <c r="N56">
        <v>0.1</v>
      </c>
    </row>
    <row r="57" spans="1:14" x14ac:dyDescent="0.25">
      <c r="A57" s="25" t="s">
        <v>200</v>
      </c>
      <c r="B57">
        <v>0</v>
      </c>
      <c r="C57">
        <v>0</v>
      </c>
      <c r="E57">
        <v>0</v>
      </c>
      <c r="F57">
        <v>0.5</v>
      </c>
      <c r="G57">
        <v>0</v>
      </c>
      <c r="I57">
        <v>0</v>
      </c>
      <c r="J57">
        <v>0</v>
      </c>
      <c r="K57">
        <v>0</v>
      </c>
      <c r="L57">
        <v>6</v>
      </c>
      <c r="M57">
        <v>0</v>
      </c>
      <c r="N57">
        <v>0</v>
      </c>
    </row>
    <row r="58" spans="1:14" x14ac:dyDescent="0.25">
      <c r="A58" s="25" t="s">
        <v>201</v>
      </c>
      <c r="B58">
        <v>5</v>
      </c>
      <c r="E58">
        <v>0.5</v>
      </c>
      <c r="F58">
        <v>0.75</v>
      </c>
      <c r="I58">
        <v>1.6</v>
      </c>
      <c r="K58">
        <v>0.5</v>
      </c>
      <c r="L58">
        <v>2</v>
      </c>
      <c r="M58">
        <v>0.5</v>
      </c>
    </row>
    <row r="59" spans="1:14" x14ac:dyDescent="0.25">
      <c r="A59" s="25" t="s">
        <v>202</v>
      </c>
      <c r="B59">
        <v>11</v>
      </c>
      <c r="E59">
        <v>0</v>
      </c>
      <c r="F59">
        <v>0.3</v>
      </c>
      <c r="I59">
        <v>1</v>
      </c>
      <c r="K59">
        <v>0</v>
      </c>
      <c r="L59">
        <v>0.5</v>
      </c>
      <c r="M59">
        <v>0</v>
      </c>
    </row>
    <row r="60" spans="1:14" x14ac:dyDescent="0.25">
      <c r="A60" s="25" t="s">
        <v>203</v>
      </c>
      <c r="B60">
        <v>0</v>
      </c>
      <c r="E60">
        <v>0</v>
      </c>
      <c r="F60">
        <v>0</v>
      </c>
      <c r="I60">
        <v>0</v>
      </c>
      <c r="K60">
        <v>0</v>
      </c>
      <c r="L60">
        <v>0.5</v>
      </c>
      <c r="M60">
        <v>0</v>
      </c>
    </row>
    <row r="61" spans="1:14" x14ac:dyDescent="0.25">
      <c r="A61" s="25" t="s">
        <v>176</v>
      </c>
      <c r="B61">
        <v>9.6</v>
      </c>
      <c r="E61">
        <v>3.5</v>
      </c>
      <c r="I61">
        <v>15</v>
      </c>
    </row>
    <row r="62" spans="1:14" x14ac:dyDescent="0.25">
      <c r="A62" s="25" t="s">
        <v>177</v>
      </c>
      <c r="B62">
        <v>0.4</v>
      </c>
      <c r="E62">
        <v>2</v>
      </c>
      <c r="I62">
        <v>3</v>
      </c>
    </row>
    <row r="63" spans="1:14" x14ac:dyDescent="0.25">
      <c r="A63" s="25" t="s">
        <v>178</v>
      </c>
      <c r="B63">
        <v>115</v>
      </c>
      <c r="E63">
        <v>50</v>
      </c>
      <c r="I63">
        <v>5</v>
      </c>
    </row>
    <row r="64" spans="1:14" x14ac:dyDescent="0.25">
      <c r="A64" s="25" t="s">
        <v>173</v>
      </c>
      <c r="B64">
        <v>9.6</v>
      </c>
      <c r="E64">
        <v>3.5</v>
      </c>
      <c r="F64">
        <v>10</v>
      </c>
      <c r="G64">
        <v>10</v>
      </c>
      <c r="I64">
        <v>15</v>
      </c>
      <c r="M64">
        <v>10</v>
      </c>
    </row>
    <row r="65" spans="1:16" x14ac:dyDescent="0.25">
      <c r="A65" s="25" t="s">
        <v>174</v>
      </c>
      <c r="B65">
        <v>0.4</v>
      </c>
      <c r="E65">
        <v>2</v>
      </c>
      <c r="F65">
        <v>1</v>
      </c>
      <c r="G65">
        <v>1</v>
      </c>
      <c r="I65">
        <v>3</v>
      </c>
      <c r="M65">
        <v>0.5</v>
      </c>
    </row>
    <row r="66" spans="1:16" x14ac:dyDescent="0.25">
      <c r="A66" s="25" t="s">
        <v>175</v>
      </c>
      <c r="B66">
        <v>115</v>
      </c>
      <c r="E66">
        <v>50</v>
      </c>
      <c r="F66">
        <v>5</v>
      </c>
      <c r="G66">
        <v>3</v>
      </c>
      <c r="I66">
        <v>5</v>
      </c>
      <c r="M66">
        <v>80</v>
      </c>
    </row>
    <row r="67" spans="1:16" x14ac:dyDescent="0.25">
      <c r="A67" s="25" t="s">
        <v>170</v>
      </c>
    </row>
    <row r="68" spans="1:16" x14ac:dyDescent="0.25">
      <c r="A68" s="25" t="s">
        <v>171</v>
      </c>
    </row>
    <row r="69" spans="1:16" x14ac:dyDescent="0.25">
      <c r="A69" s="25" t="s">
        <v>172</v>
      </c>
    </row>
    <row r="70" spans="1:16" x14ac:dyDescent="0.25">
      <c r="A70" s="25" t="s">
        <v>164</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5" t="s">
        <v>165</v>
      </c>
      <c r="B71">
        <v>0</v>
      </c>
      <c r="C71">
        <v>0</v>
      </c>
      <c r="D71">
        <v>0</v>
      </c>
      <c r="E71">
        <v>0</v>
      </c>
      <c r="F71">
        <v>0</v>
      </c>
      <c r="G71">
        <v>0</v>
      </c>
      <c r="I71">
        <v>0</v>
      </c>
      <c r="J71">
        <v>0</v>
      </c>
      <c r="K71">
        <v>0</v>
      </c>
      <c r="L71">
        <v>0</v>
      </c>
      <c r="M71">
        <v>0</v>
      </c>
      <c r="N71">
        <v>0</v>
      </c>
      <c r="O71">
        <v>0</v>
      </c>
      <c r="P71">
        <v>0</v>
      </c>
    </row>
    <row r="72" spans="1:16" ht="16.5" customHeight="1" x14ac:dyDescent="0.25">
      <c r="A72" s="25" t="s">
        <v>166</v>
      </c>
      <c r="B72">
        <v>0</v>
      </c>
      <c r="C72">
        <v>0</v>
      </c>
      <c r="D72">
        <v>0</v>
      </c>
      <c r="E72">
        <v>0</v>
      </c>
      <c r="F72">
        <v>0</v>
      </c>
      <c r="G72">
        <v>0</v>
      </c>
      <c r="I72">
        <v>0</v>
      </c>
      <c r="J72">
        <v>0</v>
      </c>
      <c r="K72">
        <v>0</v>
      </c>
      <c r="L72">
        <v>0</v>
      </c>
      <c r="M72">
        <v>0</v>
      </c>
      <c r="N72">
        <v>0</v>
      </c>
      <c r="O72">
        <v>0</v>
      </c>
      <c r="P72">
        <v>0</v>
      </c>
    </row>
    <row r="73" spans="1:16" x14ac:dyDescent="0.25">
      <c r="A73" s="25" t="s">
        <v>143</v>
      </c>
      <c r="F73">
        <v>90</v>
      </c>
      <c r="I73">
        <v>30</v>
      </c>
      <c r="M73">
        <v>93</v>
      </c>
      <c r="O73">
        <v>33</v>
      </c>
    </row>
    <row r="74" spans="1:16" x14ac:dyDescent="0.25">
      <c r="A74" s="25" t="s">
        <v>144</v>
      </c>
      <c r="C74">
        <v>100</v>
      </c>
      <c r="K74">
        <v>95</v>
      </c>
      <c r="L74">
        <v>100</v>
      </c>
      <c r="N74">
        <v>2</v>
      </c>
      <c r="O74">
        <v>33</v>
      </c>
    </row>
    <row r="75" spans="1:16" x14ac:dyDescent="0.25">
      <c r="A75" s="25" t="s">
        <v>145</v>
      </c>
      <c r="D75">
        <v>100</v>
      </c>
      <c r="I75">
        <v>20</v>
      </c>
      <c r="J75">
        <v>50</v>
      </c>
      <c r="K75">
        <v>5</v>
      </c>
      <c r="N75">
        <v>95</v>
      </c>
      <c r="P75">
        <v>100</v>
      </c>
    </row>
    <row r="76" spans="1:16" x14ac:dyDescent="0.25">
      <c r="A76" s="25" t="s">
        <v>146</v>
      </c>
      <c r="B76" s="1">
        <v>50</v>
      </c>
      <c r="F76">
        <v>10</v>
      </c>
      <c r="G76">
        <v>40</v>
      </c>
      <c r="I76">
        <v>25</v>
      </c>
      <c r="M76">
        <v>3</v>
      </c>
      <c r="N76">
        <v>3</v>
      </c>
      <c r="O76">
        <v>34</v>
      </c>
    </row>
    <row r="77" spans="1:16" x14ac:dyDescent="0.25">
      <c r="A77" s="25" t="s">
        <v>147</v>
      </c>
      <c r="B77" s="1">
        <v>50</v>
      </c>
      <c r="E77">
        <v>100</v>
      </c>
      <c r="I77">
        <v>25</v>
      </c>
      <c r="J77">
        <v>50</v>
      </c>
      <c r="M77">
        <v>2</v>
      </c>
    </row>
    <row r="78" spans="1:16" x14ac:dyDescent="0.25">
      <c r="A78" s="25" t="s">
        <v>148</v>
      </c>
      <c r="G78">
        <v>60</v>
      </c>
    </row>
    <row r="79" spans="1:16" x14ac:dyDescent="0.25">
      <c r="A79" s="25" t="s">
        <v>149</v>
      </c>
      <c r="M79">
        <v>5</v>
      </c>
    </row>
    <row r="80" spans="1:16" x14ac:dyDescent="0.25">
      <c r="A80" s="25" t="s">
        <v>150</v>
      </c>
      <c r="E80">
        <v>2</v>
      </c>
    </row>
    <row r="81" spans="1:16" x14ac:dyDescent="0.25">
      <c r="A81" s="25" t="s">
        <v>151</v>
      </c>
      <c r="E81">
        <v>5</v>
      </c>
    </row>
    <row r="82" spans="1:16" x14ac:dyDescent="0.25">
      <c r="A82" s="25" t="s">
        <v>204</v>
      </c>
    </row>
    <row r="83" spans="1:16" x14ac:dyDescent="0.25">
      <c r="A83" s="25" t="s">
        <v>152</v>
      </c>
      <c r="B83">
        <v>0.2</v>
      </c>
      <c r="C83">
        <v>1</v>
      </c>
      <c r="D83">
        <v>2.5</v>
      </c>
      <c r="E83">
        <v>1</v>
      </c>
      <c r="F83">
        <v>1.5</v>
      </c>
      <c r="G83">
        <v>2</v>
      </c>
      <c r="I83">
        <v>0.7</v>
      </c>
      <c r="J83">
        <v>0.2</v>
      </c>
      <c r="K83">
        <v>1.2</v>
      </c>
      <c r="L83">
        <v>1.8</v>
      </c>
      <c r="M83">
        <v>2</v>
      </c>
      <c r="N83">
        <v>0.5</v>
      </c>
      <c r="O83">
        <v>2</v>
      </c>
      <c r="P83">
        <v>1.5</v>
      </c>
    </row>
    <row r="84" spans="1:16" x14ac:dyDescent="0.25">
      <c r="A84" s="25" t="s">
        <v>153</v>
      </c>
      <c r="B84">
        <v>70</v>
      </c>
      <c r="C84">
        <v>60</v>
      </c>
      <c r="D84">
        <v>5</v>
      </c>
      <c r="E84">
        <v>15</v>
      </c>
      <c r="F84">
        <v>90</v>
      </c>
      <c r="G84">
        <v>70</v>
      </c>
      <c r="I84">
        <v>90</v>
      </c>
      <c r="J84">
        <v>10</v>
      </c>
      <c r="K84">
        <v>34</v>
      </c>
      <c r="L84">
        <v>98</v>
      </c>
      <c r="M84">
        <v>90</v>
      </c>
      <c r="N84">
        <v>90</v>
      </c>
      <c r="O84">
        <v>50</v>
      </c>
      <c r="P84">
        <v>90</v>
      </c>
    </row>
    <row r="85" spans="1:16" x14ac:dyDescent="0.25">
      <c r="A85" s="25" t="s">
        <v>205</v>
      </c>
    </row>
    <row r="86" spans="1:16" x14ac:dyDescent="0.25">
      <c r="A86" s="25" t="s">
        <v>154</v>
      </c>
      <c r="E86">
        <v>2.5</v>
      </c>
      <c r="F86">
        <v>1</v>
      </c>
      <c r="I86">
        <v>0.2</v>
      </c>
      <c r="O86">
        <v>2</v>
      </c>
    </row>
    <row r="87" spans="1:16" x14ac:dyDescent="0.25">
      <c r="A87" s="25" t="s">
        <v>155</v>
      </c>
      <c r="E87">
        <v>80</v>
      </c>
      <c r="F87">
        <v>5</v>
      </c>
      <c r="I87">
        <v>1.5</v>
      </c>
      <c r="O87">
        <v>5</v>
      </c>
    </row>
    <row r="88" spans="1:16" x14ac:dyDescent="0.25">
      <c r="A88" s="25" t="s">
        <v>206</v>
      </c>
    </row>
    <row r="89" spans="1:16" x14ac:dyDescent="0.25">
      <c r="A89" s="25" t="s">
        <v>128</v>
      </c>
      <c r="C89">
        <v>0.2</v>
      </c>
      <c r="E89">
        <v>2</v>
      </c>
      <c r="O89">
        <v>5</v>
      </c>
      <c r="P89">
        <v>6</v>
      </c>
    </row>
    <row r="90" spans="1:16" x14ac:dyDescent="0.25">
      <c r="A90" s="25" t="s">
        <v>129</v>
      </c>
      <c r="C90">
        <v>60</v>
      </c>
      <c r="E90">
        <v>90</v>
      </c>
      <c r="O90">
        <v>100</v>
      </c>
      <c r="P90">
        <v>50</v>
      </c>
    </row>
    <row r="91" spans="1:16" x14ac:dyDescent="0.25">
      <c r="A91" s="25" t="s">
        <v>207</v>
      </c>
    </row>
    <row r="92" spans="1:16" x14ac:dyDescent="0.25">
      <c r="A92" s="25" t="s">
        <v>130</v>
      </c>
      <c r="B92">
        <v>0.5</v>
      </c>
      <c r="C92">
        <v>0.4</v>
      </c>
      <c r="D92">
        <v>0.2</v>
      </c>
      <c r="E92">
        <v>4</v>
      </c>
      <c r="F92">
        <v>1</v>
      </c>
      <c r="G92">
        <v>1.5</v>
      </c>
      <c r="I92">
        <v>2</v>
      </c>
      <c r="J92">
        <v>0.2</v>
      </c>
      <c r="L92">
        <v>1.7</v>
      </c>
      <c r="M92">
        <v>0.7</v>
      </c>
      <c r="N92">
        <v>0.5</v>
      </c>
      <c r="O92">
        <v>5</v>
      </c>
      <c r="P92">
        <v>6</v>
      </c>
    </row>
    <row r="93" spans="1:16" x14ac:dyDescent="0.25">
      <c r="A93" s="25" t="s">
        <v>131</v>
      </c>
      <c r="B93">
        <v>70</v>
      </c>
      <c r="C93">
        <v>60</v>
      </c>
      <c r="D93">
        <v>70</v>
      </c>
      <c r="E93">
        <v>100</v>
      </c>
      <c r="F93">
        <v>90</v>
      </c>
      <c r="G93">
        <v>70</v>
      </c>
      <c r="I93">
        <v>80</v>
      </c>
      <c r="J93">
        <v>10</v>
      </c>
      <c r="L93">
        <v>98</v>
      </c>
      <c r="M93">
        <v>85</v>
      </c>
      <c r="N93">
        <v>20</v>
      </c>
      <c r="O93">
        <v>80</v>
      </c>
      <c r="P93">
        <v>50</v>
      </c>
    </row>
    <row r="94" spans="1:16" x14ac:dyDescent="0.25">
      <c r="A94" s="25" t="s">
        <v>208</v>
      </c>
    </row>
    <row r="95" spans="1:16" x14ac:dyDescent="0.25">
      <c r="A95" s="25" t="s">
        <v>125</v>
      </c>
      <c r="I95">
        <v>2</v>
      </c>
      <c r="J95">
        <v>0.8</v>
      </c>
      <c r="L95">
        <v>3</v>
      </c>
      <c r="M95">
        <v>5</v>
      </c>
    </row>
    <row r="96" spans="1:16" x14ac:dyDescent="0.25">
      <c r="A96" s="25" t="s">
        <v>126</v>
      </c>
      <c r="I96">
        <v>2.5499999999999998</v>
      </c>
      <c r="J96">
        <v>0.72</v>
      </c>
      <c r="L96">
        <v>3</v>
      </c>
      <c r="M96">
        <v>1.5</v>
      </c>
    </row>
    <row r="97" spans="1:13" x14ac:dyDescent="0.25">
      <c r="A97" s="25" t="s">
        <v>127</v>
      </c>
      <c r="I97">
        <v>0.5</v>
      </c>
      <c r="J97">
        <v>2.5</v>
      </c>
      <c r="L97">
        <v>0.66</v>
      </c>
      <c r="M97">
        <v>0.75</v>
      </c>
    </row>
    <row r="98" spans="1:13" x14ac:dyDescent="0.25">
      <c r="A98" s="25" t="s">
        <v>209</v>
      </c>
    </row>
    <row r="99" spans="1:13" x14ac:dyDescent="0.25">
      <c r="A99" s="25" t="s">
        <v>132</v>
      </c>
      <c r="E99">
        <v>18</v>
      </c>
    </row>
    <row r="100" spans="1:13" x14ac:dyDescent="0.25">
      <c r="A100" s="25" t="s">
        <v>133</v>
      </c>
      <c r="E100">
        <v>1</v>
      </c>
    </row>
    <row r="101" spans="1:13" x14ac:dyDescent="0.25">
      <c r="A101" s="25" t="s">
        <v>134</v>
      </c>
      <c r="E101">
        <v>5</v>
      </c>
    </row>
    <row r="102" spans="1:13" x14ac:dyDescent="0.25">
      <c r="A102" s="26" t="s">
        <v>210</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C1" workbookViewId="0">
      <selection activeCell="G26" sqref="G26"/>
    </sheetView>
  </sheetViews>
  <sheetFormatPr defaultRowHeight="15" x14ac:dyDescent="0.25"/>
  <cols>
    <col min="1" max="1" width="73" style="26" customWidth="1"/>
    <col min="2" max="2" width="38.28515625" style="20" customWidth="1"/>
    <col min="3" max="3" width="45.28515625" style="18"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217</v>
      </c>
      <c r="C2" s="15" t="s">
        <v>218</v>
      </c>
      <c r="D2" s="16" t="s">
        <v>219</v>
      </c>
      <c r="E2" s="6" t="s">
        <v>39</v>
      </c>
      <c r="F2" s="7">
        <v>511</v>
      </c>
      <c r="G2" s="8">
        <v>512</v>
      </c>
      <c r="H2" s="9">
        <v>513</v>
      </c>
      <c r="I2" s="6" t="s">
        <v>40</v>
      </c>
      <c r="J2" s="7">
        <v>511</v>
      </c>
      <c r="K2" s="8">
        <v>512</v>
      </c>
      <c r="L2" s="9">
        <v>513</v>
      </c>
      <c r="M2" s="6" t="s">
        <v>41</v>
      </c>
      <c r="N2" s="7">
        <v>511</v>
      </c>
      <c r="O2" s="8">
        <v>512</v>
      </c>
      <c r="P2" s="9">
        <v>513</v>
      </c>
      <c r="Q2" s="6" t="s">
        <v>46</v>
      </c>
      <c r="R2" s="7">
        <v>511</v>
      </c>
      <c r="S2" s="8">
        <v>512</v>
      </c>
      <c r="T2" s="9">
        <v>513</v>
      </c>
      <c r="U2" s="6" t="s">
        <v>47</v>
      </c>
      <c r="V2" s="7">
        <v>511</v>
      </c>
      <c r="W2" s="8">
        <v>512</v>
      </c>
      <c r="X2" s="9">
        <v>513</v>
      </c>
      <c r="Y2" s="6" t="s">
        <v>52</v>
      </c>
      <c r="Z2" s="7">
        <v>511</v>
      </c>
      <c r="AA2" s="8">
        <v>512</v>
      </c>
      <c r="AB2" s="9">
        <v>513</v>
      </c>
    </row>
    <row r="3" spans="1:28" x14ac:dyDescent="0.25">
      <c r="A3" s="25" t="str">
        <f>Specs!A3</f>
        <v>eCANOPY_TREES_TOTAL_PERCENT_COVER</v>
      </c>
      <c r="B3" s="11">
        <v>0.9</v>
      </c>
      <c r="C3" s="12">
        <v>0.95</v>
      </c>
      <c r="D3" s="13"/>
      <c r="E3" s="4">
        <v>40</v>
      </c>
      <c r="F3" s="5">
        <f>$B3*E3</f>
        <v>36</v>
      </c>
      <c r="G3" s="8">
        <f>$C3*F3</f>
        <v>34.199999999999996</v>
      </c>
      <c r="H3" s="9">
        <f>G3</f>
        <v>34.199999999999996</v>
      </c>
      <c r="J3" s="5">
        <f>$B3*I3</f>
        <v>0</v>
      </c>
      <c r="K3" s="8">
        <f>$C3*J3</f>
        <v>0</v>
      </c>
      <c r="L3" s="9">
        <f>K3</f>
        <v>0</v>
      </c>
      <c r="N3" s="5">
        <f>$B3*M3</f>
        <v>0</v>
      </c>
      <c r="O3" s="8">
        <f>$C3*N3</f>
        <v>0</v>
      </c>
      <c r="P3" s="9">
        <f>O3</f>
        <v>0</v>
      </c>
      <c r="Q3" s="4">
        <v>80</v>
      </c>
      <c r="R3" s="5">
        <f>$B3*Q3</f>
        <v>72</v>
      </c>
      <c r="S3" s="8">
        <f>$C3*R3</f>
        <v>68.399999999999991</v>
      </c>
      <c r="T3" s="9">
        <f>S3</f>
        <v>68.399999999999991</v>
      </c>
      <c r="U3" s="4">
        <v>85</v>
      </c>
      <c r="V3" s="5">
        <f>$B3*U3</f>
        <v>76.5</v>
      </c>
      <c r="W3" s="8">
        <f>$C3*V3</f>
        <v>72.674999999999997</v>
      </c>
      <c r="X3" s="9">
        <f>W3</f>
        <v>72.674999999999997</v>
      </c>
      <c r="Y3" s="4">
        <v>60</v>
      </c>
      <c r="Z3" s="5">
        <f>$B3*Y3</f>
        <v>54</v>
      </c>
      <c r="AA3" s="8">
        <f>$C3*Z3</f>
        <v>51.3</v>
      </c>
      <c r="AB3" s="9">
        <f>AA3</f>
        <v>51.3</v>
      </c>
    </row>
    <row r="4" spans="1:28" x14ac:dyDescent="0.25">
      <c r="A4" s="25" t="str">
        <f>Specs!A4</f>
        <v>eCANOPY_TREES_OVERSTORY_DIAMETER_AT_BREAST_HEIGHT</v>
      </c>
      <c r="B4" s="11"/>
      <c r="C4" s="12"/>
      <c r="D4" s="13"/>
      <c r="E4" s="4">
        <v>9.6</v>
      </c>
      <c r="F4" s="5">
        <f>E4</f>
        <v>9.6</v>
      </c>
      <c r="G4" s="8">
        <f t="shared" ref="F4:J18" si="0">F4</f>
        <v>9.6</v>
      </c>
      <c r="H4" s="9">
        <f t="shared" si="0"/>
        <v>9.6</v>
      </c>
      <c r="J4" s="5">
        <f>I4</f>
        <v>0</v>
      </c>
      <c r="K4" s="8">
        <f t="shared" ref="K4" si="1">J4</f>
        <v>0</v>
      </c>
      <c r="L4" s="9">
        <f t="shared" ref="L4:L18" si="2">K4</f>
        <v>0</v>
      </c>
      <c r="N4" s="5">
        <f>M4</f>
        <v>0</v>
      </c>
      <c r="O4" s="8">
        <f t="shared" ref="O4" si="3">N4</f>
        <v>0</v>
      </c>
      <c r="P4" s="9">
        <f t="shared" ref="P4:P18" si="4">O4</f>
        <v>0</v>
      </c>
      <c r="Q4" s="4">
        <v>2.9</v>
      </c>
      <c r="R4" s="5">
        <f>Q4</f>
        <v>2.9</v>
      </c>
      <c r="S4" s="8">
        <f t="shared" ref="S4" si="5">R4</f>
        <v>2.9</v>
      </c>
      <c r="T4" s="9">
        <f t="shared" ref="T4:T18" si="6">S4</f>
        <v>2.9</v>
      </c>
      <c r="U4" s="4">
        <v>14</v>
      </c>
      <c r="V4" s="5">
        <f>U4</f>
        <v>14</v>
      </c>
      <c r="W4" s="8">
        <f t="shared" ref="W4" si="7">V4</f>
        <v>14</v>
      </c>
      <c r="X4" s="9">
        <f t="shared" ref="X4:X18" si="8">W4</f>
        <v>14</v>
      </c>
      <c r="Y4" s="4">
        <v>12</v>
      </c>
      <c r="Z4" s="5">
        <f>Y4</f>
        <v>12</v>
      </c>
      <c r="AA4" s="8">
        <f t="shared" ref="AA4" si="9">Z4</f>
        <v>12</v>
      </c>
      <c r="AB4" s="9">
        <f t="shared" ref="AB4:AB18" si="10">AA4</f>
        <v>12</v>
      </c>
    </row>
    <row r="5" spans="1:28" x14ac:dyDescent="0.25">
      <c r="A5" s="25" t="str">
        <f>Specs!A5</f>
        <v>eCANOPY_TREES_OVERSTORY_HEIGHT_TO_LIVE_CROWN</v>
      </c>
      <c r="B5" s="11">
        <v>1.1000000000000001</v>
      </c>
      <c r="C5" s="12">
        <v>1.05</v>
      </c>
      <c r="D5" s="13"/>
      <c r="E5" s="4">
        <v>20</v>
      </c>
      <c r="F5" s="5">
        <f>$B5*E5</f>
        <v>22</v>
      </c>
      <c r="G5" s="8">
        <f>$C5*F5</f>
        <v>23.1</v>
      </c>
      <c r="H5" s="9">
        <f t="shared" si="0"/>
        <v>23.1</v>
      </c>
      <c r="J5" s="5">
        <f>$B5*I5</f>
        <v>0</v>
      </c>
      <c r="K5" s="8">
        <f>$C5*J5</f>
        <v>0</v>
      </c>
      <c r="L5" s="9">
        <f t="shared" si="2"/>
        <v>0</v>
      </c>
      <c r="N5" s="5">
        <f>$B5*M5</f>
        <v>0</v>
      </c>
      <c r="O5" s="8">
        <f>$C5*N5</f>
        <v>0</v>
      </c>
      <c r="P5" s="9">
        <f t="shared" si="4"/>
        <v>0</v>
      </c>
      <c r="Q5" s="4">
        <v>4</v>
      </c>
      <c r="R5" s="5">
        <f>$B5*Q5</f>
        <v>4.4000000000000004</v>
      </c>
      <c r="S5" s="8">
        <f>$C5*R5</f>
        <v>4.620000000000001</v>
      </c>
      <c r="T5" s="9">
        <f t="shared" si="6"/>
        <v>4.620000000000001</v>
      </c>
      <c r="U5" s="4">
        <v>20</v>
      </c>
      <c r="V5" s="5">
        <f>$B5*U5</f>
        <v>22</v>
      </c>
      <c r="W5" s="8">
        <f>$C5*V5</f>
        <v>23.1</v>
      </c>
      <c r="X5" s="9">
        <f t="shared" si="8"/>
        <v>23.1</v>
      </c>
      <c r="Y5" s="4">
        <v>55</v>
      </c>
      <c r="Z5" s="5">
        <f>$B5*Y5</f>
        <v>60.500000000000007</v>
      </c>
      <c r="AA5" s="8">
        <f>$C5*Z5</f>
        <v>63.525000000000013</v>
      </c>
      <c r="AB5" s="9">
        <f t="shared" si="10"/>
        <v>63.525000000000013</v>
      </c>
    </row>
    <row r="6" spans="1:28" x14ac:dyDescent="0.25">
      <c r="A6" s="25" t="str">
        <f>Specs!A6</f>
        <v>eCANOPY_TREES_OVERSTORY_HEIGHT</v>
      </c>
      <c r="B6" s="11"/>
      <c r="C6" s="12"/>
      <c r="D6" s="13"/>
      <c r="E6" s="4">
        <v>100</v>
      </c>
      <c r="F6" s="5">
        <f>E6</f>
        <v>100</v>
      </c>
      <c r="G6" s="8">
        <f t="shared" si="0"/>
        <v>100</v>
      </c>
      <c r="H6" s="9">
        <f t="shared" si="0"/>
        <v>100</v>
      </c>
      <c r="J6" s="5">
        <f>I6</f>
        <v>0</v>
      </c>
      <c r="K6" s="8">
        <f t="shared" ref="K6" si="11">J6</f>
        <v>0</v>
      </c>
      <c r="L6" s="9">
        <f t="shared" si="2"/>
        <v>0</v>
      </c>
      <c r="N6" s="5">
        <f>M6</f>
        <v>0</v>
      </c>
      <c r="O6" s="8">
        <f t="shared" ref="O6" si="12">N6</f>
        <v>0</v>
      </c>
      <c r="P6" s="9">
        <f t="shared" si="4"/>
        <v>0</v>
      </c>
      <c r="Q6" s="4">
        <v>25</v>
      </c>
      <c r="R6" s="5">
        <f>Q6</f>
        <v>25</v>
      </c>
      <c r="S6" s="8">
        <f t="shared" ref="S6" si="13">R6</f>
        <v>25</v>
      </c>
      <c r="T6" s="9">
        <f t="shared" si="6"/>
        <v>25</v>
      </c>
      <c r="U6" s="4">
        <v>60</v>
      </c>
      <c r="V6" s="5">
        <f>U6</f>
        <v>60</v>
      </c>
      <c r="W6" s="8">
        <f t="shared" ref="W6" si="14">V6</f>
        <v>60</v>
      </c>
      <c r="X6" s="9">
        <f t="shared" si="8"/>
        <v>60</v>
      </c>
      <c r="Y6" s="4">
        <v>78</v>
      </c>
      <c r="Z6" s="5">
        <f>Y6</f>
        <v>78</v>
      </c>
      <c r="AA6" s="8">
        <f t="shared" ref="AA6" si="15">Z6</f>
        <v>78</v>
      </c>
      <c r="AB6" s="9">
        <f t="shared" si="10"/>
        <v>78</v>
      </c>
    </row>
    <row r="7" spans="1:28" x14ac:dyDescent="0.25">
      <c r="A7" s="25" t="str">
        <f>Specs!A7</f>
        <v>eCANOPY_TREES_OVERSTORY_PERCENT_COVER</v>
      </c>
      <c r="B7" s="11">
        <v>0.9</v>
      </c>
      <c r="C7" s="12">
        <v>0.95</v>
      </c>
      <c r="D7" s="13"/>
      <c r="E7" s="4">
        <v>40</v>
      </c>
      <c r="F7" s="5">
        <f>$B7*E7</f>
        <v>36</v>
      </c>
      <c r="G7" s="8">
        <f>$C7*F7</f>
        <v>34.199999999999996</v>
      </c>
      <c r="H7" s="9">
        <f t="shared" si="0"/>
        <v>34.199999999999996</v>
      </c>
      <c r="J7" s="5">
        <f>$B7*I7</f>
        <v>0</v>
      </c>
      <c r="K7" s="8">
        <f>$C7*J7</f>
        <v>0</v>
      </c>
      <c r="L7" s="9">
        <f t="shared" si="2"/>
        <v>0</v>
      </c>
      <c r="N7" s="5">
        <f>$B7*M7</f>
        <v>0</v>
      </c>
      <c r="O7" s="8">
        <f>$C7*N7</f>
        <v>0</v>
      </c>
      <c r="P7" s="9">
        <f t="shared" si="4"/>
        <v>0</v>
      </c>
      <c r="Q7" s="4">
        <v>80</v>
      </c>
      <c r="R7" s="5">
        <f>$B7*Q7</f>
        <v>72</v>
      </c>
      <c r="S7" s="8">
        <f>$C7*R7</f>
        <v>68.399999999999991</v>
      </c>
      <c r="T7" s="9">
        <f t="shared" si="6"/>
        <v>68.399999999999991</v>
      </c>
      <c r="U7" s="4">
        <v>50</v>
      </c>
      <c r="V7" s="5">
        <f>$B7*U7</f>
        <v>45</v>
      </c>
      <c r="W7" s="8">
        <f>$C7*V7</f>
        <v>42.75</v>
      </c>
      <c r="X7" s="9">
        <f t="shared" si="8"/>
        <v>42.75</v>
      </c>
      <c r="Y7" s="4">
        <v>50</v>
      </c>
      <c r="Z7" s="5">
        <f>$B7*Y7</f>
        <v>45</v>
      </c>
      <c r="AA7" s="8">
        <f>$C7*Z7</f>
        <v>42.75</v>
      </c>
      <c r="AB7" s="9">
        <f t="shared" si="10"/>
        <v>42.75</v>
      </c>
    </row>
    <row r="8" spans="1:28" x14ac:dyDescent="0.25">
      <c r="A8" s="25" t="str">
        <f>Specs!A8</f>
        <v>eCANOPY_TREES_OVERSTORY_STEM_DENSITY</v>
      </c>
      <c r="B8" s="11">
        <v>0.9</v>
      </c>
      <c r="C8" s="12">
        <v>0.95</v>
      </c>
      <c r="D8" s="13"/>
      <c r="E8" s="4">
        <v>12</v>
      </c>
      <c r="F8" s="5">
        <f>$B8*E8</f>
        <v>10.8</v>
      </c>
      <c r="G8" s="8">
        <f>$C8*F8</f>
        <v>10.26</v>
      </c>
      <c r="H8" s="9">
        <f t="shared" si="0"/>
        <v>10.26</v>
      </c>
      <c r="J8" s="5">
        <f>$B8*I8</f>
        <v>0</v>
      </c>
      <c r="K8" s="8">
        <f>$C8*J8</f>
        <v>0</v>
      </c>
      <c r="L8" s="9">
        <f t="shared" si="2"/>
        <v>0</v>
      </c>
      <c r="N8" s="5">
        <f>$B8*M8</f>
        <v>0</v>
      </c>
      <c r="O8" s="8">
        <f>$C8*N8</f>
        <v>0</v>
      </c>
      <c r="P8" s="9">
        <f t="shared" si="4"/>
        <v>0</v>
      </c>
      <c r="Q8" s="4">
        <v>3500</v>
      </c>
      <c r="R8" s="5">
        <f>$B8*Q8</f>
        <v>3150</v>
      </c>
      <c r="S8" s="8">
        <f>$C8*R8</f>
        <v>2992.5</v>
      </c>
      <c r="T8" s="9">
        <f t="shared" si="6"/>
        <v>2992.5</v>
      </c>
      <c r="U8" s="4">
        <v>45</v>
      </c>
      <c r="V8" s="5">
        <f>$B8*U8</f>
        <v>40.5</v>
      </c>
      <c r="W8" s="8">
        <f>$C8*V8</f>
        <v>38.475000000000001</v>
      </c>
      <c r="X8" s="9">
        <f t="shared" si="8"/>
        <v>38.475000000000001</v>
      </c>
      <c r="Y8" s="4">
        <v>100</v>
      </c>
      <c r="Z8" s="5">
        <f>$B8*Y8</f>
        <v>90</v>
      </c>
      <c r="AA8" s="8">
        <f>$C8*Z8</f>
        <v>85.5</v>
      </c>
      <c r="AB8" s="9">
        <f t="shared" si="10"/>
        <v>85.5</v>
      </c>
    </row>
    <row r="9" spans="1:28" x14ac:dyDescent="0.25">
      <c r="A9" s="25" t="str">
        <f>Specs!A9</f>
        <v>eCANOPY_TREES_MIDSTORY_DIAMETER_AT_BREAST_HEIGHT</v>
      </c>
      <c r="B9" s="11"/>
      <c r="C9" s="12"/>
      <c r="D9" s="13"/>
      <c r="F9" s="5">
        <f>E9</f>
        <v>0</v>
      </c>
      <c r="G9" s="8">
        <f t="shared" si="0"/>
        <v>0</v>
      </c>
      <c r="H9" s="22">
        <f t="shared" si="0"/>
        <v>0</v>
      </c>
      <c r="J9" s="5">
        <f>I9</f>
        <v>0</v>
      </c>
      <c r="K9" s="8">
        <f t="shared" ref="K9:K11" si="16">J9</f>
        <v>0</v>
      </c>
      <c r="L9" s="22">
        <f t="shared" si="2"/>
        <v>0</v>
      </c>
      <c r="N9" s="5">
        <f>M9</f>
        <v>0</v>
      </c>
      <c r="O9" s="8">
        <f t="shared" ref="O9:O11" si="17">N9</f>
        <v>0</v>
      </c>
      <c r="P9" s="22">
        <f t="shared" si="4"/>
        <v>0</v>
      </c>
      <c r="R9" s="5">
        <f>Q9</f>
        <v>0</v>
      </c>
      <c r="S9" s="8">
        <f t="shared" ref="S9:S11" si="18">R9</f>
        <v>0</v>
      </c>
      <c r="T9" s="22">
        <f t="shared" si="6"/>
        <v>0</v>
      </c>
      <c r="U9" s="4">
        <v>7.5</v>
      </c>
      <c r="V9" s="5">
        <f>U9</f>
        <v>7.5</v>
      </c>
      <c r="W9" s="8">
        <f t="shared" ref="W9:W11" si="19">V9</f>
        <v>7.5</v>
      </c>
      <c r="X9" s="22">
        <f t="shared" si="8"/>
        <v>7.5</v>
      </c>
      <c r="Z9" s="5">
        <f>Y9</f>
        <v>0</v>
      </c>
      <c r="AA9" s="8">
        <f t="shared" ref="AA9:AA11" si="20">Z9</f>
        <v>0</v>
      </c>
      <c r="AB9" s="22">
        <f t="shared" si="10"/>
        <v>0</v>
      </c>
    </row>
    <row r="10" spans="1:28" x14ac:dyDescent="0.25">
      <c r="A10" s="25" t="str">
        <f>Specs!A10</f>
        <v>eCANOPY_TREES_MIDSTORY_HEIGHT_TO_LIVE_CROWN</v>
      </c>
      <c r="B10" s="11">
        <v>1.1000000000000001</v>
      </c>
      <c r="C10" s="12"/>
      <c r="D10" s="13"/>
      <c r="F10" s="5">
        <f>$B10*E10</f>
        <v>0</v>
      </c>
      <c r="G10" s="8">
        <f t="shared" si="0"/>
        <v>0</v>
      </c>
      <c r="H10" s="22">
        <f t="shared" si="0"/>
        <v>0</v>
      </c>
      <c r="J10" s="5">
        <f>$B10*I10</f>
        <v>0</v>
      </c>
      <c r="K10" s="8">
        <f t="shared" si="16"/>
        <v>0</v>
      </c>
      <c r="L10" s="22">
        <f t="shared" si="2"/>
        <v>0</v>
      </c>
      <c r="N10" s="5">
        <f>$B10*M10</f>
        <v>0</v>
      </c>
      <c r="O10" s="8">
        <f t="shared" si="17"/>
        <v>0</v>
      </c>
      <c r="P10" s="22">
        <f t="shared" si="4"/>
        <v>0</v>
      </c>
      <c r="R10" s="5">
        <f>$B10*Q10</f>
        <v>0</v>
      </c>
      <c r="S10" s="8">
        <f t="shared" si="18"/>
        <v>0</v>
      </c>
      <c r="T10" s="22">
        <f t="shared" si="6"/>
        <v>0</v>
      </c>
      <c r="U10" s="4">
        <v>10</v>
      </c>
      <c r="V10" s="5">
        <f>$B10*U10</f>
        <v>11</v>
      </c>
      <c r="W10" s="8">
        <f t="shared" si="19"/>
        <v>11</v>
      </c>
      <c r="X10" s="22">
        <f t="shared" si="8"/>
        <v>11</v>
      </c>
      <c r="Z10" s="5">
        <f>$B10*Y10</f>
        <v>0</v>
      </c>
      <c r="AA10" s="8">
        <f t="shared" si="20"/>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si="0"/>
        <v>0</v>
      </c>
      <c r="K11" s="8">
        <f t="shared" si="16"/>
        <v>0</v>
      </c>
      <c r="L11" s="22">
        <f t="shared" si="2"/>
        <v>0</v>
      </c>
      <c r="N11" s="5">
        <f t="shared" ref="N11:N25" si="21">M11</f>
        <v>0</v>
      </c>
      <c r="O11" s="8">
        <f t="shared" si="17"/>
        <v>0</v>
      </c>
      <c r="P11" s="22">
        <f t="shared" si="4"/>
        <v>0</v>
      </c>
      <c r="R11" s="5">
        <f t="shared" ref="R11:R25" si="22">Q11</f>
        <v>0</v>
      </c>
      <c r="S11" s="8">
        <f t="shared" si="18"/>
        <v>0</v>
      </c>
      <c r="T11" s="22">
        <f t="shared" si="6"/>
        <v>0</v>
      </c>
      <c r="U11" s="4">
        <v>44</v>
      </c>
      <c r="V11" s="5">
        <f t="shared" ref="V11:V25" si="23">U11</f>
        <v>44</v>
      </c>
      <c r="W11" s="8">
        <f t="shared" si="19"/>
        <v>44</v>
      </c>
      <c r="X11" s="22">
        <f t="shared" si="8"/>
        <v>44</v>
      </c>
      <c r="Z11" s="5">
        <f t="shared" ref="Z11:Z25" si="24">Y11</f>
        <v>0</v>
      </c>
      <c r="AA11" s="8">
        <f t="shared" si="20"/>
        <v>0</v>
      </c>
      <c r="AB11" s="22">
        <f t="shared" si="10"/>
        <v>0</v>
      </c>
    </row>
    <row r="12" spans="1:28" x14ac:dyDescent="0.25">
      <c r="A12" s="25" t="str">
        <f>Specs!A12</f>
        <v>eCANOPY_TREES_MIDSTORY_PERCENT_COVER</v>
      </c>
      <c r="B12" s="11">
        <v>0.9</v>
      </c>
      <c r="C12" s="12">
        <v>0.95</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45</v>
      </c>
      <c r="W12" s="8">
        <f>$C12*V12</f>
        <v>42.75</v>
      </c>
      <c r="X12" s="22">
        <f t="shared" si="8"/>
        <v>42.75</v>
      </c>
      <c r="Z12" s="5">
        <f>$B12*Y12</f>
        <v>0</v>
      </c>
      <c r="AA12" s="8">
        <f>$C12*Z12</f>
        <v>0</v>
      </c>
      <c r="AB12" s="22">
        <f t="shared" si="10"/>
        <v>0</v>
      </c>
    </row>
    <row r="13" spans="1:28" x14ac:dyDescent="0.25">
      <c r="A13" s="25" t="str">
        <f>Specs!A13</f>
        <v>eCANOPY_TREES_MIDSTORY_STEM_DENSITY</v>
      </c>
      <c r="B13" s="11">
        <v>0.9</v>
      </c>
      <c r="C13" s="12">
        <v>0.95</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135</v>
      </c>
      <c r="W13" s="8">
        <f>$C13*V13</f>
        <v>128.25</v>
      </c>
      <c r="X13" s="22">
        <f t="shared" si="8"/>
        <v>128.25</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si="0"/>
        <v>0</v>
      </c>
      <c r="K14" s="8">
        <f t="shared" ref="K14" si="25">J14</f>
        <v>0</v>
      </c>
      <c r="L14" s="22">
        <f t="shared" si="2"/>
        <v>0</v>
      </c>
      <c r="N14" s="5">
        <f t="shared" si="21"/>
        <v>0</v>
      </c>
      <c r="O14" s="8">
        <f t="shared" ref="O14" si="26">N14</f>
        <v>0</v>
      </c>
      <c r="P14" s="22">
        <f t="shared" si="4"/>
        <v>0</v>
      </c>
      <c r="Q14" s="4">
        <v>0.5</v>
      </c>
      <c r="R14" s="5">
        <f t="shared" si="22"/>
        <v>0.5</v>
      </c>
      <c r="S14" s="8">
        <f t="shared" ref="S14" si="27">R14</f>
        <v>0.5</v>
      </c>
      <c r="T14" s="22">
        <f t="shared" si="6"/>
        <v>0.5</v>
      </c>
      <c r="U14" s="4">
        <v>1.7</v>
      </c>
      <c r="V14" s="5">
        <f t="shared" si="23"/>
        <v>1.7</v>
      </c>
      <c r="W14" s="8">
        <f t="shared" ref="W14" si="28">V14</f>
        <v>1.7</v>
      </c>
      <c r="X14" s="22">
        <f t="shared" si="8"/>
        <v>1.7</v>
      </c>
      <c r="Y14" s="4">
        <v>1</v>
      </c>
      <c r="Z14" s="5">
        <f t="shared" si="24"/>
        <v>1</v>
      </c>
      <c r="AA14" s="8">
        <f t="shared" ref="AA14" si="29">Z14</f>
        <v>1</v>
      </c>
      <c r="AB14" s="22">
        <f t="shared" si="10"/>
        <v>1</v>
      </c>
    </row>
    <row r="15" spans="1:28" x14ac:dyDescent="0.25">
      <c r="A15" s="25" t="str">
        <f>Specs!A15</f>
        <v>eCANOPY_TREES_UNDERSTORY_HEIGHT_TO_LIVE_CROWN</v>
      </c>
      <c r="B15" s="11">
        <v>1.1000000000000001</v>
      </c>
      <c r="C15" s="12">
        <v>1.05</v>
      </c>
      <c r="D15" s="13"/>
      <c r="F15" s="5">
        <f>$B15*E15</f>
        <v>0</v>
      </c>
      <c r="G15" s="8">
        <f>$C15*F15</f>
        <v>0</v>
      </c>
      <c r="H15" s="22">
        <f t="shared" si="0"/>
        <v>0</v>
      </c>
      <c r="J15" s="5">
        <f>$B15*I15</f>
        <v>0</v>
      </c>
      <c r="K15" s="8">
        <f>$C15*J15</f>
        <v>0</v>
      </c>
      <c r="L15" s="22">
        <f t="shared" si="2"/>
        <v>0</v>
      </c>
      <c r="N15" s="5">
        <f>$B15*M15</f>
        <v>0</v>
      </c>
      <c r="O15" s="8">
        <f>$C15*N15</f>
        <v>0</v>
      </c>
      <c r="P15" s="22">
        <f t="shared" si="4"/>
        <v>0</v>
      </c>
      <c r="Q15" s="4">
        <v>0</v>
      </c>
      <c r="R15" s="5">
        <f>$B15*Q15</f>
        <v>0</v>
      </c>
      <c r="S15" s="8">
        <f>$C15*R15</f>
        <v>0</v>
      </c>
      <c r="T15" s="22">
        <f t="shared" si="6"/>
        <v>0</v>
      </c>
      <c r="U15" s="4">
        <v>2</v>
      </c>
      <c r="V15" s="5">
        <f>$B15*U15</f>
        <v>2.2000000000000002</v>
      </c>
      <c r="W15" s="8">
        <f>$C15*V15</f>
        <v>2.3100000000000005</v>
      </c>
      <c r="X15" s="22">
        <f t="shared" si="8"/>
        <v>2.3100000000000005</v>
      </c>
      <c r="Y15" s="4">
        <v>2</v>
      </c>
      <c r="Z15" s="5">
        <f>$B15*Y15</f>
        <v>2.2000000000000002</v>
      </c>
      <c r="AA15" s="8">
        <f>$C15*Z15</f>
        <v>2.3100000000000005</v>
      </c>
      <c r="AB15" s="22">
        <f t="shared" si="10"/>
        <v>2.3100000000000005</v>
      </c>
    </row>
    <row r="16" spans="1:28" x14ac:dyDescent="0.25">
      <c r="A16" s="25" t="str">
        <f>Specs!A16</f>
        <v>eCANOPY_TREES_UNDERSTORY_HEIGHT</v>
      </c>
      <c r="B16" s="11"/>
      <c r="C16" s="12"/>
      <c r="D16" s="13"/>
      <c r="F16" s="5">
        <f t="shared" si="0"/>
        <v>0</v>
      </c>
      <c r="G16" s="8">
        <f t="shared" si="0"/>
        <v>0</v>
      </c>
      <c r="H16" s="22">
        <f t="shared" si="0"/>
        <v>0</v>
      </c>
      <c r="J16" s="5">
        <f t="shared" si="0"/>
        <v>0</v>
      </c>
      <c r="K16" s="8">
        <f t="shared" ref="K16" si="30">J16</f>
        <v>0</v>
      </c>
      <c r="L16" s="22">
        <f t="shared" si="2"/>
        <v>0</v>
      </c>
      <c r="N16" s="5">
        <f t="shared" si="21"/>
        <v>0</v>
      </c>
      <c r="O16" s="8">
        <f t="shared" ref="O16" si="31">N16</f>
        <v>0</v>
      </c>
      <c r="P16" s="22">
        <f t="shared" si="4"/>
        <v>0</v>
      </c>
      <c r="Q16" s="4">
        <v>1.5</v>
      </c>
      <c r="R16" s="5">
        <f t="shared" si="22"/>
        <v>1.5</v>
      </c>
      <c r="S16" s="8">
        <f t="shared" ref="S16" si="32">R16</f>
        <v>1.5</v>
      </c>
      <c r="T16" s="22">
        <f t="shared" si="6"/>
        <v>1.5</v>
      </c>
      <c r="U16" s="4">
        <v>10</v>
      </c>
      <c r="V16" s="5">
        <f t="shared" si="23"/>
        <v>10</v>
      </c>
      <c r="W16" s="8">
        <f t="shared" ref="W16" si="33">V16</f>
        <v>10</v>
      </c>
      <c r="X16" s="22">
        <f t="shared" si="8"/>
        <v>10</v>
      </c>
      <c r="Y16" s="4">
        <v>5</v>
      </c>
      <c r="Z16" s="5">
        <f t="shared" si="24"/>
        <v>5</v>
      </c>
      <c r="AA16" s="8">
        <f t="shared" ref="AA16" si="34">Z16</f>
        <v>5</v>
      </c>
      <c r="AB16" s="22">
        <f t="shared" si="10"/>
        <v>5</v>
      </c>
    </row>
    <row r="17" spans="1:28" x14ac:dyDescent="0.25">
      <c r="A17" s="25" t="str">
        <f>Specs!A17</f>
        <v>eCANOPY_TREES_UNDERSTORY_PERCENT_COVER</v>
      </c>
      <c r="B17" s="11">
        <v>0.9</v>
      </c>
      <c r="C17" s="12">
        <v>0.95</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2.7</v>
      </c>
      <c r="S17" s="8">
        <f>$C17*R17</f>
        <v>2.5649999999999999</v>
      </c>
      <c r="T17" s="22">
        <f t="shared" si="6"/>
        <v>2.5649999999999999</v>
      </c>
      <c r="U17" s="4">
        <v>30</v>
      </c>
      <c r="V17" s="5">
        <f>$B17*U17</f>
        <v>27</v>
      </c>
      <c r="W17" s="8">
        <f>$C17*V17</f>
        <v>25.65</v>
      </c>
      <c r="X17" s="22">
        <f t="shared" si="8"/>
        <v>25.65</v>
      </c>
      <c r="Y17" s="4">
        <v>5</v>
      </c>
      <c r="Z17" s="5">
        <f>$B17*Y17</f>
        <v>4.5</v>
      </c>
      <c r="AA17" s="8">
        <f>$C17*Z17</f>
        <v>4.2749999999999995</v>
      </c>
      <c r="AB17" s="22">
        <f t="shared" si="10"/>
        <v>4.2749999999999995</v>
      </c>
    </row>
    <row r="18" spans="1:28" x14ac:dyDescent="0.25">
      <c r="A18" s="25" t="str">
        <f>Specs!A18</f>
        <v>eCANOPY_TREES_UNDERSTORY_STEM_DENSITY</v>
      </c>
      <c r="B18" s="11">
        <v>0.9</v>
      </c>
      <c r="C18" s="12">
        <v>0.95</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900</v>
      </c>
      <c r="S18" s="8">
        <f>$C18*R18</f>
        <v>855</v>
      </c>
      <c r="T18" s="22">
        <f t="shared" si="6"/>
        <v>855</v>
      </c>
      <c r="U18" s="4">
        <v>1000</v>
      </c>
      <c r="V18" s="5">
        <f>$B18*U18</f>
        <v>900</v>
      </c>
      <c r="W18" s="8">
        <f>$C18*V18</f>
        <v>855</v>
      </c>
      <c r="X18" s="22">
        <f t="shared" si="8"/>
        <v>855</v>
      </c>
      <c r="Y18" s="4">
        <v>25</v>
      </c>
      <c r="Z18" s="5">
        <f>$B18*Y18</f>
        <v>22.5</v>
      </c>
      <c r="AA18" s="8">
        <f>$C18*Z18</f>
        <v>21.375</v>
      </c>
      <c r="AB18" s="22">
        <f t="shared" si="10"/>
        <v>21.375</v>
      </c>
    </row>
    <row r="19" spans="1:28" x14ac:dyDescent="0.25">
      <c r="A19" s="25" t="str">
        <f>Specs!A19</f>
        <v>eCANOPY_SNAGS_CLASS_1_ALL_OTHERS_DIAMETER</v>
      </c>
      <c r="B19" s="11"/>
      <c r="C19" s="12" t="s">
        <v>30</v>
      </c>
      <c r="D19" s="13">
        <v>0</v>
      </c>
      <c r="F19" s="5">
        <f>E19</f>
        <v>0</v>
      </c>
      <c r="G19" s="8">
        <f>F23</f>
        <v>9.6</v>
      </c>
      <c r="H19" s="22">
        <f>$D19*G19</f>
        <v>0</v>
      </c>
      <c r="J19" s="5">
        <f>I19</f>
        <v>0</v>
      </c>
      <c r="K19" s="8">
        <f>J23</f>
        <v>0</v>
      </c>
      <c r="L19" s="22">
        <f>$D19*K19</f>
        <v>0</v>
      </c>
      <c r="N19" s="5">
        <f>M19</f>
        <v>0</v>
      </c>
      <c r="O19" s="8">
        <f>N23</f>
        <v>0</v>
      </c>
      <c r="P19" s="22">
        <f>$D19*O19</f>
        <v>0</v>
      </c>
      <c r="Q19" s="4">
        <v>3.5</v>
      </c>
      <c r="R19" s="5">
        <f>Q19</f>
        <v>3.5</v>
      </c>
      <c r="S19" s="8">
        <f>R23</f>
        <v>2.9</v>
      </c>
      <c r="T19" s="22">
        <f>$D19*S19</f>
        <v>0</v>
      </c>
      <c r="U19" s="4">
        <v>13</v>
      </c>
      <c r="V19" s="5">
        <f>U19</f>
        <v>13</v>
      </c>
      <c r="W19" s="8">
        <f>V23</f>
        <v>9</v>
      </c>
      <c r="X19" s="22">
        <f>$D19*W19</f>
        <v>0</v>
      </c>
      <c r="Z19" s="5">
        <f>Y19</f>
        <v>0</v>
      </c>
      <c r="AA19" s="8">
        <f>Z23</f>
        <v>12</v>
      </c>
      <c r="AB19" s="22">
        <f>$D19*AA19</f>
        <v>0</v>
      </c>
    </row>
    <row r="20" spans="1:28" x14ac:dyDescent="0.25">
      <c r="A20" s="25" t="str">
        <f>Specs!A20</f>
        <v>eCANOPY_SNAGS_CLASS_1_ALL_OTHERS_HEIGHT</v>
      </c>
      <c r="B20" s="11"/>
      <c r="C20" s="12" t="s">
        <v>16</v>
      </c>
      <c r="D20" s="13">
        <v>0</v>
      </c>
      <c r="F20" s="5">
        <f>E20</f>
        <v>0</v>
      </c>
      <c r="G20" s="8">
        <f>F24</f>
        <v>100</v>
      </c>
      <c r="H20" s="22">
        <f>$D20*G20</f>
        <v>0</v>
      </c>
      <c r="J20" s="5">
        <f>I20</f>
        <v>0</v>
      </c>
      <c r="K20" s="8">
        <f>J24</f>
        <v>0</v>
      </c>
      <c r="L20" s="22">
        <f>$D20*K20</f>
        <v>0</v>
      </c>
      <c r="N20" s="5">
        <f>M20</f>
        <v>0</v>
      </c>
      <c r="O20" s="8">
        <f>N24</f>
        <v>0</v>
      </c>
      <c r="P20" s="22">
        <f>$D20*O20</f>
        <v>0</v>
      </c>
      <c r="Q20" s="4">
        <v>25</v>
      </c>
      <c r="R20" s="5">
        <f>Q20</f>
        <v>25</v>
      </c>
      <c r="S20" s="8">
        <f>R24</f>
        <v>25</v>
      </c>
      <c r="T20" s="22">
        <f>$D20*S20</f>
        <v>0</v>
      </c>
      <c r="U20" s="4">
        <v>55</v>
      </c>
      <c r="V20" s="5">
        <f>U20</f>
        <v>55</v>
      </c>
      <c r="W20" s="8">
        <f>V24</f>
        <v>50</v>
      </c>
      <c r="X20" s="22">
        <f>$D20*W20</f>
        <v>0</v>
      </c>
      <c r="Z20" s="5">
        <f>Y20</f>
        <v>0</v>
      </c>
      <c r="AA20" s="8">
        <f>Z24</f>
        <v>78</v>
      </c>
      <c r="AB20" s="22">
        <f>$D20*AA20</f>
        <v>0</v>
      </c>
    </row>
    <row r="21" spans="1:28" x14ac:dyDescent="0.25">
      <c r="A21" s="25" t="str">
        <f>Specs!A21</f>
        <v>eCANOPY_SNAGS_CLASS_1_ALL_OTHERS_STEM_DENSITY</v>
      </c>
      <c r="B21" s="11"/>
      <c r="C21" s="12" t="s">
        <v>17</v>
      </c>
      <c r="D21" s="13">
        <v>0</v>
      </c>
      <c r="F21" s="5">
        <f>E21</f>
        <v>0</v>
      </c>
      <c r="G21" s="8">
        <f>F26</f>
        <v>1.2000000000000002</v>
      </c>
      <c r="H21" s="22">
        <f>$D21*G21</f>
        <v>0</v>
      </c>
      <c r="J21" s="5">
        <f>I21</f>
        <v>0</v>
      </c>
      <c r="K21" s="8">
        <f>J26</f>
        <v>0</v>
      </c>
      <c r="L21" s="22">
        <f>$D21*K21</f>
        <v>0</v>
      </c>
      <c r="N21" s="5">
        <f>M21</f>
        <v>0</v>
      </c>
      <c r="O21" s="8">
        <f>N26</f>
        <v>0</v>
      </c>
      <c r="P21" s="22">
        <f>$D21*O21</f>
        <v>0</v>
      </c>
      <c r="Q21" s="4">
        <v>100</v>
      </c>
      <c r="R21" s="5">
        <f>Q21</f>
        <v>100</v>
      </c>
      <c r="S21" s="8">
        <f>R26</f>
        <v>350</v>
      </c>
      <c r="T21" s="22">
        <f>$D21*S21</f>
        <v>0</v>
      </c>
      <c r="U21" s="4">
        <v>5</v>
      </c>
      <c r="V21" s="5">
        <f>U21</f>
        <v>5</v>
      </c>
      <c r="W21" s="8">
        <f>V26</f>
        <v>24.5</v>
      </c>
      <c r="X21" s="22">
        <f>$D21*W21</f>
        <v>0</v>
      </c>
      <c r="Z21" s="5">
        <f>Y21</f>
        <v>0</v>
      </c>
      <c r="AA21" s="8">
        <f>Z26</f>
        <v>10</v>
      </c>
      <c r="AB21" s="22">
        <f>$D21*AA21</f>
        <v>0</v>
      </c>
    </row>
    <row r="22" spans="1:28" x14ac:dyDescent="0.25">
      <c r="A22" s="25" t="str">
        <f>Specs!A22</f>
        <v>eCANOPY_SNAGS_CLASS_1_CONIFERS_WITH_FOLIAGE_HEIGHT_TO_CROWN_BASE</v>
      </c>
      <c r="B22" s="11" t="s">
        <v>5</v>
      </c>
      <c r="C22" s="12">
        <v>0</v>
      </c>
      <c r="D22" s="13"/>
      <c r="F22" s="5">
        <f>IF(E22=0,E5,E22)</f>
        <v>20</v>
      </c>
      <c r="G22" s="8">
        <f>$C22*F22</f>
        <v>0</v>
      </c>
      <c r="H22" s="22">
        <f t="shared" ref="H22:H25" si="35">G22</f>
        <v>0</v>
      </c>
      <c r="J22" s="5">
        <f>IF(I22=0,I5,I22)</f>
        <v>0</v>
      </c>
      <c r="K22" s="8">
        <f>$C22*J22</f>
        <v>0</v>
      </c>
      <c r="L22" s="22">
        <f t="shared" ref="L22:L25" si="36">K22</f>
        <v>0</v>
      </c>
      <c r="N22" s="5">
        <f>IF(M22=0,M5,M22)</f>
        <v>0</v>
      </c>
      <c r="O22" s="8">
        <f>$C22*N22</f>
        <v>0</v>
      </c>
      <c r="P22" s="22">
        <f t="shared" ref="P22:P25" si="37">O22</f>
        <v>0</v>
      </c>
      <c r="R22" s="5">
        <f>IF(Q22=0,Q5,Q22)</f>
        <v>4</v>
      </c>
      <c r="S22" s="8">
        <f>$C22*R22</f>
        <v>0</v>
      </c>
      <c r="T22" s="22">
        <f t="shared" ref="T22:T25" si="38">S22</f>
        <v>0</v>
      </c>
      <c r="U22" s="4">
        <v>33.35</v>
      </c>
      <c r="V22" s="5">
        <f>IF(U22=0,U5,U22)</f>
        <v>33.35</v>
      </c>
      <c r="W22" s="8">
        <f>$C22*V22</f>
        <v>0</v>
      </c>
      <c r="X22" s="22">
        <f t="shared" ref="X22:X25" si="39">W22</f>
        <v>0</v>
      </c>
      <c r="Z22" s="5">
        <f>IF(Y22=0,Y5,Y22)</f>
        <v>55</v>
      </c>
      <c r="AA22" s="8">
        <f>$C22*Z22</f>
        <v>0</v>
      </c>
      <c r="AB22" s="22">
        <f t="shared" ref="AB22:AB25" si="40">AA22</f>
        <v>0</v>
      </c>
    </row>
    <row r="23" spans="1:28" x14ac:dyDescent="0.25">
      <c r="A23" s="25" t="str">
        <f>Specs!A23</f>
        <v>eCANOPY_SNAGS_CLASS_1_CONIFERS_WITH_FOLIAGE_DIAMETER</v>
      </c>
      <c r="B23" s="11" t="s">
        <v>92</v>
      </c>
      <c r="C23" s="12">
        <v>0</v>
      </c>
      <c r="D23" s="13"/>
      <c r="F23" s="5">
        <f>IF(E23=0,E4,E23)</f>
        <v>9.6</v>
      </c>
      <c r="G23" s="8">
        <f>$C23*F23</f>
        <v>0</v>
      </c>
      <c r="H23" s="22">
        <f t="shared" si="35"/>
        <v>0</v>
      </c>
      <c r="J23" s="5">
        <f>IF(I23=0,I4,I23)</f>
        <v>0</v>
      </c>
      <c r="K23" s="8">
        <f>$C23*J23</f>
        <v>0</v>
      </c>
      <c r="L23" s="22">
        <f t="shared" si="36"/>
        <v>0</v>
      </c>
      <c r="N23" s="5">
        <f>IF(M23=0,M4,M23)</f>
        <v>0</v>
      </c>
      <c r="O23" s="8">
        <f>$C23*N23</f>
        <v>0</v>
      </c>
      <c r="P23" s="22">
        <f t="shared" si="37"/>
        <v>0</v>
      </c>
      <c r="R23" s="5">
        <f>IF(Q23=0,Q4,Q23)</f>
        <v>2.9</v>
      </c>
      <c r="S23" s="8">
        <f>$C23*R23</f>
        <v>0</v>
      </c>
      <c r="T23" s="22">
        <f t="shared" si="38"/>
        <v>0</v>
      </c>
      <c r="U23" s="4">
        <v>9</v>
      </c>
      <c r="V23" s="5">
        <f>IF(U23=0,U4,U23)</f>
        <v>9</v>
      </c>
      <c r="W23" s="8">
        <f>$C23*V23</f>
        <v>0</v>
      </c>
      <c r="X23" s="22">
        <f t="shared" si="39"/>
        <v>0</v>
      </c>
      <c r="Z23" s="5">
        <f>IF(Y23=0,Y4,Y23)</f>
        <v>12</v>
      </c>
      <c r="AA23" s="8">
        <f>$C23*Z23</f>
        <v>0</v>
      </c>
      <c r="AB23" s="22">
        <f t="shared" si="40"/>
        <v>0</v>
      </c>
    </row>
    <row r="24" spans="1:28" x14ac:dyDescent="0.25">
      <c r="A24" s="25" t="str">
        <f>Specs!A24</f>
        <v>eCANOPY_SNAGS_CLASS_1_CONIFERS_WITH_FOLIAGE_HEIGHT</v>
      </c>
      <c r="B24" s="11" t="s">
        <v>38</v>
      </c>
      <c r="C24" s="12">
        <v>0</v>
      </c>
      <c r="D24" s="13"/>
      <c r="F24" s="5">
        <f>IF(E24=0,E6,E24)</f>
        <v>100</v>
      </c>
      <c r="G24" s="8">
        <f>$C24*F24</f>
        <v>0</v>
      </c>
      <c r="H24" s="22">
        <f t="shared" si="35"/>
        <v>0</v>
      </c>
      <c r="J24" s="5">
        <f>IF(I24=0,I6,I24)</f>
        <v>0</v>
      </c>
      <c r="K24" s="8">
        <f>$C24*J24</f>
        <v>0</v>
      </c>
      <c r="L24" s="22">
        <f t="shared" si="36"/>
        <v>0</v>
      </c>
      <c r="N24" s="5">
        <f>IF(M24=0,M6,M24)</f>
        <v>0</v>
      </c>
      <c r="O24" s="8">
        <f>$C24*N24</f>
        <v>0</v>
      </c>
      <c r="P24" s="22">
        <f t="shared" si="37"/>
        <v>0</v>
      </c>
      <c r="R24" s="5">
        <f>IF(Q24=0,Q6,Q24)</f>
        <v>25</v>
      </c>
      <c r="S24" s="8">
        <f>$C24*R24</f>
        <v>0</v>
      </c>
      <c r="T24" s="22">
        <f t="shared" si="38"/>
        <v>0</v>
      </c>
      <c r="U24" s="4">
        <v>50</v>
      </c>
      <c r="V24" s="5">
        <f>IF(U24=0,U6,U24)</f>
        <v>50</v>
      </c>
      <c r="W24" s="8">
        <f>$C24*V24</f>
        <v>0</v>
      </c>
      <c r="X24" s="22">
        <f t="shared" si="39"/>
        <v>0</v>
      </c>
      <c r="Z24" s="5">
        <f>IF(Y24=0,Y6,Y24)</f>
        <v>78</v>
      </c>
      <c r="AA24" s="8">
        <f>$C24*Z24</f>
        <v>0</v>
      </c>
      <c r="AB24" s="22">
        <f t="shared" si="40"/>
        <v>0</v>
      </c>
    </row>
    <row r="25" spans="1:28" x14ac:dyDescent="0.25">
      <c r="A25" s="25" t="str">
        <f>Specs!A25</f>
        <v>eCANOPY_SNAGS_CLASS_1_CONIFERS_WITH_FOLIAGE_PERCENT_COVER</v>
      </c>
      <c r="B25" s="11" t="s">
        <v>3</v>
      </c>
      <c r="C25" s="12">
        <v>0</v>
      </c>
      <c r="D25" s="13"/>
      <c r="F25" s="5">
        <f>E25+(E3*0.1)</f>
        <v>4</v>
      </c>
      <c r="G25" s="8">
        <f>$C25*F25</f>
        <v>0</v>
      </c>
      <c r="H25" s="22">
        <f t="shared" si="35"/>
        <v>0</v>
      </c>
      <c r="J25" s="5">
        <f>I25+(I3*0.1)</f>
        <v>0</v>
      </c>
      <c r="K25" s="8">
        <f>$C25*J25</f>
        <v>0</v>
      </c>
      <c r="L25" s="22">
        <f t="shared" si="36"/>
        <v>0</v>
      </c>
      <c r="N25" s="5">
        <f>M25+(M3*0.1)</f>
        <v>0</v>
      </c>
      <c r="O25" s="8">
        <f>$C25*N25</f>
        <v>0</v>
      </c>
      <c r="P25" s="22">
        <f t="shared" si="37"/>
        <v>0</v>
      </c>
      <c r="R25" s="5">
        <f>Q25+(Q3*0.1)</f>
        <v>8</v>
      </c>
      <c r="S25" s="8">
        <f>$C25*R25</f>
        <v>0</v>
      </c>
      <c r="T25" s="22">
        <f t="shared" si="38"/>
        <v>0</v>
      </c>
      <c r="U25" s="4">
        <v>0.5071</v>
      </c>
      <c r="V25" s="5">
        <f>U25+(U3*0.1)</f>
        <v>9.0070999999999994</v>
      </c>
      <c r="W25" s="8">
        <f>$C25*V25</f>
        <v>0</v>
      </c>
      <c r="X25" s="22">
        <f t="shared" si="39"/>
        <v>0</v>
      </c>
      <c r="Z25" s="5">
        <f>Y25+(Y3*0.1)</f>
        <v>6</v>
      </c>
      <c r="AA25" s="8">
        <f>$C25*Z25</f>
        <v>0</v>
      </c>
      <c r="AB25" s="22">
        <f t="shared" si="40"/>
        <v>0</v>
      </c>
    </row>
    <row r="26" spans="1:28" x14ac:dyDescent="0.25">
      <c r="A26" s="25" t="str">
        <f>Specs!A26</f>
        <v>eCANOPY_SNAGS_CLASS_1_CONIFERS_WITH_FOLIAGE_STEM_DENSITY</v>
      </c>
      <c r="B26" s="11" t="s">
        <v>28</v>
      </c>
      <c r="C26" s="12">
        <v>0</v>
      </c>
      <c r="D26" s="13"/>
      <c r="F26" s="5">
        <f>E26+(0.1*E8)+(0.1*E13)</f>
        <v>1.2000000000000002</v>
      </c>
      <c r="G26" s="8">
        <f>$C26*F26</f>
        <v>0</v>
      </c>
      <c r="H26" s="9">
        <f t="shared" ref="H26" si="41">$D26*G26</f>
        <v>0</v>
      </c>
      <c r="J26" s="5">
        <f>I26+(0.1*I8)+(0.1*I13)</f>
        <v>0</v>
      </c>
      <c r="K26" s="8">
        <f>$C26*J26</f>
        <v>0</v>
      </c>
      <c r="L26" s="9">
        <f t="shared" ref="L26" si="42">$D26*K26</f>
        <v>0</v>
      </c>
      <c r="N26" s="5">
        <f>M26+(0.1*M8)+(0.1*M13)</f>
        <v>0</v>
      </c>
      <c r="O26" s="8">
        <f>$C26*N26</f>
        <v>0</v>
      </c>
      <c r="P26" s="9">
        <f t="shared" ref="P26" si="43">$D26*O26</f>
        <v>0</v>
      </c>
      <c r="R26" s="5">
        <f>Q26+(0.1*Q8)+(0.1*Q13)</f>
        <v>350</v>
      </c>
      <c r="S26" s="8">
        <f>$C26*R26</f>
        <v>0</v>
      </c>
      <c r="T26" s="9">
        <f t="shared" ref="T26" si="44">$D26*S26</f>
        <v>0</v>
      </c>
      <c r="U26" s="4">
        <v>5</v>
      </c>
      <c r="V26" s="5">
        <f>U26+(0.1*U8)+(0.1*U13)</f>
        <v>24.5</v>
      </c>
      <c r="W26" s="8">
        <f>$C26*V26</f>
        <v>0</v>
      </c>
      <c r="X26" s="9">
        <f t="shared" ref="X26" si="45">$D26*W26</f>
        <v>0</v>
      </c>
      <c r="Z26" s="5">
        <f>Y26+(0.1*Y8)+(0.1*Y13)</f>
        <v>10</v>
      </c>
      <c r="AA26" s="8">
        <f>$C26*Z26</f>
        <v>0</v>
      </c>
      <c r="AB26" s="9">
        <f t="shared" ref="AB26" si="46">$D26*AA26</f>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F43" si="47">E28</f>
        <v>0</v>
      </c>
      <c r="G28" s="8">
        <f>F20</f>
        <v>0</v>
      </c>
      <c r="H28" s="9">
        <f t="shared" ref="H28:H29" si="48">G20</f>
        <v>100</v>
      </c>
      <c r="J28" s="5">
        <f t="shared" ref="J28:J91" si="49">I28</f>
        <v>0</v>
      </c>
      <c r="K28" s="8">
        <f>J20</f>
        <v>0</v>
      </c>
      <c r="L28" s="9">
        <f t="shared" ref="L28:L29" si="50">K20</f>
        <v>0</v>
      </c>
      <c r="N28" s="5">
        <f t="shared" ref="N28:N91" si="51">M28</f>
        <v>0</v>
      </c>
      <c r="O28" s="8">
        <f>N20</f>
        <v>0</v>
      </c>
      <c r="P28" s="9">
        <f t="shared" ref="P28:P29" si="52">O20</f>
        <v>0</v>
      </c>
      <c r="Q28" s="4">
        <v>20</v>
      </c>
      <c r="R28" s="5">
        <f t="shared" ref="R28:R91" si="53">Q28</f>
        <v>20</v>
      </c>
      <c r="S28" s="8">
        <f>R20</f>
        <v>25</v>
      </c>
      <c r="T28" s="9">
        <f t="shared" ref="T28:T29" si="54">S20</f>
        <v>25</v>
      </c>
      <c r="U28" s="4">
        <v>50</v>
      </c>
      <c r="V28" s="5">
        <f t="shared" ref="V28:V91" si="55">U28</f>
        <v>50</v>
      </c>
      <c r="W28" s="8">
        <f>V20</f>
        <v>55</v>
      </c>
      <c r="X28" s="9">
        <f t="shared" ref="X28:X29" si="56">W20</f>
        <v>50</v>
      </c>
      <c r="Y28" s="4">
        <v>70</v>
      </c>
      <c r="Z28" s="5">
        <f t="shared" ref="Z28:Z91" si="57">Y28</f>
        <v>70</v>
      </c>
      <c r="AA28" s="8">
        <f>Z20</f>
        <v>0</v>
      </c>
      <c r="AB28" s="9">
        <f t="shared" ref="AB28:AB29" si="58">AA20</f>
        <v>78</v>
      </c>
    </row>
    <row r="29" spans="1:28" x14ac:dyDescent="0.25">
      <c r="A29" s="25" t="str">
        <f>Specs!A29</f>
        <v>eCANOPY_SNAGS_CLASS_2_STEM_DENSITY</v>
      </c>
      <c r="B29" s="11"/>
      <c r="C29" s="12" t="s">
        <v>19</v>
      </c>
      <c r="D29" s="13" t="s">
        <v>19</v>
      </c>
      <c r="F29" s="5">
        <f t="shared" si="47"/>
        <v>0</v>
      </c>
      <c r="G29" s="8">
        <f>F21</f>
        <v>0</v>
      </c>
      <c r="H29" s="9">
        <f t="shared" si="48"/>
        <v>1.2000000000000002</v>
      </c>
      <c r="J29" s="5">
        <f t="shared" si="49"/>
        <v>0</v>
      </c>
      <c r="K29" s="8">
        <f>J21</f>
        <v>0</v>
      </c>
      <c r="L29" s="9">
        <f t="shared" si="50"/>
        <v>0</v>
      </c>
      <c r="N29" s="5">
        <f t="shared" si="51"/>
        <v>0</v>
      </c>
      <c r="O29" s="8">
        <f>N21</f>
        <v>0</v>
      </c>
      <c r="P29" s="9">
        <f t="shared" si="52"/>
        <v>0</v>
      </c>
      <c r="Q29" s="4">
        <v>150</v>
      </c>
      <c r="R29" s="5">
        <f t="shared" si="53"/>
        <v>150</v>
      </c>
      <c r="S29" s="8">
        <f>R21</f>
        <v>100</v>
      </c>
      <c r="T29" s="9">
        <f t="shared" si="54"/>
        <v>350</v>
      </c>
      <c r="U29" s="4">
        <v>10</v>
      </c>
      <c r="V29" s="5">
        <f t="shared" si="55"/>
        <v>10</v>
      </c>
      <c r="W29" s="8">
        <f>V21</f>
        <v>5</v>
      </c>
      <c r="X29" s="9">
        <f t="shared" si="56"/>
        <v>24.5</v>
      </c>
      <c r="Y29" s="4">
        <v>3</v>
      </c>
      <c r="Z29" s="5">
        <f t="shared" si="57"/>
        <v>3</v>
      </c>
      <c r="AA29" s="8">
        <f>Z21</f>
        <v>0</v>
      </c>
      <c r="AB29" s="9">
        <f t="shared" si="58"/>
        <v>10</v>
      </c>
    </row>
    <row r="30" spans="1:28" x14ac:dyDescent="0.25">
      <c r="A30" s="25" t="str">
        <f>Specs!A30</f>
        <v>eCANOPY_SNAGS_CLASS_3_DIAMETER</v>
      </c>
      <c r="B30" s="11"/>
      <c r="C30" s="12" t="s">
        <v>32</v>
      </c>
      <c r="D30" s="13" t="s">
        <v>32</v>
      </c>
      <c r="E30" s="4">
        <v>9</v>
      </c>
      <c r="F30" s="5">
        <f t="shared" si="47"/>
        <v>9</v>
      </c>
      <c r="G30" s="8">
        <f>F27</f>
        <v>0</v>
      </c>
      <c r="H30" s="9">
        <f>G27</f>
        <v>0</v>
      </c>
      <c r="J30" s="5">
        <f t="shared" si="49"/>
        <v>0</v>
      </c>
      <c r="K30" s="8">
        <f>J27</f>
        <v>0</v>
      </c>
      <c r="L30" s="9">
        <f>K27</f>
        <v>0</v>
      </c>
      <c r="N30" s="5">
        <f t="shared" si="51"/>
        <v>0</v>
      </c>
      <c r="O30" s="8">
        <f>N27</f>
        <v>0</v>
      </c>
      <c r="P30" s="9">
        <f>O27</f>
        <v>0</v>
      </c>
      <c r="Q30" s="4">
        <v>3.5</v>
      </c>
      <c r="R30" s="5">
        <f t="shared" si="53"/>
        <v>3.5</v>
      </c>
      <c r="S30" s="8">
        <f>R27</f>
        <v>3.5</v>
      </c>
      <c r="T30" s="9">
        <f>S27</f>
        <v>3.5</v>
      </c>
      <c r="U30" s="4">
        <v>11</v>
      </c>
      <c r="V30" s="5">
        <f t="shared" si="55"/>
        <v>11</v>
      </c>
      <c r="W30" s="8">
        <f>V27</f>
        <v>11</v>
      </c>
      <c r="X30" s="9">
        <f>W27</f>
        <v>13</v>
      </c>
      <c r="Y30" s="4">
        <v>10</v>
      </c>
      <c r="Z30" s="5">
        <f t="shared" si="57"/>
        <v>10</v>
      </c>
      <c r="AA30" s="8">
        <f>Z27</f>
        <v>12</v>
      </c>
      <c r="AB30" s="9">
        <f>AA27</f>
        <v>0</v>
      </c>
    </row>
    <row r="31" spans="1:28" x14ac:dyDescent="0.25">
      <c r="A31" s="25" t="str">
        <f>Specs!A31</f>
        <v>eCANOPY_SNAGS_CLASS_3_HEIGHT</v>
      </c>
      <c r="B31" s="11"/>
      <c r="C31" s="12" t="s">
        <v>20</v>
      </c>
      <c r="D31" s="13" t="s">
        <v>20</v>
      </c>
      <c r="E31" s="4">
        <v>60</v>
      </c>
      <c r="F31" s="5">
        <f t="shared" si="47"/>
        <v>60</v>
      </c>
      <c r="G31" s="8">
        <f>F28</f>
        <v>0</v>
      </c>
      <c r="H31" s="9">
        <f>G28</f>
        <v>0</v>
      </c>
      <c r="J31" s="5">
        <f t="shared" si="49"/>
        <v>0</v>
      </c>
      <c r="K31" s="8">
        <f>J28</f>
        <v>0</v>
      </c>
      <c r="L31" s="9">
        <f>K28</f>
        <v>0</v>
      </c>
      <c r="N31" s="5">
        <f t="shared" si="51"/>
        <v>0</v>
      </c>
      <c r="O31" s="8">
        <f>N28</f>
        <v>0</v>
      </c>
      <c r="P31" s="9">
        <f>O28</f>
        <v>0</v>
      </c>
      <c r="Q31" s="4">
        <v>15</v>
      </c>
      <c r="R31" s="5">
        <f t="shared" si="53"/>
        <v>15</v>
      </c>
      <c r="S31" s="8">
        <f>R28</f>
        <v>20</v>
      </c>
      <c r="T31" s="9">
        <f>S28</f>
        <v>25</v>
      </c>
      <c r="U31" s="4">
        <v>40</v>
      </c>
      <c r="V31" s="5">
        <f t="shared" si="55"/>
        <v>40</v>
      </c>
      <c r="W31" s="8">
        <f>V28</f>
        <v>50</v>
      </c>
      <c r="X31" s="9">
        <f>W28</f>
        <v>55</v>
      </c>
      <c r="Y31" s="4">
        <v>60</v>
      </c>
      <c r="Z31" s="5">
        <f t="shared" si="57"/>
        <v>60</v>
      </c>
      <c r="AA31" s="8">
        <f>Z28</f>
        <v>70</v>
      </c>
      <c r="AB31" s="9">
        <f>AA28</f>
        <v>0</v>
      </c>
    </row>
    <row r="32" spans="1:28" x14ac:dyDescent="0.25">
      <c r="A32" s="25" t="str">
        <f>Specs!A32</f>
        <v>eCANOPY_SNAGS_CLASS_3_STEM_DENSITY</v>
      </c>
      <c r="B32" s="11"/>
      <c r="C32" s="12" t="s">
        <v>21</v>
      </c>
      <c r="D32" s="13" t="s">
        <v>21</v>
      </c>
      <c r="E32" s="4">
        <v>3</v>
      </c>
      <c r="F32" s="5">
        <f t="shared" si="47"/>
        <v>3</v>
      </c>
      <c r="G32" s="8">
        <f>F29</f>
        <v>0</v>
      </c>
      <c r="H32" s="9">
        <f t="shared" ref="H32" si="59">G29</f>
        <v>0</v>
      </c>
      <c r="J32" s="5">
        <f t="shared" si="49"/>
        <v>0</v>
      </c>
      <c r="K32" s="8">
        <f>J29</f>
        <v>0</v>
      </c>
      <c r="L32" s="9">
        <f t="shared" ref="L32" si="60">K29</f>
        <v>0</v>
      </c>
      <c r="N32" s="5">
        <f t="shared" si="51"/>
        <v>0</v>
      </c>
      <c r="O32" s="8">
        <f>N29</f>
        <v>0</v>
      </c>
      <c r="P32" s="9">
        <f t="shared" ref="P32" si="61">O29</f>
        <v>0</v>
      </c>
      <c r="Q32" s="4">
        <v>150</v>
      </c>
      <c r="R32" s="5">
        <f t="shared" si="53"/>
        <v>150</v>
      </c>
      <c r="S32" s="8">
        <f>R29</f>
        <v>150</v>
      </c>
      <c r="T32" s="9">
        <f t="shared" ref="T32" si="62">S29</f>
        <v>100</v>
      </c>
      <c r="U32" s="4">
        <v>5</v>
      </c>
      <c r="V32" s="5">
        <f t="shared" si="55"/>
        <v>5</v>
      </c>
      <c r="W32" s="8">
        <f>V29</f>
        <v>10</v>
      </c>
      <c r="X32" s="9">
        <f t="shared" ref="X32" si="63">W29</f>
        <v>5</v>
      </c>
      <c r="Y32" s="4">
        <v>3</v>
      </c>
      <c r="Z32" s="5">
        <f t="shared" si="57"/>
        <v>3</v>
      </c>
      <c r="AA32" s="8">
        <f>Z29</f>
        <v>3</v>
      </c>
      <c r="AB32" s="9">
        <f t="shared" ref="AB32" si="64">AA29</f>
        <v>0</v>
      </c>
    </row>
    <row r="33" spans="1:28" x14ac:dyDescent="0.25">
      <c r="A33" s="25" t="str">
        <f>Specs!A33</f>
        <v>eCANOPY_LADDER_FUELS_MAXIMUM_HEIGHT</v>
      </c>
      <c r="B33" s="11"/>
      <c r="C33" s="12"/>
      <c r="D33" s="13"/>
      <c r="F33" s="5">
        <f t="shared" si="47"/>
        <v>0</v>
      </c>
      <c r="G33" s="8">
        <f>F33</f>
        <v>0</v>
      </c>
      <c r="H33" s="9">
        <f>G33</f>
        <v>0</v>
      </c>
      <c r="J33" s="5">
        <f t="shared" si="49"/>
        <v>0</v>
      </c>
      <c r="K33" s="8">
        <f>J33</f>
        <v>0</v>
      </c>
      <c r="L33" s="9">
        <f>K33</f>
        <v>0</v>
      </c>
      <c r="N33" s="5">
        <f t="shared" si="51"/>
        <v>0</v>
      </c>
      <c r="O33" s="8">
        <f>N33</f>
        <v>0</v>
      </c>
      <c r="P33" s="9">
        <f>O33</f>
        <v>0</v>
      </c>
      <c r="Q33" s="4">
        <v>4</v>
      </c>
      <c r="R33" s="5">
        <f t="shared" si="53"/>
        <v>4</v>
      </c>
      <c r="S33" s="8">
        <f>R33</f>
        <v>4</v>
      </c>
      <c r="T33" s="9">
        <f>S33</f>
        <v>4</v>
      </c>
      <c r="U33" s="4">
        <v>15</v>
      </c>
      <c r="V33" s="5">
        <f t="shared" si="55"/>
        <v>15</v>
      </c>
      <c r="W33" s="8">
        <f>V33</f>
        <v>15</v>
      </c>
      <c r="X33" s="9">
        <f>W33</f>
        <v>15</v>
      </c>
      <c r="Z33" s="5">
        <f t="shared" si="57"/>
        <v>0</v>
      </c>
      <c r="AA33" s="8">
        <f>Z33</f>
        <v>0</v>
      </c>
      <c r="AB33" s="9">
        <f>AA33</f>
        <v>0</v>
      </c>
    </row>
    <row r="34" spans="1:28" x14ac:dyDescent="0.25">
      <c r="A34" s="25" t="str">
        <f>Specs!A34</f>
        <v>eCANOPY_LADDER_FUELS_MINIMUM_HEIGHT</v>
      </c>
      <c r="B34" s="11"/>
      <c r="C34" s="12"/>
      <c r="D34" s="13"/>
      <c r="F34" s="5">
        <f t="shared" si="47"/>
        <v>0</v>
      </c>
      <c r="G34" s="8">
        <f t="shared" ref="G34:H94" si="65">F34</f>
        <v>0</v>
      </c>
      <c r="H34" s="9">
        <f t="shared" si="65"/>
        <v>0</v>
      </c>
      <c r="J34" s="5">
        <f t="shared" si="49"/>
        <v>0</v>
      </c>
      <c r="K34" s="8">
        <f t="shared" ref="J28:L43" si="66">J34</f>
        <v>0</v>
      </c>
      <c r="L34" s="9">
        <f t="shared" si="66"/>
        <v>0</v>
      </c>
      <c r="N34" s="5">
        <f t="shared" si="51"/>
        <v>0</v>
      </c>
      <c r="O34" s="8">
        <f t="shared" ref="N28:P43" si="67">N34</f>
        <v>0</v>
      </c>
      <c r="P34" s="9">
        <f t="shared" si="67"/>
        <v>0</v>
      </c>
      <c r="Q34" s="4">
        <v>0</v>
      </c>
      <c r="R34" s="5">
        <f t="shared" si="53"/>
        <v>0</v>
      </c>
      <c r="S34" s="8">
        <f t="shared" ref="R28:T43" si="68">R34</f>
        <v>0</v>
      </c>
      <c r="T34" s="9">
        <f t="shared" si="68"/>
        <v>0</v>
      </c>
      <c r="U34" s="4">
        <v>5</v>
      </c>
      <c r="V34" s="5">
        <f t="shared" si="55"/>
        <v>5</v>
      </c>
      <c r="W34" s="8">
        <f t="shared" ref="V28:X43" si="69">V34</f>
        <v>5</v>
      </c>
      <c r="X34" s="9">
        <f t="shared" si="69"/>
        <v>5</v>
      </c>
      <c r="Z34" s="5">
        <f t="shared" si="57"/>
        <v>0</v>
      </c>
      <c r="AA34" s="8">
        <f t="shared" ref="Z28:AB43" si="70">Z34</f>
        <v>0</v>
      </c>
      <c r="AB34" s="9">
        <f t="shared" si="70"/>
        <v>0</v>
      </c>
    </row>
    <row r="35" spans="1:28" x14ac:dyDescent="0.25">
      <c r="A35" s="25" t="str">
        <f>Specs!A35</f>
        <v>eSHRUBS_PRIMARY_LAYER_HEIGHT</v>
      </c>
      <c r="B35" s="11"/>
      <c r="C35" s="12"/>
      <c r="D35" s="13"/>
      <c r="E35" s="4">
        <v>2.2000000000000002</v>
      </c>
      <c r="F35" s="5">
        <f t="shared" si="47"/>
        <v>2.2000000000000002</v>
      </c>
      <c r="G35" s="8">
        <f t="shared" si="65"/>
        <v>2.2000000000000002</v>
      </c>
      <c r="H35" s="9">
        <f t="shared" si="65"/>
        <v>2.2000000000000002</v>
      </c>
      <c r="I35" s="4">
        <v>5</v>
      </c>
      <c r="J35" s="5">
        <f t="shared" si="49"/>
        <v>5</v>
      </c>
      <c r="K35" s="8">
        <f t="shared" si="66"/>
        <v>5</v>
      </c>
      <c r="L35" s="9">
        <f t="shared" si="66"/>
        <v>5</v>
      </c>
      <c r="M35" s="4">
        <v>3</v>
      </c>
      <c r="N35" s="5">
        <f t="shared" si="51"/>
        <v>3</v>
      </c>
      <c r="O35" s="8">
        <f t="shared" si="67"/>
        <v>3</v>
      </c>
      <c r="P35" s="9">
        <f t="shared" si="67"/>
        <v>3</v>
      </c>
      <c r="Q35" s="4">
        <v>5</v>
      </c>
      <c r="R35" s="5">
        <f t="shared" si="53"/>
        <v>5</v>
      </c>
      <c r="S35" s="8">
        <f t="shared" si="68"/>
        <v>5</v>
      </c>
      <c r="T35" s="9">
        <f t="shared" si="68"/>
        <v>5</v>
      </c>
      <c r="U35" s="4">
        <v>6</v>
      </c>
      <c r="V35" s="5">
        <f t="shared" si="55"/>
        <v>6</v>
      </c>
      <c r="W35" s="8">
        <f t="shared" si="69"/>
        <v>6</v>
      </c>
      <c r="X35" s="9">
        <f t="shared" si="69"/>
        <v>6</v>
      </c>
      <c r="Y35" s="4">
        <v>5</v>
      </c>
      <c r="Z35" s="5">
        <f t="shared" si="57"/>
        <v>5</v>
      </c>
      <c r="AA35" s="8">
        <f t="shared" si="70"/>
        <v>5</v>
      </c>
      <c r="AB35" s="9">
        <f t="shared" si="70"/>
        <v>5</v>
      </c>
    </row>
    <row r="36" spans="1:28" x14ac:dyDescent="0.25">
      <c r="A36" s="25" t="str">
        <f>Specs!A36</f>
        <v>eSHRUBS_PRIMARY_LAYER_PERCENT_COVER</v>
      </c>
      <c r="B36" s="11"/>
      <c r="C36" s="12"/>
      <c r="D36" s="13"/>
      <c r="E36" s="4">
        <v>21.6</v>
      </c>
      <c r="F36" s="5">
        <f t="shared" si="47"/>
        <v>21.6</v>
      </c>
      <c r="G36" s="8">
        <f t="shared" si="65"/>
        <v>21.6</v>
      </c>
      <c r="H36" s="9">
        <f t="shared" si="65"/>
        <v>21.6</v>
      </c>
      <c r="I36" s="4">
        <v>70</v>
      </c>
      <c r="J36" s="5">
        <f t="shared" si="49"/>
        <v>70</v>
      </c>
      <c r="K36" s="8">
        <f t="shared" si="66"/>
        <v>70</v>
      </c>
      <c r="L36" s="9">
        <f t="shared" si="66"/>
        <v>70</v>
      </c>
      <c r="M36" s="4">
        <v>2</v>
      </c>
      <c r="N36" s="5">
        <f t="shared" si="51"/>
        <v>2</v>
      </c>
      <c r="O36" s="8">
        <f t="shared" si="67"/>
        <v>2</v>
      </c>
      <c r="P36" s="9">
        <f t="shared" si="67"/>
        <v>2</v>
      </c>
      <c r="Q36" s="4">
        <v>10</v>
      </c>
      <c r="R36" s="5">
        <f t="shared" si="53"/>
        <v>10</v>
      </c>
      <c r="S36" s="8">
        <f t="shared" si="68"/>
        <v>10</v>
      </c>
      <c r="T36" s="9">
        <f t="shared" si="68"/>
        <v>10</v>
      </c>
      <c r="U36" s="4">
        <v>30</v>
      </c>
      <c r="V36" s="5">
        <f t="shared" si="55"/>
        <v>30</v>
      </c>
      <c r="W36" s="8">
        <f t="shared" si="69"/>
        <v>30</v>
      </c>
      <c r="X36" s="9">
        <f t="shared" si="69"/>
        <v>30</v>
      </c>
      <c r="Y36" s="4">
        <v>80</v>
      </c>
      <c r="Z36" s="5">
        <f t="shared" si="57"/>
        <v>80</v>
      </c>
      <c r="AA36" s="8">
        <f t="shared" si="70"/>
        <v>80</v>
      </c>
      <c r="AB36" s="9">
        <f t="shared" si="70"/>
        <v>80</v>
      </c>
    </row>
    <row r="37" spans="1:28" x14ac:dyDescent="0.25">
      <c r="A37" s="25" t="str">
        <f>Specs!A37</f>
        <v>eSHRUBS_PRIMARY_LAYER_PERCENT_LIVE</v>
      </c>
      <c r="B37" s="11"/>
      <c r="C37" s="12"/>
      <c r="D37" s="13"/>
      <c r="E37" s="4">
        <v>85</v>
      </c>
      <c r="F37" s="5">
        <f t="shared" si="47"/>
        <v>85</v>
      </c>
      <c r="G37" s="8">
        <f t="shared" si="65"/>
        <v>85</v>
      </c>
      <c r="H37" s="9">
        <f t="shared" si="65"/>
        <v>85</v>
      </c>
      <c r="I37" s="4">
        <v>85</v>
      </c>
      <c r="J37" s="5">
        <f t="shared" si="49"/>
        <v>85</v>
      </c>
      <c r="K37" s="8">
        <f t="shared" si="66"/>
        <v>85</v>
      </c>
      <c r="L37" s="9">
        <f t="shared" si="66"/>
        <v>85</v>
      </c>
      <c r="M37" s="4">
        <v>100</v>
      </c>
      <c r="N37" s="5">
        <f t="shared" si="51"/>
        <v>100</v>
      </c>
      <c r="O37" s="8">
        <f t="shared" si="67"/>
        <v>100</v>
      </c>
      <c r="P37" s="9">
        <f t="shared" si="67"/>
        <v>100</v>
      </c>
      <c r="Q37" s="4">
        <v>90</v>
      </c>
      <c r="R37" s="5">
        <f t="shared" si="53"/>
        <v>90</v>
      </c>
      <c r="S37" s="8">
        <f t="shared" si="68"/>
        <v>90</v>
      </c>
      <c r="T37" s="9">
        <f t="shared" si="68"/>
        <v>90</v>
      </c>
      <c r="U37" s="4">
        <v>85</v>
      </c>
      <c r="V37" s="5">
        <f t="shared" si="55"/>
        <v>85</v>
      </c>
      <c r="W37" s="8">
        <f t="shared" si="69"/>
        <v>85</v>
      </c>
      <c r="X37" s="9">
        <f t="shared" si="69"/>
        <v>85</v>
      </c>
      <c r="Y37" s="4">
        <v>90</v>
      </c>
      <c r="Z37" s="5">
        <f t="shared" si="57"/>
        <v>90</v>
      </c>
      <c r="AA37" s="8">
        <f t="shared" si="70"/>
        <v>90</v>
      </c>
      <c r="AB37" s="9">
        <f t="shared" si="70"/>
        <v>90</v>
      </c>
    </row>
    <row r="38" spans="1:28" x14ac:dyDescent="0.25">
      <c r="A38" s="25" t="str">
        <f>Specs!A38</f>
        <v>eSHRUBS_SECONDARY_LAYER_HEIGHT</v>
      </c>
      <c r="B38" s="11"/>
      <c r="C38" s="12"/>
      <c r="D38" s="13"/>
      <c r="E38" s="4">
        <v>0.3</v>
      </c>
      <c r="F38" s="5">
        <f t="shared" si="47"/>
        <v>0.3</v>
      </c>
      <c r="G38" s="8">
        <f t="shared" si="65"/>
        <v>0.3</v>
      </c>
      <c r="H38" s="9">
        <f t="shared" si="65"/>
        <v>0.3</v>
      </c>
      <c r="I38" s="4">
        <v>2</v>
      </c>
      <c r="J38" s="5">
        <f t="shared" si="49"/>
        <v>2</v>
      </c>
      <c r="K38" s="8">
        <f t="shared" si="66"/>
        <v>2</v>
      </c>
      <c r="L38" s="9">
        <f t="shared" si="66"/>
        <v>2</v>
      </c>
      <c r="N38" s="5">
        <f t="shared" si="51"/>
        <v>0</v>
      </c>
      <c r="O38" s="8">
        <f t="shared" si="67"/>
        <v>0</v>
      </c>
      <c r="P38" s="9">
        <f t="shared" si="67"/>
        <v>0</v>
      </c>
      <c r="Q38" s="4">
        <v>1</v>
      </c>
      <c r="R38" s="5">
        <f t="shared" si="53"/>
        <v>1</v>
      </c>
      <c r="S38" s="8">
        <f t="shared" si="68"/>
        <v>1</v>
      </c>
      <c r="T38" s="9">
        <f t="shared" si="68"/>
        <v>1</v>
      </c>
      <c r="V38" s="5">
        <f t="shared" si="55"/>
        <v>0</v>
      </c>
      <c r="W38" s="8">
        <f t="shared" si="69"/>
        <v>0</v>
      </c>
      <c r="X38" s="9">
        <f t="shared" si="69"/>
        <v>0</v>
      </c>
      <c r="Z38" s="5">
        <f t="shared" si="57"/>
        <v>0</v>
      </c>
      <c r="AA38" s="8">
        <f t="shared" si="70"/>
        <v>0</v>
      </c>
      <c r="AB38" s="9">
        <f t="shared" si="70"/>
        <v>0</v>
      </c>
    </row>
    <row r="39" spans="1:28" x14ac:dyDescent="0.25">
      <c r="A39" s="25" t="str">
        <f>Specs!A39</f>
        <v>eSHRUBS_SECONDARY_LAYER_PERCENT_COVER</v>
      </c>
      <c r="B39" s="11"/>
      <c r="C39" s="12"/>
      <c r="D39" s="13"/>
      <c r="E39" s="4">
        <v>1.2</v>
      </c>
      <c r="F39" s="5">
        <f t="shared" si="47"/>
        <v>1.2</v>
      </c>
      <c r="G39" s="8">
        <f t="shared" si="65"/>
        <v>1.2</v>
      </c>
      <c r="H39" s="9">
        <f t="shared" si="65"/>
        <v>1.2</v>
      </c>
      <c r="I39" s="4">
        <v>5</v>
      </c>
      <c r="J39" s="5">
        <f t="shared" si="49"/>
        <v>5</v>
      </c>
      <c r="K39" s="8">
        <f t="shared" si="66"/>
        <v>5</v>
      </c>
      <c r="L39" s="9">
        <f t="shared" si="66"/>
        <v>5</v>
      </c>
      <c r="N39" s="5">
        <f t="shared" si="51"/>
        <v>0</v>
      </c>
      <c r="O39" s="8">
        <f t="shared" si="67"/>
        <v>0</v>
      </c>
      <c r="P39" s="9">
        <f t="shared" si="67"/>
        <v>0</v>
      </c>
      <c r="Q39" s="4">
        <v>20</v>
      </c>
      <c r="R39" s="5">
        <f t="shared" si="53"/>
        <v>20</v>
      </c>
      <c r="S39" s="8">
        <f t="shared" si="68"/>
        <v>20</v>
      </c>
      <c r="T39" s="9">
        <f t="shared" si="68"/>
        <v>20</v>
      </c>
      <c r="V39" s="5">
        <f t="shared" si="55"/>
        <v>0</v>
      </c>
      <c r="W39" s="8">
        <f t="shared" si="69"/>
        <v>0</v>
      </c>
      <c r="X39" s="9">
        <f t="shared" si="69"/>
        <v>0</v>
      </c>
      <c r="Z39" s="5">
        <f t="shared" si="57"/>
        <v>0</v>
      </c>
      <c r="AA39" s="8">
        <f t="shared" si="70"/>
        <v>0</v>
      </c>
      <c r="AB39" s="9">
        <f t="shared" si="70"/>
        <v>0</v>
      </c>
    </row>
    <row r="40" spans="1:28" x14ac:dyDescent="0.25">
      <c r="A40" s="25" t="str">
        <f>Specs!A40</f>
        <v>eSHRUBS_SECONDARY_LAYER_PERCENT_LIVE</v>
      </c>
      <c r="B40" s="11"/>
      <c r="C40" s="12"/>
      <c r="D40" s="13"/>
      <c r="E40" s="4">
        <v>95</v>
      </c>
      <c r="F40" s="5">
        <f t="shared" si="47"/>
        <v>95</v>
      </c>
      <c r="G40" s="8">
        <f t="shared" si="65"/>
        <v>95</v>
      </c>
      <c r="H40" s="9">
        <f t="shared" si="65"/>
        <v>95</v>
      </c>
      <c r="I40" s="4">
        <v>85</v>
      </c>
      <c r="J40" s="5">
        <f t="shared" si="49"/>
        <v>85</v>
      </c>
      <c r="K40" s="8">
        <f t="shared" si="66"/>
        <v>85</v>
      </c>
      <c r="L40" s="9">
        <f t="shared" si="66"/>
        <v>85</v>
      </c>
      <c r="N40" s="5">
        <f t="shared" si="51"/>
        <v>0</v>
      </c>
      <c r="O40" s="8">
        <f t="shared" si="67"/>
        <v>0</v>
      </c>
      <c r="P40" s="9">
        <f t="shared" si="67"/>
        <v>0</v>
      </c>
      <c r="Q40" s="4">
        <v>90</v>
      </c>
      <c r="R40" s="5">
        <f t="shared" si="53"/>
        <v>90</v>
      </c>
      <c r="S40" s="8">
        <f t="shared" si="68"/>
        <v>90</v>
      </c>
      <c r="T40" s="9">
        <f t="shared" si="68"/>
        <v>90</v>
      </c>
      <c r="V40" s="5">
        <f t="shared" si="55"/>
        <v>0</v>
      </c>
      <c r="W40" s="8">
        <f t="shared" si="69"/>
        <v>0</v>
      </c>
      <c r="X40" s="9">
        <f t="shared" si="69"/>
        <v>0</v>
      </c>
      <c r="Z40" s="5">
        <f t="shared" si="57"/>
        <v>0</v>
      </c>
      <c r="AA40" s="8">
        <f t="shared" si="70"/>
        <v>0</v>
      </c>
      <c r="AB40" s="9">
        <f t="shared" si="70"/>
        <v>0</v>
      </c>
    </row>
    <row r="41" spans="1:28" x14ac:dyDescent="0.25">
      <c r="A41" s="25" t="str">
        <f>Specs!A41</f>
        <v>eHERBACEOUS_PRIMARY_LAYER_HEIGHT</v>
      </c>
      <c r="B41" s="11"/>
      <c r="C41" s="12"/>
      <c r="D41" s="13"/>
      <c r="E41" s="4">
        <v>0.9</v>
      </c>
      <c r="F41" s="5">
        <f t="shared" si="47"/>
        <v>0.9</v>
      </c>
      <c r="G41" s="8">
        <f t="shared" si="65"/>
        <v>0.9</v>
      </c>
      <c r="H41" s="9">
        <f t="shared" si="65"/>
        <v>0.9</v>
      </c>
      <c r="J41" s="5">
        <f t="shared" si="49"/>
        <v>0</v>
      </c>
      <c r="K41" s="8">
        <f t="shared" si="66"/>
        <v>0</v>
      </c>
      <c r="L41" s="9">
        <f t="shared" si="66"/>
        <v>0</v>
      </c>
      <c r="M41" s="4">
        <v>2</v>
      </c>
      <c r="N41" s="5">
        <f t="shared" si="51"/>
        <v>2</v>
      </c>
      <c r="O41" s="8">
        <f t="shared" si="67"/>
        <v>2</v>
      </c>
      <c r="P41" s="9">
        <f t="shared" si="67"/>
        <v>2</v>
      </c>
      <c r="Q41" s="4">
        <v>1</v>
      </c>
      <c r="R41" s="5">
        <f t="shared" si="53"/>
        <v>1</v>
      </c>
      <c r="S41" s="8">
        <f t="shared" si="68"/>
        <v>1</v>
      </c>
      <c r="T41" s="9">
        <f t="shared" si="68"/>
        <v>1</v>
      </c>
      <c r="U41" s="4">
        <v>2.5</v>
      </c>
      <c r="V41" s="5">
        <f t="shared" si="55"/>
        <v>2.5</v>
      </c>
      <c r="W41" s="8">
        <f t="shared" si="69"/>
        <v>2.5</v>
      </c>
      <c r="X41" s="9">
        <f t="shared" si="69"/>
        <v>2.5</v>
      </c>
      <c r="Y41" s="4">
        <v>2</v>
      </c>
      <c r="Z41" s="5">
        <f t="shared" si="57"/>
        <v>2</v>
      </c>
      <c r="AA41" s="8">
        <f t="shared" si="70"/>
        <v>2</v>
      </c>
      <c r="AB41" s="9">
        <f t="shared" si="70"/>
        <v>2</v>
      </c>
    </row>
    <row r="42" spans="1:28" x14ac:dyDescent="0.25">
      <c r="A42" s="25" t="str">
        <f>Specs!A42</f>
        <v>eHERBACEOUS_PRIMARY_LAYER_LOADING</v>
      </c>
      <c r="B42" s="11"/>
      <c r="C42" s="12"/>
      <c r="D42" s="13"/>
      <c r="E42" s="4">
        <v>0.1</v>
      </c>
      <c r="F42" s="5">
        <f t="shared" si="47"/>
        <v>0.1</v>
      </c>
      <c r="G42" s="8">
        <f t="shared" si="65"/>
        <v>0.1</v>
      </c>
      <c r="H42" s="9">
        <f t="shared" si="65"/>
        <v>0.1</v>
      </c>
      <c r="J42" s="5">
        <f t="shared" si="49"/>
        <v>0</v>
      </c>
      <c r="K42" s="8">
        <f t="shared" si="66"/>
        <v>0</v>
      </c>
      <c r="L42" s="9">
        <f t="shared" si="66"/>
        <v>0</v>
      </c>
      <c r="M42" s="4">
        <v>1</v>
      </c>
      <c r="N42" s="5">
        <f t="shared" si="51"/>
        <v>1</v>
      </c>
      <c r="O42" s="8">
        <f t="shared" si="67"/>
        <v>1</v>
      </c>
      <c r="P42" s="9">
        <f t="shared" si="67"/>
        <v>1</v>
      </c>
      <c r="Q42" s="4">
        <v>0.01</v>
      </c>
      <c r="R42" s="5">
        <f t="shared" si="53"/>
        <v>0.01</v>
      </c>
      <c r="S42" s="8">
        <f t="shared" si="68"/>
        <v>0.01</v>
      </c>
      <c r="T42" s="9">
        <f t="shared" si="68"/>
        <v>0.01</v>
      </c>
      <c r="U42" s="4">
        <v>0.4</v>
      </c>
      <c r="V42" s="5">
        <f t="shared" si="55"/>
        <v>0.4</v>
      </c>
      <c r="W42" s="8">
        <f t="shared" si="69"/>
        <v>0.4</v>
      </c>
      <c r="X42" s="9">
        <f t="shared" si="69"/>
        <v>0.4</v>
      </c>
      <c r="Y42" s="4">
        <v>0.1</v>
      </c>
      <c r="Z42" s="5">
        <f t="shared" si="57"/>
        <v>0.1</v>
      </c>
      <c r="AA42" s="8">
        <f t="shared" si="70"/>
        <v>0.1</v>
      </c>
      <c r="AB42" s="9">
        <f t="shared" si="70"/>
        <v>0.1</v>
      </c>
    </row>
    <row r="43" spans="1:28" x14ac:dyDescent="0.25">
      <c r="A43" s="25" t="str">
        <f>Specs!A43</f>
        <v>eHERBACEOUS_PRIMARY_LAYER_PERCENT_COVER</v>
      </c>
      <c r="B43" s="11"/>
      <c r="C43" s="12"/>
      <c r="D43" s="13"/>
      <c r="E43" s="4">
        <v>0.7</v>
      </c>
      <c r="F43" s="5">
        <f t="shared" si="47"/>
        <v>0.7</v>
      </c>
      <c r="G43" s="8">
        <f t="shared" si="65"/>
        <v>0.7</v>
      </c>
      <c r="H43" s="9">
        <f t="shared" si="65"/>
        <v>0.7</v>
      </c>
      <c r="J43" s="5">
        <f t="shared" si="49"/>
        <v>0</v>
      </c>
      <c r="K43" s="8">
        <f t="shared" si="66"/>
        <v>0</v>
      </c>
      <c r="L43" s="9">
        <f t="shared" si="66"/>
        <v>0</v>
      </c>
      <c r="M43" s="4">
        <v>90</v>
      </c>
      <c r="N43" s="5">
        <f t="shared" si="51"/>
        <v>90</v>
      </c>
      <c r="O43" s="8">
        <f t="shared" si="67"/>
        <v>90</v>
      </c>
      <c r="P43" s="9">
        <f t="shared" si="67"/>
        <v>90</v>
      </c>
      <c r="Q43" s="4">
        <v>2</v>
      </c>
      <c r="R43" s="5">
        <f t="shared" si="53"/>
        <v>2</v>
      </c>
      <c r="S43" s="8">
        <f t="shared" si="68"/>
        <v>2</v>
      </c>
      <c r="T43" s="9">
        <f t="shared" si="68"/>
        <v>2</v>
      </c>
      <c r="U43" s="4">
        <v>30</v>
      </c>
      <c r="V43" s="5">
        <f t="shared" si="55"/>
        <v>30</v>
      </c>
      <c r="W43" s="8">
        <f t="shared" si="69"/>
        <v>30</v>
      </c>
      <c r="X43" s="9">
        <f t="shared" si="69"/>
        <v>30</v>
      </c>
      <c r="Y43" s="4">
        <v>20</v>
      </c>
      <c r="Z43" s="5">
        <f t="shared" si="57"/>
        <v>20</v>
      </c>
      <c r="AA43" s="8">
        <f t="shared" si="70"/>
        <v>20</v>
      </c>
      <c r="AB43" s="9">
        <f t="shared" si="70"/>
        <v>20</v>
      </c>
    </row>
    <row r="44" spans="1:28" x14ac:dyDescent="0.25">
      <c r="A44" s="25" t="str">
        <f>Specs!A44</f>
        <v>eHERBACEOUS_PRIMARY_LAYER_PERCENT_LIVE</v>
      </c>
      <c r="B44" s="11"/>
      <c r="C44" s="12"/>
      <c r="D44" s="13"/>
      <c r="E44" s="4">
        <v>95</v>
      </c>
      <c r="F44" s="5">
        <f t="shared" ref="F44:F94" si="71">E44</f>
        <v>95</v>
      </c>
      <c r="G44" s="8">
        <f t="shared" si="65"/>
        <v>95</v>
      </c>
      <c r="H44" s="9">
        <f t="shared" si="65"/>
        <v>95</v>
      </c>
      <c r="J44" s="5">
        <f t="shared" si="49"/>
        <v>0</v>
      </c>
      <c r="K44" s="8">
        <f t="shared" ref="J44:L94" si="72">J44</f>
        <v>0</v>
      </c>
      <c r="L44" s="9">
        <f t="shared" si="72"/>
        <v>0</v>
      </c>
      <c r="M44" s="4">
        <v>85</v>
      </c>
      <c r="N44" s="5">
        <f t="shared" si="51"/>
        <v>85</v>
      </c>
      <c r="O44" s="8">
        <f t="shared" ref="N44:P94" si="73">N44</f>
        <v>85</v>
      </c>
      <c r="P44" s="9">
        <f t="shared" si="73"/>
        <v>85</v>
      </c>
      <c r="Q44" s="4">
        <v>90</v>
      </c>
      <c r="R44" s="5">
        <f t="shared" si="53"/>
        <v>90</v>
      </c>
      <c r="S44" s="8">
        <f t="shared" ref="R44:T94" si="74">R44</f>
        <v>90</v>
      </c>
      <c r="T44" s="9">
        <f t="shared" si="74"/>
        <v>90</v>
      </c>
      <c r="U44" s="4">
        <v>80</v>
      </c>
      <c r="V44" s="5">
        <f t="shared" si="55"/>
        <v>80</v>
      </c>
      <c r="W44" s="8">
        <f t="shared" ref="V44:X94" si="75">V44</f>
        <v>80</v>
      </c>
      <c r="X44" s="9">
        <f t="shared" si="75"/>
        <v>80</v>
      </c>
      <c r="Y44" s="4">
        <v>60</v>
      </c>
      <c r="Z44" s="5">
        <f t="shared" si="57"/>
        <v>60</v>
      </c>
      <c r="AA44" s="8">
        <f t="shared" ref="Z44:AB94" si="76">Z44</f>
        <v>60</v>
      </c>
      <c r="AB44" s="9">
        <f t="shared" si="76"/>
        <v>60</v>
      </c>
    </row>
    <row r="45" spans="1:28" x14ac:dyDescent="0.25">
      <c r="A45" s="25" t="str">
        <f>Specs!A45</f>
        <v>eHERBACEOUS_SECONDARY_LAYER_HEIGHT</v>
      </c>
      <c r="B45" s="11"/>
      <c r="C45" s="12"/>
      <c r="D45" s="13"/>
      <c r="E45" s="4">
        <v>0.9</v>
      </c>
      <c r="F45" s="5">
        <f t="shared" si="71"/>
        <v>0.9</v>
      </c>
      <c r="G45" s="8">
        <f t="shared" si="65"/>
        <v>0.9</v>
      </c>
      <c r="H45" s="9">
        <f t="shared" si="65"/>
        <v>0.9</v>
      </c>
      <c r="J45" s="5">
        <f t="shared" si="49"/>
        <v>0</v>
      </c>
      <c r="K45" s="8">
        <f t="shared" si="72"/>
        <v>0</v>
      </c>
      <c r="L45" s="9">
        <f t="shared" si="72"/>
        <v>0</v>
      </c>
      <c r="M45" s="4">
        <v>1</v>
      </c>
      <c r="N45" s="5">
        <f t="shared" si="51"/>
        <v>1</v>
      </c>
      <c r="O45" s="8">
        <f t="shared" si="73"/>
        <v>1</v>
      </c>
      <c r="P45" s="9">
        <f t="shared" si="73"/>
        <v>1</v>
      </c>
      <c r="Q45" s="4">
        <v>0.5</v>
      </c>
      <c r="R45" s="5">
        <f t="shared" si="53"/>
        <v>0.5</v>
      </c>
      <c r="S45" s="8">
        <f t="shared" si="74"/>
        <v>0.5</v>
      </c>
      <c r="T45" s="9">
        <f t="shared" si="74"/>
        <v>0.5</v>
      </c>
      <c r="V45" s="5">
        <f t="shared" si="55"/>
        <v>0</v>
      </c>
      <c r="W45" s="8">
        <f t="shared" si="75"/>
        <v>0</v>
      </c>
      <c r="X45" s="9">
        <f t="shared" si="75"/>
        <v>0</v>
      </c>
      <c r="Y45" s="4">
        <v>1</v>
      </c>
      <c r="Z45" s="5">
        <f t="shared" si="57"/>
        <v>1</v>
      </c>
      <c r="AA45" s="8">
        <f t="shared" si="76"/>
        <v>1</v>
      </c>
      <c r="AB45" s="9">
        <f t="shared" si="76"/>
        <v>1</v>
      </c>
    </row>
    <row r="46" spans="1:28" x14ac:dyDescent="0.25">
      <c r="A46" s="25" t="str">
        <f>Specs!A46</f>
        <v>eHERBACEOUS_SECONDARY_LAYER_LOADING</v>
      </c>
      <c r="B46" s="11"/>
      <c r="C46" s="12"/>
      <c r="D46" s="13"/>
      <c r="E46" s="4">
        <v>0.1</v>
      </c>
      <c r="F46" s="5">
        <f t="shared" si="71"/>
        <v>0.1</v>
      </c>
      <c r="G46" s="8">
        <f t="shared" si="65"/>
        <v>0.1</v>
      </c>
      <c r="H46" s="9">
        <f t="shared" si="65"/>
        <v>0.1</v>
      </c>
      <c r="J46" s="5">
        <f t="shared" si="49"/>
        <v>0</v>
      </c>
      <c r="K46" s="8">
        <f t="shared" si="72"/>
        <v>0</v>
      </c>
      <c r="L46" s="9">
        <f t="shared" si="72"/>
        <v>0</v>
      </c>
      <c r="M46" s="4">
        <v>0.01</v>
      </c>
      <c r="N46" s="5">
        <f t="shared" si="51"/>
        <v>0.01</v>
      </c>
      <c r="O46" s="8">
        <f t="shared" si="73"/>
        <v>0.01</v>
      </c>
      <c r="P46" s="9">
        <f t="shared" si="73"/>
        <v>0.01</v>
      </c>
      <c r="Q46" s="4">
        <v>0.02</v>
      </c>
      <c r="R46" s="5">
        <f t="shared" si="53"/>
        <v>0.02</v>
      </c>
      <c r="S46" s="8">
        <f t="shared" si="74"/>
        <v>0.02</v>
      </c>
      <c r="T46" s="9">
        <f t="shared" si="74"/>
        <v>0.02</v>
      </c>
      <c r="V46" s="5">
        <f t="shared" si="55"/>
        <v>0</v>
      </c>
      <c r="W46" s="8">
        <f t="shared" si="75"/>
        <v>0</v>
      </c>
      <c r="X46" s="9">
        <f t="shared" si="75"/>
        <v>0</v>
      </c>
      <c r="Y46" s="4">
        <v>0.1</v>
      </c>
      <c r="Z46" s="5">
        <f t="shared" si="57"/>
        <v>0.1</v>
      </c>
      <c r="AA46" s="8">
        <f t="shared" si="76"/>
        <v>0.1</v>
      </c>
      <c r="AB46" s="9">
        <f t="shared" si="76"/>
        <v>0.1</v>
      </c>
    </row>
    <row r="47" spans="1:28" x14ac:dyDescent="0.25">
      <c r="A47" s="25" t="str">
        <f>Specs!A47</f>
        <v>eHERBACEOUS_SECONDARY_LAYER_PERCENT_COVER</v>
      </c>
      <c r="B47" s="11"/>
      <c r="C47" s="12"/>
      <c r="D47" s="13"/>
      <c r="E47" s="4">
        <v>0.2</v>
      </c>
      <c r="F47" s="5">
        <f t="shared" si="71"/>
        <v>0.2</v>
      </c>
      <c r="G47" s="8">
        <f t="shared" si="65"/>
        <v>0.2</v>
      </c>
      <c r="H47" s="9">
        <f t="shared" si="65"/>
        <v>0.2</v>
      </c>
      <c r="J47" s="5">
        <f t="shared" si="49"/>
        <v>0</v>
      </c>
      <c r="K47" s="8">
        <f t="shared" si="72"/>
        <v>0</v>
      </c>
      <c r="L47" s="9">
        <f t="shared" si="72"/>
        <v>0</v>
      </c>
      <c r="M47" s="4">
        <v>8</v>
      </c>
      <c r="N47" s="5">
        <f t="shared" si="51"/>
        <v>8</v>
      </c>
      <c r="O47" s="8">
        <f t="shared" si="73"/>
        <v>8</v>
      </c>
      <c r="P47" s="9">
        <f t="shared" si="73"/>
        <v>8</v>
      </c>
      <c r="Q47" s="4">
        <v>5</v>
      </c>
      <c r="R47" s="5">
        <f t="shared" si="53"/>
        <v>5</v>
      </c>
      <c r="S47" s="8">
        <f t="shared" si="74"/>
        <v>5</v>
      </c>
      <c r="T47" s="9">
        <f t="shared" si="74"/>
        <v>5</v>
      </c>
      <c r="V47" s="5">
        <f t="shared" si="55"/>
        <v>0</v>
      </c>
      <c r="W47" s="8">
        <f t="shared" si="75"/>
        <v>0</v>
      </c>
      <c r="X47" s="9">
        <f t="shared" si="75"/>
        <v>0</v>
      </c>
      <c r="Y47" s="4">
        <v>20</v>
      </c>
      <c r="Z47" s="5">
        <f t="shared" si="57"/>
        <v>20</v>
      </c>
      <c r="AA47" s="8">
        <f t="shared" si="76"/>
        <v>20</v>
      </c>
      <c r="AB47" s="9">
        <f t="shared" si="76"/>
        <v>20</v>
      </c>
    </row>
    <row r="48" spans="1:28" x14ac:dyDescent="0.25">
      <c r="A48" s="25" t="str">
        <f>Specs!A48</f>
        <v>eHERBACEOUS_SECONDARY_LAYER_PERCENT_LIVE</v>
      </c>
      <c r="B48" s="11"/>
      <c r="C48" s="12"/>
      <c r="D48" s="13"/>
      <c r="E48" s="4">
        <v>85</v>
      </c>
      <c r="F48" s="5">
        <f t="shared" si="71"/>
        <v>85</v>
      </c>
      <c r="G48" s="8">
        <f t="shared" si="65"/>
        <v>85</v>
      </c>
      <c r="H48" s="9">
        <f t="shared" si="65"/>
        <v>85</v>
      </c>
      <c r="J48" s="5">
        <f t="shared" si="49"/>
        <v>0</v>
      </c>
      <c r="K48" s="8">
        <f t="shared" si="72"/>
        <v>0</v>
      </c>
      <c r="L48" s="9">
        <f t="shared" si="72"/>
        <v>0</v>
      </c>
      <c r="M48" s="4">
        <v>70</v>
      </c>
      <c r="N48" s="5">
        <f t="shared" si="51"/>
        <v>70</v>
      </c>
      <c r="O48" s="8">
        <f t="shared" si="73"/>
        <v>70</v>
      </c>
      <c r="P48" s="9">
        <f t="shared" si="73"/>
        <v>70</v>
      </c>
      <c r="Q48" s="4">
        <v>90</v>
      </c>
      <c r="R48" s="5">
        <f t="shared" si="53"/>
        <v>90</v>
      </c>
      <c r="S48" s="8">
        <f t="shared" si="74"/>
        <v>90</v>
      </c>
      <c r="T48" s="9">
        <f t="shared" si="74"/>
        <v>90</v>
      </c>
      <c r="V48" s="5">
        <f t="shared" si="55"/>
        <v>0</v>
      </c>
      <c r="W48" s="8">
        <f t="shared" si="75"/>
        <v>0</v>
      </c>
      <c r="X48" s="9">
        <f t="shared" si="75"/>
        <v>0</v>
      </c>
      <c r="Y48" s="4">
        <v>60</v>
      </c>
      <c r="Z48" s="5">
        <f t="shared" si="57"/>
        <v>60</v>
      </c>
      <c r="AA48" s="8">
        <f t="shared" si="76"/>
        <v>60</v>
      </c>
      <c r="AB48" s="9">
        <f t="shared" si="76"/>
        <v>60</v>
      </c>
    </row>
    <row r="49" spans="1:28" x14ac:dyDescent="0.25">
      <c r="A49" s="25" t="str">
        <f>Specs!A49</f>
        <v>eWOODY_FUEL_ALL_DOWNED_WOODY_FUEL_DEPTH</v>
      </c>
      <c r="B49" s="11"/>
      <c r="C49" s="12"/>
      <c r="D49" s="13"/>
      <c r="E49" s="4">
        <v>4</v>
      </c>
      <c r="F49" s="5">
        <f t="shared" si="71"/>
        <v>4</v>
      </c>
      <c r="G49" s="8">
        <f t="shared" si="65"/>
        <v>4</v>
      </c>
      <c r="H49" s="9">
        <f t="shared" si="65"/>
        <v>4</v>
      </c>
      <c r="I49" s="4">
        <v>1</v>
      </c>
      <c r="J49" s="5">
        <f t="shared" si="49"/>
        <v>1</v>
      </c>
      <c r="K49" s="8">
        <f t="shared" si="72"/>
        <v>1</v>
      </c>
      <c r="L49" s="9">
        <f t="shared" si="72"/>
        <v>1</v>
      </c>
      <c r="N49" s="5">
        <f t="shared" si="51"/>
        <v>0</v>
      </c>
      <c r="O49" s="8">
        <f t="shared" si="73"/>
        <v>0</v>
      </c>
      <c r="P49" s="9">
        <f t="shared" si="73"/>
        <v>0</v>
      </c>
      <c r="Q49" s="4">
        <v>0.5</v>
      </c>
      <c r="R49" s="5">
        <f t="shared" si="53"/>
        <v>0.5</v>
      </c>
      <c r="S49" s="8">
        <f t="shared" si="74"/>
        <v>0.5</v>
      </c>
      <c r="T49" s="9">
        <f t="shared" si="74"/>
        <v>0.5</v>
      </c>
      <c r="U49" s="4">
        <v>1</v>
      </c>
      <c r="V49" s="5">
        <f t="shared" si="55"/>
        <v>1</v>
      </c>
      <c r="W49" s="8">
        <f t="shared" si="75"/>
        <v>1</v>
      </c>
      <c r="X49" s="9">
        <f t="shared" si="75"/>
        <v>1</v>
      </c>
      <c r="Y49" s="4">
        <v>0.5</v>
      </c>
      <c r="Z49" s="5">
        <f t="shared" si="57"/>
        <v>0.5</v>
      </c>
      <c r="AA49" s="8">
        <f t="shared" si="76"/>
        <v>0.5</v>
      </c>
      <c r="AB49" s="9">
        <f t="shared" si="76"/>
        <v>0.5</v>
      </c>
    </row>
    <row r="50" spans="1:28" x14ac:dyDescent="0.25">
      <c r="A50" s="25" t="str">
        <f>Specs!A50</f>
        <v>eWOODY_FUEL_ALL_DOWNED_WOODY_FUEL_TOTAL_PERCENT_COVER</v>
      </c>
      <c r="B50" s="11"/>
      <c r="C50" s="12"/>
      <c r="D50" s="13"/>
      <c r="E50" s="4">
        <v>70</v>
      </c>
      <c r="F50" s="5">
        <f t="shared" si="71"/>
        <v>70</v>
      </c>
      <c r="G50" s="8">
        <f t="shared" si="65"/>
        <v>70</v>
      </c>
      <c r="H50" s="9">
        <f t="shared" si="65"/>
        <v>70</v>
      </c>
      <c r="I50" s="4">
        <v>50</v>
      </c>
      <c r="J50" s="5">
        <f t="shared" si="49"/>
        <v>50</v>
      </c>
      <c r="K50" s="8">
        <f t="shared" si="72"/>
        <v>50</v>
      </c>
      <c r="L50" s="9">
        <f t="shared" si="72"/>
        <v>50</v>
      </c>
      <c r="N50" s="5">
        <f t="shared" si="51"/>
        <v>0</v>
      </c>
      <c r="O50" s="8">
        <f t="shared" si="73"/>
        <v>0</v>
      </c>
      <c r="P50" s="9">
        <f t="shared" si="73"/>
        <v>0</v>
      </c>
      <c r="Q50" s="4">
        <v>30</v>
      </c>
      <c r="R50" s="5">
        <f t="shared" si="53"/>
        <v>30</v>
      </c>
      <c r="S50" s="8">
        <f t="shared" si="74"/>
        <v>30</v>
      </c>
      <c r="T50" s="9">
        <f t="shared" si="74"/>
        <v>30</v>
      </c>
      <c r="U50" s="4">
        <v>40</v>
      </c>
      <c r="V50" s="5">
        <f t="shared" si="55"/>
        <v>40</v>
      </c>
      <c r="W50" s="8">
        <f t="shared" si="75"/>
        <v>40</v>
      </c>
      <c r="X50" s="9">
        <f t="shared" si="75"/>
        <v>40</v>
      </c>
      <c r="Y50" s="4">
        <v>15</v>
      </c>
      <c r="Z50" s="5">
        <f t="shared" si="57"/>
        <v>15</v>
      </c>
      <c r="AA50" s="8">
        <f t="shared" si="76"/>
        <v>15</v>
      </c>
      <c r="AB50" s="9">
        <f t="shared" si="76"/>
        <v>15</v>
      </c>
    </row>
    <row r="51" spans="1:28" x14ac:dyDescent="0.25">
      <c r="A51" s="25" t="str">
        <f>Specs!A51</f>
        <v>eWOODY_FUEL_SOUND_WOOD_LOADINGS_ZERO_TO_THREE_INCHES_ONE_TO_THREE_INCHES</v>
      </c>
      <c r="B51" s="11"/>
      <c r="C51" s="12"/>
      <c r="D51" s="13"/>
      <c r="E51" s="4">
        <v>2</v>
      </c>
      <c r="F51" s="5">
        <f t="shared" si="71"/>
        <v>2</v>
      </c>
      <c r="G51" s="8">
        <f t="shared" si="65"/>
        <v>2</v>
      </c>
      <c r="H51" s="9">
        <f t="shared" si="65"/>
        <v>2</v>
      </c>
      <c r="I51" s="4">
        <v>1</v>
      </c>
      <c r="J51" s="5">
        <f t="shared" si="49"/>
        <v>1</v>
      </c>
      <c r="K51" s="8">
        <f t="shared" si="72"/>
        <v>1</v>
      </c>
      <c r="L51" s="9">
        <f t="shared" si="72"/>
        <v>1</v>
      </c>
      <c r="N51" s="5">
        <f t="shared" si="51"/>
        <v>0</v>
      </c>
      <c r="O51" s="8">
        <f t="shared" si="73"/>
        <v>0</v>
      </c>
      <c r="P51" s="9">
        <f t="shared" si="73"/>
        <v>0</v>
      </c>
      <c r="Q51" s="4">
        <v>0.5</v>
      </c>
      <c r="R51" s="5">
        <f t="shared" si="53"/>
        <v>0.5</v>
      </c>
      <c r="S51" s="8">
        <f t="shared" si="74"/>
        <v>0.5</v>
      </c>
      <c r="T51" s="9">
        <f t="shared" si="74"/>
        <v>0.5</v>
      </c>
      <c r="U51" s="4">
        <v>1</v>
      </c>
      <c r="V51" s="5">
        <f t="shared" si="55"/>
        <v>1</v>
      </c>
      <c r="W51" s="8">
        <f t="shared" si="75"/>
        <v>1</v>
      </c>
      <c r="X51" s="9">
        <f t="shared" si="75"/>
        <v>1</v>
      </c>
      <c r="Y51" s="4">
        <v>0.3</v>
      </c>
      <c r="Z51" s="5">
        <f t="shared" si="57"/>
        <v>0.3</v>
      </c>
      <c r="AA51" s="8">
        <f t="shared" si="76"/>
        <v>0.3</v>
      </c>
      <c r="AB51" s="9">
        <f t="shared" si="76"/>
        <v>0.3</v>
      </c>
    </row>
    <row r="52" spans="1:28" x14ac:dyDescent="0.25">
      <c r="A52" s="25" t="str">
        <f>Specs!A52</f>
        <v>eWOODY_FUEL_SOUND_WOOD_LOADINGS_ZERO_TO_THREE_INCHES_QUARTER_INCH_TO_ONE_INCH</v>
      </c>
      <c r="B52" s="11"/>
      <c r="C52" s="12"/>
      <c r="D52" s="13"/>
      <c r="E52" s="4">
        <v>1.5</v>
      </c>
      <c r="F52" s="5">
        <f t="shared" si="71"/>
        <v>1.5</v>
      </c>
      <c r="G52" s="8">
        <f t="shared" si="65"/>
        <v>1.5</v>
      </c>
      <c r="H52" s="9">
        <f t="shared" si="65"/>
        <v>1.5</v>
      </c>
      <c r="I52" s="4">
        <v>1</v>
      </c>
      <c r="J52" s="5">
        <f t="shared" si="49"/>
        <v>1</v>
      </c>
      <c r="K52" s="8">
        <f t="shared" si="72"/>
        <v>1</v>
      </c>
      <c r="L52" s="9">
        <f t="shared" si="72"/>
        <v>1</v>
      </c>
      <c r="N52" s="5">
        <f t="shared" si="51"/>
        <v>0</v>
      </c>
      <c r="O52" s="8">
        <f t="shared" si="73"/>
        <v>0</v>
      </c>
      <c r="P52" s="9">
        <f t="shared" si="73"/>
        <v>0</v>
      </c>
      <c r="Q52" s="4">
        <v>0.2</v>
      </c>
      <c r="R52" s="5">
        <f t="shared" si="53"/>
        <v>0.2</v>
      </c>
      <c r="S52" s="8">
        <f t="shared" si="74"/>
        <v>0.2</v>
      </c>
      <c r="T52" s="9">
        <f t="shared" si="74"/>
        <v>0.2</v>
      </c>
      <c r="U52" s="4">
        <v>0.5</v>
      </c>
      <c r="V52" s="5">
        <f t="shared" si="55"/>
        <v>0.5</v>
      </c>
      <c r="W52" s="8">
        <f t="shared" si="75"/>
        <v>0.5</v>
      </c>
      <c r="X52" s="9">
        <f t="shared" si="75"/>
        <v>0.5</v>
      </c>
      <c r="Y52" s="4">
        <v>0.4</v>
      </c>
      <c r="Z52" s="5">
        <f t="shared" si="57"/>
        <v>0.4</v>
      </c>
      <c r="AA52" s="8">
        <f t="shared" si="76"/>
        <v>0.4</v>
      </c>
      <c r="AB52" s="9">
        <f t="shared" si="76"/>
        <v>0.4</v>
      </c>
    </row>
    <row r="53" spans="1:28" x14ac:dyDescent="0.25">
      <c r="A53" s="25" t="str">
        <f>Specs!A53</f>
        <v>eWOODY_FUEL_SOUND_WOOD_LOADINGS_ZERO_TO_THREE_INCHES_ZERO_TO_QUARTER_INCH</v>
      </c>
      <c r="B53" s="11"/>
      <c r="C53" s="12"/>
      <c r="D53" s="13"/>
      <c r="E53" s="4">
        <v>1</v>
      </c>
      <c r="F53" s="5">
        <f t="shared" si="71"/>
        <v>1</v>
      </c>
      <c r="G53" s="8">
        <f t="shared" si="65"/>
        <v>1</v>
      </c>
      <c r="H53" s="9">
        <f t="shared" si="65"/>
        <v>1</v>
      </c>
      <c r="I53" s="4">
        <v>0.5</v>
      </c>
      <c r="J53" s="5">
        <f t="shared" si="49"/>
        <v>0.5</v>
      </c>
      <c r="K53" s="8">
        <f t="shared" si="72"/>
        <v>0.5</v>
      </c>
      <c r="L53" s="9">
        <f t="shared" si="72"/>
        <v>0.5</v>
      </c>
      <c r="N53" s="5">
        <f t="shared" si="51"/>
        <v>0</v>
      </c>
      <c r="O53" s="8">
        <f t="shared" si="73"/>
        <v>0</v>
      </c>
      <c r="P53" s="9">
        <f t="shared" si="73"/>
        <v>0</v>
      </c>
      <c r="Q53" s="4">
        <v>0.1</v>
      </c>
      <c r="R53" s="5">
        <f t="shared" si="53"/>
        <v>0.1</v>
      </c>
      <c r="S53" s="8">
        <f t="shared" si="74"/>
        <v>0.1</v>
      </c>
      <c r="T53" s="9">
        <f t="shared" si="74"/>
        <v>0.1</v>
      </c>
      <c r="U53" s="4">
        <v>0.3</v>
      </c>
      <c r="V53" s="5">
        <f t="shared" si="55"/>
        <v>0.3</v>
      </c>
      <c r="W53" s="8">
        <f t="shared" si="75"/>
        <v>0.3</v>
      </c>
      <c r="X53" s="9">
        <f t="shared" si="75"/>
        <v>0.3</v>
      </c>
      <c r="Y53" s="4">
        <v>0.02</v>
      </c>
      <c r="Z53" s="5">
        <f t="shared" si="57"/>
        <v>0.02</v>
      </c>
      <c r="AA53" s="8">
        <f t="shared" si="76"/>
        <v>0.02</v>
      </c>
      <c r="AB53" s="9">
        <f t="shared" si="76"/>
        <v>0.02</v>
      </c>
    </row>
    <row r="54" spans="1:28" x14ac:dyDescent="0.25">
      <c r="A54" s="25" t="str">
        <f>Specs!A54</f>
        <v>eWOODY_FUEL_SOUND_WOOD_LOADINGS_GREATER_THAN_THREE_INCHES_THREE_TO_NINE_INCHES</v>
      </c>
      <c r="B54" s="11"/>
      <c r="C54" s="12"/>
      <c r="D54" s="13"/>
      <c r="E54" s="4">
        <v>6</v>
      </c>
      <c r="F54" s="5">
        <f t="shared" si="71"/>
        <v>6</v>
      </c>
      <c r="G54" s="8">
        <f t="shared" si="65"/>
        <v>6</v>
      </c>
      <c r="H54" s="9">
        <f t="shared" si="65"/>
        <v>6</v>
      </c>
      <c r="I54" s="4">
        <v>0</v>
      </c>
      <c r="J54" s="5">
        <f t="shared" si="49"/>
        <v>0</v>
      </c>
      <c r="K54" s="8">
        <f t="shared" si="72"/>
        <v>0</v>
      </c>
      <c r="L54" s="9">
        <f t="shared" si="72"/>
        <v>0</v>
      </c>
      <c r="N54" s="5">
        <f t="shared" si="51"/>
        <v>0</v>
      </c>
      <c r="O54" s="8">
        <f t="shared" si="73"/>
        <v>0</v>
      </c>
      <c r="P54" s="9">
        <f t="shared" si="73"/>
        <v>0</v>
      </c>
      <c r="Q54" s="4">
        <v>1</v>
      </c>
      <c r="R54" s="5">
        <f t="shared" si="53"/>
        <v>1</v>
      </c>
      <c r="S54" s="8">
        <f t="shared" si="74"/>
        <v>1</v>
      </c>
      <c r="T54" s="9">
        <f t="shared" si="74"/>
        <v>1</v>
      </c>
      <c r="U54" s="4">
        <v>1.2</v>
      </c>
      <c r="V54" s="5">
        <f t="shared" si="55"/>
        <v>1.2</v>
      </c>
      <c r="W54" s="8">
        <f t="shared" si="75"/>
        <v>1.2</v>
      </c>
      <c r="X54" s="9">
        <f t="shared" si="75"/>
        <v>1.2</v>
      </c>
      <c r="Y54" s="4">
        <v>0.5</v>
      </c>
      <c r="Z54" s="5">
        <f t="shared" si="57"/>
        <v>0.5</v>
      </c>
      <c r="AA54" s="8">
        <f t="shared" si="76"/>
        <v>0.5</v>
      </c>
      <c r="AB54" s="9">
        <f t="shared" si="76"/>
        <v>0.5</v>
      </c>
    </row>
    <row r="55" spans="1:28" x14ac:dyDescent="0.25">
      <c r="A55" s="25" t="str">
        <f>Specs!A55</f>
        <v>eWOODY_FUEL_SOUND_WOOD_LOADINGS_GREATER_THAN_THREE_INCHES_NINE_TO_TWENTY_INCHES</v>
      </c>
      <c r="B55" s="11"/>
      <c r="C55" s="12"/>
      <c r="D55" s="13"/>
      <c r="E55" s="4">
        <v>12</v>
      </c>
      <c r="F55" s="5">
        <f t="shared" si="71"/>
        <v>12</v>
      </c>
      <c r="G55" s="8">
        <f t="shared" si="65"/>
        <v>12</v>
      </c>
      <c r="H55" s="9">
        <f t="shared" si="65"/>
        <v>12</v>
      </c>
      <c r="I55" s="4">
        <v>0</v>
      </c>
      <c r="J55" s="5">
        <f t="shared" si="49"/>
        <v>0</v>
      </c>
      <c r="K55" s="8">
        <f t="shared" si="72"/>
        <v>0</v>
      </c>
      <c r="L55" s="9">
        <f t="shared" si="72"/>
        <v>0</v>
      </c>
      <c r="N55" s="5">
        <f t="shared" si="51"/>
        <v>0</v>
      </c>
      <c r="O55" s="8">
        <f t="shared" si="73"/>
        <v>0</v>
      </c>
      <c r="P55" s="9">
        <f t="shared" si="73"/>
        <v>0</v>
      </c>
      <c r="Q55" s="4">
        <v>0</v>
      </c>
      <c r="R55" s="5">
        <f t="shared" si="53"/>
        <v>0</v>
      </c>
      <c r="S55" s="8">
        <f t="shared" si="74"/>
        <v>0</v>
      </c>
      <c r="T55" s="9">
        <f t="shared" si="74"/>
        <v>0</v>
      </c>
      <c r="U55" s="4">
        <v>0.5</v>
      </c>
      <c r="V55" s="5">
        <f t="shared" si="55"/>
        <v>0.5</v>
      </c>
      <c r="W55" s="8">
        <f t="shared" si="75"/>
        <v>0.5</v>
      </c>
      <c r="X55" s="9">
        <f t="shared" si="75"/>
        <v>0.5</v>
      </c>
      <c r="Y55" s="4">
        <v>0</v>
      </c>
      <c r="Z55" s="5">
        <f t="shared" si="57"/>
        <v>0</v>
      </c>
      <c r="AA55" s="8">
        <f t="shared" si="76"/>
        <v>0</v>
      </c>
      <c r="AB55" s="9">
        <f t="shared" si="76"/>
        <v>0</v>
      </c>
    </row>
    <row r="56" spans="1:28" x14ac:dyDescent="0.25">
      <c r="A56" s="25" t="str">
        <f>Specs!A56</f>
        <v>eWOODY_FUEL_SOUND_WOOD_LOADINGS_GREATER_THAN_THREE_INCHES_GREATER_THAN_TWENTY_INCHES</v>
      </c>
      <c r="B56" s="11"/>
      <c r="C56" s="12"/>
      <c r="D56" s="13"/>
      <c r="E56" s="4">
        <v>0</v>
      </c>
      <c r="F56" s="5">
        <f t="shared" si="71"/>
        <v>0</v>
      </c>
      <c r="G56" s="8">
        <f t="shared" si="65"/>
        <v>0</v>
      </c>
      <c r="H56" s="9">
        <f t="shared" si="65"/>
        <v>0</v>
      </c>
      <c r="I56" s="4">
        <v>0</v>
      </c>
      <c r="J56" s="5">
        <f t="shared" si="49"/>
        <v>0</v>
      </c>
      <c r="K56" s="8">
        <f t="shared" si="72"/>
        <v>0</v>
      </c>
      <c r="L56" s="9">
        <f t="shared" si="72"/>
        <v>0</v>
      </c>
      <c r="N56" s="5">
        <f t="shared" si="51"/>
        <v>0</v>
      </c>
      <c r="O56" s="8">
        <f t="shared" si="73"/>
        <v>0</v>
      </c>
      <c r="P56" s="9">
        <f t="shared" si="73"/>
        <v>0</v>
      </c>
      <c r="Q56" s="4">
        <v>0</v>
      </c>
      <c r="R56" s="5">
        <f t="shared" si="53"/>
        <v>0</v>
      </c>
      <c r="S56" s="8">
        <f t="shared" si="74"/>
        <v>0</v>
      </c>
      <c r="T56" s="9">
        <f t="shared" si="74"/>
        <v>0</v>
      </c>
      <c r="U56" s="4">
        <v>0.5</v>
      </c>
      <c r="V56" s="5">
        <f t="shared" si="55"/>
        <v>0.5</v>
      </c>
      <c r="W56" s="8">
        <f t="shared" si="75"/>
        <v>0.5</v>
      </c>
      <c r="X56" s="9">
        <f t="shared" si="75"/>
        <v>0.5</v>
      </c>
      <c r="Y56" s="4">
        <v>0</v>
      </c>
      <c r="Z56" s="5">
        <f t="shared" si="57"/>
        <v>0</v>
      </c>
      <c r="AA56" s="8">
        <f t="shared" si="76"/>
        <v>0</v>
      </c>
      <c r="AB56" s="9">
        <f t="shared" si="76"/>
        <v>0</v>
      </c>
    </row>
    <row r="57" spans="1:28" x14ac:dyDescent="0.25">
      <c r="A57" s="25" t="str">
        <f>Specs!A57</f>
        <v>eWOODY_FUEL_ROTTEN_WOOD_LOADINGS_GREATER_THAN_THREE_INCHES_THREE_TO_NINE_INCHES</v>
      </c>
      <c r="B57" s="11"/>
      <c r="C57" s="12"/>
      <c r="D57" s="13"/>
      <c r="E57" s="4">
        <v>5</v>
      </c>
      <c r="F57" s="5">
        <f t="shared" si="71"/>
        <v>5</v>
      </c>
      <c r="G57" s="8">
        <f t="shared" si="65"/>
        <v>5</v>
      </c>
      <c r="H57" s="9">
        <f t="shared" si="65"/>
        <v>5</v>
      </c>
      <c r="J57" s="5">
        <f t="shared" si="49"/>
        <v>0</v>
      </c>
      <c r="K57" s="8">
        <f t="shared" si="72"/>
        <v>0</v>
      </c>
      <c r="L57" s="9">
        <f t="shared" si="72"/>
        <v>0</v>
      </c>
      <c r="N57" s="5">
        <f t="shared" si="51"/>
        <v>0</v>
      </c>
      <c r="O57" s="8">
        <f t="shared" si="73"/>
        <v>0</v>
      </c>
      <c r="P57" s="9">
        <f t="shared" si="73"/>
        <v>0</v>
      </c>
      <c r="Q57" s="4">
        <v>0.5</v>
      </c>
      <c r="R57" s="5">
        <f t="shared" si="53"/>
        <v>0.5</v>
      </c>
      <c r="S57" s="8">
        <f t="shared" si="74"/>
        <v>0.5</v>
      </c>
      <c r="T57" s="9">
        <f t="shared" si="74"/>
        <v>0.5</v>
      </c>
      <c r="U57" s="4">
        <v>0.75</v>
      </c>
      <c r="V57" s="5">
        <f t="shared" si="55"/>
        <v>0.75</v>
      </c>
      <c r="W57" s="8">
        <f t="shared" si="75"/>
        <v>0.75</v>
      </c>
      <c r="X57" s="9">
        <f t="shared" si="75"/>
        <v>0.75</v>
      </c>
      <c r="Z57" s="5">
        <f t="shared" si="57"/>
        <v>0</v>
      </c>
      <c r="AA57" s="8">
        <f t="shared" si="76"/>
        <v>0</v>
      </c>
      <c r="AB57" s="9">
        <f t="shared" si="76"/>
        <v>0</v>
      </c>
    </row>
    <row r="58" spans="1:28" x14ac:dyDescent="0.25">
      <c r="A58" s="25" t="str">
        <f>Specs!A58</f>
        <v>eWOODY_FUEL_ROTTEN_WOOD_LOADINGS_GREATER_THAN_THREE_INCHES_NINE_TO_TWENTY_INCHES</v>
      </c>
      <c r="B58" s="11"/>
      <c r="C58" s="12"/>
      <c r="D58" s="13"/>
      <c r="E58" s="4">
        <v>11</v>
      </c>
      <c r="F58" s="5">
        <f t="shared" si="71"/>
        <v>11</v>
      </c>
      <c r="G58" s="8">
        <f t="shared" si="65"/>
        <v>11</v>
      </c>
      <c r="H58" s="9">
        <f t="shared" si="65"/>
        <v>11</v>
      </c>
      <c r="J58" s="5">
        <f t="shared" si="49"/>
        <v>0</v>
      </c>
      <c r="K58" s="8">
        <f t="shared" si="72"/>
        <v>0</v>
      </c>
      <c r="L58" s="9">
        <f t="shared" si="72"/>
        <v>0</v>
      </c>
      <c r="N58" s="5">
        <f t="shared" si="51"/>
        <v>0</v>
      </c>
      <c r="O58" s="8">
        <f t="shared" si="73"/>
        <v>0</v>
      </c>
      <c r="P58" s="9">
        <f t="shared" si="73"/>
        <v>0</v>
      </c>
      <c r="Q58" s="4">
        <v>0</v>
      </c>
      <c r="R58" s="5">
        <f t="shared" si="53"/>
        <v>0</v>
      </c>
      <c r="S58" s="8">
        <f t="shared" si="74"/>
        <v>0</v>
      </c>
      <c r="T58" s="9">
        <f t="shared" si="74"/>
        <v>0</v>
      </c>
      <c r="U58" s="4">
        <v>0.3</v>
      </c>
      <c r="V58" s="5">
        <f t="shared" si="55"/>
        <v>0.3</v>
      </c>
      <c r="W58" s="8">
        <f t="shared" si="75"/>
        <v>0.3</v>
      </c>
      <c r="X58" s="9">
        <f t="shared" si="75"/>
        <v>0.3</v>
      </c>
      <c r="Z58" s="5">
        <f t="shared" si="57"/>
        <v>0</v>
      </c>
      <c r="AA58" s="8">
        <f t="shared" si="76"/>
        <v>0</v>
      </c>
      <c r="AB58" s="9">
        <f t="shared" si="76"/>
        <v>0</v>
      </c>
    </row>
    <row r="59" spans="1:28" x14ac:dyDescent="0.25">
      <c r="A59" s="25" t="str">
        <f>Specs!A59</f>
        <v>eWOODY_FUEL_ROTTEN_WOOD_LOADINGS_GREATER_THAN_THREE_INCHES_GREATER_THAN_TWENTY_INCHES</v>
      </c>
      <c r="B59" s="11"/>
      <c r="C59" s="12"/>
      <c r="D59" s="13"/>
      <c r="E59" s="4">
        <v>0</v>
      </c>
      <c r="F59" s="5">
        <f t="shared" si="71"/>
        <v>0</v>
      </c>
      <c r="G59" s="8">
        <f t="shared" si="65"/>
        <v>0</v>
      </c>
      <c r="H59" s="9">
        <f t="shared" si="65"/>
        <v>0</v>
      </c>
      <c r="J59" s="5">
        <f t="shared" si="49"/>
        <v>0</v>
      </c>
      <c r="K59" s="8">
        <f t="shared" si="72"/>
        <v>0</v>
      </c>
      <c r="L59" s="9">
        <f t="shared" si="72"/>
        <v>0</v>
      </c>
      <c r="N59" s="5">
        <f t="shared" si="51"/>
        <v>0</v>
      </c>
      <c r="O59" s="8">
        <f t="shared" si="73"/>
        <v>0</v>
      </c>
      <c r="P59" s="9">
        <f t="shared" si="73"/>
        <v>0</v>
      </c>
      <c r="Q59" s="4">
        <v>0</v>
      </c>
      <c r="R59" s="5">
        <f t="shared" si="53"/>
        <v>0</v>
      </c>
      <c r="S59" s="8">
        <f t="shared" si="74"/>
        <v>0</v>
      </c>
      <c r="T59" s="9">
        <f t="shared" si="74"/>
        <v>0</v>
      </c>
      <c r="U59" s="4">
        <v>0</v>
      </c>
      <c r="V59" s="5">
        <f t="shared" si="55"/>
        <v>0</v>
      </c>
      <c r="W59" s="8">
        <f t="shared" si="75"/>
        <v>0</v>
      </c>
      <c r="X59" s="9">
        <f t="shared" si="75"/>
        <v>0</v>
      </c>
      <c r="Z59" s="5">
        <f t="shared" si="57"/>
        <v>0</v>
      </c>
      <c r="AA59" s="8">
        <f t="shared" si="76"/>
        <v>0</v>
      </c>
      <c r="AB59" s="9">
        <f t="shared" si="76"/>
        <v>0</v>
      </c>
    </row>
    <row r="60" spans="1:28" x14ac:dyDescent="0.25">
      <c r="A60" s="25" t="str">
        <f>Specs!A60</f>
        <v>eWOODY_FUEL_STUMPS_SOUND_DIAMETER</v>
      </c>
      <c r="B60" s="11"/>
      <c r="C60" s="12"/>
      <c r="D60" s="13"/>
      <c r="E60" s="4">
        <v>9.6</v>
      </c>
      <c r="F60" s="5">
        <f t="shared" si="71"/>
        <v>9.6</v>
      </c>
      <c r="G60" s="8">
        <f t="shared" si="65"/>
        <v>9.6</v>
      </c>
      <c r="H60" s="9">
        <f t="shared" si="65"/>
        <v>9.6</v>
      </c>
      <c r="J60" s="5">
        <f t="shared" si="49"/>
        <v>0</v>
      </c>
      <c r="K60" s="8">
        <f t="shared" si="72"/>
        <v>0</v>
      </c>
      <c r="L60" s="9">
        <f t="shared" si="72"/>
        <v>0</v>
      </c>
      <c r="N60" s="5">
        <f t="shared" si="51"/>
        <v>0</v>
      </c>
      <c r="O60" s="8">
        <f t="shared" si="73"/>
        <v>0</v>
      </c>
      <c r="P60" s="9">
        <f t="shared" si="73"/>
        <v>0</v>
      </c>
      <c r="Q60" s="4">
        <v>3.5</v>
      </c>
      <c r="R60" s="5">
        <f t="shared" si="53"/>
        <v>3.5</v>
      </c>
      <c r="S60" s="8">
        <f t="shared" si="74"/>
        <v>3.5</v>
      </c>
      <c r="T60" s="9">
        <f t="shared" si="74"/>
        <v>3.5</v>
      </c>
      <c r="V60" s="5">
        <f t="shared" si="55"/>
        <v>0</v>
      </c>
      <c r="W60" s="8">
        <f t="shared" si="75"/>
        <v>0</v>
      </c>
      <c r="X60" s="9">
        <f t="shared" si="75"/>
        <v>0</v>
      </c>
      <c r="Z60" s="5">
        <f t="shared" si="57"/>
        <v>0</v>
      </c>
      <c r="AA60" s="8">
        <f t="shared" si="76"/>
        <v>0</v>
      </c>
      <c r="AB60" s="9">
        <f t="shared" si="76"/>
        <v>0</v>
      </c>
    </row>
    <row r="61" spans="1:28" x14ac:dyDescent="0.25">
      <c r="A61" s="25" t="str">
        <f>Specs!A61</f>
        <v>eWOODY_FUEL_STUMPS_SOUND_HEIGHT</v>
      </c>
      <c r="B61" s="11"/>
      <c r="C61" s="12"/>
      <c r="D61" s="13"/>
      <c r="E61" s="4">
        <v>0.4</v>
      </c>
      <c r="F61" s="5">
        <f t="shared" si="71"/>
        <v>0.4</v>
      </c>
      <c r="G61" s="8">
        <f t="shared" si="65"/>
        <v>0.4</v>
      </c>
      <c r="H61" s="9">
        <f t="shared" si="65"/>
        <v>0.4</v>
      </c>
      <c r="J61" s="5">
        <f t="shared" si="49"/>
        <v>0</v>
      </c>
      <c r="K61" s="8">
        <f t="shared" si="72"/>
        <v>0</v>
      </c>
      <c r="L61" s="9">
        <f t="shared" si="72"/>
        <v>0</v>
      </c>
      <c r="N61" s="5">
        <f t="shared" si="51"/>
        <v>0</v>
      </c>
      <c r="O61" s="8">
        <f t="shared" si="73"/>
        <v>0</v>
      </c>
      <c r="P61" s="9">
        <f t="shared" si="73"/>
        <v>0</v>
      </c>
      <c r="Q61" s="4">
        <v>2</v>
      </c>
      <c r="R61" s="5">
        <f t="shared" si="53"/>
        <v>2</v>
      </c>
      <c r="S61" s="8">
        <f t="shared" si="74"/>
        <v>2</v>
      </c>
      <c r="T61" s="9">
        <f t="shared" si="74"/>
        <v>2</v>
      </c>
      <c r="V61" s="5">
        <f t="shared" si="55"/>
        <v>0</v>
      </c>
      <c r="W61" s="8">
        <f t="shared" si="75"/>
        <v>0</v>
      </c>
      <c r="X61" s="9">
        <f t="shared" si="75"/>
        <v>0</v>
      </c>
      <c r="Z61" s="5">
        <f t="shared" si="57"/>
        <v>0</v>
      </c>
      <c r="AA61" s="8">
        <f t="shared" si="76"/>
        <v>0</v>
      </c>
      <c r="AB61" s="9">
        <f t="shared" si="76"/>
        <v>0</v>
      </c>
    </row>
    <row r="62" spans="1:28" x14ac:dyDescent="0.25">
      <c r="A62" s="25" t="str">
        <f>Specs!A62</f>
        <v>eWOODY_FUEL_STUMPS_SOUND_STEM_DENSITY</v>
      </c>
      <c r="B62" s="11"/>
      <c r="C62" s="12"/>
      <c r="D62" s="13"/>
      <c r="E62" s="4">
        <v>115</v>
      </c>
      <c r="F62" s="5">
        <f t="shared" si="71"/>
        <v>115</v>
      </c>
      <c r="G62" s="8">
        <f t="shared" si="65"/>
        <v>115</v>
      </c>
      <c r="H62" s="9">
        <f t="shared" si="65"/>
        <v>115</v>
      </c>
      <c r="J62" s="5">
        <f t="shared" si="49"/>
        <v>0</v>
      </c>
      <c r="K62" s="8">
        <f t="shared" si="72"/>
        <v>0</v>
      </c>
      <c r="L62" s="9">
        <f t="shared" si="72"/>
        <v>0</v>
      </c>
      <c r="N62" s="5">
        <f t="shared" si="51"/>
        <v>0</v>
      </c>
      <c r="O62" s="8">
        <f t="shared" si="73"/>
        <v>0</v>
      </c>
      <c r="P62" s="9">
        <f t="shared" si="73"/>
        <v>0</v>
      </c>
      <c r="Q62" s="4">
        <v>50</v>
      </c>
      <c r="R62" s="5">
        <f t="shared" si="53"/>
        <v>50</v>
      </c>
      <c r="S62" s="8">
        <f t="shared" si="74"/>
        <v>50</v>
      </c>
      <c r="T62" s="9">
        <f t="shared" si="74"/>
        <v>50</v>
      </c>
      <c r="V62" s="5">
        <f t="shared" si="55"/>
        <v>0</v>
      </c>
      <c r="W62" s="8">
        <f t="shared" si="75"/>
        <v>0</v>
      </c>
      <c r="X62" s="9">
        <f t="shared" si="75"/>
        <v>0</v>
      </c>
      <c r="Z62" s="5">
        <f t="shared" si="57"/>
        <v>0</v>
      </c>
      <c r="AA62" s="8">
        <f t="shared" si="76"/>
        <v>0</v>
      </c>
      <c r="AB62" s="9">
        <f t="shared" si="76"/>
        <v>0</v>
      </c>
    </row>
    <row r="63" spans="1:28" x14ac:dyDescent="0.25">
      <c r="A63" s="25" t="str">
        <f>Specs!A63</f>
        <v>eWOODY_FUEL_STUMPS_ROTTEN_DIAMETER</v>
      </c>
      <c r="B63" s="11"/>
      <c r="C63" s="12"/>
      <c r="D63" s="13"/>
      <c r="E63" s="4">
        <v>9.6</v>
      </c>
      <c r="F63" s="5">
        <f t="shared" si="71"/>
        <v>9.6</v>
      </c>
      <c r="G63" s="8">
        <f t="shared" si="65"/>
        <v>9.6</v>
      </c>
      <c r="H63" s="9">
        <f t="shared" si="65"/>
        <v>9.6</v>
      </c>
      <c r="J63" s="5">
        <f t="shared" si="49"/>
        <v>0</v>
      </c>
      <c r="K63" s="8">
        <f t="shared" si="72"/>
        <v>0</v>
      </c>
      <c r="L63" s="9">
        <f t="shared" si="72"/>
        <v>0</v>
      </c>
      <c r="N63" s="5">
        <f t="shared" si="51"/>
        <v>0</v>
      </c>
      <c r="O63" s="8">
        <f t="shared" si="73"/>
        <v>0</v>
      </c>
      <c r="P63" s="9">
        <f t="shared" si="73"/>
        <v>0</v>
      </c>
      <c r="Q63" s="4">
        <v>3.5</v>
      </c>
      <c r="R63" s="5">
        <f t="shared" si="53"/>
        <v>3.5</v>
      </c>
      <c r="S63" s="8">
        <f t="shared" si="74"/>
        <v>3.5</v>
      </c>
      <c r="T63" s="9">
        <f t="shared" si="74"/>
        <v>3.5</v>
      </c>
      <c r="U63" s="4">
        <v>10</v>
      </c>
      <c r="V63" s="5">
        <f t="shared" si="55"/>
        <v>10</v>
      </c>
      <c r="W63" s="8">
        <f t="shared" si="75"/>
        <v>10</v>
      </c>
      <c r="X63" s="9">
        <f t="shared" si="75"/>
        <v>10</v>
      </c>
      <c r="Y63" s="4">
        <v>10</v>
      </c>
      <c r="Z63" s="5">
        <f t="shared" si="57"/>
        <v>10</v>
      </c>
      <c r="AA63" s="8">
        <f t="shared" si="76"/>
        <v>10</v>
      </c>
      <c r="AB63" s="9">
        <f t="shared" si="76"/>
        <v>10</v>
      </c>
    </row>
    <row r="64" spans="1:28" x14ac:dyDescent="0.25">
      <c r="A64" s="25" t="str">
        <f>Specs!A64</f>
        <v>eWOODY_FUEL_STUMPS_ROTTEN_HEIGHT</v>
      </c>
      <c r="B64" s="11"/>
      <c r="C64" s="12"/>
      <c r="D64" s="13"/>
      <c r="E64" s="4">
        <v>0.4</v>
      </c>
      <c r="F64" s="5">
        <f t="shared" si="71"/>
        <v>0.4</v>
      </c>
      <c r="G64" s="8">
        <f t="shared" si="65"/>
        <v>0.4</v>
      </c>
      <c r="H64" s="9">
        <f t="shared" si="65"/>
        <v>0.4</v>
      </c>
      <c r="J64" s="5">
        <f t="shared" si="49"/>
        <v>0</v>
      </c>
      <c r="K64" s="8">
        <f t="shared" si="72"/>
        <v>0</v>
      </c>
      <c r="L64" s="9">
        <f t="shared" si="72"/>
        <v>0</v>
      </c>
      <c r="N64" s="5">
        <f t="shared" si="51"/>
        <v>0</v>
      </c>
      <c r="O64" s="8">
        <f t="shared" si="73"/>
        <v>0</v>
      </c>
      <c r="P64" s="9">
        <f t="shared" si="73"/>
        <v>0</v>
      </c>
      <c r="Q64" s="4">
        <v>2</v>
      </c>
      <c r="R64" s="5">
        <f t="shared" si="53"/>
        <v>2</v>
      </c>
      <c r="S64" s="8">
        <f t="shared" si="74"/>
        <v>2</v>
      </c>
      <c r="T64" s="9">
        <f t="shared" si="74"/>
        <v>2</v>
      </c>
      <c r="U64" s="4">
        <v>1</v>
      </c>
      <c r="V64" s="5">
        <f t="shared" si="55"/>
        <v>1</v>
      </c>
      <c r="W64" s="8">
        <f t="shared" si="75"/>
        <v>1</v>
      </c>
      <c r="X64" s="9">
        <f t="shared" si="75"/>
        <v>1</v>
      </c>
      <c r="Y64" s="4">
        <v>1</v>
      </c>
      <c r="Z64" s="5">
        <f t="shared" si="57"/>
        <v>1</v>
      </c>
      <c r="AA64" s="8">
        <f t="shared" si="76"/>
        <v>1</v>
      </c>
      <c r="AB64" s="9">
        <f t="shared" si="76"/>
        <v>1</v>
      </c>
    </row>
    <row r="65" spans="1:28" x14ac:dyDescent="0.25">
      <c r="A65" s="25" t="str">
        <f>Specs!A65</f>
        <v>eWOODY_FUEL_STUMPS_ROTTEN_STEM_DENSITY</v>
      </c>
      <c r="B65" s="11"/>
      <c r="C65" s="12"/>
      <c r="D65" s="13"/>
      <c r="E65" s="4">
        <v>115</v>
      </c>
      <c r="F65" s="5">
        <f t="shared" si="71"/>
        <v>115</v>
      </c>
      <c r="G65" s="8">
        <f t="shared" si="65"/>
        <v>115</v>
      </c>
      <c r="H65" s="9">
        <f t="shared" si="65"/>
        <v>115</v>
      </c>
      <c r="J65" s="5">
        <f t="shared" si="49"/>
        <v>0</v>
      </c>
      <c r="K65" s="8">
        <f t="shared" si="72"/>
        <v>0</v>
      </c>
      <c r="L65" s="9">
        <f t="shared" si="72"/>
        <v>0</v>
      </c>
      <c r="N65" s="5">
        <f t="shared" si="51"/>
        <v>0</v>
      </c>
      <c r="O65" s="8">
        <f t="shared" si="73"/>
        <v>0</v>
      </c>
      <c r="P65" s="9">
        <f t="shared" si="73"/>
        <v>0</v>
      </c>
      <c r="Q65" s="4">
        <v>50</v>
      </c>
      <c r="R65" s="5">
        <f t="shared" si="53"/>
        <v>50</v>
      </c>
      <c r="S65" s="8">
        <f t="shared" si="74"/>
        <v>50</v>
      </c>
      <c r="T65" s="9">
        <f t="shared" si="74"/>
        <v>50</v>
      </c>
      <c r="U65" s="4">
        <v>5</v>
      </c>
      <c r="V65" s="5">
        <f t="shared" si="55"/>
        <v>5</v>
      </c>
      <c r="W65" s="8">
        <f t="shared" si="75"/>
        <v>5</v>
      </c>
      <c r="X65" s="9">
        <f t="shared" si="75"/>
        <v>5</v>
      </c>
      <c r="Y65" s="4">
        <v>3</v>
      </c>
      <c r="Z65" s="5">
        <f t="shared" si="57"/>
        <v>3</v>
      </c>
      <c r="AA65" s="8">
        <f t="shared" si="76"/>
        <v>3</v>
      </c>
      <c r="AB65" s="9">
        <f t="shared" si="76"/>
        <v>3</v>
      </c>
    </row>
    <row r="66" spans="1:28" x14ac:dyDescent="0.25">
      <c r="A66" s="25" t="str">
        <f>Specs!A66</f>
        <v>eWOODY_FUEL_STUMPS_LIGHTERED_PITCHY_DIAMETER</v>
      </c>
      <c r="B66" s="11"/>
      <c r="C66" s="12"/>
      <c r="D66" s="13"/>
      <c r="F66" s="5">
        <f t="shared" si="71"/>
        <v>0</v>
      </c>
      <c r="G66" s="8">
        <f t="shared" si="65"/>
        <v>0</v>
      </c>
      <c r="H66" s="9">
        <f t="shared" si="65"/>
        <v>0</v>
      </c>
      <c r="J66" s="5">
        <f t="shared" si="49"/>
        <v>0</v>
      </c>
      <c r="K66" s="8">
        <f t="shared" si="72"/>
        <v>0</v>
      </c>
      <c r="L66" s="9">
        <f t="shared" si="72"/>
        <v>0</v>
      </c>
      <c r="N66" s="5">
        <f t="shared" si="51"/>
        <v>0</v>
      </c>
      <c r="O66" s="8">
        <f t="shared" si="73"/>
        <v>0</v>
      </c>
      <c r="P66" s="9">
        <f t="shared" si="73"/>
        <v>0</v>
      </c>
      <c r="R66" s="5">
        <f t="shared" si="53"/>
        <v>0</v>
      </c>
      <c r="S66" s="8">
        <f t="shared" si="74"/>
        <v>0</v>
      </c>
      <c r="T66" s="9">
        <f t="shared" si="74"/>
        <v>0</v>
      </c>
      <c r="V66" s="5">
        <f t="shared" si="55"/>
        <v>0</v>
      </c>
      <c r="W66" s="8">
        <f t="shared" si="75"/>
        <v>0</v>
      </c>
      <c r="X66" s="9">
        <f t="shared" si="75"/>
        <v>0</v>
      </c>
      <c r="Z66" s="5">
        <f t="shared" si="57"/>
        <v>0</v>
      </c>
      <c r="AA66" s="8">
        <f t="shared" si="76"/>
        <v>0</v>
      </c>
      <c r="AB66" s="9">
        <f t="shared" si="76"/>
        <v>0</v>
      </c>
    </row>
    <row r="67" spans="1:28" x14ac:dyDescent="0.25">
      <c r="A67" s="25" t="str">
        <f>Specs!A67</f>
        <v>eWOODY_FUEL_STUMPS_LIGHTERED_PITCHY_HEIGHT</v>
      </c>
      <c r="B67" s="11"/>
      <c r="C67" s="12"/>
      <c r="D67" s="13"/>
      <c r="F67" s="5">
        <f t="shared" si="71"/>
        <v>0</v>
      </c>
      <c r="G67" s="8">
        <f t="shared" si="65"/>
        <v>0</v>
      </c>
      <c r="H67" s="9">
        <f t="shared" si="65"/>
        <v>0</v>
      </c>
      <c r="J67" s="5">
        <f t="shared" si="49"/>
        <v>0</v>
      </c>
      <c r="K67" s="8">
        <f t="shared" si="72"/>
        <v>0</v>
      </c>
      <c r="L67" s="9">
        <f t="shared" si="72"/>
        <v>0</v>
      </c>
      <c r="N67" s="5">
        <f t="shared" si="51"/>
        <v>0</v>
      </c>
      <c r="O67" s="8">
        <f t="shared" si="73"/>
        <v>0</v>
      </c>
      <c r="P67" s="9">
        <f t="shared" si="73"/>
        <v>0</v>
      </c>
      <c r="R67" s="5">
        <f t="shared" si="53"/>
        <v>0</v>
      </c>
      <c r="S67" s="8">
        <f t="shared" si="74"/>
        <v>0</v>
      </c>
      <c r="T67" s="9">
        <f t="shared" si="74"/>
        <v>0</v>
      </c>
      <c r="V67" s="5">
        <f t="shared" si="55"/>
        <v>0</v>
      </c>
      <c r="W67" s="8">
        <f t="shared" si="75"/>
        <v>0</v>
      </c>
      <c r="X67" s="9">
        <f t="shared" si="75"/>
        <v>0</v>
      </c>
      <c r="Z67" s="5">
        <f t="shared" si="57"/>
        <v>0</v>
      </c>
      <c r="AA67" s="8">
        <f t="shared" si="76"/>
        <v>0</v>
      </c>
      <c r="AB67" s="9">
        <f t="shared" si="76"/>
        <v>0</v>
      </c>
    </row>
    <row r="68" spans="1:28" x14ac:dyDescent="0.25">
      <c r="A68" s="25" t="str">
        <f>Specs!A68</f>
        <v>eWOODY_FUEL_STUMPS_LIGHTERED_PITCHY_STEM_DENSITY</v>
      </c>
      <c r="B68" s="11"/>
      <c r="C68" s="12"/>
      <c r="D68" s="13"/>
      <c r="F68" s="5">
        <f t="shared" si="71"/>
        <v>0</v>
      </c>
      <c r="G68" s="8">
        <f t="shared" si="65"/>
        <v>0</v>
      </c>
      <c r="H68" s="9">
        <f t="shared" si="65"/>
        <v>0</v>
      </c>
      <c r="J68" s="5">
        <f t="shared" si="49"/>
        <v>0</v>
      </c>
      <c r="K68" s="8">
        <f t="shared" si="72"/>
        <v>0</v>
      </c>
      <c r="L68" s="9">
        <f t="shared" si="72"/>
        <v>0</v>
      </c>
      <c r="N68" s="5">
        <f t="shared" si="51"/>
        <v>0</v>
      </c>
      <c r="O68" s="8">
        <f t="shared" si="73"/>
        <v>0</v>
      </c>
      <c r="P68" s="9">
        <f t="shared" si="73"/>
        <v>0</v>
      </c>
      <c r="R68" s="5">
        <f t="shared" si="53"/>
        <v>0</v>
      </c>
      <c r="S68" s="8">
        <f t="shared" si="74"/>
        <v>0</v>
      </c>
      <c r="T68" s="9">
        <f t="shared" si="74"/>
        <v>0</v>
      </c>
      <c r="V68" s="5">
        <f t="shared" si="55"/>
        <v>0</v>
      </c>
      <c r="W68" s="8">
        <f t="shared" si="75"/>
        <v>0</v>
      </c>
      <c r="X68" s="9">
        <f t="shared" si="75"/>
        <v>0</v>
      </c>
      <c r="Z68" s="5">
        <f t="shared" si="57"/>
        <v>0</v>
      </c>
      <c r="AA68" s="8">
        <f t="shared" si="76"/>
        <v>0</v>
      </c>
      <c r="AB68" s="9">
        <f t="shared" si="76"/>
        <v>0</v>
      </c>
    </row>
    <row r="69" spans="1:28" x14ac:dyDescent="0.25">
      <c r="A69" s="25" t="str">
        <f>Specs!A69</f>
        <v>eWOODY_FUEL_PILES_CLEAN_LOADING</v>
      </c>
      <c r="B69" s="11"/>
      <c r="C69" s="12"/>
      <c r="D69" s="13"/>
      <c r="E69" s="4">
        <v>7.8118999999999994E-2</v>
      </c>
      <c r="F69" s="5">
        <f t="shared" si="71"/>
        <v>7.8118999999999994E-2</v>
      </c>
      <c r="G69" s="8">
        <f t="shared" si="65"/>
        <v>7.8118999999999994E-2</v>
      </c>
      <c r="H69" s="9">
        <f t="shared" si="65"/>
        <v>7.8118999999999994E-2</v>
      </c>
      <c r="I69" s="4">
        <v>0</v>
      </c>
      <c r="J69" s="5">
        <f t="shared" si="49"/>
        <v>0</v>
      </c>
      <c r="K69" s="8">
        <f t="shared" si="72"/>
        <v>0</v>
      </c>
      <c r="L69" s="9">
        <f t="shared" si="72"/>
        <v>0</v>
      </c>
      <c r="M69" s="4">
        <v>0</v>
      </c>
      <c r="N69" s="5">
        <f t="shared" si="51"/>
        <v>0</v>
      </c>
      <c r="O69" s="8">
        <f t="shared" si="73"/>
        <v>0</v>
      </c>
      <c r="P69" s="9">
        <f t="shared" si="73"/>
        <v>0</v>
      </c>
      <c r="Q69" s="4">
        <v>8.1810999999999995E-2</v>
      </c>
      <c r="R69" s="5">
        <f t="shared" si="53"/>
        <v>8.1810999999999995E-2</v>
      </c>
      <c r="S69" s="8">
        <f t="shared" si="74"/>
        <v>8.1810999999999995E-2</v>
      </c>
      <c r="T69" s="9">
        <f t="shared" si="74"/>
        <v>8.1810999999999995E-2</v>
      </c>
      <c r="U69" s="4">
        <v>0.13589300000000001</v>
      </c>
      <c r="V69" s="5">
        <f t="shared" si="55"/>
        <v>0.13589300000000001</v>
      </c>
      <c r="W69" s="8">
        <f t="shared" si="75"/>
        <v>0.13589300000000001</v>
      </c>
      <c r="X69" s="9">
        <f t="shared" si="75"/>
        <v>0.13589300000000001</v>
      </c>
      <c r="Y69" s="4">
        <v>0</v>
      </c>
      <c r="Z69" s="5">
        <f t="shared" si="57"/>
        <v>0</v>
      </c>
      <c r="AA69" s="8">
        <f t="shared" si="76"/>
        <v>0</v>
      </c>
      <c r="AB69" s="9">
        <f t="shared" si="76"/>
        <v>0</v>
      </c>
    </row>
    <row r="70" spans="1:28" ht="16.5" customHeight="1" x14ac:dyDescent="0.25">
      <c r="A70" s="25" t="str">
        <f>Specs!A70</f>
        <v>eWOODY_FUEL_PILES_DIRTY_LOADING</v>
      </c>
      <c r="B70" s="11"/>
      <c r="C70" s="12"/>
      <c r="D70" s="13"/>
      <c r="E70" s="4">
        <v>0</v>
      </c>
      <c r="F70" s="5">
        <f t="shared" si="71"/>
        <v>0</v>
      </c>
      <c r="G70" s="8">
        <f t="shared" si="65"/>
        <v>0</v>
      </c>
      <c r="H70" s="9">
        <f t="shared" si="65"/>
        <v>0</v>
      </c>
      <c r="I70" s="4">
        <v>0</v>
      </c>
      <c r="J70" s="5">
        <f t="shared" si="49"/>
        <v>0</v>
      </c>
      <c r="K70" s="8">
        <f t="shared" si="72"/>
        <v>0</v>
      </c>
      <c r="L70" s="9">
        <f t="shared" si="72"/>
        <v>0</v>
      </c>
      <c r="M70" s="4">
        <v>0</v>
      </c>
      <c r="N70" s="5">
        <f t="shared" si="51"/>
        <v>0</v>
      </c>
      <c r="O70" s="8">
        <f t="shared" si="73"/>
        <v>0</v>
      </c>
      <c r="P70" s="9">
        <f t="shared" si="73"/>
        <v>0</v>
      </c>
      <c r="Q70" s="4">
        <v>0</v>
      </c>
      <c r="R70" s="5">
        <f t="shared" si="53"/>
        <v>0</v>
      </c>
      <c r="S70" s="8">
        <f t="shared" si="74"/>
        <v>0</v>
      </c>
      <c r="T70" s="9">
        <f t="shared" si="74"/>
        <v>0</v>
      </c>
      <c r="U70" s="4">
        <v>0</v>
      </c>
      <c r="V70" s="5">
        <f t="shared" si="55"/>
        <v>0</v>
      </c>
      <c r="W70" s="8">
        <f t="shared" si="75"/>
        <v>0</v>
      </c>
      <c r="X70" s="9">
        <f t="shared" si="75"/>
        <v>0</v>
      </c>
      <c r="Y70" s="4">
        <v>0</v>
      </c>
      <c r="Z70" s="5">
        <f t="shared" si="57"/>
        <v>0</v>
      </c>
      <c r="AA70" s="8">
        <f t="shared" si="76"/>
        <v>0</v>
      </c>
      <c r="AB70" s="9">
        <f t="shared" si="76"/>
        <v>0</v>
      </c>
    </row>
    <row r="71" spans="1:28" x14ac:dyDescent="0.25">
      <c r="A71" s="25" t="str">
        <f>Specs!A71</f>
        <v>eWOODY_FUEL_PILES_VERYDIRTY_LOADING</v>
      </c>
      <c r="B71" s="11"/>
      <c r="C71" s="12"/>
      <c r="D71" s="13"/>
      <c r="E71" s="4">
        <v>0</v>
      </c>
      <c r="F71" s="5">
        <f t="shared" si="71"/>
        <v>0</v>
      </c>
      <c r="G71" s="8">
        <f t="shared" si="65"/>
        <v>0</v>
      </c>
      <c r="H71" s="9">
        <f t="shared" si="65"/>
        <v>0</v>
      </c>
      <c r="I71" s="4">
        <v>0</v>
      </c>
      <c r="J71" s="5">
        <f t="shared" si="49"/>
        <v>0</v>
      </c>
      <c r="K71" s="8">
        <f t="shared" si="72"/>
        <v>0</v>
      </c>
      <c r="L71" s="9">
        <f t="shared" si="72"/>
        <v>0</v>
      </c>
      <c r="M71" s="4">
        <v>0</v>
      </c>
      <c r="N71" s="5">
        <f t="shared" si="51"/>
        <v>0</v>
      </c>
      <c r="O71" s="8">
        <f t="shared" si="73"/>
        <v>0</v>
      </c>
      <c r="P71" s="9">
        <f t="shared" si="73"/>
        <v>0</v>
      </c>
      <c r="Q71" s="4">
        <v>0</v>
      </c>
      <c r="R71" s="5">
        <f t="shared" si="53"/>
        <v>0</v>
      </c>
      <c r="S71" s="8">
        <f t="shared" si="74"/>
        <v>0</v>
      </c>
      <c r="T71" s="9">
        <f t="shared" si="74"/>
        <v>0</v>
      </c>
      <c r="U71" s="4">
        <v>0</v>
      </c>
      <c r="V71" s="5">
        <f t="shared" si="55"/>
        <v>0</v>
      </c>
      <c r="W71" s="8">
        <f t="shared" si="75"/>
        <v>0</v>
      </c>
      <c r="X71" s="9">
        <f t="shared" si="75"/>
        <v>0</v>
      </c>
      <c r="Y71" s="4">
        <v>0</v>
      </c>
      <c r="Z71" s="5">
        <f t="shared" si="57"/>
        <v>0</v>
      </c>
      <c r="AA71" s="8">
        <f t="shared" si="76"/>
        <v>0</v>
      </c>
      <c r="AB71" s="9">
        <f t="shared" si="76"/>
        <v>0</v>
      </c>
    </row>
    <row r="72" spans="1:28" x14ac:dyDescent="0.25">
      <c r="A72" s="25" t="str">
        <f>Specs!A72</f>
        <v>eLITTER_LITTER_TYPE_BROADLEAF_DECIDUOUS_RELATIVE_COVER</v>
      </c>
      <c r="B72" s="11"/>
      <c r="C72" s="12"/>
      <c r="D72" s="13"/>
      <c r="F72" s="5">
        <f t="shared" si="71"/>
        <v>0</v>
      </c>
      <c r="G72" s="8">
        <f t="shared" si="65"/>
        <v>0</v>
      </c>
      <c r="H72" s="9">
        <f t="shared" si="65"/>
        <v>0</v>
      </c>
      <c r="J72" s="5">
        <f t="shared" si="49"/>
        <v>0</v>
      </c>
      <c r="K72" s="8">
        <f t="shared" si="72"/>
        <v>0</v>
      </c>
      <c r="L72" s="9">
        <f t="shared" si="72"/>
        <v>0</v>
      </c>
      <c r="N72" s="5">
        <f t="shared" si="51"/>
        <v>0</v>
      </c>
      <c r="O72" s="8">
        <f t="shared" si="73"/>
        <v>0</v>
      </c>
      <c r="P72" s="9">
        <f t="shared" si="73"/>
        <v>0</v>
      </c>
      <c r="R72" s="5">
        <f t="shared" si="53"/>
        <v>0</v>
      </c>
      <c r="S72" s="8">
        <f t="shared" si="74"/>
        <v>0</v>
      </c>
      <c r="T72" s="9">
        <f t="shared" si="74"/>
        <v>0</v>
      </c>
      <c r="U72" s="4">
        <v>90</v>
      </c>
      <c r="V72" s="5">
        <f t="shared" si="55"/>
        <v>90</v>
      </c>
      <c r="W72" s="8">
        <f t="shared" si="75"/>
        <v>90</v>
      </c>
      <c r="X72" s="9">
        <f t="shared" si="75"/>
        <v>90</v>
      </c>
      <c r="Z72" s="5">
        <f t="shared" si="57"/>
        <v>0</v>
      </c>
      <c r="AA72" s="8">
        <f t="shared" si="76"/>
        <v>0</v>
      </c>
      <c r="AB72" s="9">
        <f t="shared" si="76"/>
        <v>0</v>
      </c>
    </row>
    <row r="73" spans="1:28" x14ac:dyDescent="0.25">
      <c r="A73" s="25" t="str">
        <f>Specs!A73</f>
        <v>eLITTER_LITTER_TYPE_BROADLEAF_EVERGREEN_RELATIVE_COVER</v>
      </c>
      <c r="B73" s="11"/>
      <c r="C73" s="12"/>
      <c r="D73" s="13"/>
      <c r="F73" s="5">
        <f t="shared" si="71"/>
        <v>0</v>
      </c>
      <c r="G73" s="8">
        <f t="shared" si="65"/>
        <v>0</v>
      </c>
      <c r="H73" s="9">
        <f t="shared" si="65"/>
        <v>0</v>
      </c>
      <c r="I73" s="4">
        <v>100</v>
      </c>
      <c r="J73" s="5">
        <f t="shared" si="49"/>
        <v>100</v>
      </c>
      <c r="K73" s="8">
        <f t="shared" si="72"/>
        <v>100</v>
      </c>
      <c r="L73" s="9">
        <f t="shared" si="72"/>
        <v>100</v>
      </c>
      <c r="N73" s="5">
        <f t="shared" si="51"/>
        <v>0</v>
      </c>
      <c r="O73" s="8">
        <f t="shared" si="73"/>
        <v>0</v>
      </c>
      <c r="P73" s="9">
        <f t="shared" si="73"/>
        <v>0</v>
      </c>
      <c r="R73" s="5">
        <f t="shared" si="53"/>
        <v>0</v>
      </c>
      <c r="S73" s="8">
        <f t="shared" si="74"/>
        <v>0</v>
      </c>
      <c r="T73" s="9">
        <f t="shared" si="74"/>
        <v>0</v>
      </c>
      <c r="V73" s="5">
        <f t="shared" si="55"/>
        <v>0</v>
      </c>
      <c r="W73" s="8">
        <f t="shared" si="75"/>
        <v>0</v>
      </c>
      <c r="X73" s="9">
        <f t="shared" si="75"/>
        <v>0</v>
      </c>
      <c r="Z73" s="5">
        <f t="shared" si="57"/>
        <v>0</v>
      </c>
      <c r="AA73" s="8">
        <f t="shared" si="76"/>
        <v>0</v>
      </c>
      <c r="AB73" s="9">
        <f t="shared" si="76"/>
        <v>0</v>
      </c>
    </row>
    <row r="74" spans="1:28" x14ac:dyDescent="0.25">
      <c r="A74" s="25" t="str">
        <f>Specs!A74</f>
        <v>eLITTER_LITTER_TYPE_GRASS_RELATIVE_COVER</v>
      </c>
      <c r="B74" s="11"/>
      <c r="C74" s="12"/>
      <c r="D74" s="13"/>
      <c r="F74" s="5">
        <f t="shared" si="71"/>
        <v>0</v>
      </c>
      <c r="G74" s="8">
        <f t="shared" si="65"/>
        <v>0</v>
      </c>
      <c r="H74" s="9">
        <f t="shared" si="65"/>
        <v>0</v>
      </c>
      <c r="J74" s="5">
        <f t="shared" si="49"/>
        <v>0</v>
      </c>
      <c r="K74" s="8">
        <f t="shared" si="72"/>
        <v>0</v>
      </c>
      <c r="L74" s="9">
        <f t="shared" si="72"/>
        <v>0</v>
      </c>
      <c r="M74" s="4">
        <v>100</v>
      </c>
      <c r="N74" s="5">
        <f t="shared" si="51"/>
        <v>100</v>
      </c>
      <c r="O74" s="8">
        <f t="shared" si="73"/>
        <v>100</v>
      </c>
      <c r="P74" s="9">
        <f t="shared" si="73"/>
        <v>100</v>
      </c>
      <c r="R74" s="5">
        <f t="shared" si="53"/>
        <v>0</v>
      </c>
      <c r="S74" s="8">
        <f t="shared" si="74"/>
        <v>0</v>
      </c>
      <c r="T74" s="9">
        <f t="shared" si="74"/>
        <v>0</v>
      </c>
      <c r="V74" s="5">
        <f t="shared" si="55"/>
        <v>0</v>
      </c>
      <c r="W74" s="8">
        <f t="shared" si="75"/>
        <v>0</v>
      </c>
      <c r="X74" s="9">
        <f t="shared" si="75"/>
        <v>0</v>
      </c>
      <c r="Z74" s="5">
        <f t="shared" si="57"/>
        <v>0</v>
      </c>
      <c r="AA74" s="8">
        <f t="shared" si="76"/>
        <v>0</v>
      </c>
      <c r="AB74" s="9">
        <f t="shared" si="76"/>
        <v>0</v>
      </c>
    </row>
    <row r="75" spans="1:28" x14ac:dyDescent="0.25">
      <c r="A75" s="25" t="str">
        <f>Specs!A75</f>
        <v>eLITTER_LITTER_TYPE_LONG_NEEDLE_PINE_RELATIVE_COVER</v>
      </c>
      <c r="B75" s="11"/>
      <c r="C75" s="12"/>
      <c r="D75" s="13"/>
      <c r="E75" s="6">
        <v>50</v>
      </c>
      <c r="F75" s="5">
        <f t="shared" si="71"/>
        <v>50</v>
      </c>
      <c r="G75" s="8">
        <f t="shared" si="65"/>
        <v>50</v>
      </c>
      <c r="H75" s="9">
        <f t="shared" si="65"/>
        <v>50</v>
      </c>
      <c r="J75" s="5">
        <f t="shared" si="49"/>
        <v>0</v>
      </c>
      <c r="K75" s="8">
        <f t="shared" si="72"/>
        <v>0</v>
      </c>
      <c r="L75" s="9">
        <f t="shared" si="72"/>
        <v>0</v>
      </c>
      <c r="N75" s="5">
        <f t="shared" si="51"/>
        <v>0</v>
      </c>
      <c r="O75" s="8">
        <f t="shared" si="73"/>
        <v>0</v>
      </c>
      <c r="P75" s="9">
        <f t="shared" si="73"/>
        <v>0</v>
      </c>
      <c r="R75" s="5">
        <f t="shared" si="53"/>
        <v>0</v>
      </c>
      <c r="S75" s="8">
        <f t="shared" si="74"/>
        <v>0</v>
      </c>
      <c r="T75" s="9">
        <f t="shared" si="74"/>
        <v>0</v>
      </c>
      <c r="U75" s="4">
        <v>10</v>
      </c>
      <c r="V75" s="5">
        <f t="shared" si="55"/>
        <v>10</v>
      </c>
      <c r="W75" s="8">
        <f t="shared" si="75"/>
        <v>10</v>
      </c>
      <c r="X75" s="9">
        <f t="shared" si="75"/>
        <v>10</v>
      </c>
      <c r="Y75" s="4">
        <v>40</v>
      </c>
      <c r="Z75" s="5">
        <f t="shared" si="57"/>
        <v>40</v>
      </c>
      <c r="AA75" s="8">
        <f t="shared" si="76"/>
        <v>40</v>
      </c>
      <c r="AB75" s="9">
        <f t="shared" si="76"/>
        <v>40</v>
      </c>
    </row>
    <row r="76" spans="1:28" x14ac:dyDescent="0.25">
      <c r="A76" s="25" t="str">
        <f>Specs!A76</f>
        <v>eLITTER_LITTER_TYPE_OTHER_CONIFER_RELATIVE_COVER</v>
      </c>
      <c r="B76" s="11"/>
      <c r="C76" s="12"/>
      <c r="D76" s="13"/>
      <c r="E76" s="6">
        <v>50</v>
      </c>
      <c r="F76" s="5">
        <f t="shared" si="71"/>
        <v>50</v>
      </c>
      <c r="G76" s="8">
        <f t="shared" si="65"/>
        <v>50</v>
      </c>
      <c r="H76" s="9">
        <f t="shared" si="65"/>
        <v>50</v>
      </c>
      <c r="J76" s="5">
        <f t="shared" si="49"/>
        <v>0</v>
      </c>
      <c r="K76" s="8">
        <f t="shared" si="72"/>
        <v>0</v>
      </c>
      <c r="L76" s="9">
        <f t="shared" si="72"/>
        <v>0</v>
      </c>
      <c r="N76" s="5">
        <f t="shared" si="51"/>
        <v>0</v>
      </c>
      <c r="O76" s="8">
        <f t="shared" si="73"/>
        <v>0</v>
      </c>
      <c r="P76" s="9">
        <f t="shared" si="73"/>
        <v>0</v>
      </c>
      <c r="Q76" s="4">
        <v>100</v>
      </c>
      <c r="R76" s="5">
        <f t="shared" si="53"/>
        <v>100</v>
      </c>
      <c r="S76" s="8">
        <f t="shared" si="74"/>
        <v>100</v>
      </c>
      <c r="T76" s="9">
        <f t="shared" si="74"/>
        <v>100</v>
      </c>
      <c r="V76" s="5">
        <f t="shared" si="55"/>
        <v>0</v>
      </c>
      <c r="W76" s="8">
        <f t="shared" si="75"/>
        <v>0</v>
      </c>
      <c r="X76" s="9">
        <f t="shared" si="75"/>
        <v>0</v>
      </c>
      <c r="Z76" s="5">
        <f t="shared" si="57"/>
        <v>0</v>
      </c>
      <c r="AA76" s="8">
        <f t="shared" si="76"/>
        <v>0</v>
      </c>
      <c r="AB76" s="9">
        <f t="shared" si="76"/>
        <v>0</v>
      </c>
    </row>
    <row r="77" spans="1:28" x14ac:dyDescent="0.25">
      <c r="A77" s="25" t="str">
        <f>Specs!A77</f>
        <v>eLITTER_LITTER_TYPE_PALM_FROND_RELATIVE_COVER</v>
      </c>
      <c r="B77" s="11"/>
      <c r="C77" s="12"/>
      <c r="D77" s="13"/>
      <c r="F77" s="5">
        <f t="shared" si="71"/>
        <v>0</v>
      </c>
      <c r="G77" s="8">
        <f t="shared" si="65"/>
        <v>0</v>
      </c>
      <c r="H77" s="9">
        <f t="shared" si="65"/>
        <v>0</v>
      </c>
      <c r="J77" s="5">
        <f t="shared" si="49"/>
        <v>0</v>
      </c>
      <c r="K77" s="8">
        <f t="shared" si="72"/>
        <v>0</v>
      </c>
      <c r="L77" s="9">
        <f t="shared" si="72"/>
        <v>0</v>
      </c>
      <c r="N77" s="5">
        <f t="shared" si="51"/>
        <v>0</v>
      </c>
      <c r="O77" s="8">
        <f t="shared" si="73"/>
        <v>0</v>
      </c>
      <c r="P77" s="9">
        <f t="shared" si="73"/>
        <v>0</v>
      </c>
      <c r="R77" s="5">
        <f t="shared" si="53"/>
        <v>0</v>
      </c>
      <c r="S77" s="8">
        <f t="shared" si="74"/>
        <v>0</v>
      </c>
      <c r="T77" s="9">
        <f t="shared" si="74"/>
        <v>0</v>
      </c>
      <c r="V77" s="5">
        <f t="shared" si="55"/>
        <v>0</v>
      </c>
      <c r="W77" s="8">
        <f t="shared" si="75"/>
        <v>0</v>
      </c>
      <c r="X77" s="9">
        <f t="shared" si="75"/>
        <v>0</v>
      </c>
      <c r="Y77" s="4">
        <v>60</v>
      </c>
      <c r="Z77" s="5">
        <f t="shared" si="57"/>
        <v>60</v>
      </c>
      <c r="AA77" s="8">
        <f t="shared" si="76"/>
        <v>60</v>
      </c>
      <c r="AB77" s="9">
        <f t="shared" si="76"/>
        <v>60</v>
      </c>
    </row>
    <row r="78" spans="1:28" x14ac:dyDescent="0.25">
      <c r="A78" s="25" t="str">
        <f>Specs!A78</f>
        <v>eLITTER_LITTER_TYPE_SHORT_NEEDLE_PINE_RELATIVE_COVER</v>
      </c>
      <c r="B78" s="11"/>
      <c r="C78" s="12"/>
      <c r="D78" s="13"/>
      <c r="F78" s="5">
        <f t="shared" si="71"/>
        <v>0</v>
      </c>
      <c r="G78" s="8">
        <f t="shared" si="65"/>
        <v>0</v>
      </c>
      <c r="H78" s="9">
        <f t="shared" si="65"/>
        <v>0</v>
      </c>
      <c r="J78" s="5">
        <f t="shared" si="49"/>
        <v>0</v>
      </c>
      <c r="K78" s="8">
        <f t="shared" si="72"/>
        <v>0</v>
      </c>
      <c r="L78" s="9">
        <f t="shared" si="72"/>
        <v>0</v>
      </c>
      <c r="N78" s="5">
        <f t="shared" si="51"/>
        <v>0</v>
      </c>
      <c r="O78" s="8">
        <f t="shared" si="73"/>
        <v>0</v>
      </c>
      <c r="P78" s="9">
        <f t="shared" si="73"/>
        <v>0</v>
      </c>
      <c r="R78" s="5">
        <f t="shared" si="53"/>
        <v>0</v>
      </c>
      <c r="S78" s="8">
        <f t="shared" si="74"/>
        <v>0</v>
      </c>
      <c r="T78" s="9">
        <f t="shared" si="74"/>
        <v>0</v>
      </c>
      <c r="V78" s="5">
        <f t="shared" si="55"/>
        <v>0</v>
      </c>
      <c r="W78" s="8">
        <f t="shared" si="75"/>
        <v>0</v>
      </c>
      <c r="X78" s="9">
        <f t="shared" si="75"/>
        <v>0</v>
      </c>
      <c r="Z78" s="5">
        <f t="shared" si="57"/>
        <v>0</v>
      </c>
      <c r="AA78" s="8">
        <f t="shared" si="76"/>
        <v>0</v>
      </c>
      <c r="AB78" s="9">
        <f t="shared" si="76"/>
        <v>0</v>
      </c>
    </row>
    <row r="79" spans="1:28" x14ac:dyDescent="0.25">
      <c r="A79" s="25" t="str">
        <f>Specs!A79</f>
        <v>eMOSS_LICHEN_LITTER_GROUND_LICHEN_DEPTH</v>
      </c>
      <c r="B79" s="11"/>
      <c r="C79" s="12"/>
      <c r="D79" s="13"/>
      <c r="F79" s="5">
        <f t="shared" si="71"/>
        <v>0</v>
      </c>
      <c r="G79" s="8">
        <f t="shared" si="65"/>
        <v>0</v>
      </c>
      <c r="H79" s="9">
        <f t="shared" si="65"/>
        <v>0</v>
      </c>
      <c r="J79" s="5">
        <f t="shared" si="49"/>
        <v>0</v>
      </c>
      <c r="K79" s="8">
        <f t="shared" si="72"/>
        <v>0</v>
      </c>
      <c r="L79" s="9">
        <f t="shared" si="72"/>
        <v>0</v>
      </c>
      <c r="N79" s="5">
        <f t="shared" si="51"/>
        <v>0</v>
      </c>
      <c r="O79" s="8">
        <f t="shared" si="73"/>
        <v>0</v>
      </c>
      <c r="P79" s="9">
        <f t="shared" si="73"/>
        <v>0</v>
      </c>
      <c r="Q79" s="4">
        <v>2</v>
      </c>
      <c r="R79" s="5">
        <f t="shared" si="53"/>
        <v>2</v>
      </c>
      <c r="S79" s="8">
        <f t="shared" si="74"/>
        <v>2</v>
      </c>
      <c r="T79" s="9">
        <f t="shared" si="74"/>
        <v>2</v>
      </c>
      <c r="V79" s="5">
        <f t="shared" si="55"/>
        <v>0</v>
      </c>
      <c r="W79" s="8">
        <f t="shared" si="75"/>
        <v>0</v>
      </c>
      <c r="X79" s="9">
        <f t="shared" si="75"/>
        <v>0</v>
      </c>
      <c r="Z79" s="5">
        <f t="shared" si="57"/>
        <v>0</v>
      </c>
      <c r="AA79" s="8">
        <f t="shared" si="76"/>
        <v>0</v>
      </c>
      <c r="AB79" s="9">
        <f t="shared" si="76"/>
        <v>0</v>
      </c>
    </row>
    <row r="80" spans="1:28" x14ac:dyDescent="0.25">
      <c r="A80" s="25" t="str">
        <f>Specs!A80</f>
        <v>eMOSS_LICHEN_LITTER_GROUND_LICHEN_PERCENT_COVER</v>
      </c>
      <c r="B80" s="11"/>
      <c r="C80" s="12"/>
      <c r="D80" s="13"/>
      <c r="F80" s="5">
        <f t="shared" si="71"/>
        <v>0</v>
      </c>
      <c r="G80" s="8">
        <f t="shared" si="65"/>
        <v>0</v>
      </c>
      <c r="H80" s="9">
        <f t="shared" si="65"/>
        <v>0</v>
      </c>
      <c r="J80" s="5">
        <f t="shared" si="49"/>
        <v>0</v>
      </c>
      <c r="K80" s="8">
        <f t="shared" si="72"/>
        <v>0</v>
      </c>
      <c r="L80" s="9">
        <f t="shared" si="72"/>
        <v>0</v>
      </c>
      <c r="N80" s="5">
        <f t="shared" si="51"/>
        <v>0</v>
      </c>
      <c r="O80" s="8">
        <f t="shared" si="73"/>
        <v>0</v>
      </c>
      <c r="P80" s="9">
        <f t="shared" si="73"/>
        <v>0</v>
      </c>
      <c r="Q80" s="4">
        <v>5</v>
      </c>
      <c r="R80" s="5">
        <f t="shared" si="53"/>
        <v>5</v>
      </c>
      <c r="S80" s="8">
        <f t="shared" si="74"/>
        <v>5</v>
      </c>
      <c r="T80" s="9">
        <f t="shared" si="74"/>
        <v>5</v>
      </c>
      <c r="V80" s="5">
        <f t="shared" si="55"/>
        <v>0</v>
      </c>
      <c r="W80" s="8">
        <f t="shared" si="75"/>
        <v>0</v>
      </c>
      <c r="X80" s="9">
        <f t="shared" si="75"/>
        <v>0</v>
      </c>
      <c r="Z80" s="5">
        <f t="shared" si="57"/>
        <v>0</v>
      </c>
      <c r="AA80" s="8">
        <f t="shared" si="76"/>
        <v>0</v>
      </c>
      <c r="AB80" s="9">
        <f t="shared" si="76"/>
        <v>0</v>
      </c>
    </row>
    <row r="81" spans="1:28" x14ac:dyDescent="0.25">
      <c r="A81" s="25" t="str">
        <f>Specs!A81</f>
        <v>eMOSS_LICHEN_LITTER_LITTER_DEPTH</v>
      </c>
      <c r="B81" s="11"/>
      <c r="C81" s="12"/>
      <c r="D81" s="13"/>
      <c r="E81" s="4">
        <v>0.2</v>
      </c>
      <c r="F81" s="5">
        <f t="shared" si="71"/>
        <v>0.2</v>
      </c>
      <c r="G81" s="8">
        <f t="shared" si="65"/>
        <v>0.2</v>
      </c>
      <c r="H81" s="9">
        <f t="shared" si="65"/>
        <v>0.2</v>
      </c>
      <c r="I81" s="4">
        <v>1</v>
      </c>
      <c r="J81" s="5">
        <f t="shared" si="49"/>
        <v>1</v>
      </c>
      <c r="K81" s="8">
        <f t="shared" si="72"/>
        <v>1</v>
      </c>
      <c r="L81" s="9">
        <f t="shared" si="72"/>
        <v>1</v>
      </c>
      <c r="M81" s="4">
        <v>2.5</v>
      </c>
      <c r="N81" s="5">
        <f t="shared" si="51"/>
        <v>2.5</v>
      </c>
      <c r="O81" s="8">
        <f t="shared" si="73"/>
        <v>2.5</v>
      </c>
      <c r="P81" s="9">
        <f t="shared" si="73"/>
        <v>2.5</v>
      </c>
      <c r="Q81" s="4">
        <v>1</v>
      </c>
      <c r="R81" s="5">
        <f t="shared" si="53"/>
        <v>1</v>
      </c>
      <c r="S81" s="8">
        <f t="shared" si="74"/>
        <v>1</v>
      </c>
      <c r="T81" s="9">
        <f t="shared" si="74"/>
        <v>1</v>
      </c>
      <c r="U81" s="4">
        <v>1.5</v>
      </c>
      <c r="V81" s="5">
        <f t="shared" si="55"/>
        <v>1.5</v>
      </c>
      <c r="W81" s="8">
        <f t="shared" si="75"/>
        <v>1.5</v>
      </c>
      <c r="X81" s="9">
        <f t="shared" si="75"/>
        <v>1.5</v>
      </c>
      <c r="Y81" s="4">
        <v>2</v>
      </c>
      <c r="Z81" s="5">
        <f t="shared" si="57"/>
        <v>2</v>
      </c>
      <c r="AA81" s="8">
        <f t="shared" si="76"/>
        <v>2</v>
      </c>
      <c r="AB81" s="9">
        <f t="shared" si="76"/>
        <v>2</v>
      </c>
    </row>
    <row r="82" spans="1:28" x14ac:dyDescent="0.25">
      <c r="A82" s="25" t="str">
        <f>Specs!A82</f>
        <v>eMOSS_LICHEN_LITTER_LITTER_PERCENT_COVER</v>
      </c>
      <c r="B82" s="11"/>
      <c r="C82" s="12"/>
      <c r="D82" s="13"/>
      <c r="E82" s="4">
        <v>70</v>
      </c>
      <c r="F82" s="5">
        <f t="shared" si="71"/>
        <v>70</v>
      </c>
      <c r="G82" s="8">
        <f t="shared" si="65"/>
        <v>70</v>
      </c>
      <c r="H82" s="9">
        <f t="shared" si="65"/>
        <v>70</v>
      </c>
      <c r="I82" s="4">
        <v>60</v>
      </c>
      <c r="J82" s="5">
        <f t="shared" si="49"/>
        <v>60</v>
      </c>
      <c r="K82" s="8">
        <f t="shared" si="72"/>
        <v>60</v>
      </c>
      <c r="L82" s="9">
        <f t="shared" si="72"/>
        <v>60</v>
      </c>
      <c r="M82" s="4">
        <v>5</v>
      </c>
      <c r="N82" s="5">
        <f t="shared" si="51"/>
        <v>5</v>
      </c>
      <c r="O82" s="8">
        <f t="shared" si="73"/>
        <v>5</v>
      </c>
      <c r="P82" s="9">
        <f t="shared" si="73"/>
        <v>5</v>
      </c>
      <c r="Q82" s="4">
        <v>15</v>
      </c>
      <c r="R82" s="5">
        <f t="shared" si="53"/>
        <v>15</v>
      </c>
      <c r="S82" s="8">
        <f t="shared" si="74"/>
        <v>15</v>
      </c>
      <c r="T82" s="9">
        <f t="shared" si="74"/>
        <v>15</v>
      </c>
      <c r="U82" s="4">
        <v>90</v>
      </c>
      <c r="V82" s="5">
        <f t="shared" si="55"/>
        <v>90</v>
      </c>
      <c r="W82" s="8">
        <f t="shared" si="75"/>
        <v>90</v>
      </c>
      <c r="X82" s="9">
        <f t="shared" si="75"/>
        <v>90</v>
      </c>
      <c r="Y82" s="4">
        <v>70</v>
      </c>
      <c r="Z82" s="5">
        <f t="shared" si="57"/>
        <v>70</v>
      </c>
      <c r="AA82" s="8">
        <f t="shared" si="76"/>
        <v>70</v>
      </c>
      <c r="AB82" s="9">
        <f t="shared" si="76"/>
        <v>70</v>
      </c>
    </row>
    <row r="83" spans="1:28" x14ac:dyDescent="0.25">
      <c r="A83" s="25" t="str">
        <f>Specs!A83</f>
        <v>eMOSS_LICHEN_LITTER_MOSS_DEPTH</v>
      </c>
      <c r="B83" s="11"/>
      <c r="C83" s="12"/>
      <c r="D83" s="13"/>
      <c r="F83" s="5">
        <f t="shared" si="71"/>
        <v>0</v>
      </c>
      <c r="G83" s="8">
        <f t="shared" si="65"/>
        <v>0</v>
      </c>
      <c r="H83" s="9">
        <f t="shared" si="65"/>
        <v>0</v>
      </c>
      <c r="J83" s="5">
        <f t="shared" si="49"/>
        <v>0</v>
      </c>
      <c r="K83" s="8">
        <f t="shared" si="72"/>
        <v>0</v>
      </c>
      <c r="L83" s="9">
        <f t="shared" si="72"/>
        <v>0</v>
      </c>
      <c r="N83" s="5">
        <f t="shared" si="51"/>
        <v>0</v>
      </c>
      <c r="O83" s="8">
        <f t="shared" si="73"/>
        <v>0</v>
      </c>
      <c r="P83" s="9">
        <f t="shared" si="73"/>
        <v>0</v>
      </c>
      <c r="Q83" s="4">
        <v>2.5</v>
      </c>
      <c r="R83" s="5">
        <f t="shared" si="53"/>
        <v>2.5</v>
      </c>
      <c r="S83" s="8">
        <f t="shared" si="74"/>
        <v>2.5</v>
      </c>
      <c r="T83" s="9">
        <f t="shared" si="74"/>
        <v>2.5</v>
      </c>
      <c r="U83" s="4">
        <v>1</v>
      </c>
      <c r="V83" s="5">
        <f t="shared" si="55"/>
        <v>1</v>
      </c>
      <c r="W83" s="8">
        <f t="shared" si="75"/>
        <v>1</v>
      </c>
      <c r="X83" s="9">
        <f t="shared" si="75"/>
        <v>1</v>
      </c>
      <c r="Z83" s="5">
        <f t="shared" si="57"/>
        <v>0</v>
      </c>
      <c r="AA83" s="8">
        <f t="shared" si="76"/>
        <v>0</v>
      </c>
      <c r="AB83" s="9">
        <f t="shared" si="76"/>
        <v>0</v>
      </c>
    </row>
    <row r="84" spans="1:28" x14ac:dyDescent="0.25">
      <c r="A84" s="25" t="str">
        <f>Specs!A84</f>
        <v>eMOSS_LICHEN_LITTER_MOSS_PERCENT_COVER</v>
      </c>
      <c r="B84" s="11"/>
      <c r="C84" s="12"/>
      <c r="D84" s="13"/>
      <c r="F84" s="5">
        <f t="shared" si="71"/>
        <v>0</v>
      </c>
      <c r="G84" s="8">
        <f t="shared" si="65"/>
        <v>0</v>
      </c>
      <c r="H84" s="9">
        <f t="shared" si="65"/>
        <v>0</v>
      </c>
      <c r="J84" s="5">
        <f t="shared" si="49"/>
        <v>0</v>
      </c>
      <c r="K84" s="8">
        <f t="shared" si="72"/>
        <v>0</v>
      </c>
      <c r="L84" s="9">
        <f t="shared" si="72"/>
        <v>0</v>
      </c>
      <c r="N84" s="5">
        <f t="shared" si="51"/>
        <v>0</v>
      </c>
      <c r="O84" s="8">
        <f t="shared" si="73"/>
        <v>0</v>
      </c>
      <c r="P84" s="9">
        <f t="shared" si="73"/>
        <v>0</v>
      </c>
      <c r="Q84" s="4">
        <v>80</v>
      </c>
      <c r="R84" s="5">
        <f t="shared" si="53"/>
        <v>80</v>
      </c>
      <c r="S84" s="8">
        <f t="shared" si="74"/>
        <v>80</v>
      </c>
      <c r="T84" s="9">
        <f t="shared" si="74"/>
        <v>80</v>
      </c>
      <c r="U84" s="4">
        <v>5</v>
      </c>
      <c r="V84" s="5">
        <f t="shared" si="55"/>
        <v>5</v>
      </c>
      <c r="W84" s="8">
        <f t="shared" si="75"/>
        <v>5</v>
      </c>
      <c r="X84" s="9">
        <f t="shared" si="75"/>
        <v>5</v>
      </c>
      <c r="Z84" s="5">
        <f t="shared" si="57"/>
        <v>0</v>
      </c>
      <c r="AA84" s="8">
        <f t="shared" si="76"/>
        <v>0</v>
      </c>
      <c r="AB84" s="9">
        <f t="shared" si="76"/>
        <v>0</v>
      </c>
    </row>
    <row r="85" spans="1:28" x14ac:dyDescent="0.25">
      <c r="A85" s="25" t="str">
        <f>Specs!A85</f>
        <v>eGROUND_FUEL_DUFF_LOWER_DEPTH</v>
      </c>
      <c r="B85" s="11"/>
      <c r="C85" s="12"/>
      <c r="D85" s="13"/>
      <c r="F85" s="5">
        <f t="shared" si="71"/>
        <v>0</v>
      </c>
      <c r="G85" s="8">
        <f t="shared" si="65"/>
        <v>0</v>
      </c>
      <c r="H85" s="9">
        <f t="shared" si="65"/>
        <v>0</v>
      </c>
      <c r="I85" s="4">
        <v>0.2</v>
      </c>
      <c r="J85" s="5">
        <f t="shared" si="49"/>
        <v>0.2</v>
      </c>
      <c r="K85" s="8">
        <f t="shared" si="72"/>
        <v>0.2</v>
      </c>
      <c r="L85" s="9">
        <f t="shared" si="72"/>
        <v>0.2</v>
      </c>
      <c r="N85" s="5">
        <f t="shared" si="51"/>
        <v>0</v>
      </c>
      <c r="O85" s="8">
        <f t="shared" si="73"/>
        <v>0</v>
      </c>
      <c r="P85" s="9">
        <f t="shared" si="73"/>
        <v>0</v>
      </c>
      <c r="Q85" s="4">
        <v>2</v>
      </c>
      <c r="R85" s="5">
        <f t="shared" si="53"/>
        <v>2</v>
      </c>
      <c r="S85" s="8">
        <f t="shared" si="74"/>
        <v>2</v>
      </c>
      <c r="T85" s="9">
        <f t="shared" si="74"/>
        <v>2</v>
      </c>
      <c r="V85" s="5">
        <f t="shared" si="55"/>
        <v>0</v>
      </c>
      <c r="W85" s="8">
        <f t="shared" si="75"/>
        <v>0</v>
      </c>
      <c r="X85" s="9">
        <f t="shared" si="75"/>
        <v>0</v>
      </c>
      <c r="Z85" s="5">
        <f t="shared" si="57"/>
        <v>0</v>
      </c>
      <c r="AA85" s="8">
        <f t="shared" si="76"/>
        <v>0</v>
      </c>
      <c r="AB85" s="9">
        <f t="shared" si="76"/>
        <v>0</v>
      </c>
    </row>
    <row r="86" spans="1:28" x14ac:dyDescent="0.25">
      <c r="A86" s="25" t="str">
        <f>Specs!A86</f>
        <v>eGROUND_FUEL_DUFF_LOWER_PERCENT_COVER</v>
      </c>
      <c r="B86" s="11"/>
      <c r="C86" s="12"/>
      <c r="D86" s="13"/>
      <c r="F86" s="5">
        <f t="shared" si="71"/>
        <v>0</v>
      </c>
      <c r="G86" s="8">
        <f t="shared" si="65"/>
        <v>0</v>
      </c>
      <c r="H86" s="9">
        <f t="shared" si="65"/>
        <v>0</v>
      </c>
      <c r="I86" s="4">
        <v>60</v>
      </c>
      <c r="J86" s="5">
        <f t="shared" si="49"/>
        <v>60</v>
      </c>
      <c r="K86" s="8">
        <f t="shared" si="72"/>
        <v>60</v>
      </c>
      <c r="L86" s="9">
        <f t="shared" si="72"/>
        <v>60</v>
      </c>
      <c r="N86" s="5">
        <f t="shared" si="51"/>
        <v>0</v>
      </c>
      <c r="O86" s="8">
        <f t="shared" si="73"/>
        <v>0</v>
      </c>
      <c r="P86" s="9">
        <f t="shared" si="73"/>
        <v>0</v>
      </c>
      <c r="Q86" s="4">
        <v>90</v>
      </c>
      <c r="R86" s="5">
        <f t="shared" si="53"/>
        <v>90</v>
      </c>
      <c r="S86" s="8">
        <f t="shared" si="74"/>
        <v>90</v>
      </c>
      <c r="T86" s="9">
        <f t="shared" si="74"/>
        <v>90</v>
      </c>
      <c r="V86" s="5">
        <f t="shared" si="55"/>
        <v>0</v>
      </c>
      <c r="W86" s="8">
        <f t="shared" si="75"/>
        <v>0</v>
      </c>
      <c r="X86" s="9">
        <f t="shared" si="75"/>
        <v>0</v>
      </c>
      <c r="Z86" s="5">
        <f t="shared" si="57"/>
        <v>0</v>
      </c>
      <c r="AA86" s="8">
        <f t="shared" si="76"/>
        <v>0</v>
      </c>
      <c r="AB86" s="9">
        <f t="shared" si="76"/>
        <v>0</v>
      </c>
    </row>
    <row r="87" spans="1:28" x14ac:dyDescent="0.25">
      <c r="A87" s="25" t="str">
        <f>Specs!A87</f>
        <v>eGROUND_FUEL_DUFF_UPPER_DEPTH</v>
      </c>
      <c r="B87" s="11"/>
      <c r="C87" s="12"/>
      <c r="D87" s="13"/>
      <c r="E87" s="4">
        <v>0.5</v>
      </c>
      <c r="F87" s="5">
        <f t="shared" si="71"/>
        <v>0.5</v>
      </c>
      <c r="G87" s="8">
        <f t="shared" si="65"/>
        <v>0.5</v>
      </c>
      <c r="H87" s="9">
        <f t="shared" si="65"/>
        <v>0.5</v>
      </c>
      <c r="I87" s="4">
        <v>0.4</v>
      </c>
      <c r="J87" s="5">
        <f t="shared" si="49"/>
        <v>0.4</v>
      </c>
      <c r="K87" s="8">
        <f t="shared" si="72"/>
        <v>0.4</v>
      </c>
      <c r="L87" s="9">
        <f t="shared" si="72"/>
        <v>0.4</v>
      </c>
      <c r="M87" s="4">
        <v>0.2</v>
      </c>
      <c r="N87" s="5">
        <f t="shared" si="51"/>
        <v>0.2</v>
      </c>
      <c r="O87" s="8">
        <f t="shared" si="73"/>
        <v>0.2</v>
      </c>
      <c r="P87" s="9">
        <f t="shared" si="73"/>
        <v>0.2</v>
      </c>
      <c r="Q87" s="4">
        <v>4</v>
      </c>
      <c r="R87" s="5">
        <f t="shared" si="53"/>
        <v>4</v>
      </c>
      <c r="S87" s="8">
        <f t="shared" si="74"/>
        <v>4</v>
      </c>
      <c r="T87" s="9">
        <f t="shared" si="74"/>
        <v>4</v>
      </c>
      <c r="U87" s="4">
        <v>1</v>
      </c>
      <c r="V87" s="5">
        <f t="shared" si="55"/>
        <v>1</v>
      </c>
      <c r="W87" s="8">
        <f t="shared" si="75"/>
        <v>1</v>
      </c>
      <c r="X87" s="9">
        <f t="shared" si="75"/>
        <v>1</v>
      </c>
      <c r="Y87" s="4">
        <v>1.5</v>
      </c>
      <c r="Z87" s="5">
        <f t="shared" si="57"/>
        <v>1.5</v>
      </c>
      <c r="AA87" s="8">
        <f t="shared" si="76"/>
        <v>1.5</v>
      </c>
      <c r="AB87" s="9">
        <f t="shared" si="76"/>
        <v>1.5</v>
      </c>
    </row>
    <row r="88" spans="1:28" x14ac:dyDescent="0.25">
      <c r="A88" s="25" t="str">
        <f>Specs!A88</f>
        <v>eGROUND_FUEL_DUFF_UPPER_PERCENT_COVER</v>
      </c>
      <c r="B88" s="11"/>
      <c r="C88" s="12"/>
      <c r="D88" s="13"/>
      <c r="E88" s="4">
        <v>70</v>
      </c>
      <c r="F88" s="5">
        <f t="shared" si="71"/>
        <v>70</v>
      </c>
      <c r="G88" s="8">
        <f t="shared" si="65"/>
        <v>70</v>
      </c>
      <c r="H88" s="9">
        <f t="shared" si="65"/>
        <v>70</v>
      </c>
      <c r="I88" s="4">
        <v>60</v>
      </c>
      <c r="J88" s="5">
        <f t="shared" si="49"/>
        <v>60</v>
      </c>
      <c r="K88" s="8">
        <f t="shared" si="72"/>
        <v>60</v>
      </c>
      <c r="L88" s="9">
        <f t="shared" si="72"/>
        <v>60</v>
      </c>
      <c r="M88" s="4">
        <v>70</v>
      </c>
      <c r="N88" s="5">
        <f t="shared" si="51"/>
        <v>70</v>
      </c>
      <c r="O88" s="8">
        <f t="shared" si="73"/>
        <v>70</v>
      </c>
      <c r="P88" s="9">
        <f t="shared" si="73"/>
        <v>70</v>
      </c>
      <c r="Q88" s="4">
        <v>100</v>
      </c>
      <c r="R88" s="5">
        <f t="shared" si="53"/>
        <v>100</v>
      </c>
      <c r="S88" s="8">
        <f t="shared" si="74"/>
        <v>100</v>
      </c>
      <c r="T88" s="9">
        <f t="shared" si="74"/>
        <v>100</v>
      </c>
      <c r="U88" s="4">
        <v>90</v>
      </c>
      <c r="V88" s="5">
        <f t="shared" si="55"/>
        <v>90</v>
      </c>
      <c r="W88" s="8">
        <f t="shared" si="75"/>
        <v>90</v>
      </c>
      <c r="X88" s="9">
        <f t="shared" si="75"/>
        <v>90</v>
      </c>
      <c r="Y88" s="4">
        <v>70</v>
      </c>
      <c r="Z88" s="5">
        <f t="shared" si="57"/>
        <v>70</v>
      </c>
      <c r="AA88" s="8">
        <f t="shared" si="76"/>
        <v>70</v>
      </c>
      <c r="AB88" s="9">
        <f t="shared" si="76"/>
        <v>70</v>
      </c>
    </row>
    <row r="89" spans="1:28" x14ac:dyDescent="0.25">
      <c r="A89" s="25" t="str">
        <f>Specs!A89</f>
        <v>eGROUND_FUEL_BASAL_ACCUMULATION_DEPTH</v>
      </c>
      <c r="B89" s="11"/>
      <c r="C89" s="12"/>
      <c r="D89" s="13"/>
      <c r="F89" s="5">
        <f t="shared" si="71"/>
        <v>0</v>
      </c>
      <c r="G89" s="8">
        <f t="shared" si="65"/>
        <v>0</v>
      </c>
      <c r="H89" s="9">
        <f t="shared" si="65"/>
        <v>0</v>
      </c>
      <c r="J89" s="5">
        <f t="shared" si="49"/>
        <v>0</v>
      </c>
      <c r="K89" s="8">
        <f t="shared" si="72"/>
        <v>0</v>
      </c>
      <c r="L89" s="9">
        <f t="shared" si="72"/>
        <v>0</v>
      </c>
      <c r="N89" s="5">
        <f t="shared" si="51"/>
        <v>0</v>
      </c>
      <c r="O89" s="8">
        <f t="shared" si="73"/>
        <v>0</v>
      </c>
      <c r="P89" s="9">
        <f t="shared" si="73"/>
        <v>0</v>
      </c>
      <c r="R89" s="5">
        <f t="shared" si="53"/>
        <v>0</v>
      </c>
      <c r="S89" s="8">
        <f t="shared" si="74"/>
        <v>0</v>
      </c>
      <c r="T89" s="9">
        <f t="shared" si="74"/>
        <v>0</v>
      </c>
      <c r="V89" s="5">
        <f t="shared" si="55"/>
        <v>0</v>
      </c>
      <c r="W89" s="8">
        <f t="shared" si="75"/>
        <v>0</v>
      </c>
      <c r="X89" s="9">
        <f t="shared" si="75"/>
        <v>0</v>
      </c>
      <c r="Z89" s="5">
        <f t="shared" si="57"/>
        <v>0</v>
      </c>
      <c r="AA89" s="8">
        <f t="shared" si="76"/>
        <v>0</v>
      </c>
      <c r="AB89" s="9">
        <f t="shared" si="76"/>
        <v>0</v>
      </c>
    </row>
    <row r="90" spans="1:28" x14ac:dyDescent="0.25">
      <c r="A90" s="25" t="str">
        <f>Specs!A90</f>
        <v>eGROUND_FUEL_BASAL_ACCUMULATION_NUMBER_PER_UNIT_AREA</v>
      </c>
      <c r="B90" s="11"/>
      <c r="C90" s="12"/>
      <c r="D90" s="13"/>
      <c r="F90" s="5">
        <f t="shared" si="71"/>
        <v>0</v>
      </c>
      <c r="G90" s="8">
        <f t="shared" si="65"/>
        <v>0</v>
      </c>
      <c r="H90" s="9">
        <f t="shared" si="65"/>
        <v>0</v>
      </c>
      <c r="J90" s="5">
        <f t="shared" si="49"/>
        <v>0</v>
      </c>
      <c r="K90" s="8">
        <f t="shared" si="72"/>
        <v>0</v>
      </c>
      <c r="L90" s="9">
        <f t="shared" si="72"/>
        <v>0</v>
      </c>
      <c r="N90" s="5">
        <f t="shared" si="51"/>
        <v>0</v>
      </c>
      <c r="O90" s="8">
        <f t="shared" si="73"/>
        <v>0</v>
      </c>
      <c r="P90" s="9">
        <f t="shared" si="73"/>
        <v>0</v>
      </c>
      <c r="R90" s="5">
        <f t="shared" si="53"/>
        <v>0</v>
      </c>
      <c r="S90" s="8">
        <f t="shared" si="74"/>
        <v>0</v>
      </c>
      <c r="T90" s="9">
        <f t="shared" si="74"/>
        <v>0</v>
      </c>
      <c r="V90" s="5">
        <f t="shared" si="55"/>
        <v>0</v>
      </c>
      <c r="W90" s="8">
        <f t="shared" si="75"/>
        <v>0</v>
      </c>
      <c r="X90" s="9">
        <f t="shared" si="75"/>
        <v>0</v>
      </c>
      <c r="Z90" s="5">
        <f t="shared" si="57"/>
        <v>0</v>
      </c>
      <c r="AA90" s="8">
        <f t="shared" si="76"/>
        <v>0</v>
      </c>
      <c r="AB90" s="9">
        <f t="shared" si="76"/>
        <v>0</v>
      </c>
    </row>
    <row r="91" spans="1:28" x14ac:dyDescent="0.25">
      <c r="A91" s="25" t="str">
        <f>Specs!A91</f>
        <v>eGROUND_FUEL_BASAL_ACCUMULATION_RADIUS</v>
      </c>
      <c r="B91" s="11"/>
      <c r="C91" s="12"/>
      <c r="D91" s="13"/>
      <c r="F91" s="5">
        <f t="shared" si="71"/>
        <v>0</v>
      </c>
      <c r="G91" s="8">
        <f t="shared" si="65"/>
        <v>0</v>
      </c>
      <c r="H91" s="9">
        <f t="shared" si="65"/>
        <v>0</v>
      </c>
      <c r="J91" s="5">
        <f t="shared" si="49"/>
        <v>0</v>
      </c>
      <c r="K91" s="8">
        <f t="shared" si="72"/>
        <v>0</v>
      </c>
      <c r="L91" s="9">
        <f t="shared" si="72"/>
        <v>0</v>
      </c>
      <c r="N91" s="5">
        <f t="shared" si="51"/>
        <v>0</v>
      </c>
      <c r="O91" s="8">
        <f t="shared" si="73"/>
        <v>0</v>
      </c>
      <c r="P91" s="9">
        <f t="shared" si="73"/>
        <v>0</v>
      </c>
      <c r="R91" s="5">
        <f t="shared" si="53"/>
        <v>0</v>
      </c>
      <c r="S91" s="8">
        <f t="shared" si="74"/>
        <v>0</v>
      </c>
      <c r="T91" s="9">
        <f t="shared" si="74"/>
        <v>0</v>
      </c>
      <c r="V91" s="5">
        <f t="shared" si="55"/>
        <v>0</v>
      </c>
      <c r="W91" s="8">
        <f t="shared" si="75"/>
        <v>0</v>
      </c>
      <c r="X91" s="9">
        <f t="shared" si="75"/>
        <v>0</v>
      </c>
      <c r="Z91" s="5">
        <f t="shared" si="57"/>
        <v>0</v>
      </c>
      <c r="AA91" s="8">
        <f t="shared" si="76"/>
        <v>0</v>
      </c>
      <c r="AB91" s="9">
        <f t="shared" si="76"/>
        <v>0</v>
      </c>
    </row>
    <row r="92" spans="1:28" x14ac:dyDescent="0.25">
      <c r="A92" s="25" t="str">
        <f>Specs!A92</f>
        <v>eGROUND_FUEL_SQUIRREL_MIDDENS_DEPTH</v>
      </c>
      <c r="B92" s="11"/>
      <c r="C92" s="12"/>
      <c r="D92" s="13"/>
      <c r="F92" s="5">
        <f t="shared" si="71"/>
        <v>0</v>
      </c>
      <c r="G92" s="8">
        <f t="shared" si="65"/>
        <v>0</v>
      </c>
      <c r="H92" s="9">
        <f t="shared" si="65"/>
        <v>0</v>
      </c>
      <c r="J92" s="5">
        <f t="shared" ref="J92:J142" si="77">I92</f>
        <v>0</v>
      </c>
      <c r="K92" s="8">
        <f t="shared" si="72"/>
        <v>0</v>
      </c>
      <c r="L92" s="9">
        <f t="shared" si="72"/>
        <v>0</v>
      </c>
      <c r="N92" s="5">
        <f t="shared" ref="N92:N142" si="78">M92</f>
        <v>0</v>
      </c>
      <c r="O92" s="8">
        <f t="shared" si="73"/>
        <v>0</v>
      </c>
      <c r="P92" s="9">
        <f t="shared" si="73"/>
        <v>0</v>
      </c>
      <c r="Q92" s="4">
        <v>18</v>
      </c>
      <c r="R92" s="5">
        <f t="shared" ref="R92:R142" si="79">Q92</f>
        <v>18</v>
      </c>
      <c r="S92" s="8">
        <f t="shared" si="74"/>
        <v>18</v>
      </c>
      <c r="T92" s="9">
        <f t="shared" si="74"/>
        <v>18</v>
      </c>
      <c r="V92" s="5">
        <f t="shared" ref="V92:V142" si="80">U92</f>
        <v>0</v>
      </c>
      <c r="W92" s="8">
        <f t="shared" si="75"/>
        <v>0</v>
      </c>
      <c r="X92" s="9">
        <f t="shared" si="75"/>
        <v>0</v>
      </c>
      <c r="Z92" s="5">
        <f t="shared" ref="Z92:Z142" si="81">Y92</f>
        <v>0</v>
      </c>
      <c r="AA92" s="8">
        <f t="shared" si="76"/>
        <v>0</v>
      </c>
      <c r="AB92" s="9">
        <f t="shared" si="76"/>
        <v>0</v>
      </c>
    </row>
    <row r="93" spans="1:28" x14ac:dyDescent="0.25">
      <c r="A93" s="25" t="str">
        <f>Specs!A93</f>
        <v>eGROUND_FUEL_SQUIRREL_MIDDENS_NUMBER_PER_UNIT_AREA</v>
      </c>
      <c r="B93" s="11"/>
      <c r="C93" s="12"/>
      <c r="D93" s="13"/>
      <c r="F93" s="5">
        <f t="shared" si="71"/>
        <v>0</v>
      </c>
      <c r="G93" s="8">
        <f t="shared" si="65"/>
        <v>0</v>
      </c>
      <c r="H93" s="9">
        <f t="shared" si="65"/>
        <v>0</v>
      </c>
      <c r="J93" s="5">
        <f t="shared" si="77"/>
        <v>0</v>
      </c>
      <c r="K93" s="8">
        <f t="shared" si="72"/>
        <v>0</v>
      </c>
      <c r="L93" s="9">
        <f t="shared" si="72"/>
        <v>0</v>
      </c>
      <c r="N93" s="5">
        <f t="shared" si="78"/>
        <v>0</v>
      </c>
      <c r="O93" s="8">
        <f t="shared" si="73"/>
        <v>0</v>
      </c>
      <c r="P93" s="9">
        <f t="shared" si="73"/>
        <v>0</v>
      </c>
      <c r="Q93" s="4">
        <v>1</v>
      </c>
      <c r="R93" s="5">
        <f t="shared" si="79"/>
        <v>1</v>
      </c>
      <c r="S93" s="8">
        <f t="shared" si="74"/>
        <v>1</v>
      </c>
      <c r="T93" s="9">
        <f t="shared" si="74"/>
        <v>1</v>
      </c>
      <c r="V93" s="5">
        <f t="shared" si="80"/>
        <v>0</v>
      </c>
      <c r="W93" s="8">
        <f t="shared" si="75"/>
        <v>0</v>
      </c>
      <c r="X93" s="9">
        <f t="shared" si="75"/>
        <v>0</v>
      </c>
      <c r="Z93" s="5">
        <f t="shared" si="81"/>
        <v>0</v>
      </c>
      <c r="AA93" s="8">
        <f t="shared" si="76"/>
        <v>0</v>
      </c>
      <c r="AB93" s="9">
        <f t="shared" si="76"/>
        <v>0</v>
      </c>
    </row>
    <row r="94" spans="1:28" x14ac:dyDescent="0.25">
      <c r="A94" s="25" t="str">
        <f>Specs!A94</f>
        <v>eGROUND_FUEL_SQUIRREL_MIDDENS_RADIUS</v>
      </c>
      <c r="B94" s="11"/>
      <c r="C94" s="12"/>
      <c r="D94" s="13"/>
      <c r="F94" s="5">
        <f t="shared" si="71"/>
        <v>0</v>
      </c>
      <c r="G94" s="8">
        <f t="shared" si="65"/>
        <v>0</v>
      </c>
      <c r="H94" s="9">
        <f t="shared" si="65"/>
        <v>0</v>
      </c>
      <c r="J94" s="5">
        <f t="shared" si="77"/>
        <v>0</v>
      </c>
      <c r="K94" s="8">
        <f t="shared" si="72"/>
        <v>0</v>
      </c>
      <c r="L94" s="9">
        <f t="shared" si="72"/>
        <v>0</v>
      </c>
      <c r="N94" s="5">
        <f t="shared" si="78"/>
        <v>0</v>
      </c>
      <c r="O94" s="8">
        <f t="shared" si="73"/>
        <v>0</v>
      </c>
      <c r="P94" s="9">
        <f t="shared" si="73"/>
        <v>0</v>
      </c>
      <c r="Q94" s="4">
        <v>5</v>
      </c>
      <c r="R94" s="5">
        <f t="shared" si="79"/>
        <v>5</v>
      </c>
      <c r="S94" s="8">
        <f t="shared" si="74"/>
        <v>5</v>
      </c>
      <c r="T94" s="9">
        <f t="shared" si="74"/>
        <v>5</v>
      </c>
      <c r="V94" s="5">
        <f t="shared" si="80"/>
        <v>0</v>
      </c>
      <c r="W94" s="8">
        <f t="shared" si="75"/>
        <v>0</v>
      </c>
      <c r="X94" s="9">
        <f t="shared" si="75"/>
        <v>0</v>
      </c>
      <c r="Z94" s="5">
        <f t="shared" si="81"/>
        <v>0</v>
      </c>
      <c r="AA94" s="8">
        <f t="shared" si="76"/>
        <v>0</v>
      </c>
      <c r="AB94" s="9">
        <f t="shared" si="7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abSelected="1" topLeftCell="F1" workbookViewId="0">
      <pane ySplit="900" topLeftCell="A43" activePane="bottomLeft"/>
      <selection activeCell="AA1" sqref="AA1:AA1048576"/>
      <selection pane="bottomLeft" activeCell="X52" sqref="X52"/>
    </sheetView>
  </sheetViews>
  <sheetFormatPr defaultColWidth="36.7109375" defaultRowHeight="15" x14ac:dyDescent="0.25"/>
  <cols>
    <col min="1" max="1" width="59.85546875" style="26" customWidth="1"/>
    <col min="2" max="2" width="0" style="20" hidden="1" customWidth="1"/>
    <col min="3" max="3" width="36.7109375" style="18"/>
    <col min="4" max="4" width="0" style="19" hidden="1" customWidth="1"/>
    <col min="5" max="5" width="13.5703125" style="4" bestFit="1" customWidth="1"/>
    <col min="6" max="6" width="9" style="5" bestFit="1" customWidth="1"/>
    <col min="7" max="7" width="9" style="8" bestFit="1" customWidth="1"/>
    <col min="8" max="8" width="9" style="9" bestFit="1" customWidth="1"/>
    <col min="9" max="9" width="13.5703125" style="4" bestFit="1" customWidth="1"/>
    <col min="10" max="10" width="4" style="5" bestFit="1" customWidth="1"/>
    <col min="11" max="11" width="9" style="8" bestFit="1" customWidth="1"/>
    <col min="12" max="12" width="8" style="9" bestFit="1" customWidth="1"/>
    <col min="13" max="13" width="13.5703125" style="4" bestFit="1" customWidth="1"/>
    <col min="14" max="14" width="5" style="5" bestFit="1" customWidth="1"/>
    <col min="15" max="15" width="9" style="8" bestFit="1" customWidth="1"/>
    <col min="16" max="16" width="7" style="9" bestFit="1" customWidth="1"/>
    <col min="17" max="17" width="13.5703125" style="4" bestFit="1" customWidth="1"/>
    <col min="18" max="18" width="9" style="5" bestFit="1" customWidth="1"/>
    <col min="19" max="19" width="9" style="8" bestFit="1" customWidth="1"/>
    <col min="20" max="20" width="9" style="9" bestFit="1" customWidth="1"/>
    <col min="21" max="21" width="13.5703125" style="4" bestFit="1" customWidth="1"/>
    <col min="22" max="22" width="9" style="5" bestFit="1" customWidth="1"/>
    <col min="23" max="23" width="9" style="8" bestFit="1" customWidth="1"/>
    <col min="24" max="24" width="9" style="9" bestFit="1" customWidth="1"/>
    <col min="25" max="25" width="13.5703125" style="4" bestFit="1" customWidth="1"/>
    <col min="26" max="26" width="5" style="5" bestFit="1" customWidth="1"/>
    <col min="27" max="27" width="9" style="8" bestFit="1" customWidth="1"/>
    <col min="28" max="28" width="8" style="9" bestFit="1" customWidth="1"/>
    <col min="29" max="16384" width="36.7109375" style="4"/>
  </cols>
  <sheetData>
    <row r="1" spans="1:28" x14ac:dyDescent="0.25">
      <c r="A1" s="10" t="s">
        <v>192</v>
      </c>
      <c r="C1" s="15"/>
      <c r="D1" s="16"/>
    </row>
    <row r="2" spans="1:28" s="6" customFormat="1" x14ac:dyDescent="0.25">
      <c r="A2"/>
      <c r="B2" s="21" t="s">
        <v>220</v>
      </c>
      <c r="C2" s="15" t="s">
        <v>221</v>
      </c>
      <c r="D2" s="16" t="s">
        <v>222</v>
      </c>
      <c r="E2" s="6" t="s">
        <v>39</v>
      </c>
      <c r="F2" s="7">
        <v>521</v>
      </c>
      <c r="G2" s="8">
        <v>522</v>
      </c>
      <c r="H2" s="9">
        <v>523</v>
      </c>
      <c r="I2" s="6" t="s">
        <v>40</v>
      </c>
      <c r="J2" s="7">
        <v>521</v>
      </c>
      <c r="K2" s="8">
        <v>522</v>
      </c>
      <c r="L2" s="9">
        <v>523</v>
      </c>
      <c r="M2" s="6" t="s">
        <v>41</v>
      </c>
      <c r="N2" s="7">
        <v>521</v>
      </c>
      <c r="O2" s="8">
        <v>522</v>
      </c>
      <c r="P2" s="9">
        <v>523</v>
      </c>
      <c r="Q2" s="6" t="s">
        <v>46</v>
      </c>
      <c r="R2" s="7">
        <v>521</v>
      </c>
      <c r="S2" s="8">
        <v>522</v>
      </c>
      <c r="T2" s="9">
        <v>523</v>
      </c>
      <c r="U2" s="6" t="s">
        <v>47</v>
      </c>
      <c r="V2" s="7">
        <v>521</v>
      </c>
      <c r="W2" s="8">
        <v>522</v>
      </c>
      <c r="X2" s="9">
        <v>523</v>
      </c>
      <c r="Y2" s="6" t="s">
        <v>52</v>
      </c>
      <c r="Z2" s="7">
        <v>521</v>
      </c>
      <c r="AA2" s="8">
        <v>522</v>
      </c>
      <c r="AB2" s="9">
        <v>523</v>
      </c>
    </row>
    <row r="3" spans="1:28" x14ac:dyDescent="0.25">
      <c r="A3" s="25" t="str">
        <f>Specs!A3</f>
        <v>eCANOPY_TREES_TOTAL_PERCENT_COVER</v>
      </c>
      <c r="B3" s="11">
        <v>0.6</v>
      </c>
      <c r="C3" s="12">
        <v>0.9</v>
      </c>
      <c r="D3" s="13"/>
      <c r="E3" s="4">
        <v>40</v>
      </c>
      <c r="F3" s="5">
        <f>$B3*E3</f>
        <v>24</v>
      </c>
      <c r="G3" s="8">
        <f>$C3*F3</f>
        <v>21.6</v>
      </c>
      <c r="H3" s="9">
        <f>G3</f>
        <v>21.6</v>
      </c>
      <c r="J3" s="5">
        <f>$B3*I3</f>
        <v>0</v>
      </c>
      <c r="K3" s="8">
        <f>$C3*J3</f>
        <v>0</v>
      </c>
      <c r="L3" s="9">
        <f>K3</f>
        <v>0</v>
      </c>
      <c r="N3" s="5">
        <f>$B3*M3</f>
        <v>0</v>
      </c>
      <c r="O3" s="8">
        <f>$C3*N3</f>
        <v>0</v>
      </c>
      <c r="P3" s="9">
        <f>O3</f>
        <v>0</v>
      </c>
      <c r="Q3" s="4">
        <v>80</v>
      </c>
      <c r="R3" s="5">
        <f>$B3*Q3</f>
        <v>48</v>
      </c>
      <c r="S3" s="8">
        <f>$C3*R3</f>
        <v>43.2</v>
      </c>
      <c r="T3" s="9">
        <f>S3</f>
        <v>43.2</v>
      </c>
      <c r="U3" s="4">
        <v>85</v>
      </c>
      <c r="V3" s="5">
        <f>$B3*U3</f>
        <v>51</v>
      </c>
      <c r="W3" s="8">
        <f>$C3*V3</f>
        <v>45.9</v>
      </c>
      <c r="X3" s="9">
        <f>W3</f>
        <v>45.9</v>
      </c>
      <c r="Y3" s="4">
        <v>60</v>
      </c>
      <c r="Z3" s="5">
        <f>$B3*Y3</f>
        <v>36</v>
      </c>
      <c r="AA3" s="8">
        <f>$C3*Z3</f>
        <v>32.4</v>
      </c>
      <c r="AB3" s="9">
        <f>AA3</f>
        <v>32.4</v>
      </c>
    </row>
    <row r="4" spans="1:28" x14ac:dyDescent="0.25">
      <c r="A4" s="25" t="str">
        <f>Specs!A4</f>
        <v>eCANOPY_TREES_OVERSTORY_DIAMETER_AT_BREAST_HEIGHT</v>
      </c>
      <c r="B4" s="11"/>
      <c r="C4" s="12"/>
      <c r="D4" s="13"/>
      <c r="E4" s="4">
        <v>9.6</v>
      </c>
      <c r="F4" s="5">
        <f>E4</f>
        <v>9.6</v>
      </c>
      <c r="G4" s="8">
        <f t="shared" ref="F4:H18" si="0">F4</f>
        <v>9.6</v>
      </c>
      <c r="H4" s="9">
        <f t="shared" si="0"/>
        <v>9.6</v>
      </c>
      <c r="J4" s="5">
        <f>I4</f>
        <v>0</v>
      </c>
      <c r="K4" s="8">
        <f t="shared" ref="K4:K18" si="1">J4</f>
        <v>0</v>
      </c>
      <c r="L4" s="9">
        <f t="shared" ref="L4:L18" si="2">K4</f>
        <v>0</v>
      </c>
      <c r="N4" s="5">
        <f>M4</f>
        <v>0</v>
      </c>
      <c r="O4" s="8">
        <f t="shared" ref="O4:O18" si="3">N4</f>
        <v>0</v>
      </c>
      <c r="P4" s="9">
        <f t="shared" ref="P4:P18" si="4">O4</f>
        <v>0</v>
      </c>
      <c r="Q4" s="4">
        <v>2.9</v>
      </c>
      <c r="R4" s="5">
        <f>Q4</f>
        <v>2.9</v>
      </c>
      <c r="S4" s="8">
        <f t="shared" ref="S4:S18" si="5">R4</f>
        <v>2.9</v>
      </c>
      <c r="T4" s="9">
        <f t="shared" ref="T4:T18" si="6">S4</f>
        <v>2.9</v>
      </c>
      <c r="U4" s="4">
        <v>14</v>
      </c>
      <c r="V4" s="5">
        <f>U4</f>
        <v>14</v>
      </c>
      <c r="W4" s="8">
        <f t="shared" ref="W4:W18" si="7">V4</f>
        <v>14</v>
      </c>
      <c r="X4" s="9">
        <f t="shared" ref="X4:X18" si="8">W4</f>
        <v>14</v>
      </c>
      <c r="Y4" s="4">
        <v>12</v>
      </c>
      <c r="Z4" s="5">
        <f>Y4</f>
        <v>12</v>
      </c>
      <c r="AA4" s="8">
        <f t="shared" ref="AA4:AA18" si="9">Z4</f>
        <v>12</v>
      </c>
      <c r="AB4" s="9">
        <f t="shared" ref="AB4:AB18" si="10">AA4</f>
        <v>12</v>
      </c>
    </row>
    <row r="5" spans="1:28" x14ac:dyDescent="0.25">
      <c r="A5" s="25" t="str">
        <f>Specs!A5</f>
        <v>eCANOPY_TREES_OVERSTORY_HEIGHT_TO_LIVE_CROWN</v>
      </c>
      <c r="B5" s="11">
        <v>1.2</v>
      </c>
      <c r="C5" s="12"/>
      <c r="D5" s="13"/>
      <c r="E5" s="4">
        <v>20</v>
      </c>
      <c r="F5" s="5">
        <f>$B5*E5</f>
        <v>24</v>
      </c>
      <c r="G5" s="8">
        <f t="shared" si="0"/>
        <v>24</v>
      </c>
      <c r="H5" s="9">
        <f t="shared" si="0"/>
        <v>24</v>
      </c>
      <c r="J5" s="5">
        <f>$B5*I5</f>
        <v>0</v>
      </c>
      <c r="K5" s="8">
        <f t="shared" si="1"/>
        <v>0</v>
      </c>
      <c r="L5" s="9">
        <f t="shared" si="2"/>
        <v>0</v>
      </c>
      <c r="N5" s="5">
        <f>$B5*M5</f>
        <v>0</v>
      </c>
      <c r="O5" s="8">
        <f t="shared" si="3"/>
        <v>0</v>
      </c>
      <c r="P5" s="9">
        <f t="shared" si="4"/>
        <v>0</v>
      </c>
      <c r="Q5" s="4">
        <v>4</v>
      </c>
      <c r="R5" s="5">
        <f>$B5*Q5</f>
        <v>4.8</v>
      </c>
      <c r="S5" s="8">
        <f t="shared" si="5"/>
        <v>4.8</v>
      </c>
      <c r="T5" s="9">
        <f t="shared" si="6"/>
        <v>4.8</v>
      </c>
      <c r="U5" s="4">
        <v>20</v>
      </c>
      <c r="V5" s="5">
        <f>$B5*U5</f>
        <v>24</v>
      </c>
      <c r="W5" s="8">
        <f t="shared" si="7"/>
        <v>24</v>
      </c>
      <c r="X5" s="9">
        <f t="shared" si="8"/>
        <v>24</v>
      </c>
      <c r="Y5" s="4">
        <v>55</v>
      </c>
      <c r="Z5" s="5">
        <f>$B5*Y5</f>
        <v>66</v>
      </c>
      <c r="AA5" s="8">
        <f t="shared" si="9"/>
        <v>66</v>
      </c>
      <c r="AB5" s="9">
        <f t="shared" si="10"/>
        <v>66</v>
      </c>
    </row>
    <row r="6" spans="1:28" x14ac:dyDescent="0.25">
      <c r="A6" s="25" t="str">
        <f>Specs!A6</f>
        <v>eCANOPY_TREES_OVERSTORY_HEIGHT</v>
      </c>
      <c r="B6" s="11"/>
      <c r="C6" s="12"/>
      <c r="D6" s="13"/>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1">
        <v>0.6</v>
      </c>
      <c r="C7" s="12">
        <v>0.9</v>
      </c>
      <c r="D7" s="13"/>
      <c r="E7" s="4">
        <v>40</v>
      </c>
      <c r="F7" s="5">
        <f>$B7*E7</f>
        <v>24</v>
      </c>
      <c r="G7" s="8">
        <f>$C7*F7</f>
        <v>21.6</v>
      </c>
      <c r="H7" s="9">
        <f t="shared" si="0"/>
        <v>21.6</v>
      </c>
      <c r="J7" s="5">
        <f>$B7*I7</f>
        <v>0</v>
      </c>
      <c r="K7" s="8">
        <f>$C7*J7</f>
        <v>0</v>
      </c>
      <c r="L7" s="9">
        <f t="shared" si="2"/>
        <v>0</v>
      </c>
      <c r="N7" s="5">
        <f>$B7*M7</f>
        <v>0</v>
      </c>
      <c r="O7" s="8">
        <f>$C7*N7</f>
        <v>0</v>
      </c>
      <c r="P7" s="9">
        <f t="shared" si="4"/>
        <v>0</v>
      </c>
      <c r="Q7" s="4">
        <v>80</v>
      </c>
      <c r="R7" s="5">
        <f>$B7*Q7</f>
        <v>48</v>
      </c>
      <c r="S7" s="8">
        <f>$C7*R7</f>
        <v>43.2</v>
      </c>
      <c r="T7" s="9">
        <f t="shared" si="6"/>
        <v>43.2</v>
      </c>
      <c r="U7" s="4">
        <v>50</v>
      </c>
      <c r="V7" s="5">
        <f>$B7*U7</f>
        <v>30</v>
      </c>
      <c r="W7" s="8">
        <f>$C7*V7</f>
        <v>27</v>
      </c>
      <c r="X7" s="9">
        <f t="shared" si="8"/>
        <v>27</v>
      </c>
      <c r="Y7" s="4">
        <v>50</v>
      </c>
      <c r="Z7" s="5">
        <f>$B7*Y7</f>
        <v>30</v>
      </c>
      <c r="AA7" s="8">
        <f>$C7*Z7</f>
        <v>27</v>
      </c>
      <c r="AB7" s="9">
        <f t="shared" si="10"/>
        <v>27</v>
      </c>
    </row>
    <row r="8" spans="1:28" x14ac:dyDescent="0.25">
      <c r="A8" s="25" t="str">
        <f>Specs!A8</f>
        <v>eCANOPY_TREES_OVERSTORY_STEM_DENSITY</v>
      </c>
      <c r="B8" s="11">
        <v>0.6</v>
      </c>
      <c r="C8" s="12">
        <v>0.9</v>
      </c>
      <c r="D8" s="13"/>
      <c r="E8" s="4">
        <v>12</v>
      </c>
      <c r="F8" s="5">
        <f>$B8*E8</f>
        <v>7.1999999999999993</v>
      </c>
      <c r="G8" s="8">
        <f>$C8*F8</f>
        <v>6.4799999999999995</v>
      </c>
      <c r="H8" s="9">
        <f t="shared" si="0"/>
        <v>6.4799999999999995</v>
      </c>
      <c r="J8" s="5">
        <f>$B8*I8</f>
        <v>0</v>
      </c>
      <c r="K8" s="8">
        <f>$C8*J8</f>
        <v>0</v>
      </c>
      <c r="L8" s="9">
        <f t="shared" si="2"/>
        <v>0</v>
      </c>
      <c r="N8" s="5">
        <f>$B8*M8</f>
        <v>0</v>
      </c>
      <c r="O8" s="8">
        <f>$C8*N8</f>
        <v>0</v>
      </c>
      <c r="P8" s="9">
        <f t="shared" si="4"/>
        <v>0</v>
      </c>
      <c r="Q8" s="4">
        <v>3500</v>
      </c>
      <c r="R8" s="5">
        <f>$B8*Q8</f>
        <v>2100</v>
      </c>
      <c r="S8" s="8">
        <f>$C8*R8</f>
        <v>1890</v>
      </c>
      <c r="T8" s="9">
        <f t="shared" si="6"/>
        <v>1890</v>
      </c>
      <c r="U8" s="4">
        <v>45</v>
      </c>
      <c r="V8" s="5">
        <f>$B8*U8</f>
        <v>27</v>
      </c>
      <c r="W8" s="8">
        <f>$C8*V8</f>
        <v>24.3</v>
      </c>
      <c r="X8" s="9">
        <f t="shared" si="8"/>
        <v>24.3</v>
      </c>
      <c r="Y8" s="4">
        <v>100</v>
      </c>
      <c r="Z8" s="5">
        <f>$B8*Y8</f>
        <v>60</v>
      </c>
      <c r="AA8" s="8">
        <f>$C8*Z8</f>
        <v>54</v>
      </c>
      <c r="AB8" s="9">
        <f t="shared" si="10"/>
        <v>54</v>
      </c>
    </row>
    <row r="9" spans="1:28" x14ac:dyDescent="0.25">
      <c r="A9" s="25" t="str">
        <f>Specs!A9</f>
        <v>eCANOPY_TREES_MIDSTORY_DIAMETER_AT_BREAST_HEIGHT</v>
      </c>
      <c r="B9" s="11"/>
      <c r="C9" s="12"/>
      <c r="D9" s="13"/>
      <c r="F9" s="5">
        <f>E9</f>
        <v>0</v>
      </c>
      <c r="G9" s="8">
        <f t="shared" si="0"/>
        <v>0</v>
      </c>
      <c r="H9" s="22">
        <f t="shared" si="0"/>
        <v>0</v>
      </c>
      <c r="J9" s="5">
        <f>I9</f>
        <v>0</v>
      </c>
      <c r="K9" s="8">
        <f t="shared" si="1"/>
        <v>0</v>
      </c>
      <c r="L9" s="22">
        <f t="shared" si="2"/>
        <v>0</v>
      </c>
      <c r="N9" s="5">
        <f>M9</f>
        <v>0</v>
      </c>
      <c r="O9" s="8">
        <f t="shared" si="3"/>
        <v>0</v>
      </c>
      <c r="P9" s="22">
        <f t="shared" si="4"/>
        <v>0</v>
      </c>
      <c r="R9" s="5">
        <f>Q9</f>
        <v>0</v>
      </c>
      <c r="S9" s="8">
        <f t="shared" si="5"/>
        <v>0</v>
      </c>
      <c r="T9" s="22">
        <f t="shared" si="6"/>
        <v>0</v>
      </c>
      <c r="U9" s="4">
        <v>7.5</v>
      </c>
      <c r="V9" s="5">
        <f>U9</f>
        <v>7.5</v>
      </c>
      <c r="W9" s="8">
        <f t="shared" si="7"/>
        <v>7.5</v>
      </c>
      <c r="X9" s="22">
        <f t="shared" si="8"/>
        <v>7.5</v>
      </c>
      <c r="Z9" s="5">
        <f>Y9</f>
        <v>0</v>
      </c>
      <c r="AA9" s="8">
        <f t="shared" si="9"/>
        <v>0</v>
      </c>
      <c r="AB9" s="22">
        <f t="shared" si="10"/>
        <v>0</v>
      </c>
    </row>
    <row r="10" spans="1:28" x14ac:dyDescent="0.25">
      <c r="A10" s="25" t="str">
        <f>Specs!A10</f>
        <v>eCANOPY_TREES_MIDSTORY_HEIGHT_TO_LIVE_CROWN</v>
      </c>
      <c r="B10" s="11">
        <v>1.2</v>
      </c>
      <c r="C10" s="12"/>
      <c r="D10" s="13"/>
      <c r="F10" s="5">
        <f>$B10*E10</f>
        <v>0</v>
      </c>
      <c r="G10" s="8">
        <f t="shared" si="0"/>
        <v>0</v>
      </c>
      <c r="H10" s="22">
        <f t="shared" si="0"/>
        <v>0</v>
      </c>
      <c r="J10" s="5">
        <f>$B10*I10</f>
        <v>0</v>
      </c>
      <c r="K10" s="8">
        <f t="shared" si="1"/>
        <v>0</v>
      </c>
      <c r="L10" s="22">
        <f t="shared" si="2"/>
        <v>0</v>
      </c>
      <c r="N10" s="5">
        <f>$B10*M10</f>
        <v>0</v>
      </c>
      <c r="O10" s="8">
        <f t="shared" si="3"/>
        <v>0</v>
      </c>
      <c r="P10" s="22">
        <f t="shared" si="4"/>
        <v>0</v>
      </c>
      <c r="R10" s="5">
        <f>$B10*Q10</f>
        <v>0</v>
      </c>
      <c r="S10" s="8">
        <f t="shared" si="5"/>
        <v>0</v>
      </c>
      <c r="T10" s="22">
        <f t="shared" si="6"/>
        <v>0</v>
      </c>
      <c r="U10" s="4">
        <v>10</v>
      </c>
      <c r="V10" s="5">
        <f>$B10*U10</f>
        <v>12</v>
      </c>
      <c r="W10" s="8">
        <f t="shared" si="7"/>
        <v>12</v>
      </c>
      <c r="X10" s="22">
        <f t="shared" si="8"/>
        <v>12</v>
      </c>
      <c r="Z10" s="5">
        <f>$B10*Y10</f>
        <v>0</v>
      </c>
      <c r="AA10" s="8">
        <f t="shared" si="9"/>
        <v>0</v>
      </c>
      <c r="AB10" s="22">
        <f t="shared" si="10"/>
        <v>0</v>
      </c>
    </row>
    <row r="11" spans="1:28" x14ac:dyDescent="0.25">
      <c r="A11" s="25" t="str">
        <f>Specs!A11</f>
        <v>eCANOPY_TREES_MIDSTORY_HEIGHT</v>
      </c>
      <c r="B11" s="11"/>
      <c r="C11" s="12"/>
      <c r="D11" s="13"/>
      <c r="F11" s="5">
        <f t="shared" si="0"/>
        <v>0</v>
      </c>
      <c r="G11" s="8">
        <f t="shared" si="0"/>
        <v>0</v>
      </c>
      <c r="H11" s="22">
        <f t="shared" si="0"/>
        <v>0</v>
      </c>
      <c r="J11" s="5">
        <f t="shared" ref="J11" si="11">I11</f>
        <v>0</v>
      </c>
      <c r="K11" s="8">
        <f t="shared" si="1"/>
        <v>0</v>
      </c>
      <c r="L11" s="22">
        <f t="shared" si="2"/>
        <v>0</v>
      </c>
      <c r="N11" s="5">
        <f t="shared" ref="N11" si="12">M11</f>
        <v>0</v>
      </c>
      <c r="O11" s="8">
        <f t="shared" si="3"/>
        <v>0</v>
      </c>
      <c r="P11" s="22">
        <f t="shared" si="4"/>
        <v>0</v>
      </c>
      <c r="R11" s="5">
        <f t="shared" ref="R11" si="13">Q11</f>
        <v>0</v>
      </c>
      <c r="S11" s="8">
        <f t="shared" si="5"/>
        <v>0</v>
      </c>
      <c r="T11" s="22">
        <f t="shared" si="6"/>
        <v>0</v>
      </c>
      <c r="U11" s="4">
        <v>44</v>
      </c>
      <c r="V11" s="5">
        <f t="shared" ref="V11" si="14">U11</f>
        <v>44</v>
      </c>
      <c r="W11" s="8">
        <f t="shared" si="7"/>
        <v>44</v>
      </c>
      <c r="X11" s="22">
        <f t="shared" si="8"/>
        <v>44</v>
      </c>
      <c r="Z11" s="5">
        <f t="shared" ref="Z11" si="15">Y11</f>
        <v>0</v>
      </c>
      <c r="AA11" s="8">
        <f t="shared" si="9"/>
        <v>0</v>
      </c>
      <c r="AB11" s="22">
        <f t="shared" si="10"/>
        <v>0</v>
      </c>
    </row>
    <row r="12" spans="1:28" x14ac:dyDescent="0.25">
      <c r="A12" s="25" t="str">
        <f>Specs!A12</f>
        <v>eCANOPY_TREES_MIDSTORY_PERCENT_COVER</v>
      </c>
      <c r="B12" s="11">
        <v>0.6</v>
      </c>
      <c r="C12" s="12">
        <v>0.9</v>
      </c>
      <c r="D12" s="13"/>
      <c r="F12" s="5">
        <f>$B12*E12</f>
        <v>0</v>
      </c>
      <c r="G12" s="8">
        <f>$C12*F12</f>
        <v>0</v>
      </c>
      <c r="H12" s="22">
        <f t="shared" si="0"/>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30</v>
      </c>
      <c r="W12" s="8">
        <f>$C12*V12</f>
        <v>27</v>
      </c>
      <c r="X12" s="22">
        <f t="shared" si="8"/>
        <v>27</v>
      </c>
      <c r="Z12" s="5">
        <f>$B12*Y12</f>
        <v>0</v>
      </c>
      <c r="AA12" s="8">
        <f>$C12*Z12</f>
        <v>0</v>
      </c>
      <c r="AB12" s="22">
        <f t="shared" si="10"/>
        <v>0</v>
      </c>
    </row>
    <row r="13" spans="1:28" x14ac:dyDescent="0.25">
      <c r="A13" s="25" t="str">
        <f>Specs!A13</f>
        <v>eCANOPY_TREES_MIDSTORY_STEM_DENSITY</v>
      </c>
      <c r="B13" s="11">
        <v>0.6</v>
      </c>
      <c r="C13" s="12">
        <v>0.9</v>
      </c>
      <c r="D13" s="13"/>
      <c r="F13" s="5">
        <f>$B13*E13</f>
        <v>0</v>
      </c>
      <c r="G13" s="8">
        <f>$C13*F13</f>
        <v>0</v>
      </c>
      <c r="H13" s="22">
        <f t="shared" si="0"/>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90</v>
      </c>
      <c r="W13" s="8">
        <f>$C13*V13</f>
        <v>81</v>
      </c>
      <c r="X13" s="22">
        <f t="shared" si="8"/>
        <v>81</v>
      </c>
      <c r="Z13" s="5">
        <f>$B13*Y13</f>
        <v>0</v>
      </c>
      <c r="AA13" s="8">
        <f>$C13*Z13</f>
        <v>0</v>
      </c>
      <c r="AB13" s="22">
        <f t="shared" si="10"/>
        <v>0</v>
      </c>
    </row>
    <row r="14" spans="1:28" x14ac:dyDescent="0.25">
      <c r="A14" s="25" t="str">
        <f>Specs!A14</f>
        <v>eCANOPY_TREES_UNDERSTORY_DIAMETER_AT_BREAST_HEIGHT</v>
      </c>
      <c r="B14" s="11"/>
      <c r="C14" s="12"/>
      <c r="D14" s="13"/>
      <c r="F14" s="5">
        <f t="shared" si="0"/>
        <v>0</v>
      </c>
      <c r="G14" s="8">
        <f t="shared" si="0"/>
        <v>0</v>
      </c>
      <c r="H14" s="22">
        <f t="shared" si="0"/>
        <v>0</v>
      </c>
      <c r="J14" s="5">
        <f t="shared" ref="J14" si="16">I14</f>
        <v>0</v>
      </c>
      <c r="K14" s="8">
        <f t="shared" si="1"/>
        <v>0</v>
      </c>
      <c r="L14" s="22">
        <f t="shared" si="2"/>
        <v>0</v>
      </c>
      <c r="N14" s="5">
        <f t="shared" ref="N14" si="17">M14</f>
        <v>0</v>
      </c>
      <c r="O14" s="8">
        <f t="shared" si="3"/>
        <v>0</v>
      </c>
      <c r="P14" s="22">
        <f t="shared" si="4"/>
        <v>0</v>
      </c>
      <c r="Q14" s="4">
        <v>0.5</v>
      </c>
      <c r="R14" s="5">
        <f t="shared" ref="R14" si="18">Q14</f>
        <v>0.5</v>
      </c>
      <c r="S14" s="8">
        <f t="shared" si="5"/>
        <v>0.5</v>
      </c>
      <c r="T14" s="22">
        <f t="shared" si="6"/>
        <v>0.5</v>
      </c>
      <c r="U14" s="4">
        <v>1.7</v>
      </c>
      <c r="V14" s="5">
        <f t="shared" ref="V14" si="19">U14</f>
        <v>1.7</v>
      </c>
      <c r="W14" s="8">
        <f t="shared" si="7"/>
        <v>1.7</v>
      </c>
      <c r="X14" s="22">
        <f t="shared" si="8"/>
        <v>1.7</v>
      </c>
      <c r="Y14" s="4">
        <v>1</v>
      </c>
      <c r="Z14" s="5">
        <f t="shared" ref="Z14" si="20">Y14</f>
        <v>1</v>
      </c>
      <c r="AA14" s="8">
        <f t="shared" si="9"/>
        <v>1</v>
      </c>
      <c r="AB14" s="22">
        <f t="shared" si="10"/>
        <v>1</v>
      </c>
    </row>
    <row r="15" spans="1:28" x14ac:dyDescent="0.25">
      <c r="A15" s="25" t="str">
        <f>Specs!A15</f>
        <v>eCANOPY_TREES_UNDERSTORY_HEIGHT_TO_LIVE_CROWN</v>
      </c>
      <c r="B15" s="11">
        <v>1.1000000000000001</v>
      </c>
      <c r="C15" s="12"/>
      <c r="D15" s="13"/>
      <c r="F15" s="5">
        <f>$B15*E15</f>
        <v>0</v>
      </c>
      <c r="G15" s="8">
        <f t="shared" si="0"/>
        <v>0</v>
      </c>
      <c r="H15" s="22">
        <f t="shared" si="0"/>
        <v>0</v>
      </c>
      <c r="J15" s="5">
        <f>$B15*I15</f>
        <v>0</v>
      </c>
      <c r="K15" s="8">
        <f t="shared" si="1"/>
        <v>0</v>
      </c>
      <c r="L15" s="22">
        <f t="shared" si="2"/>
        <v>0</v>
      </c>
      <c r="N15" s="5">
        <f>$B15*M15</f>
        <v>0</v>
      </c>
      <c r="O15" s="8">
        <f t="shared" si="3"/>
        <v>0</v>
      </c>
      <c r="P15" s="22">
        <f t="shared" si="4"/>
        <v>0</v>
      </c>
      <c r="Q15" s="4">
        <v>0</v>
      </c>
      <c r="R15" s="5">
        <f>$B15*Q15</f>
        <v>0</v>
      </c>
      <c r="S15" s="8">
        <f t="shared" si="5"/>
        <v>0</v>
      </c>
      <c r="T15" s="22">
        <f t="shared" si="6"/>
        <v>0</v>
      </c>
      <c r="U15" s="4">
        <v>2</v>
      </c>
      <c r="V15" s="5">
        <f>$B15*U15</f>
        <v>2.2000000000000002</v>
      </c>
      <c r="W15" s="8">
        <f t="shared" si="7"/>
        <v>2.2000000000000002</v>
      </c>
      <c r="X15" s="22">
        <f t="shared" si="8"/>
        <v>2.2000000000000002</v>
      </c>
      <c r="Y15" s="4">
        <v>2</v>
      </c>
      <c r="Z15" s="5">
        <f>$B15*Y15</f>
        <v>2.2000000000000002</v>
      </c>
      <c r="AA15" s="8">
        <f t="shared" si="9"/>
        <v>2.2000000000000002</v>
      </c>
      <c r="AB15" s="22">
        <f t="shared" si="10"/>
        <v>2.2000000000000002</v>
      </c>
    </row>
    <row r="16" spans="1:28" x14ac:dyDescent="0.25">
      <c r="A16" s="25" t="str">
        <f>Specs!A16</f>
        <v>eCANOPY_TREES_UNDERSTORY_HEIGHT</v>
      </c>
      <c r="B16" s="11"/>
      <c r="C16" s="12"/>
      <c r="D16" s="13"/>
      <c r="F16" s="5">
        <f t="shared" si="0"/>
        <v>0</v>
      </c>
      <c r="G16" s="8">
        <f t="shared" si="0"/>
        <v>0</v>
      </c>
      <c r="H16" s="22">
        <f t="shared" si="0"/>
        <v>0</v>
      </c>
      <c r="J16" s="5">
        <f t="shared" ref="J16" si="21">I16</f>
        <v>0</v>
      </c>
      <c r="K16" s="8">
        <f t="shared" si="1"/>
        <v>0</v>
      </c>
      <c r="L16" s="22">
        <f t="shared" si="2"/>
        <v>0</v>
      </c>
      <c r="N16" s="5">
        <f t="shared" ref="N16" si="22">M16</f>
        <v>0</v>
      </c>
      <c r="O16" s="8">
        <f t="shared" si="3"/>
        <v>0</v>
      </c>
      <c r="P16" s="22">
        <f t="shared" si="4"/>
        <v>0</v>
      </c>
      <c r="Q16" s="4">
        <v>1.5</v>
      </c>
      <c r="R16" s="5">
        <f t="shared" ref="R16" si="23">Q16</f>
        <v>1.5</v>
      </c>
      <c r="S16" s="8">
        <f t="shared" si="5"/>
        <v>1.5</v>
      </c>
      <c r="T16" s="22">
        <f t="shared" si="6"/>
        <v>1.5</v>
      </c>
      <c r="U16" s="4">
        <v>10</v>
      </c>
      <c r="V16" s="5">
        <f t="shared" ref="V16" si="24">U16</f>
        <v>10</v>
      </c>
      <c r="W16" s="8">
        <f t="shared" si="7"/>
        <v>10</v>
      </c>
      <c r="X16" s="22">
        <f t="shared" si="8"/>
        <v>10</v>
      </c>
      <c r="Y16" s="4">
        <v>5</v>
      </c>
      <c r="Z16" s="5">
        <f t="shared" ref="Z16" si="25">Y16</f>
        <v>5</v>
      </c>
      <c r="AA16" s="8">
        <f t="shared" si="9"/>
        <v>5</v>
      </c>
      <c r="AB16" s="22">
        <f t="shared" si="10"/>
        <v>5</v>
      </c>
    </row>
    <row r="17" spans="1:28" x14ac:dyDescent="0.25">
      <c r="A17" s="25" t="str">
        <f>Specs!A17</f>
        <v>eCANOPY_TREES_UNDERSTORY_PERCENT_COVER</v>
      </c>
      <c r="B17" s="11">
        <v>0.8</v>
      </c>
      <c r="C17" s="12">
        <v>0.9</v>
      </c>
      <c r="D17" s="13"/>
      <c r="F17" s="5">
        <f>$B17*E17</f>
        <v>0</v>
      </c>
      <c r="G17" s="8">
        <f>$C17*F17</f>
        <v>0</v>
      </c>
      <c r="H17" s="22">
        <f t="shared" si="0"/>
        <v>0</v>
      </c>
      <c r="J17" s="5">
        <f>$B17*I17</f>
        <v>0</v>
      </c>
      <c r="K17" s="8">
        <f>$C17*J17</f>
        <v>0</v>
      </c>
      <c r="L17" s="22">
        <f t="shared" si="2"/>
        <v>0</v>
      </c>
      <c r="N17" s="5">
        <f>$B17*M17</f>
        <v>0</v>
      </c>
      <c r="O17" s="8">
        <f>$C17*N17</f>
        <v>0</v>
      </c>
      <c r="P17" s="22">
        <f t="shared" si="4"/>
        <v>0</v>
      </c>
      <c r="Q17" s="4">
        <v>3</v>
      </c>
      <c r="R17" s="5">
        <f>$B17*Q17</f>
        <v>2.4000000000000004</v>
      </c>
      <c r="S17" s="8">
        <f>$C17*R17</f>
        <v>2.1600000000000006</v>
      </c>
      <c r="T17" s="22">
        <f t="shared" si="6"/>
        <v>2.1600000000000006</v>
      </c>
      <c r="U17" s="4">
        <v>30</v>
      </c>
      <c r="V17" s="5">
        <f>$B17*U17</f>
        <v>24</v>
      </c>
      <c r="W17" s="8">
        <f>$C17*V17</f>
        <v>21.6</v>
      </c>
      <c r="X17" s="22">
        <f t="shared" si="8"/>
        <v>21.6</v>
      </c>
      <c r="Y17" s="4">
        <v>5</v>
      </c>
      <c r="Z17" s="5">
        <f>$B17*Y17</f>
        <v>4</v>
      </c>
      <c r="AA17" s="8">
        <f>$C17*Z17</f>
        <v>3.6</v>
      </c>
      <c r="AB17" s="22">
        <f t="shared" si="10"/>
        <v>3.6</v>
      </c>
    </row>
    <row r="18" spans="1:28" x14ac:dyDescent="0.25">
      <c r="A18" s="25" t="str">
        <f>Specs!A18</f>
        <v>eCANOPY_TREES_UNDERSTORY_STEM_DENSITY</v>
      </c>
      <c r="B18" s="11">
        <v>0.8</v>
      </c>
      <c r="C18" s="12">
        <v>0.9</v>
      </c>
      <c r="D18" s="13"/>
      <c r="F18" s="5">
        <f>$B18*E18</f>
        <v>0</v>
      </c>
      <c r="G18" s="8">
        <f>$C18*F18</f>
        <v>0</v>
      </c>
      <c r="H18" s="22">
        <f t="shared" si="0"/>
        <v>0</v>
      </c>
      <c r="J18" s="5">
        <f>$B18*I18</f>
        <v>0</v>
      </c>
      <c r="K18" s="8">
        <f>$C18*J18</f>
        <v>0</v>
      </c>
      <c r="L18" s="22">
        <f t="shared" si="2"/>
        <v>0</v>
      </c>
      <c r="N18" s="5">
        <f>$B18*M18</f>
        <v>0</v>
      </c>
      <c r="O18" s="8">
        <f>$C18*N18</f>
        <v>0</v>
      </c>
      <c r="P18" s="22">
        <f t="shared" si="4"/>
        <v>0</v>
      </c>
      <c r="Q18" s="4">
        <v>1000</v>
      </c>
      <c r="R18" s="5">
        <f>$B18*Q18</f>
        <v>800</v>
      </c>
      <c r="S18" s="8">
        <f>$C18*R18</f>
        <v>720</v>
      </c>
      <c r="T18" s="22">
        <f t="shared" si="6"/>
        <v>720</v>
      </c>
      <c r="U18" s="4">
        <v>1000</v>
      </c>
      <c r="V18" s="5">
        <f>$B18*U18</f>
        <v>800</v>
      </c>
      <c r="W18" s="8">
        <f>$C18*V18</f>
        <v>720</v>
      </c>
      <c r="X18" s="22">
        <f t="shared" si="8"/>
        <v>720</v>
      </c>
      <c r="Y18" s="4">
        <v>25</v>
      </c>
      <c r="Z18" s="5">
        <f>$B18*Y18</f>
        <v>20</v>
      </c>
      <c r="AA18" s="8">
        <f>$C18*Z18</f>
        <v>18</v>
      </c>
      <c r="AB18" s="22">
        <f t="shared" si="10"/>
        <v>18</v>
      </c>
    </row>
    <row r="19" spans="1:28" x14ac:dyDescent="0.25">
      <c r="A19" s="25" t="str">
        <f>Specs!A19</f>
        <v>eCANOPY_SNAGS_CLASS_1_ALL_OTHERS_DIAMETER</v>
      </c>
      <c r="B19" s="11"/>
      <c r="C19" s="12" t="s">
        <v>30</v>
      </c>
      <c r="D19" s="13"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1"/>
      <c r="C20" s="12" t="s">
        <v>16</v>
      </c>
      <c r="D20" s="13"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1"/>
      <c r="C21" s="12" t="s">
        <v>17</v>
      </c>
      <c r="D21" s="13" t="s">
        <v>17</v>
      </c>
      <c r="F21" s="5">
        <f>E21</f>
        <v>0</v>
      </c>
      <c r="G21" s="8">
        <f>F26</f>
        <v>4.8000000000000007</v>
      </c>
      <c r="H21" s="22">
        <f>G26</f>
        <v>5.5200000000000005</v>
      </c>
      <c r="J21" s="5">
        <f>I21</f>
        <v>0</v>
      </c>
      <c r="K21" s="8">
        <f>J26</f>
        <v>0</v>
      </c>
      <c r="L21" s="22">
        <f>K26</f>
        <v>0</v>
      </c>
      <c r="N21" s="5">
        <f>M21</f>
        <v>0</v>
      </c>
      <c r="O21" s="8">
        <f>N26</f>
        <v>0</v>
      </c>
      <c r="P21" s="22">
        <f>O26</f>
        <v>0</v>
      </c>
      <c r="Q21" s="4">
        <v>100</v>
      </c>
      <c r="R21" s="5">
        <f>Q21</f>
        <v>100</v>
      </c>
      <c r="S21" s="8">
        <f>R26</f>
        <v>1400</v>
      </c>
      <c r="T21" s="22">
        <f>S26</f>
        <v>1610</v>
      </c>
      <c r="U21" s="4">
        <v>5</v>
      </c>
      <c r="V21" s="5">
        <f>U21</f>
        <v>5</v>
      </c>
      <c r="W21" s="8">
        <f>V26</f>
        <v>83</v>
      </c>
      <c r="X21" s="22">
        <f>W26</f>
        <v>94.7</v>
      </c>
      <c r="Z21" s="5">
        <f>Y21</f>
        <v>0</v>
      </c>
      <c r="AA21" s="8">
        <f>Z26</f>
        <v>40</v>
      </c>
      <c r="AB21" s="22">
        <f>AA26</f>
        <v>46</v>
      </c>
    </row>
    <row r="22" spans="1:28" x14ac:dyDescent="0.25">
      <c r="A22" s="25" t="str">
        <f>Specs!A22</f>
        <v>eCANOPY_SNAGS_CLASS_1_CONIFERS_WITH_FOLIAGE_HEIGHT_TO_CROWN_BASE</v>
      </c>
      <c r="B22" s="11" t="s">
        <v>5</v>
      </c>
      <c r="C22" s="12" t="s">
        <v>5</v>
      </c>
      <c r="D22" s="13">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1" t="s">
        <v>92</v>
      </c>
      <c r="C23" s="14" t="s">
        <v>92</v>
      </c>
      <c r="D23" s="13">
        <v>0</v>
      </c>
      <c r="F23" s="5">
        <f>IF(E23=0,E4,E23)</f>
        <v>9.6</v>
      </c>
      <c r="G23" s="8">
        <f>IF(F23=0,F6,F23)</f>
        <v>9.6</v>
      </c>
      <c r="H23" s="9">
        <f t="shared" ref="H23:H26" si="26">$D23*G23</f>
        <v>0</v>
      </c>
      <c r="J23" s="5">
        <f>IF(I23=0,I4,I23)</f>
        <v>0</v>
      </c>
      <c r="K23" s="8">
        <f>IF(J23=0,J6,J23)</f>
        <v>0</v>
      </c>
      <c r="L23" s="9">
        <f t="shared" ref="L23:L26" si="27">$D23*K23</f>
        <v>0</v>
      </c>
      <c r="N23" s="5">
        <f>IF(M23=0,M4,M23)</f>
        <v>0</v>
      </c>
      <c r="O23" s="8">
        <f>IF(N23=0,N6,N23)</f>
        <v>0</v>
      </c>
      <c r="P23" s="9">
        <f t="shared" ref="P23:P26" si="28">$D23*O23</f>
        <v>0</v>
      </c>
      <c r="R23" s="5">
        <f>IF(Q23=0,Q4,Q23)</f>
        <v>2.9</v>
      </c>
      <c r="S23" s="8">
        <f>IF(R23=0,R6,R23)</f>
        <v>2.9</v>
      </c>
      <c r="T23" s="9">
        <f t="shared" ref="T23:T26" si="29">$D23*S23</f>
        <v>0</v>
      </c>
      <c r="U23" s="4">
        <v>9</v>
      </c>
      <c r="V23" s="5">
        <f>IF(U23=0,U4,U23)</f>
        <v>9</v>
      </c>
      <c r="W23" s="8">
        <f>IF(V23=0,V6,V23)</f>
        <v>9</v>
      </c>
      <c r="X23" s="9">
        <f t="shared" ref="X23:X26" si="30">$D23*W23</f>
        <v>0</v>
      </c>
      <c r="Z23" s="5">
        <f>IF(Y23=0,Y4,Y23)</f>
        <v>12</v>
      </c>
      <c r="AA23" s="8">
        <f>IF(Z23=0,Z6,Z23)</f>
        <v>12</v>
      </c>
      <c r="AB23" s="9">
        <f t="shared" ref="AB23:AB26" si="31">$D23*AA23</f>
        <v>0</v>
      </c>
    </row>
    <row r="24" spans="1:28" x14ac:dyDescent="0.25">
      <c r="A24" s="25" t="str">
        <f>Specs!A24</f>
        <v>eCANOPY_SNAGS_CLASS_1_CONIFERS_WITH_FOLIAGE_HEIGHT</v>
      </c>
      <c r="B24" s="11" t="s">
        <v>4</v>
      </c>
      <c r="C24" s="12" t="s">
        <v>4</v>
      </c>
      <c r="D24" s="13">
        <v>0</v>
      </c>
      <c r="F24" s="5">
        <f>IF(E24=0,E6,E24)</f>
        <v>100</v>
      </c>
      <c r="G24" s="8">
        <f>IF(F24=0,F7,F24)</f>
        <v>100</v>
      </c>
      <c r="H24" s="9">
        <f t="shared" si="26"/>
        <v>0</v>
      </c>
      <c r="J24" s="5">
        <f>IF(I24=0,I6,I24)</f>
        <v>0</v>
      </c>
      <c r="K24" s="8">
        <f>IF(J24=0,J7,J24)</f>
        <v>0</v>
      </c>
      <c r="L24" s="9">
        <f t="shared" si="27"/>
        <v>0</v>
      </c>
      <c r="N24" s="5">
        <f>IF(M24=0,M6,M24)</f>
        <v>0</v>
      </c>
      <c r="O24" s="8">
        <f>IF(N24=0,N7,N24)</f>
        <v>0</v>
      </c>
      <c r="P24" s="9">
        <f t="shared" si="28"/>
        <v>0</v>
      </c>
      <c r="R24" s="5">
        <f>IF(Q24=0,Q6,Q24)</f>
        <v>25</v>
      </c>
      <c r="S24" s="8">
        <f>IF(R24=0,R7,R24)</f>
        <v>25</v>
      </c>
      <c r="T24" s="9">
        <f t="shared" si="29"/>
        <v>0</v>
      </c>
      <c r="U24" s="4">
        <v>50</v>
      </c>
      <c r="V24" s="5">
        <f>IF(U24=0,U6,U24)</f>
        <v>50</v>
      </c>
      <c r="W24" s="8">
        <f>IF(V24=0,V7,V24)</f>
        <v>50</v>
      </c>
      <c r="X24" s="9">
        <f t="shared" si="30"/>
        <v>0</v>
      </c>
      <c r="Z24" s="5">
        <f>IF(Y24=0,Y6,Y24)</f>
        <v>78</v>
      </c>
      <c r="AA24" s="8">
        <f>IF(Z24=0,Z7,Z24)</f>
        <v>78</v>
      </c>
      <c r="AB24" s="9">
        <f t="shared" si="31"/>
        <v>0</v>
      </c>
    </row>
    <row r="25" spans="1:28" x14ac:dyDescent="0.25">
      <c r="A25" s="25" t="str">
        <f>Specs!A25</f>
        <v>eCANOPY_SNAGS_CLASS_1_CONIFERS_WITH_FOLIAGE_PERCENT_COVER</v>
      </c>
      <c r="B25" s="11" t="s">
        <v>26</v>
      </c>
      <c r="C25" s="12" t="s">
        <v>3</v>
      </c>
      <c r="D25" s="13">
        <v>0</v>
      </c>
      <c r="F25" s="5">
        <f>E25+(E3*0.4)</f>
        <v>16</v>
      </c>
      <c r="G25" s="8">
        <f>F25+(F3*0.1)</f>
        <v>18.399999999999999</v>
      </c>
      <c r="H25" s="9">
        <f t="shared" si="26"/>
        <v>0</v>
      </c>
      <c r="J25" s="5">
        <f>I25+(I3*0.4)</f>
        <v>0</v>
      </c>
      <c r="K25" s="8">
        <f>J25+(J3*0.1)</f>
        <v>0</v>
      </c>
      <c r="L25" s="9">
        <f t="shared" si="27"/>
        <v>0</v>
      </c>
      <c r="N25" s="5">
        <f>M25+(M3*0.4)</f>
        <v>0</v>
      </c>
      <c r="O25" s="8">
        <f>N25+(N3*0.1)</f>
        <v>0</v>
      </c>
      <c r="P25" s="9">
        <f t="shared" si="28"/>
        <v>0</v>
      </c>
      <c r="R25" s="5">
        <f>Q25+(Q3*0.4)</f>
        <v>32</v>
      </c>
      <c r="S25" s="8">
        <f>R25+(R3*0.1)</f>
        <v>36.799999999999997</v>
      </c>
      <c r="T25" s="9">
        <f t="shared" si="29"/>
        <v>0</v>
      </c>
      <c r="U25" s="4">
        <v>0.5071</v>
      </c>
      <c r="V25" s="5">
        <f>U25+(U3*0.4)</f>
        <v>34.507100000000001</v>
      </c>
      <c r="W25" s="8">
        <f>V25+(V3*0.1)</f>
        <v>39.607100000000003</v>
      </c>
      <c r="X25" s="9">
        <f t="shared" si="30"/>
        <v>0</v>
      </c>
      <c r="Z25" s="5">
        <f>Y25+(Y3*0.4)</f>
        <v>24</v>
      </c>
      <c r="AA25" s="8">
        <f>Z25+(Z3*0.1)</f>
        <v>27.6</v>
      </c>
      <c r="AB25" s="9">
        <f t="shared" si="31"/>
        <v>0</v>
      </c>
    </row>
    <row r="26" spans="1:28" x14ac:dyDescent="0.25">
      <c r="A26" s="25" t="str">
        <f>Specs!A26</f>
        <v>eCANOPY_SNAGS_CLASS_1_CONIFERS_WITH_FOLIAGE_STEM_DENSITY</v>
      </c>
      <c r="B26" s="11" t="s">
        <v>29</v>
      </c>
      <c r="C26" s="12" t="s">
        <v>28</v>
      </c>
      <c r="D26" s="13">
        <v>0</v>
      </c>
      <c r="F26" s="5">
        <f>E26+(0.4*E8)+(0.4*E13)</f>
        <v>4.8000000000000007</v>
      </c>
      <c r="G26" s="8">
        <f>F26+((0.1*F8)+(0.1*F13))</f>
        <v>5.5200000000000005</v>
      </c>
      <c r="H26" s="9">
        <f t="shared" si="26"/>
        <v>0</v>
      </c>
      <c r="J26" s="5">
        <f>I26+(0.4*I8)+(0.4*I13)</f>
        <v>0</v>
      </c>
      <c r="K26" s="8">
        <f>J26+((0.1*J8)+(0.1*J13))</f>
        <v>0</v>
      </c>
      <c r="L26" s="9">
        <f t="shared" si="27"/>
        <v>0</v>
      </c>
      <c r="N26" s="5">
        <f>M26+(0.4*M8)+(0.4*M13)</f>
        <v>0</v>
      </c>
      <c r="O26" s="8">
        <f>N26+((0.1*N8)+(0.1*N13))</f>
        <v>0</v>
      </c>
      <c r="P26" s="9">
        <f t="shared" si="28"/>
        <v>0</v>
      </c>
      <c r="R26" s="5">
        <f>Q26+(0.4*Q8)+(0.4*Q13)</f>
        <v>1400</v>
      </c>
      <c r="S26" s="8">
        <f>R26+((0.1*R8)+(0.1*R13))</f>
        <v>1610</v>
      </c>
      <c r="T26" s="9">
        <f t="shared" si="29"/>
        <v>0</v>
      </c>
      <c r="U26" s="4">
        <v>5</v>
      </c>
      <c r="V26" s="5">
        <f>U26+(0.4*U8)+(0.4*U13)</f>
        <v>83</v>
      </c>
      <c r="W26" s="8">
        <f>V26+((0.1*V8)+(0.1*V13))</f>
        <v>94.7</v>
      </c>
      <c r="X26" s="9">
        <f t="shared" si="30"/>
        <v>0</v>
      </c>
      <c r="Z26" s="5">
        <f>Y26+(0.4*Y8)+(0.4*Y13)</f>
        <v>40</v>
      </c>
      <c r="AA26" s="8">
        <f>Z26+((0.1*Z8)+(0.1*Z13))</f>
        <v>46</v>
      </c>
      <c r="AB26" s="9">
        <f t="shared" si="31"/>
        <v>0</v>
      </c>
    </row>
    <row r="27" spans="1:28" x14ac:dyDescent="0.25">
      <c r="A27" s="25" t="str">
        <f>Specs!A27</f>
        <v>eCANOPY_SNAGS_CLASS_2_DIAMETER</v>
      </c>
      <c r="B27" s="11"/>
      <c r="C27" s="12" t="s">
        <v>31</v>
      </c>
      <c r="D27" s="13"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1"/>
      <c r="C28" s="12" t="s">
        <v>18</v>
      </c>
      <c r="D28" s="13" t="s">
        <v>18</v>
      </c>
      <c r="F28" s="5">
        <f t="shared" ref="F28:H43" si="32">E28</f>
        <v>0</v>
      </c>
      <c r="G28" s="8">
        <f>F20</f>
        <v>0</v>
      </c>
      <c r="H28" s="9">
        <f t="shared" ref="H28:H29" si="33">G20</f>
        <v>100</v>
      </c>
      <c r="J28" s="5">
        <f t="shared" ref="J28:K91" si="34">I28</f>
        <v>0</v>
      </c>
      <c r="K28" s="8">
        <f>J20</f>
        <v>0</v>
      </c>
      <c r="L28" s="9">
        <f t="shared" ref="L28:L29" si="35">K20</f>
        <v>0</v>
      </c>
      <c r="N28" s="5">
        <f t="shared" ref="N28:O91" si="36">M28</f>
        <v>0</v>
      </c>
      <c r="O28" s="8">
        <f>N20</f>
        <v>0</v>
      </c>
      <c r="P28" s="9">
        <f t="shared" ref="P28:P29" si="37">O20</f>
        <v>0</v>
      </c>
      <c r="Q28" s="4">
        <v>20</v>
      </c>
      <c r="R28" s="5">
        <f t="shared" ref="R28:S91" si="38">Q28</f>
        <v>20</v>
      </c>
      <c r="S28" s="8">
        <f>R20</f>
        <v>25</v>
      </c>
      <c r="T28" s="9">
        <f t="shared" ref="T28:T29" si="39">S20</f>
        <v>25</v>
      </c>
      <c r="U28" s="4">
        <v>50</v>
      </c>
      <c r="V28" s="5">
        <f t="shared" ref="V28:W91" si="40">U28</f>
        <v>50</v>
      </c>
      <c r="W28" s="8">
        <f>V20</f>
        <v>55</v>
      </c>
      <c r="X28" s="9">
        <f t="shared" ref="X28:X29" si="41">W20</f>
        <v>50</v>
      </c>
      <c r="Y28" s="4">
        <v>70</v>
      </c>
      <c r="Z28" s="5">
        <f t="shared" ref="Z28:AA91" si="42">Y28</f>
        <v>70</v>
      </c>
      <c r="AA28" s="8">
        <f>Z20</f>
        <v>0</v>
      </c>
      <c r="AB28" s="9">
        <f t="shared" ref="AB28:AB29" si="43">AA20</f>
        <v>78</v>
      </c>
    </row>
    <row r="29" spans="1:28" x14ac:dyDescent="0.25">
      <c r="A29" s="25" t="str">
        <f>Specs!A29</f>
        <v>eCANOPY_SNAGS_CLASS_2_STEM_DENSITY</v>
      </c>
      <c r="B29" s="11"/>
      <c r="C29" s="12" t="s">
        <v>19</v>
      </c>
      <c r="D29" s="13" t="s">
        <v>19</v>
      </c>
      <c r="F29" s="5">
        <f t="shared" si="32"/>
        <v>0</v>
      </c>
      <c r="G29" s="8">
        <f>F21</f>
        <v>0</v>
      </c>
      <c r="H29" s="9">
        <f t="shared" si="33"/>
        <v>4.8000000000000007</v>
      </c>
      <c r="J29" s="5">
        <f t="shared" si="34"/>
        <v>0</v>
      </c>
      <c r="K29" s="8">
        <f>J21</f>
        <v>0</v>
      </c>
      <c r="L29" s="9">
        <f t="shared" si="35"/>
        <v>0</v>
      </c>
      <c r="N29" s="5">
        <f t="shared" si="36"/>
        <v>0</v>
      </c>
      <c r="O29" s="8">
        <f>N21</f>
        <v>0</v>
      </c>
      <c r="P29" s="9">
        <f t="shared" si="37"/>
        <v>0</v>
      </c>
      <c r="Q29" s="4">
        <v>150</v>
      </c>
      <c r="R29" s="5">
        <f t="shared" si="38"/>
        <v>150</v>
      </c>
      <c r="S29" s="8">
        <f>R21</f>
        <v>100</v>
      </c>
      <c r="T29" s="9">
        <f t="shared" si="39"/>
        <v>1400</v>
      </c>
      <c r="U29" s="4">
        <v>10</v>
      </c>
      <c r="V29" s="5">
        <f t="shared" si="40"/>
        <v>10</v>
      </c>
      <c r="W29" s="8">
        <f>V21</f>
        <v>5</v>
      </c>
      <c r="X29" s="9">
        <f t="shared" si="41"/>
        <v>83</v>
      </c>
      <c r="Y29" s="4">
        <v>3</v>
      </c>
      <c r="Z29" s="5">
        <f t="shared" si="42"/>
        <v>3</v>
      </c>
      <c r="AA29" s="8">
        <f>Z21</f>
        <v>0</v>
      </c>
      <c r="AB29" s="9">
        <f t="shared" si="43"/>
        <v>40</v>
      </c>
    </row>
    <row r="30" spans="1:28" x14ac:dyDescent="0.25">
      <c r="A30" s="25" t="str">
        <f>Specs!A30</f>
        <v>eCANOPY_SNAGS_CLASS_3_DIAMETER</v>
      </c>
      <c r="B30" s="11"/>
      <c r="C30" s="12" t="s">
        <v>32</v>
      </c>
      <c r="D30" s="13" t="s">
        <v>32</v>
      </c>
      <c r="E30" s="4">
        <v>9</v>
      </c>
      <c r="F30" s="5">
        <f t="shared" si="32"/>
        <v>9</v>
      </c>
      <c r="G30" s="8">
        <f>F27</f>
        <v>0</v>
      </c>
      <c r="H30" s="9">
        <f>G27</f>
        <v>0</v>
      </c>
      <c r="J30" s="5">
        <f t="shared" si="34"/>
        <v>0</v>
      </c>
      <c r="K30" s="8">
        <f>J27</f>
        <v>0</v>
      </c>
      <c r="L30" s="9">
        <f>K27</f>
        <v>0</v>
      </c>
      <c r="N30" s="5">
        <f t="shared" si="36"/>
        <v>0</v>
      </c>
      <c r="O30" s="8">
        <f>N27</f>
        <v>0</v>
      </c>
      <c r="P30" s="9">
        <f>O27</f>
        <v>0</v>
      </c>
      <c r="Q30" s="4">
        <v>3.5</v>
      </c>
      <c r="R30" s="5">
        <f t="shared" si="38"/>
        <v>3.5</v>
      </c>
      <c r="S30" s="8">
        <f>R27</f>
        <v>3.5</v>
      </c>
      <c r="T30" s="9">
        <f>S27</f>
        <v>3.5</v>
      </c>
      <c r="U30" s="4">
        <v>11</v>
      </c>
      <c r="V30" s="5">
        <f t="shared" si="40"/>
        <v>11</v>
      </c>
      <c r="W30" s="8">
        <f>V27</f>
        <v>11</v>
      </c>
      <c r="X30" s="9">
        <f>W27</f>
        <v>13</v>
      </c>
      <c r="Y30" s="4">
        <v>10</v>
      </c>
      <c r="Z30" s="5">
        <f t="shared" si="42"/>
        <v>10</v>
      </c>
      <c r="AA30" s="8">
        <f>Z27</f>
        <v>12</v>
      </c>
      <c r="AB30" s="9">
        <f>AA27</f>
        <v>0</v>
      </c>
    </row>
    <row r="31" spans="1:28" x14ac:dyDescent="0.25">
      <c r="A31" s="25" t="str">
        <f>Specs!A31</f>
        <v>eCANOPY_SNAGS_CLASS_3_HEIGHT</v>
      </c>
      <c r="B31" s="11"/>
      <c r="C31" s="12" t="s">
        <v>20</v>
      </c>
      <c r="D31" s="13" t="s">
        <v>20</v>
      </c>
      <c r="E31" s="4">
        <v>60</v>
      </c>
      <c r="F31" s="5">
        <f t="shared" si="32"/>
        <v>60</v>
      </c>
      <c r="G31" s="8">
        <f>F28</f>
        <v>0</v>
      </c>
      <c r="H31" s="9">
        <f>G28</f>
        <v>0</v>
      </c>
      <c r="J31" s="5">
        <f t="shared" si="34"/>
        <v>0</v>
      </c>
      <c r="K31" s="8">
        <f>J28</f>
        <v>0</v>
      </c>
      <c r="L31" s="9">
        <f>K28</f>
        <v>0</v>
      </c>
      <c r="N31" s="5">
        <f t="shared" si="36"/>
        <v>0</v>
      </c>
      <c r="O31" s="8">
        <f>N28</f>
        <v>0</v>
      </c>
      <c r="P31" s="9">
        <f>O28</f>
        <v>0</v>
      </c>
      <c r="Q31" s="4">
        <v>15</v>
      </c>
      <c r="R31" s="5">
        <f t="shared" si="38"/>
        <v>15</v>
      </c>
      <c r="S31" s="8">
        <f>R28</f>
        <v>20</v>
      </c>
      <c r="T31" s="9">
        <f>S28</f>
        <v>25</v>
      </c>
      <c r="U31" s="4">
        <v>40</v>
      </c>
      <c r="V31" s="5">
        <f t="shared" si="40"/>
        <v>40</v>
      </c>
      <c r="W31" s="8">
        <f>V28</f>
        <v>50</v>
      </c>
      <c r="X31" s="9">
        <f>W28</f>
        <v>55</v>
      </c>
      <c r="Y31" s="4">
        <v>60</v>
      </c>
      <c r="Z31" s="5">
        <f t="shared" si="42"/>
        <v>60</v>
      </c>
      <c r="AA31" s="8">
        <f>Z28</f>
        <v>70</v>
      </c>
      <c r="AB31" s="9">
        <f>AA28</f>
        <v>0</v>
      </c>
    </row>
    <row r="32" spans="1:28" x14ac:dyDescent="0.25">
      <c r="A32" s="25" t="str">
        <f>Specs!A32</f>
        <v>eCANOPY_SNAGS_CLASS_3_STEM_DENSITY</v>
      </c>
      <c r="B32" s="11"/>
      <c r="C32" s="12" t="s">
        <v>21</v>
      </c>
      <c r="D32" s="13" t="s">
        <v>21</v>
      </c>
      <c r="E32" s="4">
        <v>3</v>
      </c>
      <c r="F32" s="5">
        <f t="shared" si="32"/>
        <v>3</v>
      </c>
      <c r="G32" s="8">
        <f>F29</f>
        <v>0</v>
      </c>
      <c r="H32" s="9">
        <f t="shared" ref="H32" si="44">G29</f>
        <v>0</v>
      </c>
      <c r="J32" s="5">
        <f t="shared" si="34"/>
        <v>0</v>
      </c>
      <c r="K32" s="8">
        <f>J29</f>
        <v>0</v>
      </c>
      <c r="L32" s="9">
        <f t="shared" ref="L32" si="45">K29</f>
        <v>0</v>
      </c>
      <c r="N32" s="5">
        <f t="shared" si="36"/>
        <v>0</v>
      </c>
      <c r="O32" s="8">
        <f>N29</f>
        <v>0</v>
      </c>
      <c r="P32" s="9">
        <f t="shared" ref="P32" si="46">O29</f>
        <v>0</v>
      </c>
      <c r="Q32" s="4">
        <v>150</v>
      </c>
      <c r="R32" s="5">
        <f t="shared" si="38"/>
        <v>150</v>
      </c>
      <c r="S32" s="8">
        <f>R29</f>
        <v>150</v>
      </c>
      <c r="T32" s="9">
        <f t="shared" ref="T32" si="47">S29</f>
        <v>100</v>
      </c>
      <c r="U32" s="4">
        <v>5</v>
      </c>
      <c r="V32" s="5">
        <f t="shared" si="40"/>
        <v>5</v>
      </c>
      <c r="W32" s="8">
        <f>V29</f>
        <v>10</v>
      </c>
      <c r="X32" s="9">
        <f t="shared" ref="X32" si="48">W29</f>
        <v>5</v>
      </c>
      <c r="Y32" s="4">
        <v>3</v>
      </c>
      <c r="Z32" s="5">
        <f t="shared" si="42"/>
        <v>3</v>
      </c>
      <c r="AA32" s="8">
        <f>Z29</f>
        <v>3</v>
      </c>
      <c r="AB32" s="9">
        <f t="shared" ref="AB32" si="49">AA29</f>
        <v>0</v>
      </c>
    </row>
    <row r="33" spans="1:28" x14ac:dyDescent="0.25">
      <c r="A33" s="25" t="str">
        <f>Specs!A33</f>
        <v>eCANOPY_LADDER_FUELS_MAXIMUM_HEIGHT</v>
      </c>
      <c r="B33" s="11"/>
      <c r="C33" s="12"/>
      <c r="D33" s="13"/>
      <c r="F33" s="5">
        <f t="shared" si="32"/>
        <v>0</v>
      </c>
      <c r="G33" s="8">
        <f t="shared" si="32"/>
        <v>0</v>
      </c>
      <c r="H33" s="9">
        <f>G33</f>
        <v>0</v>
      </c>
      <c r="J33" s="5">
        <f t="shared" si="34"/>
        <v>0</v>
      </c>
      <c r="K33" s="8">
        <f t="shared" si="34"/>
        <v>0</v>
      </c>
      <c r="L33" s="9">
        <f>K33</f>
        <v>0</v>
      </c>
      <c r="N33" s="5">
        <f t="shared" si="36"/>
        <v>0</v>
      </c>
      <c r="O33" s="8">
        <f t="shared" si="36"/>
        <v>0</v>
      </c>
      <c r="P33" s="9">
        <f>O33</f>
        <v>0</v>
      </c>
      <c r="Q33" s="4">
        <v>4</v>
      </c>
      <c r="R33" s="5">
        <f t="shared" si="38"/>
        <v>4</v>
      </c>
      <c r="S33" s="8">
        <f t="shared" si="38"/>
        <v>4</v>
      </c>
      <c r="T33" s="9">
        <f>S33</f>
        <v>4</v>
      </c>
      <c r="U33" s="4">
        <v>15</v>
      </c>
      <c r="V33" s="5">
        <f t="shared" si="40"/>
        <v>15</v>
      </c>
      <c r="W33" s="8">
        <f t="shared" si="40"/>
        <v>15</v>
      </c>
      <c r="X33" s="9">
        <f>W33</f>
        <v>15</v>
      </c>
      <c r="Z33" s="5">
        <f t="shared" si="42"/>
        <v>0</v>
      </c>
      <c r="AA33" s="8">
        <f t="shared" si="42"/>
        <v>0</v>
      </c>
      <c r="AB33" s="9">
        <f>AA33</f>
        <v>0</v>
      </c>
    </row>
    <row r="34" spans="1:28" x14ac:dyDescent="0.25">
      <c r="A34" s="25" t="str">
        <f>Specs!A34</f>
        <v>eCANOPY_LADDER_FUELS_MINIMUM_HEIGHT</v>
      </c>
      <c r="B34" s="11"/>
      <c r="C34" s="12"/>
      <c r="D34" s="13"/>
      <c r="F34" s="5">
        <f t="shared" si="32"/>
        <v>0</v>
      </c>
      <c r="G34" s="8">
        <f t="shared" si="32"/>
        <v>0</v>
      </c>
      <c r="H34" s="9">
        <f t="shared" si="32"/>
        <v>0</v>
      </c>
      <c r="J34" s="5">
        <f t="shared" si="34"/>
        <v>0</v>
      </c>
      <c r="K34" s="8">
        <f t="shared" si="34"/>
        <v>0</v>
      </c>
      <c r="L34" s="9">
        <f t="shared" ref="L34:L48" si="50">K34</f>
        <v>0</v>
      </c>
      <c r="N34" s="5">
        <f t="shared" si="36"/>
        <v>0</v>
      </c>
      <c r="O34" s="8">
        <f t="shared" si="36"/>
        <v>0</v>
      </c>
      <c r="P34" s="9">
        <f t="shared" ref="P34:P48" si="51">O34</f>
        <v>0</v>
      </c>
      <c r="Q34" s="4">
        <v>0</v>
      </c>
      <c r="R34" s="5">
        <f t="shared" si="38"/>
        <v>0</v>
      </c>
      <c r="S34" s="8">
        <f t="shared" si="38"/>
        <v>0</v>
      </c>
      <c r="T34" s="9">
        <f t="shared" ref="T34:T48" si="52">S34</f>
        <v>0</v>
      </c>
      <c r="U34" s="4">
        <v>5</v>
      </c>
      <c r="V34" s="5">
        <f t="shared" si="40"/>
        <v>5</v>
      </c>
      <c r="W34" s="8">
        <f t="shared" si="40"/>
        <v>5</v>
      </c>
      <c r="X34" s="9">
        <f t="shared" ref="X34:X48" si="53">W34</f>
        <v>5</v>
      </c>
      <c r="Z34" s="5">
        <f t="shared" si="42"/>
        <v>0</v>
      </c>
      <c r="AA34" s="8">
        <f t="shared" si="42"/>
        <v>0</v>
      </c>
      <c r="AB34" s="9">
        <f t="shared" ref="AB34:AB48" si="54">AA34</f>
        <v>0</v>
      </c>
    </row>
    <row r="35" spans="1:28" x14ac:dyDescent="0.25">
      <c r="A35" s="25" t="str">
        <f>Specs!A35</f>
        <v>eSHRUBS_PRIMARY_LAYER_HEIGHT</v>
      </c>
      <c r="B35" s="11"/>
      <c r="C35" s="12">
        <v>1.25</v>
      </c>
      <c r="D35" s="13"/>
      <c r="E35" s="4">
        <v>2.2000000000000002</v>
      </c>
      <c r="F35" s="5">
        <f t="shared" si="32"/>
        <v>2.2000000000000002</v>
      </c>
      <c r="G35" s="8">
        <f>$C35*F35</f>
        <v>2.75</v>
      </c>
      <c r="H35" s="9">
        <f t="shared" si="32"/>
        <v>2.75</v>
      </c>
      <c r="I35" s="4">
        <v>5</v>
      </c>
      <c r="J35" s="5">
        <f t="shared" si="34"/>
        <v>5</v>
      </c>
      <c r="K35" s="8">
        <f>$C35*J35</f>
        <v>6.25</v>
      </c>
      <c r="L35" s="9">
        <f t="shared" si="50"/>
        <v>6.25</v>
      </c>
      <c r="M35" s="4">
        <v>3</v>
      </c>
      <c r="N35" s="5">
        <f t="shared" si="36"/>
        <v>3</v>
      </c>
      <c r="O35" s="8">
        <f>$C35*N35</f>
        <v>3.75</v>
      </c>
      <c r="P35" s="9">
        <f t="shared" si="51"/>
        <v>3.75</v>
      </c>
      <c r="Q35" s="4">
        <v>5</v>
      </c>
      <c r="R35" s="5">
        <f t="shared" si="38"/>
        <v>5</v>
      </c>
      <c r="S35" s="8">
        <f>$C35*R35</f>
        <v>6.25</v>
      </c>
      <c r="T35" s="9">
        <f t="shared" si="52"/>
        <v>6.25</v>
      </c>
      <c r="U35" s="4">
        <v>6</v>
      </c>
      <c r="V35" s="5">
        <f t="shared" si="40"/>
        <v>6</v>
      </c>
      <c r="W35" s="8">
        <f>$C35*V35</f>
        <v>7.5</v>
      </c>
      <c r="X35" s="9">
        <f t="shared" si="53"/>
        <v>7.5</v>
      </c>
      <c r="Y35" s="4">
        <v>5</v>
      </c>
      <c r="Z35" s="5">
        <f t="shared" si="42"/>
        <v>5</v>
      </c>
      <c r="AA35" s="8">
        <f>$C35*Z35</f>
        <v>6.25</v>
      </c>
      <c r="AB35" s="9">
        <f t="shared" si="54"/>
        <v>6.25</v>
      </c>
    </row>
    <row r="36" spans="1:28" x14ac:dyDescent="0.25">
      <c r="A36" s="25" t="str">
        <f>Specs!A36</f>
        <v>eSHRUBS_PRIMARY_LAYER_PERCENT_COVER</v>
      </c>
      <c r="B36" s="11"/>
      <c r="C36" s="12">
        <v>1.25</v>
      </c>
      <c r="D36" s="13"/>
      <c r="E36" s="4">
        <v>21.6</v>
      </c>
      <c r="F36" s="5">
        <f t="shared" si="32"/>
        <v>21.6</v>
      </c>
      <c r="G36" s="8">
        <f>$C36*F36</f>
        <v>27</v>
      </c>
      <c r="H36" s="9">
        <f t="shared" si="32"/>
        <v>27</v>
      </c>
      <c r="I36" s="4">
        <v>70</v>
      </c>
      <c r="J36" s="5">
        <f t="shared" si="34"/>
        <v>70</v>
      </c>
      <c r="K36" s="8">
        <f>$C36*J36</f>
        <v>87.5</v>
      </c>
      <c r="L36" s="9">
        <f t="shared" si="50"/>
        <v>87.5</v>
      </c>
      <c r="M36" s="4">
        <v>2</v>
      </c>
      <c r="N36" s="5">
        <f t="shared" si="36"/>
        <v>2</v>
      </c>
      <c r="O36" s="8">
        <f>$C36*N36</f>
        <v>2.5</v>
      </c>
      <c r="P36" s="9">
        <f t="shared" si="51"/>
        <v>2.5</v>
      </c>
      <c r="Q36" s="4">
        <v>10</v>
      </c>
      <c r="R36" s="5">
        <f t="shared" si="38"/>
        <v>10</v>
      </c>
      <c r="S36" s="8">
        <f>$C36*R36</f>
        <v>12.5</v>
      </c>
      <c r="T36" s="9">
        <f t="shared" si="52"/>
        <v>12.5</v>
      </c>
      <c r="U36" s="4">
        <v>30</v>
      </c>
      <c r="V36" s="5">
        <f t="shared" si="40"/>
        <v>30</v>
      </c>
      <c r="W36" s="8">
        <f>$C36*V36</f>
        <v>37.5</v>
      </c>
      <c r="X36" s="9">
        <f t="shared" si="53"/>
        <v>37.5</v>
      </c>
      <c r="Y36" s="4">
        <v>80</v>
      </c>
      <c r="Z36" s="5">
        <f t="shared" si="42"/>
        <v>80</v>
      </c>
      <c r="AA36" s="8">
        <f>$C36*Z36</f>
        <v>100</v>
      </c>
      <c r="AB36" s="9">
        <f t="shared" si="54"/>
        <v>100</v>
      </c>
    </row>
    <row r="37" spans="1:28" x14ac:dyDescent="0.25">
      <c r="A37" s="25" t="str">
        <f>Specs!A37</f>
        <v>eSHRUBS_PRIMARY_LAYER_PERCENT_LIVE</v>
      </c>
      <c r="B37" s="11"/>
      <c r="C37" s="12"/>
      <c r="D37" s="13"/>
      <c r="E37" s="4">
        <v>85</v>
      </c>
      <c r="F37" s="5">
        <f t="shared" si="32"/>
        <v>85</v>
      </c>
      <c r="G37" s="8">
        <f t="shared" si="32"/>
        <v>85</v>
      </c>
      <c r="H37" s="9">
        <f t="shared" si="32"/>
        <v>85</v>
      </c>
      <c r="I37" s="4">
        <v>85</v>
      </c>
      <c r="J37" s="5">
        <f t="shared" si="34"/>
        <v>85</v>
      </c>
      <c r="K37" s="8">
        <f t="shared" si="34"/>
        <v>85</v>
      </c>
      <c r="L37" s="9">
        <f t="shared" si="50"/>
        <v>85</v>
      </c>
      <c r="M37" s="4">
        <v>100</v>
      </c>
      <c r="N37" s="5">
        <f t="shared" si="36"/>
        <v>100</v>
      </c>
      <c r="O37" s="8">
        <f t="shared" si="36"/>
        <v>100</v>
      </c>
      <c r="P37" s="9">
        <f t="shared" si="51"/>
        <v>100</v>
      </c>
      <c r="Q37" s="4">
        <v>90</v>
      </c>
      <c r="R37" s="5">
        <f t="shared" si="38"/>
        <v>90</v>
      </c>
      <c r="S37" s="8">
        <f t="shared" si="38"/>
        <v>90</v>
      </c>
      <c r="T37" s="9">
        <f t="shared" si="52"/>
        <v>90</v>
      </c>
      <c r="U37" s="4">
        <v>85</v>
      </c>
      <c r="V37" s="5">
        <f t="shared" si="40"/>
        <v>85</v>
      </c>
      <c r="W37" s="8">
        <f t="shared" si="40"/>
        <v>85</v>
      </c>
      <c r="X37" s="9">
        <f t="shared" si="53"/>
        <v>85</v>
      </c>
      <c r="Y37" s="4">
        <v>90</v>
      </c>
      <c r="Z37" s="5">
        <f t="shared" si="42"/>
        <v>90</v>
      </c>
      <c r="AA37" s="8">
        <f t="shared" si="42"/>
        <v>90</v>
      </c>
      <c r="AB37" s="9">
        <f t="shared" si="54"/>
        <v>90</v>
      </c>
    </row>
    <row r="38" spans="1:28" x14ac:dyDescent="0.25">
      <c r="A38" s="25" t="str">
        <f>Specs!A38</f>
        <v>eSHRUBS_SECONDARY_LAYER_HEIGHT</v>
      </c>
      <c r="B38" s="11"/>
      <c r="C38" s="12">
        <v>1.25</v>
      </c>
      <c r="D38" s="13"/>
      <c r="E38" s="4">
        <v>0.3</v>
      </c>
      <c r="F38" s="5">
        <f t="shared" si="32"/>
        <v>0.3</v>
      </c>
      <c r="G38" s="8">
        <f>$C38*F38</f>
        <v>0.375</v>
      </c>
      <c r="H38" s="9">
        <f t="shared" si="32"/>
        <v>0.375</v>
      </c>
      <c r="I38" s="4">
        <v>2</v>
      </c>
      <c r="J38" s="5">
        <f t="shared" si="34"/>
        <v>2</v>
      </c>
      <c r="K38" s="8">
        <f>$C38*J38</f>
        <v>2.5</v>
      </c>
      <c r="L38" s="9">
        <f t="shared" si="50"/>
        <v>2.5</v>
      </c>
      <c r="N38" s="5">
        <f t="shared" si="36"/>
        <v>0</v>
      </c>
      <c r="O38" s="8">
        <f>$C38*N38</f>
        <v>0</v>
      </c>
      <c r="P38" s="9">
        <f t="shared" si="51"/>
        <v>0</v>
      </c>
      <c r="Q38" s="4">
        <v>1</v>
      </c>
      <c r="R38" s="5">
        <f t="shared" si="38"/>
        <v>1</v>
      </c>
      <c r="S38" s="8">
        <f>$C38*R38</f>
        <v>1.25</v>
      </c>
      <c r="T38" s="9">
        <f t="shared" si="52"/>
        <v>1.25</v>
      </c>
      <c r="V38" s="5">
        <f t="shared" si="40"/>
        <v>0</v>
      </c>
      <c r="W38" s="8">
        <f>$C38*V38</f>
        <v>0</v>
      </c>
      <c r="X38" s="9">
        <f t="shared" si="53"/>
        <v>0</v>
      </c>
      <c r="Z38" s="5">
        <f t="shared" si="42"/>
        <v>0</v>
      </c>
      <c r="AA38" s="8">
        <f>$C38*Z38</f>
        <v>0</v>
      </c>
      <c r="AB38" s="9">
        <f t="shared" si="54"/>
        <v>0</v>
      </c>
    </row>
    <row r="39" spans="1:28" x14ac:dyDescent="0.25">
      <c r="A39" s="25" t="str">
        <f>Specs!A39</f>
        <v>eSHRUBS_SECONDARY_LAYER_PERCENT_COVER</v>
      </c>
      <c r="B39" s="11"/>
      <c r="C39" s="12">
        <v>1.25</v>
      </c>
      <c r="D39" s="13"/>
      <c r="E39" s="4">
        <v>1.2</v>
      </c>
      <c r="F39" s="5">
        <f t="shared" si="32"/>
        <v>1.2</v>
      </c>
      <c r="G39" s="8">
        <f>$C39*F39</f>
        <v>1.5</v>
      </c>
      <c r="H39" s="9">
        <f t="shared" si="32"/>
        <v>1.5</v>
      </c>
      <c r="I39" s="4">
        <v>5</v>
      </c>
      <c r="J39" s="5">
        <f t="shared" si="34"/>
        <v>5</v>
      </c>
      <c r="K39" s="8">
        <f>$C39*J39</f>
        <v>6.25</v>
      </c>
      <c r="L39" s="9">
        <f t="shared" si="50"/>
        <v>6.25</v>
      </c>
      <c r="N39" s="5">
        <f t="shared" si="36"/>
        <v>0</v>
      </c>
      <c r="O39" s="8">
        <f>$C39*N39</f>
        <v>0</v>
      </c>
      <c r="P39" s="9">
        <f t="shared" si="51"/>
        <v>0</v>
      </c>
      <c r="Q39" s="4">
        <v>20</v>
      </c>
      <c r="R39" s="5">
        <f t="shared" si="38"/>
        <v>20</v>
      </c>
      <c r="S39" s="8">
        <f>$C39*R39</f>
        <v>25</v>
      </c>
      <c r="T39" s="9">
        <f t="shared" si="52"/>
        <v>25</v>
      </c>
      <c r="V39" s="5">
        <f t="shared" si="40"/>
        <v>0</v>
      </c>
      <c r="W39" s="8">
        <f>$C39*V39</f>
        <v>0</v>
      </c>
      <c r="X39" s="9">
        <f t="shared" si="53"/>
        <v>0</v>
      </c>
      <c r="Z39" s="5">
        <f t="shared" si="42"/>
        <v>0</v>
      </c>
      <c r="AA39" s="8">
        <f>$C39*Z39</f>
        <v>0</v>
      </c>
      <c r="AB39" s="9">
        <f t="shared" si="54"/>
        <v>0</v>
      </c>
    </row>
    <row r="40" spans="1:28" x14ac:dyDescent="0.25">
      <c r="A40" s="25" t="str">
        <f>Specs!A40</f>
        <v>eSHRUBS_SECONDARY_LAYER_PERCENT_LIVE</v>
      </c>
      <c r="B40" s="11"/>
      <c r="C40" s="12"/>
      <c r="D40" s="13"/>
      <c r="E40" s="4">
        <v>95</v>
      </c>
      <c r="F40" s="5">
        <f t="shared" si="32"/>
        <v>95</v>
      </c>
      <c r="G40" s="8">
        <f t="shared" si="32"/>
        <v>95</v>
      </c>
      <c r="H40" s="9">
        <f t="shared" si="32"/>
        <v>95</v>
      </c>
      <c r="I40" s="4">
        <v>85</v>
      </c>
      <c r="J40" s="5">
        <f t="shared" si="34"/>
        <v>85</v>
      </c>
      <c r="K40" s="8">
        <f t="shared" si="34"/>
        <v>85</v>
      </c>
      <c r="L40" s="9">
        <f t="shared" si="50"/>
        <v>85</v>
      </c>
      <c r="N40" s="5">
        <f t="shared" si="36"/>
        <v>0</v>
      </c>
      <c r="O40" s="8">
        <f t="shared" si="36"/>
        <v>0</v>
      </c>
      <c r="P40" s="9">
        <f t="shared" si="51"/>
        <v>0</v>
      </c>
      <c r="Q40" s="4">
        <v>90</v>
      </c>
      <c r="R40" s="5">
        <f t="shared" si="38"/>
        <v>90</v>
      </c>
      <c r="S40" s="8">
        <f t="shared" si="38"/>
        <v>90</v>
      </c>
      <c r="T40" s="9">
        <f t="shared" si="52"/>
        <v>90</v>
      </c>
      <c r="V40" s="5">
        <f t="shared" si="40"/>
        <v>0</v>
      </c>
      <c r="W40" s="8">
        <f t="shared" si="40"/>
        <v>0</v>
      </c>
      <c r="X40" s="9">
        <f t="shared" si="53"/>
        <v>0</v>
      </c>
      <c r="Z40" s="5">
        <f t="shared" si="42"/>
        <v>0</v>
      </c>
      <c r="AA40" s="8">
        <f t="shared" si="42"/>
        <v>0</v>
      </c>
      <c r="AB40" s="9">
        <f t="shared" si="54"/>
        <v>0</v>
      </c>
    </row>
    <row r="41" spans="1:28" x14ac:dyDescent="0.25">
      <c r="A41" s="25" t="str">
        <f>Specs!A41</f>
        <v>eHERBACEOUS_PRIMARY_LAYER_HEIGHT</v>
      </c>
      <c r="B41" s="11"/>
      <c r="C41" s="12">
        <v>1.25</v>
      </c>
      <c r="D41" s="13"/>
      <c r="E41" s="4">
        <v>0.9</v>
      </c>
      <c r="F41" s="5">
        <f t="shared" si="32"/>
        <v>0.9</v>
      </c>
      <c r="G41" s="8">
        <f>$C41*F41</f>
        <v>1.125</v>
      </c>
      <c r="H41" s="9">
        <f t="shared" si="32"/>
        <v>1.125</v>
      </c>
      <c r="J41" s="5">
        <f t="shared" si="34"/>
        <v>0</v>
      </c>
      <c r="K41" s="8">
        <f>$C41*J41</f>
        <v>0</v>
      </c>
      <c r="L41" s="9">
        <f t="shared" si="50"/>
        <v>0</v>
      </c>
      <c r="M41" s="4">
        <v>2</v>
      </c>
      <c r="N41" s="5">
        <f t="shared" si="36"/>
        <v>2</v>
      </c>
      <c r="O41" s="8">
        <f>$C41*N41</f>
        <v>2.5</v>
      </c>
      <c r="P41" s="9">
        <f t="shared" si="51"/>
        <v>2.5</v>
      </c>
      <c r="Q41" s="4">
        <v>1</v>
      </c>
      <c r="R41" s="5">
        <f t="shared" si="38"/>
        <v>1</v>
      </c>
      <c r="S41" s="8">
        <f>$C41*R41</f>
        <v>1.25</v>
      </c>
      <c r="T41" s="9">
        <f t="shared" si="52"/>
        <v>1.25</v>
      </c>
      <c r="U41" s="4">
        <v>2.5</v>
      </c>
      <c r="V41" s="5">
        <f t="shared" si="40"/>
        <v>2.5</v>
      </c>
      <c r="W41" s="8">
        <f>$C41*V41</f>
        <v>3.125</v>
      </c>
      <c r="X41" s="9">
        <f t="shared" si="53"/>
        <v>3.125</v>
      </c>
      <c r="Y41" s="4">
        <v>2</v>
      </c>
      <c r="Z41" s="5">
        <f t="shared" si="42"/>
        <v>2</v>
      </c>
      <c r="AA41" s="8">
        <f>$C41*Z41</f>
        <v>2.5</v>
      </c>
      <c r="AB41" s="9">
        <f t="shared" si="54"/>
        <v>2.5</v>
      </c>
    </row>
    <row r="42" spans="1:28" x14ac:dyDescent="0.25">
      <c r="A42" s="25" t="str">
        <f>Specs!A42</f>
        <v>eHERBACEOUS_PRIMARY_LAYER_LOADING</v>
      </c>
      <c r="B42" s="11"/>
      <c r="C42" s="12">
        <v>1.25</v>
      </c>
      <c r="D42" s="13"/>
      <c r="E42" s="4">
        <v>0.1</v>
      </c>
      <c r="F42" s="5">
        <f t="shared" si="32"/>
        <v>0.1</v>
      </c>
      <c r="G42" s="8">
        <f>$C42*F42</f>
        <v>0.125</v>
      </c>
      <c r="H42" s="9">
        <f t="shared" si="32"/>
        <v>0.125</v>
      </c>
      <c r="J42" s="5">
        <f t="shared" si="34"/>
        <v>0</v>
      </c>
      <c r="K42" s="8">
        <f>$C42*J42</f>
        <v>0</v>
      </c>
      <c r="L42" s="9">
        <f t="shared" si="50"/>
        <v>0</v>
      </c>
      <c r="M42" s="4">
        <v>1</v>
      </c>
      <c r="N42" s="5">
        <f t="shared" si="36"/>
        <v>1</v>
      </c>
      <c r="O42" s="8">
        <f>$C42*N42</f>
        <v>1.25</v>
      </c>
      <c r="P42" s="9">
        <f t="shared" si="51"/>
        <v>1.25</v>
      </c>
      <c r="Q42" s="4">
        <v>0.01</v>
      </c>
      <c r="R42" s="5">
        <f t="shared" si="38"/>
        <v>0.01</v>
      </c>
      <c r="S42" s="8">
        <f>$C42*R42</f>
        <v>1.2500000000000001E-2</v>
      </c>
      <c r="T42" s="9">
        <f t="shared" si="52"/>
        <v>1.2500000000000001E-2</v>
      </c>
      <c r="U42" s="4">
        <v>0.4</v>
      </c>
      <c r="V42" s="5">
        <f t="shared" si="40"/>
        <v>0.4</v>
      </c>
      <c r="W42" s="8">
        <f>$C42*V42</f>
        <v>0.5</v>
      </c>
      <c r="X42" s="9">
        <f t="shared" si="53"/>
        <v>0.5</v>
      </c>
      <c r="Y42" s="4">
        <v>0.1</v>
      </c>
      <c r="Z42" s="5">
        <f t="shared" si="42"/>
        <v>0.1</v>
      </c>
      <c r="AA42" s="8">
        <f>$C42*Z42</f>
        <v>0.125</v>
      </c>
      <c r="AB42" s="9">
        <f t="shared" si="54"/>
        <v>0.125</v>
      </c>
    </row>
    <row r="43" spans="1:28" x14ac:dyDescent="0.25">
      <c r="A43" s="25" t="str">
        <f>Specs!A43</f>
        <v>eHERBACEOUS_PRIMARY_LAYER_PERCENT_COVER</v>
      </c>
      <c r="B43" s="11"/>
      <c r="C43" s="12">
        <v>1.25</v>
      </c>
      <c r="D43" s="2"/>
      <c r="E43" s="4">
        <v>0.7</v>
      </c>
      <c r="F43" s="5">
        <f t="shared" si="32"/>
        <v>0.7</v>
      </c>
      <c r="G43" s="8">
        <f>$C43*F43</f>
        <v>0.875</v>
      </c>
      <c r="H43" s="9">
        <f t="shared" si="32"/>
        <v>0.875</v>
      </c>
      <c r="J43" s="5">
        <f t="shared" si="34"/>
        <v>0</v>
      </c>
      <c r="K43" s="8">
        <f>$C43*J43</f>
        <v>0</v>
      </c>
      <c r="L43" s="9">
        <f t="shared" si="50"/>
        <v>0</v>
      </c>
      <c r="M43" s="4">
        <v>90</v>
      </c>
      <c r="N43" s="5">
        <f t="shared" si="36"/>
        <v>90</v>
      </c>
      <c r="O43" s="8">
        <f>$C43*N43</f>
        <v>112.5</v>
      </c>
      <c r="P43" s="9">
        <f t="shared" si="51"/>
        <v>112.5</v>
      </c>
      <c r="Q43" s="4">
        <v>2</v>
      </c>
      <c r="R43" s="5">
        <f t="shared" si="38"/>
        <v>2</v>
      </c>
      <c r="S43" s="8">
        <f>$C43*R43</f>
        <v>2.5</v>
      </c>
      <c r="T43" s="9">
        <f t="shared" si="52"/>
        <v>2.5</v>
      </c>
      <c r="U43" s="4">
        <v>30</v>
      </c>
      <c r="V43" s="5">
        <f t="shared" si="40"/>
        <v>30</v>
      </c>
      <c r="W43" s="8">
        <f>$C43*V43</f>
        <v>37.5</v>
      </c>
      <c r="X43" s="9">
        <f t="shared" si="53"/>
        <v>37.5</v>
      </c>
      <c r="Y43" s="4">
        <v>20</v>
      </c>
      <c r="Z43" s="5">
        <f t="shared" si="42"/>
        <v>20</v>
      </c>
      <c r="AA43" s="8">
        <f>$C43*Z43</f>
        <v>25</v>
      </c>
      <c r="AB43" s="9">
        <f t="shared" si="54"/>
        <v>25</v>
      </c>
    </row>
    <row r="44" spans="1:28" x14ac:dyDescent="0.25">
      <c r="A44" s="25" t="str">
        <f>Specs!A44</f>
        <v>eHERBACEOUS_PRIMARY_LAYER_PERCENT_LIVE</v>
      </c>
      <c r="B44" s="11"/>
      <c r="C44" s="12"/>
      <c r="D44" s="2"/>
      <c r="E44" s="4">
        <v>95</v>
      </c>
      <c r="F44" s="5">
        <f t="shared" ref="F44:H94" si="55">E44</f>
        <v>95</v>
      </c>
      <c r="G44" s="8">
        <f t="shared" si="55"/>
        <v>95</v>
      </c>
      <c r="H44" s="9">
        <f t="shared" si="55"/>
        <v>95</v>
      </c>
      <c r="J44" s="5">
        <f t="shared" si="34"/>
        <v>0</v>
      </c>
      <c r="K44" s="8">
        <f t="shared" si="34"/>
        <v>0</v>
      </c>
      <c r="L44" s="9">
        <f t="shared" si="50"/>
        <v>0</v>
      </c>
      <c r="M44" s="4">
        <v>85</v>
      </c>
      <c r="N44" s="5">
        <f t="shared" si="36"/>
        <v>85</v>
      </c>
      <c r="O44" s="8">
        <f t="shared" si="36"/>
        <v>85</v>
      </c>
      <c r="P44" s="9">
        <f t="shared" si="51"/>
        <v>85</v>
      </c>
      <c r="Q44" s="4">
        <v>90</v>
      </c>
      <c r="R44" s="5">
        <f t="shared" si="38"/>
        <v>90</v>
      </c>
      <c r="S44" s="8">
        <f t="shared" si="38"/>
        <v>90</v>
      </c>
      <c r="T44" s="9">
        <f t="shared" si="52"/>
        <v>90</v>
      </c>
      <c r="U44" s="4">
        <v>80</v>
      </c>
      <c r="V44" s="5">
        <f t="shared" si="40"/>
        <v>80</v>
      </c>
      <c r="W44" s="8">
        <f t="shared" si="40"/>
        <v>80</v>
      </c>
      <c r="X44" s="9">
        <f t="shared" si="53"/>
        <v>80</v>
      </c>
      <c r="Y44" s="4">
        <v>60</v>
      </c>
      <c r="Z44" s="5">
        <f t="shared" si="42"/>
        <v>60</v>
      </c>
      <c r="AA44" s="8">
        <f t="shared" si="42"/>
        <v>60</v>
      </c>
      <c r="AB44" s="9">
        <f t="shared" si="54"/>
        <v>60</v>
      </c>
    </row>
    <row r="45" spans="1:28" x14ac:dyDescent="0.25">
      <c r="A45" s="25" t="str">
        <f>Specs!A45</f>
        <v>eHERBACEOUS_SECONDARY_LAYER_HEIGHT</v>
      </c>
      <c r="B45" s="11"/>
      <c r="C45" s="12">
        <v>1.25</v>
      </c>
      <c r="D45" s="2"/>
      <c r="E45" s="4">
        <v>0.9</v>
      </c>
      <c r="F45" s="5">
        <f t="shared" si="55"/>
        <v>0.9</v>
      </c>
      <c r="G45" s="8">
        <f>$C45*F45</f>
        <v>1.125</v>
      </c>
      <c r="H45" s="9">
        <f t="shared" si="55"/>
        <v>1.125</v>
      </c>
      <c r="J45" s="5">
        <f t="shared" si="34"/>
        <v>0</v>
      </c>
      <c r="K45" s="8">
        <f>$C45*J45</f>
        <v>0</v>
      </c>
      <c r="L45" s="9">
        <f t="shared" si="50"/>
        <v>0</v>
      </c>
      <c r="M45" s="4">
        <v>1</v>
      </c>
      <c r="N45" s="5">
        <f t="shared" si="36"/>
        <v>1</v>
      </c>
      <c r="O45" s="8">
        <f>$C45*N45</f>
        <v>1.25</v>
      </c>
      <c r="P45" s="9">
        <f t="shared" si="51"/>
        <v>1.25</v>
      </c>
      <c r="Q45" s="4">
        <v>0.5</v>
      </c>
      <c r="R45" s="5">
        <f t="shared" si="38"/>
        <v>0.5</v>
      </c>
      <c r="S45" s="8">
        <f>$C45*R45</f>
        <v>0.625</v>
      </c>
      <c r="T45" s="9">
        <f t="shared" si="52"/>
        <v>0.625</v>
      </c>
      <c r="V45" s="5">
        <f t="shared" si="40"/>
        <v>0</v>
      </c>
      <c r="W45" s="8">
        <f>$C45*V45</f>
        <v>0</v>
      </c>
      <c r="X45" s="9">
        <f t="shared" si="53"/>
        <v>0</v>
      </c>
      <c r="Y45" s="4">
        <v>1</v>
      </c>
      <c r="Z45" s="5">
        <f t="shared" si="42"/>
        <v>1</v>
      </c>
      <c r="AA45" s="8">
        <f>$C45*Z45</f>
        <v>1.25</v>
      </c>
      <c r="AB45" s="9">
        <f t="shared" si="54"/>
        <v>1.25</v>
      </c>
    </row>
    <row r="46" spans="1:28" x14ac:dyDescent="0.25">
      <c r="A46" s="25" t="str">
        <f>Specs!A46</f>
        <v>eHERBACEOUS_SECONDARY_LAYER_LOADING</v>
      </c>
      <c r="B46" s="11"/>
      <c r="C46" s="12">
        <v>1.25</v>
      </c>
      <c r="D46" s="2"/>
      <c r="E46" s="4">
        <v>0.1</v>
      </c>
      <c r="F46" s="5">
        <f t="shared" si="55"/>
        <v>0.1</v>
      </c>
      <c r="G46" s="8">
        <f>$C46*F46</f>
        <v>0.125</v>
      </c>
      <c r="H46" s="9">
        <f t="shared" si="55"/>
        <v>0.125</v>
      </c>
      <c r="J46" s="5">
        <f t="shared" si="34"/>
        <v>0</v>
      </c>
      <c r="K46" s="8">
        <f>$C46*J46</f>
        <v>0</v>
      </c>
      <c r="L46" s="9">
        <f t="shared" si="50"/>
        <v>0</v>
      </c>
      <c r="M46" s="4">
        <v>0.01</v>
      </c>
      <c r="N46" s="5">
        <f t="shared" si="36"/>
        <v>0.01</v>
      </c>
      <c r="O46" s="8">
        <f>$C46*N46</f>
        <v>1.2500000000000001E-2</v>
      </c>
      <c r="P46" s="9">
        <f t="shared" si="51"/>
        <v>1.2500000000000001E-2</v>
      </c>
      <c r="Q46" s="4">
        <v>0.02</v>
      </c>
      <c r="R46" s="5">
        <f t="shared" si="38"/>
        <v>0.02</v>
      </c>
      <c r="S46" s="8">
        <f>$C46*R46</f>
        <v>2.5000000000000001E-2</v>
      </c>
      <c r="T46" s="9">
        <f t="shared" si="52"/>
        <v>2.5000000000000001E-2</v>
      </c>
      <c r="V46" s="5">
        <f t="shared" si="40"/>
        <v>0</v>
      </c>
      <c r="W46" s="8">
        <f>$C46*V46</f>
        <v>0</v>
      </c>
      <c r="X46" s="9">
        <f t="shared" si="53"/>
        <v>0</v>
      </c>
      <c r="Y46" s="4">
        <v>0.1</v>
      </c>
      <c r="Z46" s="5">
        <f t="shared" si="42"/>
        <v>0.1</v>
      </c>
      <c r="AA46" s="8">
        <f>$C46*Z46</f>
        <v>0.125</v>
      </c>
      <c r="AB46" s="9">
        <f t="shared" si="54"/>
        <v>0.125</v>
      </c>
    </row>
    <row r="47" spans="1:28" x14ac:dyDescent="0.25">
      <c r="A47" s="25" t="str">
        <f>Specs!A47</f>
        <v>eHERBACEOUS_SECONDARY_LAYER_PERCENT_COVER</v>
      </c>
      <c r="B47" s="11"/>
      <c r="C47" s="12">
        <v>1.25</v>
      </c>
      <c r="D47" s="2"/>
      <c r="E47" s="4">
        <v>0.2</v>
      </c>
      <c r="F47" s="5">
        <f t="shared" si="55"/>
        <v>0.2</v>
      </c>
      <c r="G47" s="8">
        <f>$C47*F47</f>
        <v>0.25</v>
      </c>
      <c r="H47" s="9">
        <f t="shared" si="55"/>
        <v>0.25</v>
      </c>
      <c r="J47" s="5">
        <f t="shared" si="34"/>
        <v>0</v>
      </c>
      <c r="K47" s="8">
        <f>$C47*J47</f>
        <v>0</v>
      </c>
      <c r="L47" s="9">
        <f t="shared" si="50"/>
        <v>0</v>
      </c>
      <c r="M47" s="4">
        <v>8</v>
      </c>
      <c r="N47" s="5">
        <f t="shared" si="36"/>
        <v>8</v>
      </c>
      <c r="O47" s="8">
        <f>$C47*N47</f>
        <v>10</v>
      </c>
      <c r="P47" s="9">
        <f t="shared" si="51"/>
        <v>10</v>
      </c>
      <c r="Q47" s="4">
        <v>5</v>
      </c>
      <c r="R47" s="5">
        <f t="shared" si="38"/>
        <v>5</v>
      </c>
      <c r="S47" s="8">
        <f>$C47*R47</f>
        <v>6.25</v>
      </c>
      <c r="T47" s="9">
        <f t="shared" si="52"/>
        <v>6.25</v>
      </c>
      <c r="V47" s="5">
        <f t="shared" si="40"/>
        <v>0</v>
      </c>
      <c r="W47" s="8">
        <f>$C47*V47</f>
        <v>0</v>
      </c>
      <c r="X47" s="9">
        <f t="shared" si="53"/>
        <v>0</v>
      </c>
      <c r="Y47" s="4">
        <v>20</v>
      </c>
      <c r="Z47" s="5">
        <f t="shared" si="42"/>
        <v>20</v>
      </c>
      <c r="AA47" s="8">
        <f>$C47*Z47</f>
        <v>25</v>
      </c>
      <c r="AB47" s="9">
        <f t="shared" si="54"/>
        <v>25</v>
      </c>
    </row>
    <row r="48" spans="1:28" x14ac:dyDescent="0.25">
      <c r="A48" s="25" t="str">
        <f>Specs!A48</f>
        <v>eHERBACEOUS_SECONDARY_LAYER_PERCENT_LIVE</v>
      </c>
      <c r="B48" s="11"/>
      <c r="C48" s="12"/>
      <c r="D48" s="2"/>
      <c r="E48" s="4">
        <v>85</v>
      </c>
      <c r="F48" s="5">
        <f t="shared" si="55"/>
        <v>85</v>
      </c>
      <c r="G48" s="8">
        <f t="shared" si="55"/>
        <v>85</v>
      </c>
      <c r="H48" s="9">
        <f t="shared" si="55"/>
        <v>85</v>
      </c>
      <c r="J48" s="5">
        <f t="shared" si="34"/>
        <v>0</v>
      </c>
      <c r="K48" s="8">
        <f t="shared" si="34"/>
        <v>0</v>
      </c>
      <c r="L48" s="9">
        <f t="shared" si="50"/>
        <v>0</v>
      </c>
      <c r="M48" s="4">
        <v>70</v>
      </c>
      <c r="N48" s="5">
        <f t="shared" si="36"/>
        <v>70</v>
      </c>
      <c r="O48" s="8">
        <f t="shared" si="36"/>
        <v>70</v>
      </c>
      <c r="P48" s="9">
        <f t="shared" si="51"/>
        <v>70</v>
      </c>
      <c r="Q48" s="4">
        <v>90</v>
      </c>
      <c r="R48" s="5">
        <f t="shared" si="38"/>
        <v>90</v>
      </c>
      <c r="S48" s="8">
        <f t="shared" si="38"/>
        <v>90</v>
      </c>
      <c r="T48" s="9">
        <f t="shared" si="52"/>
        <v>90</v>
      </c>
      <c r="V48" s="5">
        <f t="shared" si="40"/>
        <v>0</v>
      </c>
      <c r="W48" s="8">
        <f t="shared" si="40"/>
        <v>0</v>
      </c>
      <c r="X48" s="9">
        <f t="shared" si="53"/>
        <v>0</v>
      </c>
      <c r="Y48" s="4">
        <v>60</v>
      </c>
      <c r="Z48" s="5">
        <f t="shared" si="42"/>
        <v>60</v>
      </c>
      <c r="AA48" s="8">
        <f t="shared" si="42"/>
        <v>60</v>
      </c>
      <c r="AB48" s="9">
        <f t="shared" si="54"/>
        <v>60</v>
      </c>
    </row>
    <row r="49" spans="1:28" x14ac:dyDescent="0.25">
      <c r="A49" s="25" t="str">
        <f>Specs!A49</f>
        <v>eWOODY_FUEL_ALL_DOWNED_WOODY_FUEL_DEPTH</v>
      </c>
      <c r="B49" s="11"/>
      <c r="C49" s="12">
        <v>1.25</v>
      </c>
      <c r="D49" s="2">
        <v>1.25</v>
      </c>
      <c r="E49" s="4">
        <v>4</v>
      </c>
      <c r="F49" s="5">
        <f t="shared" si="55"/>
        <v>4</v>
      </c>
      <c r="G49" s="8">
        <f>$C49*F49</f>
        <v>5</v>
      </c>
      <c r="H49" s="22">
        <f t="shared" ref="H49:H56" si="56">$D49*G49</f>
        <v>6.25</v>
      </c>
      <c r="I49" s="4">
        <v>1</v>
      </c>
      <c r="J49" s="5">
        <f t="shared" si="34"/>
        <v>1</v>
      </c>
      <c r="K49" s="8">
        <f>$C49*J49</f>
        <v>1.25</v>
      </c>
      <c r="L49" s="22">
        <f t="shared" ref="L49:L56" si="57">$D49*K49</f>
        <v>1.5625</v>
      </c>
      <c r="N49" s="5">
        <f t="shared" si="36"/>
        <v>0</v>
      </c>
      <c r="O49" s="8">
        <f>$C49*N49</f>
        <v>0</v>
      </c>
      <c r="P49" s="22">
        <f t="shared" ref="P49:P56" si="58">$D49*O49</f>
        <v>0</v>
      </c>
      <c r="Q49" s="4">
        <v>0.5</v>
      </c>
      <c r="R49" s="5">
        <f t="shared" si="38"/>
        <v>0.5</v>
      </c>
      <c r="S49" s="8">
        <f>$C49*R49</f>
        <v>0.625</v>
      </c>
      <c r="T49" s="22">
        <f t="shared" ref="T49:T56" si="59">$D49*S49</f>
        <v>0.78125</v>
      </c>
      <c r="U49" s="4">
        <v>1</v>
      </c>
      <c r="V49" s="5">
        <f t="shared" si="40"/>
        <v>1</v>
      </c>
      <c r="W49" s="8">
        <f>$C49*V49</f>
        <v>1.25</v>
      </c>
      <c r="X49" s="22">
        <f t="shared" ref="X49:X56" si="60">$D49*W49</f>
        <v>1.5625</v>
      </c>
      <c r="Y49" s="4">
        <v>0.5</v>
      </c>
      <c r="Z49" s="5">
        <f t="shared" si="42"/>
        <v>0.5</v>
      </c>
      <c r="AA49" s="8">
        <f>$C49*Z49</f>
        <v>0.625</v>
      </c>
      <c r="AB49" s="22">
        <f t="shared" ref="AB49:AB56" si="61">$D49*AA49</f>
        <v>0.78125</v>
      </c>
    </row>
    <row r="50" spans="1:28" x14ac:dyDescent="0.25">
      <c r="A50" s="25" t="str">
        <f>Specs!A50</f>
        <v>eWOODY_FUEL_ALL_DOWNED_WOODY_FUEL_TOTAL_PERCENT_COVER</v>
      </c>
      <c r="B50" s="11"/>
      <c r="C50" s="12">
        <v>1.25</v>
      </c>
      <c r="D50" s="2">
        <v>1.25</v>
      </c>
      <c r="E50" s="4">
        <v>70</v>
      </c>
      <c r="F50" s="5">
        <f t="shared" si="55"/>
        <v>70</v>
      </c>
      <c r="G50" s="8">
        <f>$C50*F50</f>
        <v>87.5</v>
      </c>
      <c r="H50" s="22">
        <f t="shared" si="56"/>
        <v>109.375</v>
      </c>
      <c r="I50" s="4">
        <v>50</v>
      </c>
      <c r="J50" s="5">
        <f t="shared" si="34"/>
        <v>50</v>
      </c>
      <c r="K50" s="8">
        <f>$C50*J50</f>
        <v>62.5</v>
      </c>
      <c r="L50" s="22">
        <f t="shared" si="57"/>
        <v>78.125</v>
      </c>
      <c r="N50" s="5">
        <f t="shared" si="36"/>
        <v>0</v>
      </c>
      <c r="O50" s="8">
        <f>$C50*N50</f>
        <v>0</v>
      </c>
      <c r="P50" s="22">
        <f t="shared" si="58"/>
        <v>0</v>
      </c>
      <c r="Q50" s="4">
        <v>30</v>
      </c>
      <c r="R50" s="5">
        <f t="shared" si="38"/>
        <v>30</v>
      </c>
      <c r="S50" s="8">
        <f>$C50*R50</f>
        <v>37.5</v>
      </c>
      <c r="T50" s="22">
        <f t="shared" si="59"/>
        <v>46.875</v>
      </c>
      <c r="U50" s="4">
        <v>40</v>
      </c>
      <c r="V50" s="5">
        <f t="shared" si="40"/>
        <v>40</v>
      </c>
      <c r="W50" s="8">
        <f>$C50*V50</f>
        <v>50</v>
      </c>
      <c r="X50" s="22">
        <f t="shared" si="60"/>
        <v>62.5</v>
      </c>
      <c r="Y50" s="4">
        <v>15</v>
      </c>
      <c r="Z50" s="5">
        <f t="shared" si="42"/>
        <v>15</v>
      </c>
      <c r="AA50" s="8">
        <f>$C50*Z50</f>
        <v>18.75</v>
      </c>
      <c r="AB50" s="22">
        <f t="shared" si="61"/>
        <v>23.4375</v>
      </c>
    </row>
    <row r="51" spans="1:28" x14ac:dyDescent="0.25">
      <c r="A51" s="25" t="str">
        <f>Specs!A51</f>
        <v>eWOODY_FUEL_SOUND_WOOD_LOADINGS_ZERO_TO_THREE_INCHES_ONE_TO_THREE_INCHES</v>
      </c>
      <c r="B51" s="11"/>
      <c r="C51" s="12">
        <v>1.25</v>
      </c>
      <c r="D51" s="2">
        <v>1.25</v>
      </c>
      <c r="E51" s="4">
        <v>2</v>
      </c>
      <c r="F51" s="5">
        <f t="shared" si="55"/>
        <v>2</v>
      </c>
      <c r="G51" s="8">
        <f>$C51*F51</f>
        <v>2.5</v>
      </c>
      <c r="H51" s="22">
        <f t="shared" si="56"/>
        <v>3.125</v>
      </c>
      <c r="I51" s="4">
        <v>1</v>
      </c>
      <c r="J51" s="5">
        <f t="shared" si="34"/>
        <v>1</v>
      </c>
      <c r="K51" s="8">
        <f>$C51*J51</f>
        <v>1.25</v>
      </c>
      <c r="L51" s="22">
        <f t="shared" si="57"/>
        <v>1.5625</v>
      </c>
      <c r="N51" s="5">
        <f t="shared" si="36"/>
        <v>0</v>
      </c>
      <c r="O51" s="8">
        <f>$C51*N51</f>
        <v>0</v>
      </c>
      <c r="P51" s="22">
        <f t="shared" si="58"/>
        <v>0</v>
      </c>
      <c r="Q51" s="4">
        <v>0.5</v>
      </c>
      <c r="R51" s="5">
        <f t="shared" si="38"/>
        <v>0.5</v>
      </c>
      <c r="S51" s="8">
        <f>$C51*R51</f>
        <v>0.625</v>
      </c>
      <c r="T51" s="22">
        <f t="shared" si="59"/>
        <v>0.78125</v>
      </c>
      <c r="U51" s="4">
        <v>1</v>
      </c>
      <c r="V51" s="5">
        <f t="shared" si="40"/>
        <v>1</v>
      </c>
      <c r="W51" s="8">
        <f>$C51*V51</f>
        <v>1.25</v>
      </c>
      <c r="X51" s="22">
        <f t="shared" si="60"/>
        <v>1.5625</v>
      </c>
      <c r="Y51" s="4">
        <v>0.3</v>
      </c>
      <c r="Z51" s="5">
        <f t="shared" si="42"/>
        <v>0.3</v>
      </c>
      <c r="AA51" s="8">
        <f>$C51*Z51</f>
        <v>0.375</v>
      </c>
      <c r="AB51" s="22">
        <f t="shared" si="61"/>
        <v>0.46875</v>
      </c>
    </row>
    <row r="52" spans="1:28" x14ac:dyDescent="0.25">
      <c r="A52" s="25" t="str">
        <f>Specs!A52</f>
        <v>eWOODY_FUEL_SOUND_WOOD_LOADINGS_ZERO_TO_THREE_INCHES_QUARTER_INCH_TO_ONE_INCH</v>
      </c>
      <c r="B52" s="11"/>
      <c r="C52" s="12">
        <v>1.25</v>
      </c>
      <c r="D52" s="2">
        <v>1.25</v>
      </c>
      <c r="E52" s="4">
        <v>1.5</v>
      </c>
      <c r="F52" s="5">
        <f t="shared" si="55"/>
        <v>1.5</v>
      </c>
      <c r="G52" s="8">
        <f>$C52*F52</f>
        <v>1.875</v>
      </c>
      <c r="H52" s="22">
        <f t="shared" si="56"/>
        <v>2.34375</v>
      </c>
      <c r="I52" s="4">
        <v>1</v>
      </c>
      <c r="J52" s="5">
        <f t="shared" si="34"/>
        <v>1</v>
      </c>
      <c r="K52" s="8">
        <f>$C52*J52</f>
        <v>1.25</v>
      </c>
      <c r="L52" s="22">
        <f t="shared" si="57"/>
        <v>1.5625</v>
      </c>
      <c r="N52" s="5">
        <f t="shared" si="36"/>
        <v>0</v>
      </c>
      <c r="O52" s="8">
        <f>$C52*N52</f>
        <v>0</v>
      </c>
      <c r="P52" s="22">
        <f t="shared" si="58"/>
        <v>0</v>
      </c>
      <c r="Q52" s="4">
        <v>0.2</v>
      </c>
      <c r="R52" s="5">
        <f t="shared" si="38"/>
        <v>0.2</v>
      </c>
      <c r="S52" s="8">
        <f>$C52*R52</f>
        <v>0.25</v>
      </c>
      <c r="T52" s="22">
        <f t="shared" si="59"/>
        <v>0.3125</v>
      </c>
      <c r="U52" s="4">
        <v>0.5</v>
      </c>
      <c r="V52" s="5">
        <f t="shared" si="40"/>
        <v>0.5</v>
      </c>
      <c r="W52" s="8">
        <f>$C52*V52</f>
        <v>0.625</v>
      </c>
      <c r="X52" s="22">
        <f t="shared" si="60"/>
        <v>0.78125</v>
      </c>
      <c r="Y52" s="4">
        <v>0.4</v>
      </c>
      <c r="Z52" s="5">
        <f t="shared" si="42"/>
        <v>0.4</v>
      </c>
      <c r="AA52" s="8">
        <f>$C52*Z52</f>
        <v>0.5</v>
      </c>
      <c r="AB52" s="22">
        <f t="shared" si="61"/>
        <v>0.625</v>
      </c>
    </row>
    <row r="53" spans="1:28" x14ac:dyDescent="0.25">
      <c r="A53" s="25" t="str">
        <f>Specs!A53</f>
        <v>eWOODY_FUEL_SOUND_WOOD_LOADINGS_ZERO_TO_THREE_INCHES_ZERO_TO_QUARTER_INCH</v>
      </c>
      <c r="B53" s="11"/>
      <c r="C53" s="12">
        <v>1.25</v>
      </c>
      <c r="D53" s="2">
        <v>1.25</v>
      </c>
      <c r="E53" s="4">
        <v>1</v>
      </c>
      <c r="F53" s="5">
        <f t="shared" si="55"/>
        <v>1</v>
      </c>
      <c r="G53" s="8">
        <f>$C53*F53</f>
        <v>1.25</v>
      </c>
      <c r="H53" s="22">
        <f t="shared" si="56"/>
        <v>1.5625</v>
      </c>
      <c r="I53" s="4">
        <v>0.5</v>
      </c>
      <c r="J53" s="5">
        <f t="shared" si="34"/>
        <v>0.5</v>
      </c>
      <c r="K53" s="8">
        <f>$C53*J53</f>
        <v>0.625</v>
      </c>
      <c r="L53" s="22">
        <f t="shared" si="57"/>
        <v>0.78125</v>
      </c>
      <c r="N53" s="5">
        <f t="shared" si="36"/>
        <v>0</v>
      </c>
      <c r="O53" s="8">
        <f>$C53*N53</f>
        <v>0</v>
      </c>
      <c r="P53" s="22">
        <f t="shared" si="58"/>
        <v>0</v>
      </c>
      <c r="Q53" s="4">
        <v>0.1</v>
      </c>
      <c r="R53" s="5">
        <f t="shared" si="38"/>
        <v>0.1</v>
      </c>
      <c r="S53" s="8">
        <f>$C53*R53</f>
        <v>0.125</v>
      </c>
      <c r="T53" s="22">
        <f t="shared" si="59"/>
        <v>0.15625</v>
      </c>
      <c r="U53" s="4">
        <v>0.3</v>
      </c>
      <c r="V53" s="5">
        <f t="shared" si="40"/>
        <v>0.3</v>
      </c>
      <c r="W53" s="8">
        <f>$C53*V53</f>
        <v>0.375</v>
      </c>
      <c r="X53" s="22">
        <f t="shared" si="60"/>
        <v>0.46875</v>
      </c>
      <c r="Y53" s="4">
        <v>0.02</v>
      </c>
      <c r="Z53" s="5">
        <f t="shared" si="42"/>
        <v>0.02</v>
      </c>
      <c r="AA53" s="8">
        <f>$C53*Z53</f>
        <v>2.5000000000000001E-2</v>
      </c>
      <c r="AB53" s="22">
        <f t="shared" si="61"/>
        <v>3.125E-2</v>
      </c>
    </row>
    <row r="54" spans="1:28" x14ac:dyDescent="0.25">
      <c r="A54" s="25" t="str">
        <f>Specs!A54</f>
        <v>eWOODY_FUEL_SOUND_WOOD_LOADINGS_GREATER_THAN_THREE_INCHES_THREE_TO_NINE_INCHES</v>
      </c>
      <c r="B54" s="11"/>
      <c r="C54" s="12"/>
      <c r="D54" s="2">
        <v>1.25</v>
      </c>
      <c r="E54" s="4">
        <v>6</v>
      </c>
      <c r="F54" s="5">
        <f t="shared" si="55"/>
        <v>6</v>
      </c>
      <c r="G54" s="8">
        <f t="shared" si="55"/>
        <v>6</v>
      </c>
      <c r="H54" s="22">
        <f t="shared" si="56"/>
        <v>7.5</v>
      </c>
      <c r="I54" s="4">
        <v>0</v>
      </c>
      <c r="J54" s="5">
        <f t="shared" si="34"/>
        <v>0</v>
      </c>
      <c r="K54" s="8">
        <f t="shared" si="34"/>
        <v>0</v>
      </c>
      <c r="L54" s="22">
        <f t="shared" si="57"/>
        <v>0</v>
      </c>
      <c r="N54" s="5">
        <f t="shared" si="36"/>
        <v>0</v>
      </c>
      <c r="O54" s="8">
        <f t="shared" si="36"/>
        <v>0</v>
      </c>
      <c r="P54" s="22">
        <f t="shared" si="58"/>
        <v>0</v>
      </c>
      <c r="Q54" s="4">
        <v>1</v>
      </c>
      <c r="R54" s="5">
        <f t="shared" si="38"/>
        <v>1</v>
      </c>
      <c r="S54" s="8">
        <f t="shared" si="38"/>
        <v>1</v>
      </c>
      <c r="T54" s="22">
        <f t="shared" si="59"/>
        <v>1.25</v>
      </c>
      <c r="U54" s="4">
        <v>1.2</v>
      </c>
      <c r="V54" s="5">
        <f t="shared" si="40"/>
        <v>1.2</v>
      </c>
      <c r="W54" s="8">
        <f t="shared" si="40"/>
        <v>1.2</v>
      </c>
      <c r="X54" s="22">
        <f t="shared" si="60"/>
        <v>1.5</v>
      </c>
      <c r="Y54" s="4">
        <v>0.5</v>
      </c>
      <c r="Z54" s="5">
        <f t="shared" si="42"/>
        <v>0.5</v>
      </c>
      <c r="AA54" s="8">
        <f t="shared" si="42"/>
        <v>0.5</v>
      </c>
      <c r="AB54" s="22">
        <f t="shared" si="61"/>
        <v>0.625</v>
      </c>
    </row>
    <row r="55" spans="1:28" x14ac:dyDescent="0.25">
      <c r="A55" s="25" t="str">
        <f>Specs!A55</f>
        <v>eWOODY_FUEL_SOUND_WOOD_LOADINGS_GREATER_THAN_THREE_INCHES_NINE_TO_TWENTY_INCHES</v>
      </c>
      <c r="B55" s="11"/>
      <c r="C55" s="12"/>
      <c r="D55" s="2">
        <v>1.25</v>
      </c>
      <c r="E55" s="4">
        <v>12</v>
      </c>
      <c r="F55" s="5">
        <f t="shared" si="55"/>
        <v>12</v>
      </c>
      <c r="G55" s="8">
        <f t="shared" si="55"/>
        <v>12</v>
      </c>
      <c r="H55" s="22">
        <f t="shared" si="56"/>
        <v>15</v>
      </c>
      <c r="I55" s="4">
        <v>0</v>
      </c>
      <c r="J55" s="5">
        <f t="shared" si="34"/>
        <v>0</v>
      </c>
      <c r="K55" s="8">
        <f t="shared" si="34"/>
        <v>0</v>
      </c>
      <c r="L55" s="22">
        <f t="shared" si="57"/>
        <v>0</v>
      </c>
      <c r="N55" s="5">
        <f t="shared" si="36"/>
        <v>0</v>
      </c>
      <c r="O55" s="8">
        <f t="shared" si="36"/>
        <v>0</v>
      </c>
      <c r="P55" s="22">
        <f t="shared" si="58"/>
        <v>0</v>
      </c>
      <c r="Q55" s="4">
        <v>0</v>
      </c>
      <c r="R55" s="5">
        <f t="shared" si="38"/>
        <v>0</v>
      </c>
      <c r="S55" s="8">
        <f t="shared" si="38"/>
        <v>0</v>
      </c>
      <c r="T55" s="22">
        <f t="shared" si="59"/>
        <v>0</v>
      </c>
      <c r="U55" s="4">
        <v>0.5</v>
      </c>
      <c r="V55" s="5">
        <f t="shared" si="40"/>
        <v>0.5</v>
      </c>
      <c r="W55" s="8">
        <f t="shared" si="40"/>
        <v>0.5</v>
      </c>
      <c r="X55" s="22">
        <f t="shared" si="60"/>
        <v>0.625</v>
      </c>
      <c r="Y55" s="4">
        <v>0</v>
      </c>
      <c r="Z55" s="5">
        <f t="shared" si="42"/>
        <v>0</v>
      </c>
      <c r="AA55" s="8">
        <f t="shared" si="42"/>
        <v>0</v>
      </c>
      <c r="AB55" s="22">
        <f t="shared" si="61"/>
        <v>0</v>
      </c>
    </row>
    <row r="56" spans="1:28" x14ac:dyDescent="0.25">
      <c r="A56" s="25" t="str">
        <f>Specs!A56</f>
        <v>eWOODY_FUEL_SOUND_WOOD_LOADINGS_GREATER_THAN_THREE_INCHES_GREATER_THAN_TWENTY_INCHES</v>
      </c>
      <c r="B56" s="11"/>
      <c r="C56" s="12"/>
      <c r="D56" s="2">
        <v>1.25</v>
      </c>
      <c r="E56" s="4">
        <v>0</v>
      </c>
      <c r="F56" s="5">
        <f t="shared" si="55"/>
        <v>0</v>
      </c>
      <c r="G56" s="8">
        <f t="shared" si="55"/>
        <v>0</v>
      </c>
      <c r="H56" s="22">
        <f t="shared" si="56"/>
        <v>0</v>
      </c>
      <c r="I56" s="4">
        <v>0</v>
      </c>
      <c r="J56" s="5">
        <f t="shared" si="34"/>
        <v>0</v>
      </c>
      <c r="K56" s="8">
        <f t="shared" si="34"/>
        <v>0</v>
      </c>
      <c r="L56" s="22">
        <f t="shared" si="57"/>
        <v>0</v>
      </c>
      <c r="N56" s="5">
        <f t="shared" si="36"/>
        <v>0</v>
      </c>
      <c r="O56" s="8">
        <f t="shared" si="36"/>
        <v>0</v>
      </c>
      <c r="P56" s="22">
        <f t="shared" si="58"/>
        <v>0</v>
      </c>
      <c r="Q56" s="4">
        <v>0</v>
      </c>
      <c r="R56" s="5">
        <f t="shared" si="38"/>
        <v>0</v>
      </c>
      <c r="S56" s="8">
        <f t="shared" si="38"/>
        <v>0</v>
      </c>
      <c r="T56" s="22">
        <f t="shared" si="59"/>
        <v>0</v>
      </c>
      <c r="U56" s="4">
        <v>0.5</v>
      </c>
      <c r="V56" s="5">
        <f t="shared" si="40"/>
        <v>0.5</v>
      </c>
      <c r="W56" s="8">
        <f t="shared" si="40"/>
        <v>0.5</v>
      </c>
      <c r="X56" s="22">
        <f t="shared" si="60"/>
        <v>0.625</v>
      </c>
      <c r="Y56" s="4">
        <v>0</v>
      </c>
      <c r="Z56" s="5">
        <f t="shared" si="42"/>
        <v>0</v>
      </c>
      <c r="AA56" s="8">
        <f t="shared" si="42"/>
        <v>0</v>
      </c>
      <c r="AB56" s="22">
        <f t="shared" si="61"/>
        <v>0</v>
      </c>
    </row>
    <row r="57" spans="1:28" x14ac:dyDescent="0.25">
      <c r="A57" s="25" t="str">
        <f>Specs!A57</f>
        <v>eWOODY_FUEL_ROTTEN_WOOD_LOADINGS_GREATER_THAN_THREE_INCHES_THREE_TO_NINE_INCHES</v>
      </c>
      <c r="B57" s="11"/>
      <c r="C57" s="12"/>
      <c r="D57" s="2"/>
      <c r="E57" s="4">
        <v>5</v>
      </c>
      <c r="F57" s="5">
        <f t="shared" si="55"/>
        <v>5</v>
      </c>
      <c r="G57" s="8">
        <f t="shared" si="55"/>
        <v>5</v>
      </c>
      <c r="H57" s="9">
        <f t="shared" si="55"/>
        <v>5</v>
      </c>
      <c r="J57" s="5">
        <f t="shared" si="34"/>
        <v>0</v>
      </c>
      <c r="K57" s="8">
        <f t="shared" si="34"/>
        <v>0</v>
      </c>
      <c r="L57" s="9">
        <f t="shared" ref="L57:L94" si="62">K57</f>
        <v>0</v>
      </c>
      <c r="N57" s="5">
        <f t="shared" si="36"/>
        <v>0</v>
      </c>
      <c r="O57" s="8">
        <f t="shared" si="36"/>
        <v>0</v>
      </c>
      <c r="P57" s="9">
        <f t="shared" ref="P57:P94" si="63">O57</f>
        <v>0</v>
      </c>
      <c r="Q57" s="4">
        <v>0.5</v>
      </c>
      <c r="R57" s="5">
        <f t="shared" si="38"/>
        <v>0.5</v>
      </c>
      <c r="S57" s="8">
        <f t="shared" si="38"/>
        <v>0.5</v>
      </c>
      <c r="T57" s="9">
        <f t="shared" ref="T57:T94" si="64">S57</f>
        <v>0.5</v>
      </c>
      <c r="U57" s="4">
        <v>0.75</v>
      </c>
      <c r="V57" s="5">
        <f t="shared" si="40"/>
        <v>0.75</v>
      </c>
      <c r="W57" s="8">
        <f t="shared" si="40"/>
        <v>0.75</v>
      </c>
      <c r="X57" s="9">
        <f t="shared" ref="X57:X94" si="65">W57</f>
        <v>0.75</v>
      </c>
      <c r="Z57" s="5">
        <f t="shared" si="42"/>
        <v>0</v>
      </c>
      <c r="AA57" s="8">
        <f t="shared" si="42"/>
        <v>0</v>
      </c>
      <c r="AB57" s="9">
        <f t="shared" ref="AB57:AB94" si="66">AA57</f>
        <v>0</v>
      </c>
    </row>
    <row r="58" spans="1:28" x14ac:dyDescent="0.25">
      <c r="A58" s="25" t="str">
        <f>Specs!A58</f>
        <v>eWOODY_FUEL_ROTTEN_WOOD_LOADINGS_GREATER_THAN_THREE_INCHES_NINE_TO_TWENTY_INCHES</v>
      </c>
      <c r="B58" s="11"/>
      <c r="C58" s="12"/>
      <c r="D58" s="2"/>
      <c r="E58" s="4">
        <v>11</v>
      </c>
      <c r="F58" s="5">
        <f t="shared" si="55"/>
        <v>11</v>
      </c>
      <c r="G58" s="8">
        <f t="shared" si="55"/>
        <v>11</v>
      </c>
      <c r="H58" s="9">
        <f t="shared" si="55"/>
        <v>11</v>
      </c>
      <c r="J58" s="5">
        <f t="shared" si="34"/>
        <v>0</v>
      </c>
      <c r="K58" s="8">
        <f t="shared" si="34"/>
        <v>0</v>
      </c>
      <c r="L58" s="9">
        <f t="shared" si="62"/>
        <v>0</v>
      </c>
      <c r="N58" s="5">
        <f t="shared" si="36"/>
        <v>0</v>
      </c>
      <c r="O58" s="8">
        <f t="shared" si="36"/>
        <v>0</v>
      </c>
      <c r="P58" s="9">
        <f t="shared" si="63"/>
        <v>0</v>
      </c>
      <c r="Q58" s="4">
        <v>0</v>
      </c>
      <c r="R58" s="5">
        <f t="shared" si="38"/>
        <v>0</v>
      </c>
      <c r="S58" s="8">
        <f t="shared" si="38"/>
        <v>0</v>
      </c>
      <c r="T58" s="9">
        <f t="shared" si="64"/>
        <v>0</v>
      </c>
      <c r="U58" s="4">
        <v>0.3</v>
      </c>
      <c r="V58" s="5">
        <f t="shared" si="40"/>
        <v>0.3</v>
      </c>
      <c r="W58" s="8">
        <f t="shared" si="40"/>
        <v>0.3</v>
      </c>
      <c r="X58" s="9">
        <f t="shared" si="65"/>
        <v>0.3</v>
      </c>
      <c r="Z58" s="5">
        <f t="shared" si="42"/>
        <v>0</v>
      </c>
      <c r="AA58" s="8">
        <f t="shared" si="42"/>
        <v>0</v>
      </c>
      <c r="AB58" s="9">
        <f t="shared" si="66"/>
        <v>0</v>
      </c>
    </row>
    <row r="59" spans="1:28" x14ac:dyDescent="0.25">
      <c r="A59" s="25" t="str">
        <f>Specs!A59</f>
        <v>eWOODY_FUEL_ROTTEN_WOOD_LOADINGS_GREATER_THAN_THREE_INCHES_GREATER_THAN_TWENTY_INCHES</v>
      </c>
      <c r="B59" s="11"/>
      <c r="C59" s="12"/>
      <c r="D59" s="2"/>
      <c r="E59" s="4">
        <v>0</v>
      </c>
      <c r="F59" s="5">
        <f t="shared" si="55"/>
        <v>0</v>
      </c>
      <c r="G59" s="8">
        <f t="shared" si="55"/>
        <v>0</v>
      </c>
      <c r="H59" s="9">
        <f t="shared" si="55"/>
        <v>0</v>
      </c>
      <c r="J59" s="5">
        <f t="shared" si="34"/>
        <v>0</v>
      </c>
      <c r="K59" s="8">
        <f t="shared" si="34"/>
        <v>0</v>
      </c>
      <c r="L59" s="9">
        <f t="shared" si="62"/>
        <v>0</v>
      </c>
      <c r="N59" s="5">
        <f t="shared" si="36"/>
        <v>0</v>
      </c>
      <c r="O59" s="8">
        <f t="shared" si="36"/>
        <v>0</v>
      </c>
      <c r="P59" s="9">
        <f t="shared" si="63"/>
        <v>0</v>
      </c>
      <c r="Q59" s="4">
        <v>0</v>
      </c>
      <c r="R59" s="5">
        <f t="shared" si="38"/>
        <v>0</v>
      </c>
      <c r="S59" s="8">
        <f t="shared" si="38"/>
        <v>0</v>
      </c>
      <c r="T59" s="9">
        <f t="shared" si="64"/>
        <v>0</v>
      </c>
      <c r="U59" s="4">
        <v>0</v>
      </c>
      <c r="V59" s="5">
        <f t="shared" si="40"/>
        <v>0</v>
      </c>
      <c r="W59" s="8">
        <f t="shared" si="40"/>
        <v>0</v>
      </c>
      <c r="X59" s="9">
        <f t="shared" si="65"/>
        <v>0</v>
      </c>
      <c r="Z59" s="5">
        <f t="shared" si="42"/>
        <v>0</v>
      </c>
      <c r="AA59" s="8">
        <f t="shared" si="42"/>
        <v>0</v>
      </c>
      <c r="AB59" s="9">
        <f t="shared" si="66"/>
        <v>0</v>
      </c>
    </row>
    <row r="60" spans="1:28" x14ac:dyDescent="0.25">
      <c r="A60" s="25" t="str">
        <f>Specs!A60</f>
        <v>eWOODY_FUEL_STUMPS_SOUND_DIAMETER</v>
      </c>
      <c r="B60" s="11"/>
      <c r="C60" s="12"/>
      <c r="D60" s="2"/>
      <c r="E60" s="4">
        <v>9.6</v>
      </c>
      <c r="F60" s="5">
        <f t="shared" si="55"/>
        <v>9.6</v>
      </c>
      <c r="G60" s="8">
        <f t="shared" si="55"/>
        <v>9.6</v>
      </c>
      <c r="H60" s="9">
        <f t="shared" si="55"/>
        <v>9.6</v>
      </c>
      <c r="J60" s="5">
        <f t="shared" si="34"/>
        <v>0</v>
      </c>
      <c r="K60" s="8">
        <f t="shared" si="34"/>
        <v>0</v>
      </c>
      <c r="L60" s="9">
        <f t="shared" si="62"/>
        <v>0</v>
      </c>
      <c r="N60" s="5">
        <f t="shared" si="36"/>
        <v>0</v>
      </c>
      <c r="O60" s="8">
        <f t="shared" si="36"/>
        <v>0</v>
      </c>
      <c r="P60" s="9">
        <f t="shared" si="63"/>
        <v>0</v>
      </c>
      <c r="Q60" s="4">
        <v>3.5</v>
      </c>
      <c r="R60" s="5">
        <f t="shared" si="38"/>
        <v>3.5</v>
      </c>
      <c r="S60" s="8">
        <f t="shared" si="38"/>
        <v>3.5</v>
      </c>
      <c r="T60" s="9">
        <f t="shared" si="64"/>
        <v>3.5</v>
      </c>
      <c r="V60" s="5">
        <f t="shared" si="40"/>
        <v>0</v>
      </c>
      <c r="W60" s="8">
        <f t="shared" si="40"/>
        <v>0</v>
      </c>
      <c r="X60" s="9">
        <f t="shared" si="65"/>
        <v>0</v>
      </c>
      <c r="Z60" s="5">
        <f t="shared" si="42"/>
        <v>0</v>
      </c>
      <c r="AA60" s="8">
        <f t="shared" si="42"/>
        <v>0</v>
      </c>
      <c r="AB60" s="9">
        <f t="shared" si="66"/>
        <v>0</v>
      </c>
    </row>
    <row r="61" spans="1:28" x14ac:dyDescent="0.25">
      <c r="A61" s="25" t="str">
        <f>Specs!A61</f>
        <v>eWOODY_FUEL_STUMPS_SOUND_HEIGHT</v>
      </c>
      <c r="B61" s="11"/>
      <c r="C61" s="12"/>
      <c r="D61" s="13"/>
      <c r="E61" s="4">
        <v>0.4</v>
      </c>
      <c r="F61" s="5">
        <f t="shared" si="55"/>
        <v>0.4</v>
      </c>
      <c r="G61" s="8">
        <f t="shared" si="55"/>
        <v>0.4</v>
      </c>
      <c r="H61" s="9">
        <f t="shared" si="55"/>
        <v>0.4</v>
      </c>
      <c r="J61" s="5">
        <f t="shared" si="34"/>
        <v>0</v>
      </c>
      <c r="K61" s="8">
        <f t="shared" si="34"/>
        <v>0</v>
      </c>
      <c r="L61" s="9">
        <f t="shared" si="62"/>
        <v>0</v>
      </c>
      <c r="N61" s="5">
        <f t="shared" si="36"/>
        <v>0</v>
      </c>
      <c r="O61" s="8">
        <f t="shared" si="36"/>
        <v>0</v>
      </c>
      <c r="P61" s="9">
        <f t="shared" si="63"/>
        <v>0</v>
      </c>
      <c r="Q61" s="4">
        <v>2</v>
      </c>
      <c r="R61" s="5">
        <f t="shared" si="38"/>
        <v>2</v>
      </c>
      <c r="S61" s="8">
        <f t="shared" si="38"/>
        <v>2</v>
      </c>
      <c r="T61" s="9">
        <f t="shared" si="64"/>
        <v>2</v>
      </c>
      <c r="V61" s="5">
        <f t="shared" si="40"/>
        <v>0</v>
      </c>
      <c r="W61" s="8">
        <f t="shared" si="40"/>
        <v>0</v>
      </c>
      <c r="X61" s="9">
        <f t="shared" si="65"/>
        <v>0</v>
      </c>
      <c r="Z61" s="5">
        <f t="shared" si="42"/>
        <v>0</v>
      </c>
      <c r="AA61" s="8">
        <f t="shared" si="42"/>
        <v>0</v>
      </c>
      <c r="AB61" s="9">
        <f t="shared" si="66"/>
        <v>0</v>
      </c>
    </row>
    <row r="62" spans="1:28" x14ac:dyDescent="0.25">
      <c r="A62" s="25" t="str">
        <f>Specs!A62</f>
        <v>eWOODY_FUEL_STUMPS_SOUND_STEM_DENSITY</v>
      </c>
      <c r="B62" s="11"/>
      <c r="C62" s="12"/>
      <c r="D62" s="13"/>
      <c r="E62" s="4">
        <v>115</v>
      </c>
      <c r="F62" s="5">
        <f t="shared" si="55"/>
        <v>115</v>
      </c>
      <c r="G62" s="8">
        <f t="shared" si="55"/>
        <v>115</v>
      </c>
      <c r="H62" s="9">
        <f t="shared" si="55"/>
        <v>115</v>
      </c>
      <c r="J62" s="5">
        <f t="shared" si="34"/>
        <v>0</v>
      </c>
      <c r="K62" s="8">
        <f t="shared" si="34"/>
        <v>0</v>
      </c>
      <c r="L62" s="9">
        <f t="shared" si="62"/>
        <v>0</v>
      </c>
      <c r="N62" s="5">
        <f t="shared" si="36"/>
        <v>0</v>
      </c>
      <c r="O62" s="8">
        <f t="shared" si="36"/>
        <v>0</v>
      </c>
      <c r="P62" s="9">
        <f t="shared" si="63"/>
        <v>0</v>
      </c>
      <c r="Q62" s="4">
        <v>50</v>
      </c>
      <c r="R62" s="5">
        <f t="shared" si="38"/>
        <v>50</v>
      </c>
      <c r="S62" s="8">
        <f t="shared" si="38"/>
        <v>50</v>
      </c>
      <c r="T62" s="9">
        <f t="shared" si="64"/>
        <v>50</v>
      </c>
      <c r="V62" s="5">
        <f t="shared" si="40"/>
        <v>0</v>
      </c>
      <c r="W62" s="8">
        <f t="shared" si="40"/>
        <v>0</v>
      </c>
      <c r="X62" s="9">
        <f t="shared" si="65"/>
        <v>0</v>
      </c>
      <c r="Z62" s="5">
        <f t="shared" si="42"/>
        <v>0</v>
      </c>
      <c r="AA62" s="8">
        <f t="shared" si="42"/>
        <v>0</v>
      </c>
      <c r="AB62" s="9">
        <f t="shared" si="66"/>
        <v>0</v>
      </c>
    </row>
    <row r="63" spans="1:28" x14ac:dyDescent="0.25">
      <c r="A63" s="25" t="str">
        <f>Specs!A63</f>
        <v>eWOODY_FUEL_STUMPS_ROTTEN_DIAMETER</v>
      </c>
      <c r="B63" s="11"/>
      <c r="C63" s="12"/>
      <c r="D63" s="13"/>
      <c r="E63" s="4">
        <v>9.6</v>
      </c>
      <c r="F63" s="5">
        <f t="shared" si="55"/>
        <v>9.6</v>
      </c>
      <c r="G63" s="8">
        <f t="shared" si="55"/>
        <v>9.6</v>
      </c>
      <c r="H63" s="9">
        <f t="shared" si="55"/>
        <v>9.6</v>
      </c>
      <c r="J63" s="5">
        <f t="shared" si="34"/>
        <v>0</v>
      </c>
      <c r="K63" s="8">
        <f t="shared" si="34"/>
        <v>0</v>
      </c>
      <c r="L63" s="9">
        <f t="shared" si="62"/>
        <v>0</v>
      </c>
      <c r="N63" s="5">
        <f t="shared" si="36"/>
        <v>0</v>
      </c>
      <c r="O63" s="8">
        <f t="shared" si="36"/>
        <v>0</v>
      </c>
      <c r="P63" s="9">
        <f t="shared" si="63"/>
        <v>0</v>
      </c>
      <c r="Q63" s="4">
        <v>3.5</v>
      </c>
      <c r="R63" s="5">
        <f t="shared" si="38"/>
        <v>3.5</v>
      </c>
      <c r="S63" s="8">
        <f t="shared" si="38"/>
        <v>3.5</v>
      </c>
      <c r="T63" s="9">
        <f t="shared" si="64"/>
        <v>3.5</v>
      </c>
      <c r="U63" s="4">
        <v>10</v>
      </c>
      <c r="V63" s="5">
        <f t="shared" si="40"/>
        <v>10</v>
      </c>
      <c r="W63" s="8">
        <f t="shared" si="40"/>
        <v>10</v>
      </c>
      <c r="X63" s="9">
        <f t="shared" si="65"/>
        <v>10</v>
      </c>
      <c r="Y63" s="4">
        <v>10</v>
      </c>
      <c r="Z63" s="5">
        <f t="shared" si="42"/>
        <v>10</v>
      </c>
      <c r="AA63" s="8">
        <f t="shared" si="42"/>
        <v>10</v>
      </c>
      <c r="AB63" s="9">
        <f t="shared" si="66"/>
        <v>10</v>
      </c>
    </row>
    <row r="64" spans="1:28" x14ac:dyDescent="0.25">
      <c r="A64" s="25" t="str">
        <f>Specs!A64</f>
        <v>eWOODY_FUEL_STUMPS_ROTTEN_HEIGHT</v>
      </c>
      <c r="B64" s="11"/>
      <c r="C64" s="12"/>
      <c r="D64" s="13"/>
      <c r="E64" s="4">
        <v>0.4</v>
      </c>
      <c r="F64" s="5">
        <f t="shared" si="55"/>
        <v>0.4</v>
      </c>
      <c r="G64" s="8">
        <f t="shared" si="55"/>
        <v>0.4</v>
      </c>
      <c r="H64" s="9">
        <f t="shared" si="55"/>
        <v>0.4</v>
      </c>
      <c r="J64" s="5">
        <f t="shared" si="34"/>
        <v>0</v>
      </c>
      <c r="K64" s="8">
        <f t="shared" si="34"/>
        <v>0</v>
      </c>
      <c r="L64" s="9">
        <f t="shared" si="62"/>
        <v>0</v>
      </c>
      <c r="N64" s="5">
        <f t="shared" si="36"/>
        <v>0</v>
      </c>
      <c r="O64" s="8">
        <f t="shared" si="36"/>
        <v>0</v>
      </c>
      <c r="P64" s="9">
        <f t="shared" si="63"/>
        <v>0</v>
      </c>
      <c r="Q64" s="4">
        <v>2</v>
      </c>
      <c r="R64" s="5">
        <f t="shared" si="38"/>
        <v>2</v>
      </c>
      <c r="S64" s="8">
        <f t="shared" si="38"/>
        <v>2</v>
      </c>
      <c r="T64" s="9">
        <f t="shared" si="64"/>
        <v>2</v>
      </c>
      <c r="U64" s="4">
        <v>1</v>
      </c>
      <c r="V64" s="5">
        <f t="shared" si="40"/>
        <v>1</v>
      </c>
      <c r="W64" s="8">
        <f t="shared" si="40"/>
        <v>1</v>
      </c>
      <c r="X64" s="9">
        <f t="shared" si="65"/>
        <v>1</v>
      </c>
      <c r="Y64" s="4">
        <v>1</v>
      </c>
      <c r="Z64" s="5">
        <f t="shared" si="42"/>
        <v>1</v>
      </c>
      <c r="AA64" s="8">
        <f t="shared" si="42"/>
        <v>1</v>
      </c>
      <c r="AB64" s="9">
        <f t="shared" si="66"/>
        <v>1</v>
      </c>
    </row>
    <row r="65" spans="1:28" x14ac:dyDescent="0.25">
      <c r="A65" s="25" t="str">
        <f>Specs!A65</f>
        <v>eWOODY_FUEL_STUMPS_ROTTEN_STEM_DENSITY</v>
      </c>
      <c r="B65" s="11"/>
      <c r="C65" s="12"/>
      <c r="D65" s="13"/>
      <c r="E65" s="4">
        <v>115</v>
      </c>
      <c r="F65" s="5">
        <f t="shared" si="55"/>
        <v>115</v>
      </c>
      <c r="G65" s="8">
        <f t="shared" si="55"/>
        <v>115</v>
      </c>
      <c r="H65" s="9">
        <f t="shared" si="55"/>
        <v>115</v>
      </c>
      <c r="J65" s="5">
        <f t="shared" si="34"/>
        <v>0</v>
      </c>
      <c r="K65" s="8">
        <f t="shared" si="34"/>
        <v>0</v>
      </c>
      <c r="L65" s="9">
        <f t="shared" si="62"/>
        <v>0</v>
      </c>
      <c r="N65" s="5">
        <f t="shared" si="36"/>
        <v>0</v>
      </c>
      <c r="O65" s="8">
        <f t="shared" si="36"/>
        <v>0</v>
      </c>
      <c r="P65" s="9">
        <f t="shared" si="63"/>
        <v>0</v>
      </c>
      <c r="Q65" s="4">
        <v>50</v>
      </c>
      <c r="R65" s="5">
        <f t="shared" si="38"/>
        <v>50</v>
      </c>
      <c r="S65" s="8">
        <f t="shared" si="38"/>
        <v>50</v>
      </c>
      <c r="T65" s="9">
        <f t="shared" si="64"/>
        <v>50</v>
      </c>
      <c r="U65" s="4">
        <v>5</v>
      </c>
      <c r="V65" s="5">
        <f t="shared" si="40"/>
        <v>5</v>
      </c>
      <c r="W65" s="8">
        <f t="shared" si="40"/>
        <v>5</v>
      </c>
      <c r="X65" s="9">
        <f t="shared" si="65"/>
        <v>5</v>
      </c>
      <c r="Y65" s="4">
        <v>3</v>
      </c>
      <c r="Z65" s="5">
        <f t="shared" si="42"/>
        <v>3</v>
      </c>
      <c r="AA65" s="8">
        <f t="shared" si="42"/>
        <v>3</v>
      </c>
      <c r="AB65" s="9">
        <f t="shared" si="66"/>
        <v>3</v>
      </c>
    </row>
    <row r="66" spans="1:28" x14ac:dyDescent="0.25">
      <c r="A66" s="25" t="str">
        <f>Specs!A66</f>
        <v>eWOODY_FUEL_STUMPS_LIGHTERED_PITCHY_DIAMETER</v>
      </c>
      <c r="B66" s="11"/>
      <c r="C66" s="12"/>
      <c r="D66" s="13"/>
      <c r="F66" s="5">
        <f t="shared" si="55"/>
        <v>0</v>
      </c>
      <c r="G66" s="8">
        <f t="shared" si="55"/>
        <v>0</v>
      </c>
      <c r="H66" s="9">
        <f t="shared" si="55"/>
        <v>0</v>
      </c>
      <c r="J66" s="5">
        <f t="shared" si="34"/>
        <v>0</v>
      </c>
      <c r="K66" s="8">
        <f t="shared" si="34"/>
        <v>0</v>
      </c>
      <c r="L66" s="9">
        <f t="shared" si="62"/>
        <v>0</v>
      </c>
      <c r="N66" s="5">
        <f t="shared" si="36"/>
        <v>0</v>
      </c>
      <c r="O66" s="8">
        <f t="shared" si="36"/>
        <v>0</v>
      </c>
      <c r="P66" s="9">
        <f t="shared" si="63"/>
        <v>0</v>
      </c>
      <c r="R66" s="5">
        <f t="shared" si="38"/>
        <v>0</v>
      </c>
      <c r="S66" s="8">
        <f t="shared" si="38"/>
        <v>0</v>
      </c>
      <c r="T66" s="9">
        <f t="shared" si="64"/>
        <v>0</v>
      </c>
      <c r="V66" s="5">
        <f t="shared" si="40"/>
        <v>0</v>
      </c>
      <c r="W66" s="8">
        <f t="shared" si="40"/>
        <v>0</v>
      </c>
      <c r="X66" s="9">
        <f t="shared" si="65"/>
        <v>0</v>
      </c>
      <c r="Z66" s="5">
        <f t="shared" si="42"/>
        <v>0</v>
      </c>
      <c r="AA66" s="8">
        <f t="shared" si="42"/>
        <v>0</v>
      </c>
      <c r="AB66" s="9">
        <f t="shared" si="66"/>
        <v>0</v>
      </c>
    </row>
    <row r="67" spans="1:28" x14ac:dyDescent="0.25">
      <c r="A67" s="25" t="str">
        <f>Specs!A67</f>
        <v>eWOODY_FUEL_STUMPS_LIGHTERED_PITCHY_HEIGHT</v>
      </c>
      <c r="B67" s="11"/>
      <c r="C67" s="12"/>
      <c r="D67" s="13"/>
      <c r="F67" s="5">
        <f t="shared" si="55"/>
        <v>0</v>
      </c>
      <c r="G67" s="8">
        <f t="shared" si="55"/>
        <v>0</v>
      </c>
      <c r="H67" s="9">
        <f t="shared" si="55"/>
        <v>0</v>
      </c>
      <c r="J67" s="5">
        <f t="shared" si="34"/>
        <v>0</v>
      </c>
      <c r="K67" s="8">
        <f t="shared" si="34"/>
        <v>0</v>
      </c>
      <c r="L67" s="9">
        <f t="shared" si="62"/>
        <v>0</v>
      </c>
      <c r="N67" s="5">
        <f t="shared" si="36"/>
        <v>0</v>
      </c>
      <c r="O67" s="8">
        <f t="shared" si="36"/>
        <v>0</v>
      </c>
      <c r="P67" s="9">
        <f t="shared" si="63"/>
        <v>0</v>
      </c>
      <c r="R67" s="5">
        <f t="shared" si="38"/>
        <v>0</v>
      </c>
      <c r="S67" s="8">
        <f t="shared" si="38"/>
        <v>0</v>
      </c>
      <c r="T67" s="9">
        <f t="shared" si="64"/>
        <v>0</v>
      </c>
      <c r="V67" s="5">
        <f t="shared" si="40"/>
        <v>0</v>
      </c>
      <c r="W67" s="8">
        <f t="shared" si="40"/>
        <v>0</v>
      </c>
      <c r="X67" s="9">
        <f t="shared" si="65"/>
        <v>0</v>
      </c>
      <c r="Z67" s="5">
        <f t="shared" si="42"/>
        <v>0</v>
      </c>
      <c r="AA67" s="8">
        <f t="shared" si="42"/>
        <v>0</v>
      </c>
      <c r="AB67" s="9">
        <f t="shared" si="66"/>
        <v>0</v>
      </c>
    </row>
    <row r="68" spans="1:28" x14ac:dyDescent="0.25">
      <c r="A68" s="25" t="str">
        <f>Specs!A68</f>
        <v>eWOODY_FUEL_STUMPS_LIGHTERED_PITCHY_STEM_DENSITY</v>
      </c>
      <c r="B68" s="11"/>
      <c r="C68" s="12"/>
      <c r="D68" s="13"/>
      <c r="F68" s="5">
        <f t="shared" si="55"/>
        <v>0</v>
      </c>
      <c r="G68" s="8">
        <f t="shared" si="55"/>
        <v>0</v>
      </c>
      <c r="H68" s="9">
        <f t="shared" si="55"/>
        <v>0</v>
      </c>
      <c r="J68" s="5">
        <f t="shared" si="34"/>
        <v>0</v>
      </c>
      <c r="K68" s="8">
        <f t="shared" si="34"/>
        <v>0</v>
      </c>
      <c r="L68" s="9">
        <f t="shared" si="62"/>
        <v>0</v>
      </c>
      <c r="N68" s="5">
        <f t="shared" si="36"/>
        <v>0</v>
      </c>
      <c r="O68" s="8">
        <f t="shared" si="36"/>
        <v>0</v>
      </c>
      <c r="P68" s="9">
        <f t="shared" si="63"/>
        <v>0</v>
      </c>
      <c r="R68" s="5">
        <f t="shared" si="38"/>
        <v>0</v>
      </c>
      <c r="S68" s="8">
        <f t="shared" si="38"/>
        <v>0</v>
      </c>
      <c r="T68" s="9">
        <f t="shared" si="64"/>
        <v>0</v>
      </c>
      <c r="V68" s="5">
        <f t="shared" si="40"/>
        <v>0</v>
      </c>
      <c r="W68" s="8">
        <f t="shared" si="40"/>
        <v>0</v>
      </c>
      <c r="X68" s="9">
        <f t="shared" si="65"/>
        <v>0</v>
      </c>
      <c r="Z68" s="5">
        <f t="shared" si="42"/>
        <v>0</v>
      </c>
      <c r="AA68" s="8">
        <f t="shared" si="42"/>
        <v>0</v>
      </c>
      <c r="AB68" s="9">
        <f t="shared" si="66"/>
        <v>0</v>
      </c>
    </row>
    <row r="69" spans="1:28" x14ac:dyDescent="0.25">
      <c r="A69" s="25" t="str">
        <f>Specs!A69</f>
        <v>eWOODY_FUEL_PILES_CLEAN_LOADING</v>
      </c>
      <c r="B69" s="11"/>
      <c r="C69" s="12"/>
      <c r="D69" s="13"/>
      <c r="E69" s="4">
        <v>7.8118999999999994E-2</v>
      </c>
      <c r="F69" s="5">
        <f t="shared" si="55"/>
        <v>7.8118999999999994E-2</v>
      </c>
      <c r="G69" s="8">
        <f t="shared" si="55"/>
        <v>7.8118999999999994E-2</v>
      </c>
      <c r="H69" s="9">
        <f t="shared" si="55"/>
        <v>7.8118999999999994E-2</v>
      </c>
      <c r="I69" s="4">
        <v>0</v>
      </c>
      <c r="J69" s="5">
        <f t="shared" si="34"/>
        <v>0</v>
      </c>
      <c r="K69" s="8">
        <f t="shared" si="34"/>
        <v>0</v>
      </c>
      <c r="L69" s="9">
        <f t="shared" si="62"/>
        <v>0</v>
      </c>
      <c r="M69" s="4">
        <v>0</v>
      </c>
      <c r="N69" s="5">
        <f t="shared" si="36"/>
        <v>0</v>
      </c>
      <c r="O69" s="8">
        <f t="shared" si="36"/>
        <v>0</v>
      </c>
      <c r="P69" s="9">
        <f t="shared" si="63"/>
        <v>0</v>
      </c>
      <c r="Q69" s="4">
        <v>8.1810999999999995E-2</v>
      </c>
      <c r="R69" s="5">
        <f t="shared" si="38"/>
        <v>8.1810999999999995E-2</v>
      </c>
      <c r="S69" s="8">
        <f t="shared" si="38"/>
        <v>8.1810999999999995E-2</v>
      </c>
      <c r="T69" s="9">
        <f t="shared" si="64"/>
        <v>8.1810999999999995E-2</v>
      </c>
      <c r="U69" s="4">
        <v>0.13589300000000001</v>
      </c>
      <c r="V69" s="5">
        <f t="shared" si="40"/>
        <v>0.13589300000000001</v>
      </c>
      <c r="W69" s="8">
        <f t="shared" si="40"/>
        <v>0.13589300000000001</v>
      </c>
      <c r="X69" s="9">
        <f t="shared" si="65"/>
        <v>0.13589300000000001</v>
      </c>
      <c r="Y69" s="4">
        <v>0</v>
      </c>
      <c r="Z69" s="5">
        <f t="shared" si="42"/>
        <v>0</v>
      </c>
      <c r="AA69" s="8">
        <f t="shared" si="42"/>
        <v>0</v>
      </c>
      <c r="AB69" s="9">
        <f t="shared" si="66"/>
        <v>0</v>
      </c>
    </row>
    <row r="70" spans="1:28" ht="16.5" customHeight="1" x14ac:dyDescent="0.25">
      <c r="A70" s="25" t="str">
        <f>Specs!A70</f>
        <v>eWOODY_FUEL_PILES_DIRTY_LOADING</v>
      </c>
      <c r="B70" s="11"/>
      <c r="C70" s="12"/>
      <c r="D70" s="13"/>
      <c r="E70" s="4">
        <v>0</v>
      </c>
      <c r="F70" s="5">
        <f t="shared" si="55"/>
        <v>0</v>
      </c>
      <c r="G70" s="8">
        <f t="shared" si="55"/>
        <v>0</v>
      </c>
      <c r="H70" s="9">
        <f t="shared" si="55"/>
        <v>0</v>
      </c>
      <c r="I70" s="4">
        <v>0</v>
      </c>
      <c r="J70" s="5">
        <f t="shared" si="34"/>
        <v>0</v>
      </c>
      <c r="K70" s="8">
        <f t="shared" si="34"/>
        <v>0</v>
      </c>
      <c r="L70" s="9">
        <f t="shared" si="62"/>
        <v>0</v>
      </c>
      <c r="M70" s="4">
        <v>0</v>
      </c>
      <c r="N70" s="5">
        <f t="shared" si="36"/>
        <v>0</v>
      </c>
      <c r="O70" s="8">
        <f t="shared" si="36"/>
        <v>0</v>
      </c>
      <c r="P70" s="9">
        <f t="shared" si="63"/>
        <v>0</v>
      </c>
      <c r="Q70" s="4">
        <v>0</v>
      </c>
      <c r="R70" s="5">
        <f t="shared" si="38"/>
        <v>0</v>
      </c>
      <c r="S70" s="8">
        <f t="shared" si="38"/>
        <v>0</v>
      </c>
      <c r="T70" s="9">
        <f t="shared" si="64"/>
        <v>0</v>
      </c>
      <c r="U70" s="4">
        <v>0</v>
      </c>
      <c r="V70" s="5">
        <f t="shared" si="40"/>
        <v>0</v>
      </c>
      <c r="W70" s="8">
        <f t="shared" si="40"/>
        <v>0</v>
      </c>
      <c r="X70" s="9">
        <f t="shared" si="65"/>
        <v>0</v>
      </c>
      <c r="Y70" s="4">
        <v>0</v>
      </c>
      <c r="Z70" s="5">
        <f t="shared" si="42"/>
        <v>0</v>
      </c>
      <c r="AA70" s="8">
        <f t="shared" si="42"/>
        <v>0</v>
      </c>
      <c r="AB70" s="9">
        <f t="shared" si="66"/>
        <v>0</v>
      </c>
    </row>
    <row r="71" spans="1:28" x14ac:dyDescent="0.25">
      <c r="A71" s="25" t="str">
        <f>Specs!A71</f>
        <v>eWOODY_FUEL_PILES_VERYDIRTY_LOADING</v>
      </c>
      <c r="B71" s="11"/>
      <c r="C71" s="12"/>
      <c r="D71" s="13"/>
      <c r="E71" s="4">
        <v>0</v>
      </c>
      <c r="F71" s="5">
        <f t="shared" si="55"/>
        <v>0</v>
      </c>
      <c r="G71" s="8">
        <f t="shared" si="55"/>
        <v>0</v>
      </c>
      <c r="H71" s="9">
        <f t="shared" si="55"/>
        <v>0</v>
      </c>
      <c r="I71" s="4">
        <v>0</v>
      </c>
      <c r="J71" s="5">
        <f t="shared" si="34"/>
        <v>0</v>
      </c>
      <c r="K71" s="8">
        <f t="shared" si="34"/>
        <v>0</v>
      </c>
      <c r="L71" s="9">
        <f t="shared" si="62"/>
        <v>0</v>
      </c>
      <c r="M71" s="4">
        <v>0</v>
      </c>
      <c r="N71" s="5">
        <f t="shared" si="36"/>
        <v>0</v>
      </c>
      <c r="O71" s="8">
        <f t="shared" si="36"/>
        <v>0</v>
      </c>
      <c r="P71" s="9">
        <f t="shared" si="63"/>
        <v>0</v>
      </c>
      <c r="Q71" s="4">
        <v>0</v>
      </c>
      <c r="R71" s="5">
        <f t="shared" si="38"/>
        <v>0</v>
      </c>
      <c r="S71" s="8">
        <f t="shared" si="38"/>
        <v>0</v>
      </c>
      <c r="T71" s="9">
        <f t="shared" si="64"/>
        <v>0</v>
      </c>
      <c r="U71" s="4">
        <v>0</v>
      </c>
      <c r="V71" s="5">
        <f t="shared" si="40"/>
        <v>0</v>
      </c>
      <c r="W71" s="8">
        <f t="shared" si="40"/>
        <v>0</v>
      </c>
      <c r="X71" s="9">
        <f t="shared" si="65"/>
        <v>0</v>
      </c>
      <c r="Y71" s="4">
        <v>0</v>
      </c>
      <c r="Z71" s="5">
        <f t="shared" si="42"/>
        <v>0</v>
      </c>
      <c r="AA71" s="8">
        <f t="shared" si="42"/>
        <v>0</v>
      </c>
      <c r="AB71" s="9">
        <f t="shared" si="66"/>
        <v>0</v>
      </c>
    </row>
    <row r="72" spans="1:28" x14ac:dyDescent="0.25">
      <c r="A72" s="25" t="str">
        <f>Specs!A72</f>
        <v>eLITTER_LITTER_TYPE_BROADLEAF_DECIDUOUS_RELATIVE_COVER</v>
      </c>
      <c r="B72" s="11"/>
      <c r="C72" s="12"/>
      <c r="D72" s="13"/>
      <c r="F72" s="5">
        <f t="shared" si="55"/>
        <v>0</v>
      </c>
      <c r="G72" s="8">
        <f t="shared" si="55"/>
        <v>0</v>
      </c>
      <c r="H72" s="9">
        <f t="shared" si="55"/>
        <v>0</v>
      </c>
      <c r="J72" s="5">
        <f t="shared" si="34"/>
        <v>0</v>
      </c>
      <c r="K72" s="8">
        <f t="shared" si="34"/>
        <v>0</v>
      </c>
      <c r="L72" s="9">
        <f t="shared" si="62"/>
        <v>0</v>
      </c>
      <c r="N72" s="5">
        <f t="shared" si="36"/>
        <v>0</v>
      </c>
      <c r="O72" s="8">
        <f t="shared" si="36"/>
        <v>0</v>
      </c>
      <c r="P72" s="9">
        <f t="shared" si="63"/>
        <v>0</v>
      </c>
      <c r="R72" s="5">
        <f t="shared" si="38"/>
        <v>0</v>
      </c>
      <c r="S72" s="8">
        <f t="shared" si="38"/>
        <v>0</v>
      </c>
      <c r="T72" s="9">
        <f t="shared" si="64"/>
        <v>0</v>
      </c>
      <c r="U72" s="4">
        <v>90</v>
      </c>
      <c r="V72" s="5">
        <f t="shared" si="40"/>
        <v>90</v>
      </c>
      <c r="W72" s="8">
        <f t="shared" si="40"/>
        <v>90</v>
      </c>
      <c r="X72" s="9">
        <f t="shared" si="65"/>
        <v>90</v>
      </c>
      <c r="Z72" s="5">
        <f t="shared" si="42"/>
        <v>0</v>
      </c>
      <c r="AA72" s="8">
        <f t="shared" si="42"/>
        <v>0</v>
      </c>
      <c r="AB72" s="9">
        <f t="shared" si="66"/>
        <v>0</v>
      </c>
    </row>
    <row r="73" spans="1:28" x14ac:dyDescent="0.25">
      <c r="A73" s="25" t="str">
        <f>Specs!A73</f>
        <v>eLITTER_LITTER_TYPE_BROADLEAF_EVERGREEN_RELATIVE_COVER</v>
      </c>
      <c r="B73" s="11"/>
      <c r="C73" s="12"/>
      <c r="D73" s="13"/>
      <c r="F73" s="5">
        <f t="shared" si="55"/>
        <v>0</v>
      </c>
      <c r="G73" s="8">
        <f t="shared" si="55"/>
        <v>0</v>
      </c>
      <c r="H73" s="9">
        <f t="shared" si="55"/>
        <v>0</v>
      </c>
      <c r="I73" s="4">
        <v>100</v>
      </c>
      <c r="J73" s="5">
        <f t="shared" si="34"/>
        <v>100</v>
      </c>
      <c r="K73" s="8">
        <f t="shared" si="34"/>
        <v>100</v>
      </c>
      <c r="L73" s="9">
        <f t="shared" si="62"/>
        <v>100</v>
      </c>
      <c r="N73" s="5">
        <f t="shared" si="36"/>
        <v>0</v>
      </c>
      <c r="O73" s="8">
        <f t="shared" si="36"/>
        <v>0</v>
      </c>
      <c r="P73" s="9">
        <f t="shared" si="63"/>
        <v>0</v>
      </c>
      <c r="R73" s="5">
        <f t="shared" si="38"/>
        <v>0</v>
      </c>
      <c r="S73" s="8">
        <f t="shared" si="38"/>
        <v>0</v>
      </c>
      <c r="T73" s="9">
        <f t="shared" si="64"/>
        <v>0</v>
      </c>
      <c r="V73" s="5">
        <f t="shared" si="40"/>
        <v>0</v>
      </c>
      <c r="W73" s="8">
        <f t="shared" si="40"/>
        <v>0</v>
      </c>
      <c r="X73" s="9">
        <f t="shared" si="65"/>
        <v>0</v>
      </c>
      <c r="Z73" s="5">
        <f t="shared" si="42"/>
        <v>0</v>
      </c>
      <c r="AA73" s="8">
        <f t="shared" si="42"/>
        <v>0</v>
      </c>
      <c r="AB73" s="9">
        <f t="shared" si="66"/>
        <v>0</v>
      </c>
    </row>
    <row r="74" spans="1:28" x14ac:dyDescent="0.25">
      <c r="A74" s="25" t="str">
        <f>Specs!A74</f>
        <v>eLITTER_LITTER_TYPE_GRASS_RELATIVE_COVER</v>
      </c>
      <c r="B74" s="11"/>
      <c r="C74" s="12"/>
      <c r="D74" s="13"/>
      <c r="F74" s="5">
        <f t="shared" si="55"/>
        <v>0</v>
      </c>
      <c r="G74" s="8">
        <f t="shared" si="55"/>
        <v>0</v>
      </c>
      <c r="H74" s="9">
        <f t="shared" si="55"/>
        <v>0</v>
      </c>
      <c r="J74" s="5">
        <f t="shared" si="34"/>
        <v>0</v>
      </c>
      <c r="K74" s="8">
        <f t="shared" si="34"/>
        <v>0</v>
      </c>
      <c r="L74" s="9">
        <f t="shared" si="62"/>
        <v>0</v>
      </c>
      <c r="M74" s="4">
        <v>100</v>
      </c>
      <c r="N74" s="5">
        <f t="shared" si="36"/>
        <v>100</v>
      </c>
      <c r="O74" s="8">
        <f t="shared" si="36"/>
        <v>100</v>
      </c>
      <c r="P74" s="9">
        <f t="shared" si="63"/>
        <v>100</v>
      </c>
      <c r="R74" s="5">
        <f t="shared" si="38"/>
        <v>0</v>
      </c>
      <c r="S74" s="8">
        <f t="shared" si="38"/>
        <v>0</v>
      </c>
      <c r="T74" s="9">
        <f t="shared" si="64"/>
        <v>0</v>
      </c>
      <c r="V74" s="5">
        <f t="shared" si="40"/>
        <v>0</v>
      </c>
      <c r="W74" s="8">
        <f t="shared" si="40"/>
        <v>0</v>
      </c>
      <c r="X74" s="9">
        <f t="shared" si="65"/>
        <v>0</v>
      </c>
      <c r="Z74" s="5">
        <f t="shared" si="42"/>
        <v>0</v>
      </c>
      <c r="AA74" s="8">
        <f t="shared" si="42"/>
        <v>0</v>
      </c>
      <c r="AB74" s="9">
        <f t="shared" si="66"/>
        <v>0</v>
      </c>
    </row>
    <row r="75" spans="1:28" x14ac:dyDescent="0.25">
      <c r="A75" s="25" t="str">
        <f>Specs!A75</f>
        <v>eLITTER_LITTER_TYPE_LONG_NEEDLE_PINE_RELATIVE_COVER</v>
      </c>
      <c r="B75" s="11"/>
      <c r="C75" s="12"/>
      <c r="D75" s="13"/>
      <c r="E75" s="6">
        <v>50</v>
      </c>
      <c r="F75" s="5">
        <f t="shared" si="55"/>
        <v>50</v>
      </c>
      <c r="G75" s="8">
        <f t="shared" si="55"/>
        <v>50</v>
      </c>
      <c r="H75" s="9">
        <f t="shared" si="55"/>
        <v>50</v>
      </c>
      <c r="J75" s="5">
        <f t="shared" si="34"/>
        <v>0</v>
      </c>
      <c r="K75" s="8">
        <f t="shared" si="34"/>
        <v>0</v>
      </c>
      <c r="L75" s="9">
        <f t="shared" si="62"/>
        <v>0</v>
      </c>
      <c r="N75" s="5">
        <f t="shared" si="36"/>
        <v>0</v>
      </c>
      <c r="O75" s="8">
        <f t="shared" si="36"/>
        <v>0</v>
      </c>
      <c r="P75" s="9">
        <f t="shared" si="63"/>
        <v>0</v>
      </c>
      <c r="R75" s="5">
        <f t="shared" si="38"/>
        <v>0</v>
      </c>
      <c r="S75" s="8">
        <f t="shared" si="38"/>
        <v>0</v>
      </c>
      <c r="T75" s="9">
        <f t="shared" si="64"/>
        <v>0</v>
      </c>
      <c r="U75" s="4">
        <v>10</v>
      </c>
      <c r="V75" s="5">
        <f t="shared" si="40"/>
        <v>10</v>
      </c>
      <c r="W75" s="8">
        <f t="shared" si="40"/>
        <v>10</v>
      </c>
      <c r="X75" s="9">
        <f t="shared" si="65"/>
        <v>10</v>
      </c>
      <c r="Y75" s="4">
        <v>40</v>
      </c>
      <c r="Z75" s="5">
        <f t="shared" si="42"/>
        <v>40</v>
      </c>
      <c r="AA75" s="8">
        <f t="shared" si="42"/>
        <v>40</v>
      </c>
      <c r="AB75" s="9">
        <f t="shared" si="66"/>
        <v>40</v>
      </c>
    </row>
    <row r="76" spans="1:28" x14ac:dyDescent="0.25">
      <c r="A76" s="25" t="str">
        <f>Specs!A76</f>
        <v>eLITTER_LITTER_TYPE_OTHER_CONIFER_RELATIVE_COVER</v>
      </c>
      <c r="B76" s="11"/>
      <c r="C76" s="12"/>
      <c r="D76" s="13"/>
      <c r="E76" s="6">
        <v>50</v>
      </c>
      <c r="F76" s="5">
        <f t="shared" si="55"/>
        <v>50</v>
      </c>
      <c r="G76" s="8">
        <f t="shared" si="55"/>
        <v>50</v>
      </c>
      <c r="H76" s="9">
        <f t="shared" si="55"/>
        <v>50</v>
      </c>
      <c r="J76" s="5">
        <f t="shared" si="34"/>
        <v>0</v>
      </c>
      <c r="K76" s="8">
        <f t="shared" si="34"/>
        <v>0</v>
      </c>
      <c r="L76" s="9">
        <f t="shared" si="62"/>
        <v>0</v>
      </c>
      <c r="N76" s="5">
        <f t="shared" si="36"/>
        <v>0</v>
      </c>
      <c r="O76" s="8">
        <f t="shared" si="36"/>
        <v>0</v>
      </c>
      <c r="P76" s="9">
        <f t="shared" si="63"/>
        <v>0</v>
      </c>
      <c r="Q76" s="4">
        <v>100</v>
      </c>
      <c r="R76" s="5">
        <f t="shared" si="38"/>
        <v>100</v>
      </c>
      <c r="S76" s="8">
        <f t="shared" si="38"/>
        <v>100</v>
      </c>
      <c r="T76" s="9">
        <f t="shared" si="64"/>
        <v>100</v>
      </c>
      <c r="V76" s="5">
        <f t="shared" si="40"/>
        <v>0</v>
      </c>
      <c r="W76" s="8">
        <f t="shared" si="40"/>
        <v>0</v>
      </c>
      <c r="X76" s="9">
        <f t="shared" si="65"/>
        <v>0</v>
      </c>
      <c r="Z76" s="5">
        <f t="shared" si="42"/>
        <v>0</v>
      </c>
      <c r="AA76" s="8">
        <f t="shared" si="42"/>
        <v>0</v>
      </c>
      <c r="AB76" s="9">
        <f t="shared" si="66"/>
        <v>0</v>
      </c>
    </row>
    <row r="77" spans="1:28" x14ac:dyDescent="0.25">
      <c r="A77" s="25" t="str">
        <f>Specs!A77</f>
        <v>eLITTER_LITTER_TYPE_PALM_FROND_RELATIVE_COVER</v>
      </c>
      <c r="B77" s="11"/>
      <c r="C77" s="12"/>
      <c r="D77" s="13"/>
      <c r="F77" s="5">
        <f t="shared" si="55"/>
        <v>0</v>
      </c>
      <c r="G77" s="8">
        <f t="shared" si="55"/>
        <v>0</v>
      </c>
      <c r="H77" s="9">
        <f t="shared" si="55"/>
        <v>0</v>
      </c>
      <c r="J77" s="5">
        <f t="shared" si="34"/>
        <v>0</v>
      </c>
      <c r="K77" s="8">
        <f t="shared" si="34"/>
        <v>0</v>
      </c>
      <c r="L77" s="9">
        <f t="shared" si="62"/>
        <v>0</v>
      </c>
      <c r="N77" s="5">
        <f t="shared" si="36"/>
        <v>0</v>
      </c>
      <c r="O77" s="8">
        <f t="shared" si="36"/>
        <v>0</v>
      </c>
      <c r="P77" s="9">
        <f t="shared" si="63"/>
        <v>0</v>
      </c>
      <c r="R77" s="5">
        <f t="shared" si="38"/>
        <v>0</v>
      </c>
      <c r="S77" s="8">
        <f t="shared" si="38"/>
        <v>0</v>
      </c>
      <c r="T77" s="9">
        <f t="shared" si="64"/>
        <v>0</v>
      </c>
      <c r="V77" s="5">
        <f t="shared" si="40"/>
        <v>0</v>
      </c>
      <c r="W77" s="8">
        <f t="shared" si="40"/>
        <v>0</v>
      </c>
      <c r="X77" s="9">
        <f t="shared" si="65"/>
        <v>0</v>
      </c>
      <c r="Y77" s="4">
        <v>60</v>
      </c>
      <c r="Z77" s="5">
        <f t="shared" si="42"/>
        <v>60</v>
      </c>
      <c r="AA77" s="8">
        <f t="shared" si="42"/>
        <v>60</v>
      </c>
      <c r="AB77" s="9">
        <f t="shared" si="66"/>
        <v>60</v>
      </c>
    </row>
    <row r="78" spans="1:28" x14ac:dyDescent="0.25">
      <c r="A78" s="25" t="str">
        <f>Specs!A78</f>
        <v>eLITTER_LITTER_TYPE_SHORT_NEEDLE_PINE_RELATIVE_COVER</v>
      </c>
      <c r="B78" s="11"/>
      <c r="C78" s="12"/>
      <c r="D78" s="13"/>
      <c r="F78" s="5">
        <f t="shared" si="55"/>
        <v>0</v>
      </c>
      <c r="G78" s="8">
        <f t="shared" si="55"/>
        <v>0</v>
      </c>
      <c r="H78" s="9">
        <f t="shared" si="55"/>
        <v>0</v>
      </c>
      <c r="J78" s="5">
        <f t="shared" si="34"/>
        <v>0</v>
      </c>
      <c r="K78" s="8">
        <f t="shared" si="34"/>
        <v>0</v>
      </c>
      <c r="L78" s="9">
        <f t="shared" si="62"/>
        <v>0</v>
      </c>
      <c r="N78" s="5">
        <f t="shared" si="36"/>
        <v>0</v>
      </c>
      <c r="O78" s="8">
        <f t="shared" si="36"/>
        <v>0</v>
      </c>
      <c r="P78" s="9">
        <f t="shared" si="63"/>
        <v>0</v>
      </c>
      <c r="R78" s="5">
        <f t="shared" si="38"/>
        <v>0</v>
      </c>
      <c r="S78" s="8">
        <f t="shared" si="38"/>
        <v>0</v>
      </c>
      <c r="T78" s="9">
        <f t="shared" si="64"/>
        <v>0</v>
      </c>
      <c r="V78" s="5">
        <f t="shared" si="40"/>
        <v>0</v>
      </c>
      <c r="W78" s="8">
        <f t="shared" si="40"/>
        <v>0</v>
      </c>
      <c r="X78" s="9">
        <f t="shared" si="65"/>
        <v>0</v>
      </c>
      <c r="Z78" s="5">
        <f t="shared" si="42"/>
        <v>0</v>
      </c>
      <c r="AA78" s="8">
        <f t="shared" si="42"/>
        <v>0</v>
      </c>
      <c r="AB78" s="9">
        <f t="shared" si="66"/>
        <v>0</v>
      </c>
    </row>
    <row r="79" spans="1:28" x14ac:dyDescent="0.25">
      <c r="A79" s="25" t="str">
        <f>Specs!A79</f>
        <v>eMOSS_LICHEN_LITTER_GROUND_LICHEN_DEPTH</v>
      </c>
      <c r="B79" s="11"/>
      <c r="C79" s="12"/>
      <c r="D79" s="13"/>
      <c r="F79" s="5">
        <f t="shared" si="55"/>
        <v>0</v>
      </c>
      <c r="G79" s="8">
        <f t="shared" si="55"/>
        <v>0</v>
      </c>
      <c r="H79" s="9">
        <f t="shared" si="55"/>
        <v>0</v>
      </c>
      <c r="J79" s="5">
        <f t="shared" si="34"/>
        <v>0</v>
      </c>
      <c r="K79" s="8">
        <f t="shared" si="34"/>
        <v>0</v>
      </c>
      <c r="L79" s="9">
        <f t="shared" si="62"/>
        <v>0</v>
      </c>
      <c r="N79" s="5">
        <f t="shared" si="36"/>
        <v>0</v>
      </c>
      <c r="O79" s="8">
        <f t="shared" si="36"/>
        <v>0</v>
      </c>
      <c r="P79" s="9">
        <f t="shared" si="63"/>
        <v>0</v>
      </c>
      <c r="Q79" s="4">
        <v>2</v>
      </c>
      <c r="R79" s="5">
        <f t="shared" si="38"/>
        <v>2</v>
      </c>
      <c r="S79" s="8">
        <f t="shared" si="38"/>
        <v>2</v>
      </c>
      <c r="T79" s="9">
        <f t="shared" si="64"/>
        <v>2</v>
      </c>
      <c r="V79" s="5">
        <f t="shared" si="40"/>
        <v>0</v>
      </c>
      <c r="W79" s="8">
        <f t="shared" si="40"/>
        <v>0</v>
      </c>
      <c r="X79" s="9">
        <f t="shared" si="65"/>
        <v>0</v>
      </c>
      <c r="Z79" s="5">
        <f t="shared" si="42"/>
        <v>0</v>
      </c>
      <c r="AA79" s="8">
        <f t="shared" si="42"/>
        <v>0</v>
      </c>
      <c r="AB79" s="9">
        <f t="shared" si="66"/>
        <v>0</v>
      </c>
    </row>
    <row r="80" spans="1:28" x14ac:dyDescent="0.25">
      <c r="A80" s="25" t="str">
        <f>Specs!A80</f>
        <v>eMOSS_LICHEN_LITTER_GROUND_LICHEN_PERCENT_COVER</v>
      </c>
      <c r="B80" s="11"/>
      <c r="C80" s="12"/>
      <c r="D80" s="13"/>
      <c r="F80" s="5">
        <f t="shared" si="55"/>
        <v>0</v>
      </c>
      <c r="G80" s="8">
        <f t="shared" si="55"/>
        <v>0</v>
      </c>
      <c r="H80" s="9">
        <f t="shared" si="55"/>
        <v>0</v>
      </c>
      <c r="J80" s="5">
        <f t="shared" si="34"/>
        <v>0</v>
      </c>
      <c r="K80" s="8">
        <f t="shared" si="34"/>
        <v>0</v>
      </c>
      <c r="L80" s="9">
        <f t="shared" si="62"/>
        <v>0</v>
      </c>
      <c r="N80" s="5">
        <f t="shared" si="36"/>
        <v>0</v>
      </c>
      <c r="O80" s="8">
        <f t="shared" si="36"/>
        <v>0</v>
      </c>
      <c r="P80" s="9">
        <f t="shared" si="63"/>
        <v>0</v>
      </c>
      <c r="Q80" s="4">
        <v>5</v>
      </c>
      <c r="R80" s="5">
        <f t="shared" si="38"/>
        <v>5</v>
      </c>
      <c r="S80" s="8">
        <f t="shared" si="38"/>
        <v>5</v>
      </c>
      <c r="T80" s="9">
        <f t="shared" si="64"/>
        <v>5</v>
      </c>
      <c r="V80" s="5">
        <f t="shared" si="40"/>
        <v>0</v>
      </c>
      <c r="W80" s="8">
        <f t="shared" si="40"/>
        <v>0</v>
      </c>
      <c r="X80" s="9">
        <f t="shared" si="65"/>
        <v>0</v>
      </c>
      <c r="Z80" s="5">
        <f t="shared" si="42"/>
        <v>0</v>
      </c>
      <c r="AA80" s="8">
        <f t="shared" si="42"/>
        <v>0</v>
      </c>
      <c r="AB80" s="9">
        <f t="shared" si="66"/>
        <v>0</v>
      </c>
    </row>
    <row r="81" spans="1:28" x14ac:dyDescent="0.25">
      <c r="A81" s="25" t="str">
        <f>Specs!A81</f>
        <v>eMOSS_LICHEN_LITTER_LITTER_DEPTH</v>
      </c>
      <c r="B81" s="11"/>
      <c r="C81" s="12">
        <v>1.3</v>
      </c>
      <c r="D81" s="13"/>
      <c r="E81" s="4">
        <v>0.2</v>
      </c>
      <c r="F81" s="5">
        <f t="shared" si="55"/>
        <v>0.2</v>
      </c>
      <c r="G81" s="8">
        <f>$C81*F81</f>
        <v>0.26</v>
      </c>
      <c r="H81" s="9">
        <f t="shared" si="55"/>
        <v>0.26</v>
      </c>
      <c r="I81" s="4">
        <v>1</v>
      </c>
      <c r="J81" s="5">
        <f t="shared" si="34"/>
        <v>1</v>
      </c>
      <c r="K81" s="8">
        <f>$C81*J81</f>
        <v>1.3</v>
      </c>
      <c r="L81" s="9">
        <f t="shared" si="62"/>
        <v>1.3</v>
      </c>
      <c r="M81" s="4">
        <v>2.5</v>
      </c>
      <c r="N81" s="5">
        <f t="shared" si="36"/>
        <v>2.5</v>
      </c>
      <c r="O81" s="8">
        <f>$C81*N81</f>
        <v>3.25</v>
      </c>
      <c r="P81" s="9">
        <f t="shared" si="63"/>
        <v>3.25</v>
      </c>
      <c r="Q81" s="4">
        <v>1</v>
      </c>
      <c r="R81" s="5">
        <f t="shared" si="38"/>
        <v>1</v>
      </c>
      <c r="S81" s="8">
        <f>$C81*R81</f>
        <v>1.3</v>
      </c>
      <c r="T81" s="9">
        <f t="shared" si="64"/>
        <v>1.3</v>
      </c>
      <c r="U81" s="4">
        <v>1.5</v>
      </c>
      <c r="V81" s="5">
        <f t="shared" si="40"/>
        <v>1.5</v>
      </c>
      <c r="W81" s="8">
        <f>$C81*V81</f>
        <v>1.9500000000000002</v>
      </c>
      <c r="X81" s="9">
        <f t="shared" si="65"/>
        <v>1.9500000000000002</v>
      </c>
      <c r="Y81" s="4">
        <v>2</v>
      </c>
      <c r="Z81" s="5">
        <f t="shared" si="42"/>
        <v>2</v>
      </c>
      <c r="AA81" s="8">
        <f>$C81*Z81</f>
        <v>2.6</v>
      </c>
      <c r="AB81" s="9">
        <f t="shared" si="66"/>
        <v>2.6</v>
      </c>
    </row>
    <row r="82" spans="1:28" x14ac:dyDescent="0.25">
      <c r="A82" s="25" t="str">
        <f>Specs!A82</f>
        <v>eMOSS_LICHEN_LITTER_LITTER_PERCENT_COVER</v>
      </c>
      <c r="B82" s="11"/>
      <c r="C82" s="12">
        <v>1.3</v>
      </c>
      <c r="D82" s="13"/>
      <c r="E82" s="4">
        <v>70</v>
      </c>
      <c r="F82" s="5">
        <f t="shared" si="55"/>
        <v>70</v>
      </c>
      <c r="G82" s="8">
        <f>$C82*F82</f>
        <v>91</v>
      </c>
      <c r="H82" s="9">
        <f t="shared" si="55"/>
        <v>91</v>
      </c>
      <c r="I82" s="4">
        <v>60</v>
      </c>
      <c r="J82" s="5">
        <f t="shared" si="34"/>
        <v>60</v>
      </c>
      <c r="K82" s="8">
        <f>$C82*J82</f>
        <v>78</v>
      </c>
      <c r="L82" s="9">
        <f t="shared" si="62"/>
        <v>78</v>
      </c>
      <c r="M82" s="4">
        <v>5</v>
      </c>
      <c r="N82" s="5">
        <f t="shared" si="36"/>
        <v>5</v>
      </c>
      <c r="O82" s="8">
        <f>$C82*N82</f>
        <v>6.5</v>
      </c>
      <c r="P82" s="9">
        <f t="shared" si="63"/>
        <v>6.5</v>
      </c>
      <c r="Q82" s="4">
        <v>15</v>
      </c>
      <c r="R82" s="5">
        <f t="shared" si="38"/>
        <v>15</v>
      </c>
      <c r="S82" s="8">
        <f>$C82*R82</f>
        <v>19.5</v>
      </c>
      <c r="T82" s="9">
        <f t="shared" si="64"/>
        <v>19.5</v>
      </c>
      <c r="U82" s="4">
        <v>90</v>
      </c>
      <c r="V82" s="5">
        <f t="shared" si="40"/>
        <v>90</v>
      </c>
      <c r="W82" s="8">
        <f>$C82*V82</f>
        <v>117</v>
      </c>
      <c r="X82" s="9">
        <f t="shared" si="65"/>
        <v>117</v>
      </c>
      <c r="Y82" s="4">
        <v>70</v>
      </c>
      <c r="Z82" s="5">
        <f t="shared" si="42"/>
        <v>70</v>
      </c>
      <c r="AA82" s="8">
        <f>$C82*Z82</f>
        <v>91</v>
      </c>
      <c r="AB82" s="9">
        <f t="shared" si="66"/>
        <v>91</v>
      </c>
    </row>
    <row r="83" spans="1:28" x14ac:dyDescent="0.25">
      <c r="A83" s="25" t="str">
        <f>Specs!A83</f>
        <v>eMOSS_LICHEN_LITTER_MOSS_DEPTH</v>
      </c>
      <c r="B83" s="11"/>
      <c r="C83" s="12"/>
      <c r="D83" s="13"/>
      <c r="F83" s="5">
        <f t="shared" si="55"/>
        <v>0</v>
      </c>
      <c r="G83" s="8">
        <f t="shared" si="55"/>
        <v>0</v>
      </c>
      <c r="H83" s="9">
        <f t="shared" si="55"/>
        <v>0</v>
      </c>
      <c r="J83" s="5">
        <f t="shared" si="34"/>
        <v>0</v>
      </c>
      <c r="K83" s="8">
        <f t="shared" si="34"/>
        <v>0</v>
      </c>
      <c r="L83" s="9">
        <f t="shared" si="62"/>
        <v>0</v>
      </c>
      <c r="N83" s="5">
        <f t="shared" si="36"/>
        <v>0</v>
      </c>
      <c r="O83" s="8">
        <f t="shared" si="36"/>
        <v>0</v>
      </c>
      <c r="P83" s="9">
        <f t="shared" si="63"/>
        <v>0</v>
      </c>
      <c r="Q83" s="4">
        <v>2.5</v>
      </c>
      <c r="R83" s="5">
        <f t="shared" si="38"/>
        <v>2.5</v>
      </c>
      <c r="S83" s="8">
        <f t="shared" si="38"/>
        <v>2.5</v>
      </c>
      <c r="T83" s="9">
        <f t="shared" si="64"/>
        <v>2.5</v>
      </c>
      <c r="U83" s="4">
        <v>1</v>
      </c>
      <c r="V83" s="5">
        <f t="shared" si="40"/>
        <v>1</v>
      </c>
      <c r="W83" s="8">
        <f t="shared" si="40"/>
        <v>1</v>
      </c>
      <c r="X83" s="9">
        <f t="shared" si="65"/>
        <v>1</v>
      </c>
      <c r="Z83" s="5">
        <f t="shared" si="42"/>
        <v>0</v>
      </c>
      <c r="AA83" s="8">
        <f t="shared" si="42"/>
        <v>0</v>
      </c>
      <c r="AB83" s="9">
        <f t="shared" si="66"/>
        <v>0</v>
      </c>
    </row>
    <row r="84" spans="1:28" x14ac:dyDescent="0.25">
      <c r="A84" s="25" t="str">
        <f>Specs!A84</f>
        <v>eMOSS_LICHEN_LITTER_MOSS_PERCENT_COVER</v>
      </c>
      <c r="B84" s="11"/>
      <c r="C84" s="12"/>
      <c r="D84" s="13"/>
      <c r="F84" s="5">
        <f t="shared" si="55"/>
        <v>0</v>
      </c>
      <c r="G84" s="8">
        <f t="shared" si="55"/>
        <v>0</v>
      </c>
      <c r="H84" s="9">
        <f t="shared" si="55"/>
        <v>0</v>
      </c>
      <c r="J84" s="5">
        <f t="shared" si="34"/>
        <v>0</v>
      </c>
      <c r="K84" s="8">
        <f t="shared" si="34"/>
        <v>0</v>
      </c>
      <c r="L84" s="9">
        <f t="shared" si="62"/>
        <v>0</v>
      </c>
      <c r="N84" s="5">
        <f t="shared" si="36"/>
        <v>0</v>
      </c>
      <c r="O84" s="8">
        <f t="shared" si="36"/>
        <v>0</v>
      </c>
      <c r="P84" s="9">
        <f t="shared" si="63"/>
        <v>0</v>
      </c>
      <c r="Q84" s="4">
        <v>80</v>
      </c>
      <c r="R84" s="5">
        <f t="shared" si="38"/>
        <v>80</v>
      </c>
      <c r="S84" s="8">
        <f t="shared" si="38"/>
        <v>80</v>
      </c>
      <c r="T84" s="9">
        <f t="shared" si="64"/>
        <v>80</v>
      </c>
      <c r="U84" s="4">
        <v>5</v>
      </c>
      <c r="V84" s="5">
        <f t="shared" si="40"/>
        <v>5</v>
      </c>
      <c r="W84" s="8">
        <f t="shared" si="40"/>
        <v>5</v>
      </c>
      <c r="X84" s="9">
        <f t="shared" si="65"/>
        <v>5</v>
      </c>
      <c r="Z84" s="5">
        <f t="shared" si="42"/>
        <v>0</v>
      </c>
      <c r="AA84" s="8">
        <f t="shared" si="42"/>
        <v>0</v>
      </c>
      <c r="AB84" s="9">
        <f t="shared" si="66"/>
        <v>0</v>
      </c>
    </row>
    <row r="85" spans="1:28" x14ac:dyDescent="0.25">
      <c r="A85" s="25" t="str">
        <f>Specs!A85</f>
        <v>eGROUND_FUEL_DUFF_LOWER_DEPTH</v>
      </c>
      <c r="B85" s="11"/>
      <c r="C85" s="12"/>
      <c r="D85" s="13"/>
      <c r="F85" s="5">
        <f t="shared" si="55"/>
        <v>0</v>
      </c>
      <c r="G85" s="8">
        <f t="shared" si="55"/>
        <v>0</v>
      </c>
      <c r="H85" s="9">
        <f t="shared" si="55"/>
        <v>0</v>
      </c>
      <c r="I85" s="4">
        <v>0.2</v>
      </c>
      <c r="J85" s="5">
        <f t="shared" si="34"/>
        <v>0.2</v>
      </c>
      <c r="K85" s="8">
        <f t="shared" si="34"/>
        <v>0.2</v>
      </c>
      <c r="L85" s="9">
        <f t="shared" si="62"/>
        <v>0.2</v>
      </c>
      <c r="N85" s="5">
        <f t="shared" si="36"/>
        <v>0</v>
      </c>
      <c r="O85" s="8">
        <f t="shared" si="36"/>
        <v>0</v>
      </c>
      <c r="P85" s="9">
        <f t="shared" si="63"/>
        <v>0</v>
      </c>
      <c r="Q85" s="4">
        <v>2</v>
      </c>
      <c r="R85" s="5">
        <f t="shared" si="38"/>
        <v>2</v>
      </c>
      <c r="S85" s="8">
        <f t="shared" si="38"/>
        <v>2</v>
      </c>
      <c r="T85" s="9">
        <f t="shared" si="64"/>
        <v>2</v>
      </c>
      <c r="V85" s="5">
        <f t="shared" si="40"/>
        <v>0</v>
      </c>
      <c r="W85" s="8">
        <f t="shared" si="40"/>
        <v>0</v>
      </c>
      <c r="X85" s="9">
        <f t="shared" si="65"/>
        <v>0</v>
      </c>
      <c r="Z85" s="5">
        <f t="shared" si="42"/>
        <v>0</v>
      </c>
      <c r="AA85" s="8">
        <f t="shared" si="42"/>
        <v>0</v>
      </c>
      <c r="AB85" s="9">
        <f t="shared" si="66"/>
        <v>0</v>
      </c>
    </row>
    <row r="86" spans="1:28" x14ac:dyDescent="0.25">
      <c r="A86" s="25" t="str">
        <f>Specs!A86</f>
        <v>eGROUND_FUEL_DUFF_LOWER_PERCENT_COVER</v>
      </c>
      <c r="B86" s="11"/>
      <c r="C86" s="12"/>
      <c r="D86" s="13"/>
      <c r="F86" s="5">
        <f t="shared" si="55"/>
        <v>0</v>
      </c>
      <c r="G86" s="8">
        <f t="shared" si="55"/>
        <v>0</v>
      </c>
      <c r="H86" s="9">
        <f t="shared" si="55"/>
        <v>0</v>
      </c>
      <c r="I86" s="4">
        <v>60</v>
      </c>
      <c r="J86" s="5">
        <f t="shared" si="34"/>
        <v>60</v>
      </c>
      <c r="K86" s="8">
        <f t="shared" si="34"/>
        <v>60</v>
      </c>
      <c r="L86" s="9">
        <f t="shared" si="62"/>
        <v>60</v>
      </c>
      <c r="N86" s="5">
        <f t="shared" si="36"/>
        <v>0</v>
      </c>
      <c r="O86" s="8">
        <f t="shared" si="36"/>
        <v>0</v>
      </c>
      <c r="P86" s="9">
        <f t="shared" si="63"/>
        <v>0</v>
      </c>
      <c r="Q86" s="4">
        <v>90</v>
      </c>
      <c r="R86" s="5">
        <f t="shared" si="38"/>
        <v>90</v>
      </c>
      <c r="S86" s="8">
        <f t="shared" si="38"/>
        <v>90</v>
      </c>
      <c r="T86" s="9">
        <f t="shared" si="64"/>
        <v>90</v>
      </c>
      <c r="V86" s="5">
        <f t="shared" si="40"/>
        <v>0</v>
      </c>
      <c r="W86" s="8">
        <f t="shared" si="40"/>
        <v>0</v>
      </c>
      <c r="X86" s="9">
        <f t="shared" si="65"/>
        <v>0</v>
      </c>
      <c r="Z86" s="5">
        <f t="shared" si="42"/>
        <v>0</v>
      </c>
      <c r="AA86" s="8">
        <f t="shared" si="42"/>
        <v>0</v>
      </c>
      <c r="AB86" s="9">
        <f t="shared" si="66"/>
        <v>0</v>
      </c>
    </row>
    <row r="87" spans="1:28" x14ac:dyDescent="0.25">
      <c r="A87" s="25" t="str">
        <f>Specs!A87</f>
        <v>eGROUND_FUEL_DUFF_UPPER_DEPTH</v>
      </c>
      <c r="B87" s="11"/>
      <c r="C87" s="12">
        <v>1.2</v>
      </c>
      <c r="D87" s="13"/>
      <c r="E87" s="4">
        <v>0.5</v>
      </c>
      <c r="F87" s="5">
        <f t="shared" si="55"/>
        <v>0.5</v>
      </c>
      <c r="G87" s="8">
        <f>$C87*F87</f>
        <v>0.6</v>
      </c>
      <c r="H87" s="9">
        <f t="shared" si="55"/>
        <v>0.6</v>
      </c>
      <c r="I87" s="4">
        <v>0.4</v>
      </c>
      <c r="J87" s="5">
        <f t="shared" si="34"/>
        <v>0.4</v>
      </c>
      <c r="K87" s="8">
        <f>$C87*J87</f>
        <v>0.48</v>
      </c>
      <c r="L87" s="9">
        <f t="shared" si="62"/>
        <v>0.48</v>
      </c>
      <c r="M87" s="4">
        <v>0.2</v>
      </c>
      <c r="N87" s="5">
        <f t="shared" si="36"/>
        <v>0.2</v>
      </c>
      <c r="O87" s="8">
        <f>$C87*N87</f>
        <v>0.24</v>
      </c>
      <c r="P87" s="9">
        <f t="shared" si="63"/>
        <v>0.24</v>
      </c>
      <c r="Q87" s="4">
        <v>4</v>
      </c>
      <c r="R87" s="5">
        <f t="shared" si="38"/>
        <v>4</v>
      </c>
      <c r="S87" s="8">
        <f>$C87*R87</f>
        <v>4.8</v>
      </c>
      <c r="T87" s="9">
        <f t="shared" si="64"/>
        <v>4.8</v>
      </c>
      <c r="U87" s="4">
        <v>1</v>
      </c>
      <c r="V87" s="5">
        <f t="shared" si="40"/>
        <v>1</v>
      </c>
      <c r="W87" s="8">
        <f>$C87*V87</f>
        <v>1.2</v>
      </c>
      <c r="X87" s="9">
        <f t="shared" si="65"/>
        <v>1.2</v>
      </c>
      <c r="Y87" s="4">
        <v>1.5</v>
      </c>
      <c r="Z87" s="5">
        <f t="shared" si="42"/>
        <v>1.5</v>
      </c>
      <c r="AA87" s="8">
        <f>$C87*Z87</f>
        <v>1.7999999999999998</v>
      </c>
      <c r="AB87" s="9">
        <f t="shared" si="66"/>
        <v>1.7999999999999998</v>
      </c>
    </row>
    <row r="88" spans="1:28" x14ac:dyDescent="0.25">
      <c r="A88" s="25" t="str">
        <f>Specs!A88</f>
        <v>eGROUND_FUEL_DUFF_UPPER_PERCENT_COVER</v>
      </c>
      <c r="B88" s="11"/>
      <c r="C88" s="12">
        <v>1.2</v>
      </c>
      <c r="D88" s="13"/>
      <c r="E88" s="4">
        <v>70</v>
      </c>
      <c r="F88" s="5">
        <f t="shared" si="55"/>
        <v>70</v>
      </c>
      <c r="G88" s="8">
        <f>$C88*F88</f>
        <v>84</v>
      </c>
      <c r="H88" s="9">
        <f t="shared" si="55"/>
        <v>84</v>
      </c>
      <c r="I88" s="4">
        <v>60</v>
      </c>
      <c r="J88" s="5">
        <f t="shared" si="34"/>
        <v>60</v>
      </c>
      <c r="K88" s="8">
        <f>$C88*J88</f>
        <v>72</v>
      </c>
      <c r="L88" s="9">
        <f t="shared" si="62"/>
        <v>72</v>
      </c>
      <c r="M88" s="4">
        <v>70</v>
      </c>
      <c r="N88" s="5">
        <f t="shared" si="36"/>
        <v>70</v>
      </c>
      <c r="O88" s="8">
        <f>$C88*N88</f>
        <v>84</v>
      </c>
      <c r="P88" s="9">
        <f t="shared" si="63"/>
        <v>84</v>
      </c>
      <c r="Q88" s="4">
        <v>100</v>
      </c>
      <c r="R88" s="5">
        <f t="shared" si="38"/>
        <v>100</v>
      </c>
      <c r="S88" s="8">
        <f>$C88*R88</f>
        <v>120</v>
      </c>
      <c r="T88" s="9">
        <f t="shared" si="64"/>
        <v>120</v>
      </c>
      <c r="U88" s="4">
        <v>90</v>
      </c>
      <c r="V88" s="5">
        <f t="shared" si="40"/>
        <v>90</v>
      </c>
      <c r="W88" s="8">
        <f>$C88*V88</f>
        <v>108</v>
      </c>
      <c r="X88" s="9">
        <f t="shared" si="65"/>
        <v>108</v>
      </c>
      <c r="Y88" s="4">
        <v>70</v>
      </c>
      <c r="Z88" s="5">
        <f t="shared" si="42"/>
        <v>70</v>
      </c>
      <c r="AA88" s="8">
        <f>$C88*Z88</f>
        <v>84</v>
      </c>
      <c r="AB88" s="9">
        <f t="shared" si="66"/>
        <v>84</v>
      </c>
    </row>
    <row r="89" spans="1:28" x14ac:dyDescent="0.25">
      <c r="A89" s="25" t="str">
        <f>Specs!A89</f>
        <v>eGROUND_FUEL_BASAL_ACCUMULATION_DEPTH</v>
      </c>
      <c r="B89" s="11"/>
      <c r="C89" s="12"/>
      <c r="D89" s="13"/>
      <c r="F89" s="5">
        <f t="shared" si="55"/>
        <v>0</v>
      </c>
      <c r="G89" s="8">
        <f t="shared" si="55"/>
        <v>0</v>
      </c>
      <c r="H89" s="9">
        <f t="shared" si="55"/>
        <v>0</v>
      </c>
      <c r="J89" s="5">
        <f t="shared" si="34"/>
        <v>0</v>
      </c>
      <c r="K89" s="8">
        <f t="shared" si="34"/>
        <v>0</v>
      </c>
      <c r="L89" s="9">
        <f t="shared" si="62"/>
        <v>0</v>
      </c>
      <c r="N89" s="5">
        <f t="shared" si="36"/>
        <v>0</v>
      </c>
      <c r="O89" s="8">
        <f t="shared" si="36"/>
        <v>0</v>
      </c>
      <c r="P89" s="9">
        <f t="shared" si="63"/>
        <v>0</v>
      </c>
      <c r="R89" s="5">
        <f t="shared" si="38"/>
        <v>0</v>
      </c>
      <c r="S89" s="8">
        <f t="shared" si="38"/>
        <v>0</v>
      </c>
      <c r="T89" s="9">
        <f t="shared" si="64"/>
        <v>0</v>
      </c>
      <c r="V89" s="5">
        <f t="shared" si="40"/>
        <v>0</v>
      </c>
      <c r="W89" s="8">
        <f t="shared" si="40"/>
        <v>0</v>
      </c>
      <c r="X89" s="9">
        <f t="shared" si="65"/>
        <v>0</v>
      </c>
      <c r="Z89" s="5">
        <f t="shared" si="42"/>
        <v>0</v>
      </c>
      <c r="AA89" s="8">
        <f t="shared" si="42"/>
        <v>0</v>
      </c>
      <c r="AB89" s="9">
        <f t="shared" si="66"/>
        <v>0</v>
      </c>
    </row>
    <row r="90" spans="1:28" x14ac:dyDescent="0.25">
      <c r="A90" s="25" t="str">
        <f>Specs!A90</f>
        <v>eGROUND_FUEL_BASAL_ACCUMULATION_NUMBER_PER_UNIT_AREA</v>
      </c>
      <c r="B90" s="11"/>
      <c r="C90" s="12"/>
      <c r="D90" s="13"/>
      <c r="F90" s="5">
        <f t="shared" si="55"/>
        <v>0</v>
      </c>
      <c r="G90" s="8">
        <f t="shared" si="55"/>
        <v>0</v>
      </c>
      <c r="H90" s="9">
        <f t="shared" si="55"/>
        <v>0</v>
      </c>
      <c r="J90" s="5">
        <f t="shared" si="34"/>
        <v>0</v>
      </c>
      <c r="K90" s="8">
        <f t="shared" si="34"/>
        <v>0</v>
      </c>
      <c r="L90" s="9">
        <f t="shared" si="62"/>
        <v>0</v>
      </c>
      <c r="N90" s="5">
        <f t="shared" si="36"/>
        <v>0</v>
      </c>
      <c r="O90" s="8">
        <f t="shared" si="36"/>
        <v>0</v>
      </c>
      <c r="P90" s="9">
        <f t="shared" si="63"/>
        <v>0</v>
      </c>
      <c r="R90" s="5">
        <f t="shared" si="38"/>
        <v>0</v>
      </c>
      <c r="S90" s="8">
        <f t="shared" si="38"/>
        <v>0</v>
      </c>
      <c r="T90" s="9">
        <f t="shared" si="64"/>
        <v>0</v>
      </c>
      <c r="V90" s="5">
        <f t="shared" si="40"/>
        <v>0</v>
      </c>
      <c r="W90" s="8">
        <f t="shared" si="40"/>
        <v>0</v>
      </c>
      <c r="X90" s="9">
        <f t="shared" si="65"/>
        <v>0</v>
      </c>
      <c r="Z90" s="5">
        <f t="shared" si="42"/>
        <v>0</v>
      </c>
      <c r="AA90" s="8">
        <f t="shared" si="42"/>
        <v>0</v>
      </c>
      <c r="AB90" s="9">
        <f t="shared" si="66"/>
        <v>0</v>
      </c>
    </row>
    <row r="91" spans="1:28" x14ac:dyDescent="0.25">
      <c r="A91" s="25" t="str">
        <f>Specs!A91</f>
        <v>eGROUND_FUEL_BASAL_ACCUMULATION_RADIUS</v>
      </c>
      <c r="B91" s="11"/>
      <c r="C91" s="12"/>
      <c r="D91" s="13"/>
      <c r="F91" s="5">
        <f t="shared" si="55"/>
        <v>0</v>
      </c>
      <c r="G91" s="8">
        <f t="shared" si="55"/>
        <v>0</v>
      </c>
      <c r="H91" s="9">
        <f t="shared" si="55"/>
        <v>0</v>
      </c>
      <c r="J91" s="5">
        <f t="shared" si="34"/>
        <v>0</v>
      </c>
      <c r="K91" s="8">
        <f t="shared" si="34"/>
        <v>0</v>
      </c>
      <c r="L91" s="9">
        <f t="shared" si="62"/>
        <v>0</v>
      </c>
      <c r="N91" s="5">
        <f t="shared" si="36"/>
        <v>0</v>
      </c>
      <c r="O91" s="8">
        <f t="shared" si="36"/>
        <v>0</v>
      </c>
      <c r="P91" s="9">
        <f t="shared" si="63"/>
        <v>0</v>
      </c>
      <c r="R91" s="5">
        <f t="shared" si="38"/>
        <v>0</v>
      </c>
      <c r="S91" s="8">
        <f t="shared" si="38"/>
        <v>0</v>
      </c>
      <c r="T91" s="9">
        <f t="shared" si="64"/>
        <v>0</v>
      </c>
      <c r="V91" s="5">
        <f t="shared" si="40"/>
        <v>0</v>
      </c>
      <c r="W91" s="8">
        <f t="shared" si="40"/>
        <v>0</v>
      </c>
      <c r="X91" s="9">
        <f t="shared" si="65"/>
        <v>0</v>
      </c>
      <c r="Z91" s="5">
        <f t="shared" si="42"/>
        <v>0</v>
      </c>
      <c r="AA91" s="8">
        <f t="shared" si="42"/>
        <v>0</v>
      </c>
      <c r="AB91" s="9">
        <f t="shared" si="66"/>
        <v>0</v>
      </c>
    </row>
    <row r="92" spans="1:28" x14ac:dyDescent="0.25">
      <c r="A92" s="25" t="str">
        <f>Specs!A92</f>
        <v>eGROUND_FUEL_SQUIRREL_MIDDENS_DEPTH</v>
      </c>
      <c r="B92" s="11"/>
      <c r="C92" s="12"/>
      <c r="D92" s="13"/>
      <c r="F92" s="5">
        <f t="shared" si="55"/>
        <v>0</v>
      </c>
      <c r="G92" s="8">
        <f t="shared" si="55"/>
        <v>0</v>
      </c>
      <c r="H92" s="9">
        <f t="shared" si="55"/>
        <v>0</v>
      </c>
      <c r="J92" s="5">
        <f t="shared" ref="J92:K94" si="67">I92</f>
        <v>0</v>
      </c>
      <c r="K92" s="8">
        <f t="shared" si="67"/>
        <v>0</v>
      </c>
      <c r="L92" s="9">
        <f t="shared" si="62"/>
        <v>0</v>
      </c>
      <c r="N92" s="5">
        <f t="shared" ref="N92:O94" si="68">M92</f>
        <v>0</v>
      </c>
      <c r="O92" s="8">
        <f t="shared" si="68"/>
        <v>0</v>
      </c>
      <c r="P92" s="9">
        <f t="shared" si="63"/>
        <v>0</v>
      </c>
      <c r="Q92" s="4">
        <v>18</v>
      </c>
      <c r="R92" s="5">
        <f t="shared" ref="R92:S94" si="69">Q92</f>
        <v>18</v>
      </c>
      <c r="S92" s="8">
        <f t="shared" si="69"/>
        <v>18</v>
      </c>
      <c r="T92" s="9">
        <f t="shared" si="64"/>
        <v>18</v>
      </c>
      <c r="V92" s="5">
        <f t="shared" ref="V92:W94" si="70">U92</f>
        <v>0</v>
      </c>
      <c r="W92" s="8">
        <f t="shared" si="70"/>
        <v>0</v>
      </c>
      <c r="X92" s="9">
        <f t="shared" si="65"/>
        <v>0</v>
      </c>
      <c r="Z92" s="5">
        <f t="shared" ref="Z92:AA94" si="71">Y92</f>
        <v>0</v>
      </c>
      <c r="AA92" s="8">
        <f t="shared" si="71"/>
        <v>0</v>
      </c>
      <c r="AB92" s="9">
        <f t="shared" si="66"/>
        <v>0</v>
      </c>
    </row>
    <row r="93" spans="1:28" x14ac:dyDescent="0.25">
      <c r="A93" s="25" t="str">
        <f>Specs!A93</f>
        <v>eGROUND_FUEL_SQUIRREL_MIDDENS_NUMBER_PER_UNIT_AREA</v>
      </c>
      <c r="B93" s="11"/>
      <c r="C93" s="12"/>
      <c r="D93" s="13"/>
      <c r="F93" s="5">
        <f t="shared" si="55"/>
        <v>0</v>
      </c>
      <c r="G93" s="8">
        <f t="shared" si="55"/>
        <v>0</v>
      </c>
      <c r="H93" s="9">
        <f t="shared" si="55"/>
        <v>0</v>
      </c>
      <c r="J93" s="5">
        <f t="shared" si="67"/>
        <v>0</v>
      </c>
      <c r="K93" s="8">
        <f t="shared" si="67"/>
        <v>0</v>
      </c>
      <c r="L93" s="9">
        <f t="shared" si="62"/>
        <v>0</v>
      </c>
      <c r="N93" s="5">
        <f t="shared" si="68"/>
        <v>0</v>
      </c>
      <c r="O93" s="8">
        <f t="shared" si="68"/>
        <v>0</v>
      </c>
      <c r="P93" s="9">
        <f t="shared" si="63"/>
        <v>0</v>
      </c>
      <c r="Q93" s="4">
        <v>1</v>
      </c>
      <c r="R93" s="5">
        <f t="shared" si="69"/>
        <v>1</v>
      </c>
      <c r="S93" s="8">
        <f t="shared" si="69"/>
        <v>1</v>
      </c>
      <c r="T93" s="9">
        <f t="shared" si="64"/>
        <v>1</v>
      </c>
      <c r="V93" s="5">
        <f t="shared" si="70"/>
        <v>0</v>
      </c>
      <c r="W93" s="8">
        <f t="shared" si="70"/>
        <v>0</v>
      </c>
      <c r="X93" s="9">
        <f t="shared" si="65"/>
        <v>0</v>
      </c>
      <c r="Z93" s="5">
        <f t="shared" si="71"/>
        <v>0</v>
      </c>
      <c r="AA93" s="8">
        <f t="shared" si="71"/>
        <v>0</v>
      </c>
      <c r="AB93" s="9">
        <f t="shared" si="66"/>
        <v>0</v>
      </c>
    </row>
    <row r="94" spans="1:28" x14ac:dyDescent="0.25">
      <c r="A94" s="25" t="str">
        <f>Specs!A94</f>
        <v>eGROUND_FUEL_SQUIRREL_MIDDENS_RADIUS</v>
      </c>
      <c r="B94" s="11"/>
      <c r="C94" s="12"/>
      <c r="D94" s="13"/>
      <c r="F94" s="5">
        <f t="shared" si="55"/>
        <v>0</v>
      </c>
      <c r="G94" s="8">
        <f t="shared" si="55"/>
        <v>0</v>
      </c>
      <c r="H94" s="9">
        <f t="shared" si="55"/>
        <v>0</v>
      </c>
      <c r="J94" s="5">
        <f t="shared" si="67"/>
        <v>0</v>
      </c>
      <c r="K94" s="8">
        <f t="shared" si="67"/>
        <v>0</v>
      </c>
      <c r="L94" s="9">
        <f t="shared" si="62"/>
        <v>0</v>
      </c>
      <c r="N94" s="5">
        <f t="shared" si="68"/>
        <v>0</v>
      </c>
      <c r="O94" s="8">
        <f t="shared" si="68"/>
        <v>0</v>
      </c>
      <c r="P94" s="9">
        <f t="shared" si="63"/>
        <v>0</v>
      </c>
      <c r="Q94" s="4">
        <v>5</v>
      </c>
      <c r="R94" s="5">
        <f t="shared" si="69"/>
        <v>5</v>
      </c>
      <c r="S94" s="8">
        <f t="shared" si="69"/>
        <v>5</v>
      </c>
      <c r="T94" s="9">
        <f t="shared" si="64"/>
        <v>5</v>
      </c>
      <c r="V94" s="5">
        <f t="shared" si="70"/>
        <v>0</v>
      </c>
      <c r="W94" s="8">
        <f t="shared" si="70"/>
        <v>0</v>
      </c>
      <c r="X94" s="9">
        <f t="shared" si="65"/>
        <v>0</v>
      </c>
      <c r="Z94" s="5">
        <f t="shared" si="71"/>
        <v>0</v>
      </c>
      <c r="AA94" s="8">
        <f t="shared" si="71"/>
        <v>0</v>
      </c>
      <c r="AB94" s="9">
        <f t="shared" si="66"/>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2"/>
  <sheetViews>
    <sheetView topLeftCell="E1" workbookViewId="0">
      <selection activeCell="AD1" sqref="AD1"/>
    </sheetView>
  </sheetViews>
  <sheetFormatPr defaultRowHeight="15" x14ac:dyDescent="0.25"/>
  <cols>
    <col min="1" max="1" width="73" style="26" customWidth="1"/>
    <col min="2" max="2" width="63.42578125" style="20" bestFit="1" customWidth="1"/>
    <col min="3" max="3" width="61.28515625" style="18" bestFit="1" customWidth="1"/>
    <col min="4" max="4" width="32.28515625" style="19" customWidth="1"/>
    <col min="5" max="5" width="13.5703125" style="4" bestFit="1" customWidth="1"/>
    <col min="6" max="6" width="9.140625" style="5" customWidth="1"/>
    <col min="7" max="7" width="9.140625" style="8" customWidth="1"/>
    <col min="8" max="8" width="9.140625" style="9" customWidth="1"/>
    <col min="9" max="9" width="9.140625" style="4" customWidth="1"/>
    <col min="10" max="10" width="9.140625" style="5" customWidth="1"/>
    <col min="11" max="11" width="9.140625" style="8" customWidth="1"/>
    <col min="12" max="12" width="9.140625" style="9" customWidth="1"/>
    <col min="13" max="13" width="9.140625" style="4" customWidth="1"/>
    <col min="14" max="14" width="9.140625" style="5" customWidth="1"/>
    <col min="15" max="15" width="9.140625" style="8" customWidth="1"/>
    <col min="16" max="16" width="9.140625" style="9" customWidth="1"/>
    <col min="17" max="17" width="9.140625" style="4" customWidth="1"/>
    <col min="18" max="18" width="9.140625" style="5" customWidth="1"/>
    <col min="19" max="19" width="9.140625" style="8" customWidth="1"/>
    <col min="20" max="20" width="9.140625" style="9" customWidth="1"/>
    <col min="21" max="21" width="9.140625" style="4" customWidth="1"/>
    <col min="22" max="22" width="9.140625" style="5" customWidth="1"/>
    <col min="23" max="23" width="9.140625" style="8" customWidth="1"/>
    <col min="24" max="24" width="9.140625" style="9" customWidth="1"/>
    <col min="25" max="25" width="9.140625" style="4"/>
    <col min="26" max="26" width="9.140625" style="5" customWidth="1"/>
    <col min="27" max="27" width="9.140625" style="8" customWidth="1"/>
    <col min="28" max="28" width="9.140625" style="9" customWidth="1"/>
    <col min="29" max="16384" width="9.140625" style="4"/>
  </cols>
  <sheetData>
    <row r="1" spans="1:28" x14ac:dyDescent="0.25">
      <c r="A1" s="10" t="s">
        <v>192</v>
      </c>
      <c r="C1" s="15"/>
      <c r="D1" s="16"/>
    </row>
    <row r="2" spans="1:28" s="6" customFormat="1" x14ac:dyDescent="0.25">
      <c r="A2"/>
      <c r="B2" s="21" t="s">
        <v>195</v>
      </c>
      <c r="C2" s="15" t="s">
        <v>194</v>
      </c>
      <c r="D2" s="16" t="s">
        <v>193</v>
      </c>
      <c r="E2" s="6" t="s">
        <v>39</v>
      </c>
      <c r="F2" s="7">
        <v>531</v>
      </c>
      <c r="G2" s="8">
        <v>532</v>
      </c>
      <c r="H2" s="9">
        <v>533</v>
      </c>
      <c r="I2" s="6" t="s">
        <v>40</v>
      </c>
      <c r="J2" s="7">
        <v>531</v>
      </c>
      <c r="K2" s="8">
        <v>532</v>
      </c>
      <c r="L2" s="9">
        <v>533</v>
      </c>
      <c r="M2" s="6" t="s">
        <v>41</v>
      </c>
      <c r="N2" s="7">
        <v>531</v>
      </c>
      <c r="O2" s="8">
        <v>532</v>
      </c>
      <c r="P2" s="9">
        <v>533</v>
      </c>
      <c r="Q2" s="6" t="s">
        <v>46</v>
      </c>
      <c r="R2" s="7">
        <v>531</v>
      </c>
      <c r="S2" s="8">
        <v>532</v>
      </c>
      <c r="T2" s="9">
        <v>533</v>
      </c>
      <c r="U2" s="6" t="s">
        <v>47</v>
      </c>
      <c r="V2" s="7">
        <v>531</v>
      </c>
      <c r="W2" s="8">
        <v>532</v>
      </c>
      <c r="X2" s="9">
        <v>533</v>
      </c>
      <c r="Y2" s="6" t="s">
        <v>52</v>
      </c>
      <c r="Z2" s="7">
        <v>531</v>
      </c>
      <c r="AA2" s="8">
        <v>532</v>
      </c>
      <c r="AB2" s="9">
        <v>533</v>
      </c>
    </row>
    <row r="3" spans="1:28" x14ac:dyDescent="0.25">
      <c r="A3" s="25" t="str">
        <f>Specs!A3</f>
        <v>eCANOPY_TREES_TOTAL_PERCENT_COVER</v>
      </c>
      <c r="B3" s="17">
        <v>0.25</v>
      </c>
      <c r="C3" s="18">
        <v>0.9</v>
      </c>
      <c r="E3" s="4">
        <v>40</v>
      </c>
      <c r="F3" s="5">
        <f>$B3*E3</f>
        <v>10</v>
      </c>
      <c r="G3" s="8">
        <f>$C3*F3</f>
        <v>9</v>
      </c>
      <c r="H3" s="9">
        <f>G3</f>
        <v>9</v>
      </c>
      <c r="J3" s="5">
        <f>$B3*I3</f>
        <v>0</v>
      </c>
      <c r="K3" s="8">
        <f>$C3*J3</f>
        <v>0</v>
      </c>
      <c r="L3" s="9">
        <f>K3</f>
        <v>0</v>
      </c>
      <c r="N3" s="5">
        <f>$B3*M3</f>
        <v>0</v>
      </c>
      <c r="O3" s="8">
        <f>$C3*N3</f>
        <v>0</v>
      </c>
      <c r="P3" s="9">
        <f>O3</f>
        <v>0</v>
      </c>
      <c r="Q3" s="4">
        <v>80</v>
      </c>
      <c r="R3" s="5">
        <f>$B3*Q3</f>
        <v>20</v>
      </c>
      <c r="S3" s="8">
        <f>$C3*R3</f>
        <v>18</v>
      </c>
      <c r="T3" s="9">
        <f>S3</f>
        <v>18</v>
      </c>
      <c r="U3" s="4">
        <v>85</v>
      </c>
      <c r="V3" s="5">
        <f>$B3*U3</f>
        <v>21.25</v>
      </c>
      <c r="W3" s="8">
        <f>$C3*V3</f>
        <v>19.125</v>
      </c>
      <c r="X3" s="9">
        <f>W3</f>
        <v>19.125</v>
      </c>
      <c r="Y3" s="4">
        <v>60</v>
      </c>
      <c r="Z3" s="5">
        <f>$B3*Y3</f>
        <v>15</v>
      </c>
      <c r="AA3" s="8">
        <f>$C3*Z3</f>
        <v>13.5</v>
      </c>
      <c r="AB3" s="9">
        <f>AA3</f>
        <v>13.5</v>
      </c>
    </row>
    <row r="4" spans="1:28" x14ac:dyDescent="0.25">
      <c r="A4" s="25" t="str">
        <f>Specs!A4</f>
        <v>eCANOPY_TREES_OVERSTORY_DIAMETER_AT_BREAST_HEIGHT</v>
      </c>
      <c r="B4" s="17"/>
      <c r="E4" s="4">
        <v>9.6</v>
      </c>
      <c r="F4" s="5">
        <f>E4</f>
        <v>9.6</v>
      </c>
      <c r="G4" s="8">
        <f t="shared" ref="G4:H12" si="0">F4</f>
        <v>9.6</v>
      </c>
      <c r="H4" s="9">
        <f t="shared" si="0"/>
        <v>9.6</v>
      </c>
      <c r="J4" s="5">
        <f>I4</f>
        <v>0</v>
      </c>
      <c r="K4" s="8">
        <f t="shared" ref="K4:K12" si="1">J4</f>
        <v>0</v>
      </c>
      <c r="L4" s="9">
        <f t="shared" ref="L4:L18" si="2">K4</f>
        <v>0</v>
      </c>
      <c r="N4" s="5">
        <f>M4</f>
        <v>0</v>
      </c>
      <c r="O4" s="8">
        <f t="shared" ref="O4:O12" si="3">N4</f>
        <v>0</v>
      </c>
      <c r="P4" s="9">
        <f t="shared" ref="P4:P18" si="4">O4</f>
        <v>0</v>
      </c>
      <c r="Q4" s="4">
        <v>2.9</v>
      </c>
      <c r="R4" s="5">
        <f>Q4</f>
        <v>2.9</v>
      </c>
      <c r="S4" s="8">
        <f t="shared" ref="S4:S12" si="5">R4</f>
        <v>2.9</v>
      </c>
      <c r="T4" s="9">
        <f t="shared" ref="T4:T18" si="6">S4</f>
        <v>2.9</v>
      </c>
      <c r="U4" s="4">
        <v>14</v>
      </c>
      <c r="V4" s="5">
        <f>U4</f>
        <v>14</v>
      </c>
      <c r="W4" s="8">
        <f t="shared" ref="W4:W12" si="7">V4</f>
        <v>14</v>
      </c>
      <c r="X4" s="9">
        <f t="shared" ref="X4:X18" si="8">W4</f>
        <v>14</v>
      </c>
      <c r="Y4" s="4">
        <v>12</v>
      </c>
      <c r="Z4" s="5">
        <f>Y4</f>
        <v>12</v>
      </c>
      <c r="AA4" s="8">
        <f t="shared" ref="AA4:AA12" si="9">Z4</f>
        <v>12</v>
      </c>
      <c r="AB4" s="9">
        <f t="shared" ref="AB4:AB18" si="10">AA4</f>
        <v>12</v>
      </c>
    </row>
    <row r="5" spans="1:28" x14ac:dyDescent="0.25">
      <c r="A5" s="25" t="str">
        <f>Specs!A5</f>
        <v>eCANOPY_TREES_OVERSTORY_HEIGHT_TO_LIVE_CROWN</v>
      </c>
      <c r="B5" s="17">
        <v>1.5</v>
      </c>
      <c r="E5" s="4">
        <v>20</v>
      </c>
      <c r="F5" s="5">
        <f>$B5*E5</f>
        <v>30</v>
      </c>
      <c r="G5" s="8">
        <f t="shared" si="0"/>
        <v>30</v>
      </c>
      <c r="H5" s="9">
        <f t="shared" si="0"/>
        <v>30</v>
      </c>
      <c r="J5" s="5">
        <f>$B5*I5</f>
        <v>0</v>
      </c>
      <c r="K5" s="8">
        <f t="shared" si="1"/>
        <v>0</v>
      </c>
      <c r="L5" s="9">
        <f t="shared" si="2"/>
        <v>0</v>
      </c>
      <c r="N5" s="5">
        <f>$B5*M5</f>
        <v>0</v>
      </c>
      <c r="O5" s="8">
        <f t="shared" si="3"/>
        <v>0</v>
      </c>
      <c r="P5" s="9">
        <f t="shared" si="4"/>
        <v>0</v>
      </c>
      <c r="Q5" s="4">
        <v>4</v>
      </c>
      <c r="R5" s="5">
        <f>$B5*Q5</f>
        <v>6</v>
      </c>
      <c r="S5" s="8">
        <f t="shared" si="5"/>
        <v>6</v>
      </c>
      <c r="T5" s="9">
        <f t="shared" si="6"/>
        <v>6</v>
      </c>
      <c r="U5" s="4">
        <v>20</v>
      </c>
      <c r="V5" s="5">
        <f>$B5*U5</f>
        <v>30</v>
      </c>
      <c r="W5" s="8">
        <f t="shared" si="7"/>
        <v>30</v>
      </c>
      <c r="X5" s="9">
        <f t="shared" si="8"/>
        <v>30</v>
      </c>
      <c r="Y5" s="4">
        <v>55</v>
      </c>
      <c r="Z5" s="5">
        <f>$B5*Y5</f>
        <v>82.5</v>
      </c>
      <c r="AA5" s="8">
        <f t="shared" si="9"/>
        <v>82.5</v>
      </c>
      <c r="AB5" s="9">
        <f t="shared" si="10"/>
        <v>82.5</v>
      </c>
    </row>
    <row r="6" spans="1:28" x14ac:dyDescent="0.25">
      <c r="A6" s="25" t="str">
        <f>Specs!A6</f>
        <v>eCANOPY_TREES_OVERSTORY_HEIGHT</v>
      </c>
      <c r="B6" s="17"/>
      <c r="E6" s="4">
        <v>100</v>
      </c>
      <c r="F6" s="5">
        <f>E6</f>
        <v>100</v>
      </c>
      <c r="G6" s="8">
        <f t="shared" si="0"/>
        <v>100</v>
      </c>
      <c r="H6" s="9">
        <f t="shared" si="0"/>
        <v>100</v>
      </c>
      <c r="J6" s="5">
        <f>I6</f>
        <v>0</v>
      </c>
      <c r="K6" s="8">
        <f t="shared" si="1"/>
        <v>0</v>
      </c>
      <c r="L6" s="9">
        <f t="shared" si="2"/>
        <v>0</v>
      </c>
      <c r="N6" s="5">
        <f>M6</f>
        <v>0</v>
      </c>
      <c r="O6" s="8">
        <f t="shared" si="3"/>
        <v>0</v>
      </c>
      <c r="P6" s="9">
        <f t="shared" si="4"/>
        <v>0</v>
      </c>
      <c r="Q6" s="4">
        <v>25</v>
      </c>
      <c r="R6" s="5">
        <f>Q6</f>
        <v>25</v>
      </c>
      <c r="S6" s="8">
        <f t="shared" si="5"/>
        <v>25</v>
      </c>
      <c r="T6" s="9">
        <f t="shared" si="6"/>
        <v>25</v>
      </c>
      <c r="U6" s="4">
        <v>60</v>
      </c>
      <c r="V6" s="5">
        <f>U6</f>
        <v>60</v>
      </c>
      <c r="W6" s="8">
        <f t="shared" si="7"/>
        <v>60</v>
      </c>
      <c r="X6" s="9">
        <f t="shared" si="8"/>
        <v>60</v>
      </c>
      <c r="Y6" s="4">
        <v>78</v>
      </c>
      <c r="Z6" s="5">
        <f>Y6</f>
        <v>78</v>
      </c>
      <c r="AA6" s="8">
        <f t="shared" si="9"/>
        <v>78</v>
      </c>
      <c r="AB6" s="9">
        <f t="shared" si="10"/>
        <v>78</v>
      </c>
    </row>
    <row r="7" spans="1:28" x14ac:dyDescent="0.25">
      <c r="A7" s="25" t="str">
        <f>Specs!A7</f>
        <v>eCANOPY_TREES_OVERSTORY_PERCENT_COVER</v>
      </c>
      <c r="B7" s="17">
        <v>0.25</v>
      </c>
      <c r="C7" s="18">
        <v>0.9</v>
      </c>
      <c r="E7" s="4">
        <v>40</v>
      </c>
      <c r="F7" s="5">
        <f>$B7*E7</f>
        <v>10</v>
      </c>
      <c r="G7" s="8">
        <f>$C7*F7</f>
        <v>9</v>
      </c>
      <c r="H7" s="9">
        <f t="shared" si="0"/>
        <v>9</v>
      </c>
      <c r="J7" s="5">
        <f>$B7*I7</f>
        <v>0</v>
      </c>
      <c r="K7" s="8">
        <f>$C7*J7</f>
        <v>0</v>
      </c>
      <c r="L7" s="9">
        <f t="shared" si="2"/>
        <v>0</v>
      </c>
      <c r="N7" s="5">
        <f>$B7*M7</f>
        <v>0</v>
      </c>
      <c r="O7" s="8">
        <f>$C7*N7</f>
        <v>0</v>
      </c>
      <c r="P7" s="9">
        <f t="shared" si="4"/>
        <v>0</v>
      </c>
      <c r="Q7" s="4">
        <v>80</v>
      </c>
      <c r="R7" s="5">
        <f>$B7*Q7</f>
        <v>20</v>
      </c>
      <c r="S7" s="8">
        <f>$C7*R7</f>
        <v>18</v>
      </c>
      <c r="T7" s="9">
        <f t="shared" si="6"/>
        <v>18</v>
      </c>
      <c r="U7" s="4">
        <v>50</v>
      </c>
      <c r="V7" s="5">
        <f>$B7*U7</f>
        <v>12.5</v>
      </c>
      <c r="W7" s="8">
        <f>$C7*V7</f>
        <v>11.25</v>
      </c>
      <c r="X7" s="9">
        <f t="shared" si="8"/>
        <v>11.25</v>
      </c>
      <c r="Y7" s="4">
        <v>50</v>
      </c>
      <c r="Z7" s="5">
        <f>$B7*Y7</f>
        <v>12.5</v>
      </c>
      <c r="AA7" s="8">
        <f>$C7*Z7</f>
        <v>11.25</v>
      </c>
      <c r="AB7" s="9">
        <f t="shared" si="10"/>
        <v>11.25</v>
      </c>
    </row>
    <row r="8" spans="1:28" x14ac:dyDescent="0.25">
      <c r="A8" s="25" t="str">
        <f>Specs!A8</f>
        <v>eCANOPY_TREES_OVERSTORY_STEM_DENSITY</v>
      </c>
      <c r="B8" s="17">
        <v>0.25</v>
      </c>
      <c r="C8" s="18">
        <v>0.9</v>
      </c>
      <c r="E8" s="4">
        <v>12</v>
      </c>
      <c r="F8" s="5">
        <f>$B8*E8</f>
        <v>3</v>
      </c>
      <c r="G8" s="8">
        <f>$C8*F8</f>
        <v>2.7</v>
      </c>
      <c r="H8" s="9">
        <f t="shared" si="0"/>
        <v>2.7</v>
      </c>
      <c r="J8" s="5">
        <f>$B8*I8</f>
        <v>0</v>
      </c>
      <c r="K8" s="8">
        <f>$C8*J8</f>
        <v>0</v>
      </c>
      <c r="L8" s="9">
        <f t="shared" si="2"/>
        <v>0</v>
      </c>
      <c r="N8" s="5">
        <f>$B8*M8</f>
        <v>0</v>
      </c>
      <c r="O8" s="8">
        <f>$C8*N8</f>
        <v>0</v>
      </c>
      <c r="P8" s="9">
        <f t="shared" si="4"/>
        <v>0</v>
      </c>
      <c r="Q8" s="4">
        <v>3500</v>
      </c>
      <c r="R8" s="5">
        <f>$B8*Q8</f>
        <v>875</v>
      </c>
      <c r="S8" s="8">
        <f>$C8*R8</f>
        <v>787.5</v>
      </c>
      <c r="T8" s="9">
        <f t="shared" si="6"/>
        <v>787.5</v>
      </c>
      <c r="U8" s="4">
        <v>45</v>
      </c>
      <c r="V8" s="5">
        <f>$B8*U8</f>
        <v>11.25</v>
      </c>
      <c r="W8" s="8">
        <f>$C8*V8</f>
        <v>10.125</v>
      </c>
      <c r="X8" s="9">
        <f t="shared" si="8"/>
        <v>10.125</v>
      </c>
      <c r="Y8" s="4">
        <v>100</v>
      </c>
      <c r="Z8" s="5">
        <f>$B8*Y8</f>
        <v>25</v>
      </c>
      <c r="AA8" s="8">
        <f>$C8*Z8</f>
        <v>22.5</v>
      </c>
      <c r="AB8" s="9">
        <f t="shared" si="10"/>
        <v>22.5</v>
      </c>
    </row>
    <row r="9" spans="1:28" x14ac:dyDescent="0.25">
      <c r="A9" s="25" t="str">
        <f>Specs!A9</f>
        <v>eCANOPY_TREES_MIDSTORY_DIAMETER_AT_BREAST_HEIGHT</v>
      </c>
      <c r="B9" s="17"/>
      <c r="F9" s="5">
        <f>E9</f>
        <v>0</v>
      </c>
      <c r="G9" s="8">
        <f t="shared" si="0"/>
        <v>0</v>
      </c>
      <c r="H9" s="22">
        <f t="shared" si="0"/>
        <v>0</v>
      </c>
      <c r="J9" s="5">
        <f>I9</f>
        <v>0</v>
      </c>
      <c r="K9" s="8">
        <f t="shared" si="1"/>
        <v>0</v>
      </c>
      <c r="L9" s="22">
        <f t="shared" si="2"/>
        <v>0</v>
      </c>
      <c r="N9" s="5">
        <f>M9</f>
        <v>0</v>
      </c>
      <c r="O9" s="8">
        <f t="shared" si="3"/>
        <v>0</v>
      </c>
      <c r="P9" s="22">
        <f t="shared" si="4"/>
        <v>0</v>
      </c>
      <c r="R9" s="5">
        <f>Q9</f>
        <v>0</v>
      </c>
      <c r="S9" s="8">
        <f t="shared" si="5"/>
        <v>0</v>
      </c>
      <c r="T9" s="22">
        <f t="shared" si="6"/>
        <v>0</v>
      </c>
      <c r="U9" s="4">
        <v>7.5</v>
      </c>
      <c r="V9" s="5">
        <f>U9</f>
        <v>7.5</v>
      </c>
      <c r="W9" s="8">
        <f t="shared" si="7"/>
        <v>7.5</v>
      </c>
      <c r="X9" s="22">
        <f t="shared" si="8"/>
        <v>7.5</v>
      </c>
      <c r="Z9" s="5">
        <f>Y9</f>
        <v>0</v>
      </c>
      <c r="AA9" s="8">
        <f t="shared" si="9"/>
        <v>0</v>
      </c>
      <c r="AB9" s="22">
        <f t="shared" si="10"/>
        <v>0</v>
      </c>
    </row>
    <row r="10" spans="1:28" x14ac:dyDescent="0.25">
      <c r="A10" s="25" t="str">
        <f>Specs!A10</f>
        <v>eCANOPY_TREES_MIDSTORY_HEIGHT_TO_LIVE_CROWN</v>
      </c>
      <c r="B10" s="17">
        <v>1.5</v>
      </c>
      <c r="F10" s="5">
        <f>$B10*E10</f>
        <v>0</v>
      </c>
      <c r="G10" s="8">
        <f t="shared" si="0"/>
        <v>0</v>
      </c>
      <c r="H10" s="22">
        <f t="shared" ref="F10:H18" si="11">G10</f>
        <v>0</v>
      </c>
      <c r="J10" s="5">
        <f>$B10*I10</f>
        <v>0</v>
      </c>
      <c r="K10" s="8">
        <f t="shared" si="1"/>
        <v>0</v>
      </c>
      <c r="L10" s="22">
        <f t="shared" si="2"/>
        <v>0</v>
      </c>
      <c r="N10" s="5">
        <f>$B10*M10</f>
        <v>0</v>
      </c>
      <c r="O10" s="8">
        <f t="shared" si="3"/>
        <v>0</v>
      </c>
      <c r="P10" s="22">
        <f t="shared" si="4"/>
        <v>0</v>
      </c>
      <c r="R10" s="5">
        <f>$B10*Q10</f>
        <v>0</v>
      </c>
      <c r="S10" s="8">
        <f t="shared" si="5"/>
        <v>0</v>
      </c>
      <c r="T10" s="22">
        <f t="shared" si="6"/>
        <v>0</v>
      </c>
      <c r="U10" s="4">
        <v>10</v>
      </c>
      <c r="V10" s="5">
        <f>$B10*U10</f>
        <v>15</v>
      </c>
      <c r="W10" s="8">
        <f t="shared" si="7"/>
        <v>15</v>
      </c>
      <c r="X10" s="22">
        <f t="shared" si="8"/>
        <v>15</v>
      </c>
      <c r="Z10" s="5">
        <f>$B10*Y10</f>
        <v>0</v>
      </c>
      <c r="AA10" s="8">
        <f t="shared" si="9"/>
        <v>0</v>
      </c>
      <c r="AB10" s="22">
        <f t="shared" si="10"/>
        <v>0</v>
      </c>
    </row>
    <row r="11" spans="1:28" x14ac:dyDescent="0.25">
      <c r="A11" s="25" t="str">
        <f>Specs!A11</f>
        <v>eCANOPY_TREES_MIDSTORY_HEIGHT</v>
      </c>
      <c r="B11" s="17"/>
      <c r="F11" s="5">
        <f t="shared" si="11"/>
        <v>0</v>
      </c>
      <c r="G11" s="8">
        <f t="shared" si="0"/>
        <v>0</v>
      </c>
      <c r="H11" s="22">
        <f t="shared" si="11"/>
        <v>0</v>
      </c>
      <c r="J11" s="5">
        <f t="shared" ref="J11" si="12">I11</f>
        <v>0</v>
      </c>
      <c r="K11" s="8">
        <f t="shared" si="1"/>
        <v>0</v>
      </c>
      <c r="L11" s="22">
        <f t="shared" si="2"/>
        <v>0</v>
      </c>
      <c r="N11" s="5">
        <f t="shared" ref="N11" si="13">M11</f>
        <v>0</v>
      </c>
      <c r="O11" s="8">
        <f t="shared" si="3"/>
        <v>0</v>
      </c>
      <c r="P11" s="22">
        <f t="shared" si="4"/>
        <v>0</v>
      </c>
      <c r="R11" s="5">
        <f t="shared" ref="R11" si="14">Q11</f>
        <v>0</v>
      </c>
      <c r="S11" s="8">
        <f t="shared" si="5"/>
        <v>0</v>
      </c>
      <c r="T11" s="22">
        <f t="shared" si="6"/>
        <v>0</v>
      </c>
      <c r="U11" s="4">
        <v>44</v>
      </c>
      <c r="V11" s="5">
        <f t="shared" ref="V11" si="15">U11</f>
        <v>44</v>
      </c>
      <c r="W11" s="8">
        <f t="shared" si="7"/>
        <v>44</v>
      </c>
      <c r="X11" s="22">
        <f t="shared" si="8"/>
        <v>44</v>
      </c>
      <c r="Z11" s="5">
        <f t="shared" ref="Z11" si="16">Y11</f>
        <v>0</v>
      </c>
      <c r="AA11" s="8">
        <f t="shared" si="9"/>
        <v>0</v>
      </c>
      <c r="AB11" s="22">
        <f t="shared" si="10"/>
        <v>0</v>
      </c>
    </row>
    <row r="12" spans="1:28" x14ac:dyDescent="0.25">
      <c r="A12" s="25" t="str">
        <f>Specs!A12</f>
        <v>eCANOPY_TREES_MIDSTORY_PERCENT_COVER</v>
      </c>
      <c r="B12" s="17">
        <v>0.25</v>
      </c>
      <c r="C12" s="18">
        <v>0.9</v>
      </c>
      <c r="F12" s="5">
        <f>$B12*E12</f>
        <v>0</v>
      </c>
      <c r="G12" s="8">
        <f>$C12*F12</f>
        <v>0</v>
      </c>
      <c r="H12" s="22">
        <f t="shared" si="11"/>
        <v>0</v>
      </c>
      <c r="J12" s="5">
        <f>$B12*I12</f>
        <v>0</v>
      </c>
      <c r="K12" s="8">
        <f>$C12*J12</f>
        <v>0</v>
      </c>
      <c r="L12" s="22">
        <f t="shared" si="2"/>
        <v>0</v>
      </c>
      <c r="N12" s="5">
        <f>$B12*M12</f>
        <v>0</v>
      </c>
      <c r="O12" s="8">
        <f>$C12*N12</f>
        <v>0</v>
      </c>
      <c r="P12" s="22">
        <f t="shared" si="4"/>
        <v>0</v>
      </c>
      <c r="R12" s="5">
        <f>$B12*Q12</f>
        <v>0</v>
      </c>
      <c r="S12" s="8">
        <f>$C12*R12</f>
        <v>0</v>
      </c>
      <c r="T12" s="22">
        <f t="shared" si="6"/>
        <v>0</v>
      </c>
      <c r="U12" s="4">
        <v>50</v>
      </c>
      <c r="V12" s="5">
        <f>$B12*U12</f>
        <v>12.5</v>
      </c>
      <c r="W12" s="8">
        <f>$C12*V12</f>
        <v>11.25</v>
      </c>
      <c r="X12" s="22">
        <f t="shared" si="8"/>
        <v>11.25</v>
      </c>
      <c r="Z12" s="5">
        <f>$B12*Y12</f>
        <v>0</v>
      </c>
      <c r="AA12" s="8">
        <f>$C12*Z12</f>
        <v>0</v>
      </c>
      <c r="AB12" s="22">
        <f t="shared" si="10"/>
        <v>0</v>
      </c>
    </row>
    <row r="13" spans="1:28" x14ac:dyDescent="0.25">
      <c r="A13" s="25" t="str">
        <f>Specs!A13</f>
        <v>eCANOPY_TREES_MIDSTORY_STEM_DENSITY</v>
      </c>
      <c r="B13" s="17">
        <v>0.25</v>
      </c>
      <c r="C13" s="18">
        <v>0.9</v>
      </c>
      <c r="F13" s="5">
        <f>$B13*E13</f>
        <v>0</v>
      </c>
      <c r="G13" s="8">
        <f>$C13*F13</f>
        <v>0</v>
      </c>
      <c r="H13" s="22">
        <f t="shared" si="11"/>
        <v>0</v>
      </c>
      <c r="J13" s="5">
        <f>$B13*I13</f>
        <v>0</v>
      </c>
      <c r="K13" s="8">
        <f>$C13*J13</f>
        <v>0</v>
      </c>
      <c r="L13" s="22">
        <f t="shared" si="2"/>
        <v>0</v>
      </c>
      <c r="N13" s="5">
        <f>$B13*M13</f>
        <v>0</v>
      </c>
      <c r="O13" s="8">
        <f>$C13*N13</f>
        <v>0</v>
      </c>
      <c r="P13" s="22">
        <f t="shared" si="4"/>
        <v>0</v>
      </c>
      <c r="R13" s="5">
        <f>$B13*Q13</f>
        <v>0</v>
      </c>
      <c r="S13" s="8">
        <f>$C13*R13</f>
        <v>0</v>
      </c>
      <c r="T13" s="22">
        <f t="shared" si="6"/>
        <v>0</v>
      </c>
      <c r="U13" s="4">
        <v>150</v>
      </c>
      <c r="V13" s="5">
        <f>$B13*U13</f>
        <v>37.5</v>
      </c>
      <c r="W13" s="8">
        <f>$C13*V13</f>
        <v>33.75</v>
      </c>
      <c r="X13" s="22">
        <f t="shared" si="8"/>
        <v>33.75</v>
      </c>
      <c r="Z13" s="5">
        <f>$B13*Y13</f>
        <v>0</v>
      </c>
      <c r="AA13" s="8">
        <f>$C13*Z13</f>
        <v>0</v>
      </c>
      <c r="AB13" s="22">
        <f t="shared" si="10"/>
        <v>0</v>
      </c>
    </row>
    <row r="14" spans="1:28" x14ac:dyDescent="0.25">
      <c r="A14" s="25" t="str">
        <f>Specs!A14</f>
        <v>eCANOPY_TREES_UNDERSTORY_DIAMETER_AT_BREAST_HEIGHT</v>
      </c>
      <c r="B14" s="17"/>
      <c r="F14" s="5">
        <f t="shared" si="11"/>
        <v>0</v>
      </c>
      <c r="G14" s="8">
        <f t="shared" si="11"/>
        <v>0</v>
      </c>
      <c r="H14" s="22">
        <f t="shared" si="11"/>
        <v>0</v>
      </c>
      <c r="J14" s="5">
        <f t="shared" ref="J14:K16" si="17">I14</f>
        <v>0</v>
      </c>
      <c r="K14" s="8">
        <f t="shared" si="17"/>
        <v>0</v>
      </c>
      <c r="L14" s="22">
        <f t="shared" si="2"/>
        <v>0</v>
      </c>
      <c r="N14" s="5">
        <f t="shared" ref="N14:O16" si="18">M14</f>
        <v>0</v>
      </c>
      <c r="O14" s="8">
        <f t="shared" si="18"/>
        <v>0</v>
      </c>
      <c r="P14" s="22">
        <f t="shared" si="4"/>
        <v>0</v>
      </c>
      <c r="Q14" s="4">
        <v>0.5</v>
      </c>
      <c r="R14" s="5">
        <f t="shared" ref="R14:S16" si="19">Q14</f>
        <v>0.5</v>
      </c>
      <c r="S14" s="8">
        <f t="shared" si="19"/>
        <v>0.5</v>
      </c>
      <c r="T14" s="22">
        <f t="shared" si="6"/>
        <v>0.5</v>
      </c>
      <c r="U14" s="4">
        <v>1.7</v>
      </c>
      <c r="V14" s="5">
        <f t="shared" ref="V14:W16" si="20">U14</f>
        <v>1.7</v>
      </c>
      <c r="W14" s="8">
        <f t="shared" si="20"/>
        <v>1.7</v>
      </c>
      <c r="X14" s="22">
        <f t="shared" si="8"/>
        <v>1.7</v>
      </c>
      <c r="Y14" s="4">
        <v>1</v>
      </c>
      <c r="Z14" s="5">
        <f t="shared" ref="Z14:AA16" si="21">Y14</f>
        <v>1</v>
      </c>
      <c r="AA14" s="8">
        <f t="shared" si="21"/>
        <v>1</v>
      </c>
      <c r="AB14" s="22">
        <f t="shared" si="10"/>
        <v>1</v>
      </c>
    </row>
    <row r="15" spans="1:28" x14ac:dyDescent="0.25">
      <c r="A15" s="25" t="str">
        <f>Specs!A15</f>
        <v>eCANOPY_TREES_UNDERSTORY_HEIGHT_TO_LIVE_CROWN</v>
      </c>
      <c r="B15" s="17">
        <v>1.5</v>
      </c>
      <c r="F15" s="5">
        <f>$B15*E15</f>
        <v>0</v>
      </c>
      <c r="G15" s="8">
        <f t="shared" si="11"/>
        <v>0</v>
      </c>
      <c r="H15" s="22">
        <f t="shared" si="11"/>
        <v>0</v>
      </c>
      <c r="J15" s="5">
        <f>$B15*I15</f>
        <v>0</v>
      </c>
      <c r="K15" s="8">
        <f t="shared" si="17"/>
        <v>0</v>
      </c>
      <c r="L15" s="22">
        <f t="shared" si="2"/>
        <v>0</v>
      </c>
      <c r="N15" s="5">
        <f>$B15*M15</f>
        <v>0</v>
      </c>
      <c r="O15" s="8">
        <f t="shared" si="18"/>
        <v>0</v>
      </c>
      <c r="P15" s="22">
        <f t="shared" si="4"/>
        <v>0</v>
      </c>
      <c r="Q15" s="4">
        <v>0</v>
      </c>
      <c r="R15" s="5">
        <f>$B15*Q15</f>
        <v>0</v>
      </c>
      <c r="S15" s="8">
        <f t="shared" si="19"/>
        <v>0</v>
      </c>
      <c r="T15" s="22">
        <f t="shared" si="6"/>
        <v>0</v>
      </c>
      <c r="U15" s="4">
        <v>2</v>
      </c>
      <c r="V15" s="5">
        <f>$B15*U15</f>
        <v>3</v>
      </c>
      <c r="W15" s="8">
        <f t="shared" si="20"/>
        <v>3</v>
      </c>
      <c r="X15" s="22">
        <f t="shared" si="8"/>
        <v>3</v>
      </c>
      <c r="Y15" s="4">
        <v>2</v>
      </c>
      <c r="Z15" s="5">
        <f>$B15*Y15</f>
        <v>3</v>
      </c>
      <c r="AA15" s="8">
        <f t="shared" si="21"/>
        <v>3</v>
      </c>
      <c r="AB15" s="22">
        <f t="shared" si="10"/>
        <v>3</v>
      </c>
    </row>
    <row r="16" spans="1:28" x14ac:dyDescent="0.25">
      <c r="A16" s="25" t="str">
        <f>Specs!A16</f>
        <v>eCANOPY_TREES_UNDERSTORY_HEIGHT</v>
      </c>
      <c r="B16" s="17"/>
      <c r="F16" s="5">
        <f t="shared" si="11"/>
        <v>0</v>
      </c>
      <c r="G16" s="8">
        <f t="shared" si="11"/>
        <v>0</v>
      </c>
      <c r="H16" s="22">
        <f t="shared" si="11"/>
        <v>0</v>
      </c>
      <c r="J16" s="5">
        <f t="shared" ref="J16" si="22">I16</f>
        <v>0</v>
      </c>
      <c r="K16" s="8">
        <f t="shared" si="17"/>
        <v>0</v>
      </c>
      <c r="L16" s="22">
        <f t="shared" si="2"/>
        <v>0</v>
      </c>
      <c r="N16" s="5">
        <f t="shared" ref="N16" si="23">M16</f>
        <v>0</v>
      </c>
      <c r="O16" s="8">
        <f t="shared" si="18"/>
        <v>0</v>
      </c>
      <c r="P16" s="22">
        <f t="shared" si="4"/>
        <v>0</v>
      </c>
      <c r="Q16" s="4">
        <v>1.5</v>
      </c>
      <c r="R16" s="5">
        <f t="shared" ref="R16" si="24">Q16</f>
        <v>1.5</v>
      </c>
      <c r="S16" s="8">
        <f t="shared" si="19"/>
        <v>1.5</v>
      </c>
      <c r="T16" s="22">
        <f t="shared" si="6"/>
        <v>1.5</v>
      </c>
      <c r="U16" s="4">
        <v>10</v>
      </c>
      <c r="V16" s="5">
        <f t="shared" ref="V16" si="25">U16</f>
        <v>10</v>
      </c>
      <c r="W16" s="8">
        <f t="shared" si="20"/>
        <v>10</v>
      </c>
      <c r="X16" s="22">
        <f t="shared" si="8"/>
        <v>10</v>
      </c>
      <c r="Y16" s="4">
        <v>5</v>
      </c>
      <c r="Z16" s="5">
        <f t="shared" ref="Z16" si="26">Y16</f>
        <v>5</v>
      </c>
      <c r="AA16" s="8">
        <f t="shared" si="21"/>
        <v>5</v>
      </c>
      <c r="AB16" s="22">
        <f t="shared" si="10"/>
        <v>5</v>
      </c>
    </row>
    <row r="17" spans="1:28" x14ac:dyDescent="0.25">
      <c r="A17" s="25" t="str">
        <f>Specs!A17</f>
        <v>eCANOPY_TREES_UNDERSTORY_PERCENT_COVER</v>
      </c>
      <c r="B17" s="17">
        <v>0.3</v>
      </c>
      <c r="C17" s="18">
        <v>0.9</v>
      </c>
      <c r="F17" s="5">
        <f>$B17*E17</f>
        <v>0</v>
      </c>
      <c r="G17" s="8">
        <f>$C17*F17</f>
        <v>0</v>
      </c>
      <c r="H17" s="22">
        <f t="shared" si="11"/>
        <v>0</v>
      </c>
      <c r="J17" s="5">
        <f>$B17*I17</f>
        <v>0</v>
      </c>
      <c r="K17" s="8">
        <f>$C17*J17</f>
        <v>0</v>
      </c>
      <c r="L17" s="22">
        <f t="shared" si="2"/>
        <v>0</v>
      </c>
      <c r="N17" s="5">
        <f>$B17*M17</f>
        <v>0</v>
      </c>
      <c r="O17" s="8">
        <f>$C17*N17</f>
        <v>0</v>
      </c>
      <c r="P17" s="22">
        <f t="shared" si="4"/>
        <v>0</v>
      </c>
      <c r="Q17" s="4">
        <v>3</v>
      </c>
      <c r="R17" s="5">
        <f>$B17*Q17</f>
        <v>0.89999999999999991</v>
      </c>
      <c r="S17" s="8">
        <f>$C17*R17</f>
        <v>0.80999999999999994</v>
      </c>
      <c r="T17" s="22">
        <f t="shared" si="6"/>
        <v>0.80999999999999994</v>
      </c>
      <c r="U17" s="4">
        <v>30</v>
      </c>
      <c r="V17" s="5">
        <f>$B17*U17</f>
        <v>9</v>
      </c>
      <c r="W17" s="8">
        <f>$C17*V17</f>
        <v>8.1</v>
      </c>
      <c r="X17" s="22">
        <f t="shared" si="8"/>
        <v>8.1</v>
      </c>
      <c r="Y17" s="4">
        <v>5</v>
      </c>
      <c r="Z17" s="5">
        <f>$B17*Y17</f>
        <v>1.5</v>
      </c>
      <c r="AA17" s="8">
        <f>$C17*Z17</f>
        <v>1.35</v>
      </c>
      <c r="AB17" s="22">
        <f t="shared" si="10"/>
        <v>1.35</v>
      </c>
    </row>
    <row r="18" spans="1:28" x14ac:dyDescent="0.25">
      <c r="A18" s="25" t="str">
        <f>Specs!A18</f>
        <v>eCANOPY_TREES_UNDERSTORY_STEM_DENSITY</v>
      </c>
      <c r="B18" s="17">
        <v>0.3</v>
      </c>
      <c r="C18" s="18">
        <v>0.9</v>
      </c>
      <c r="F18" s="5">
        <f>$B18*E18</f>
        <v>0</v>
      </c>
      <c r="G18" s="8">
        <f>$C18*F18</f>
        <v>0</v>
      </c>
      <c r="H18" s="22">
        <f t="shared" si="11"/>
        <v>0</v>
      </c>
      <c r="J18" s="5">
        <f>$B18*I18</f>
        <v>0</v>
      </c>
      <c r="K18" s="8">
        <f>$C18*J18</f>
        <v>0</v>
      </c>
      <c r="L18" s="22">
        <f t="shared" si="2"/>
        <v>0</v>
      </c>
      <c r="N18" s="5">
        <f>$B18*M18</f>
        <v>0</v>
      </c>
      <c r="O18" s="8">
        <f>$C18*N18</f>
        <v>0</v>
      </c>
      <c r="P18" s="22">
        <f t="shared" si="4"/>
        <v>0</v>
      </c>
      <c r="Q18" s="4">
        <v>1000</v>
      </c>
      <c r="R18" s="5">
        <f>$B18*Q18</f>
        <v>300</v>
      </c>
      <c r="S18" s="8">
        <f>$C18*R18</f>
        <v>270</v>
      </c>
      <c r="T18" s="22">
        <f t="shared" si="6"/>
        <v>270</v>
      </c>
      <c r="U18" s="4">
        <v>1000</v>
      </c>
      <c r="V18" s="5">
        <f>$B18*U18</f>
        <v>300</v>
      </c>
      <c r="W18" s="8">
        <f>$C18*V18</f>
        <v>270</v>
      </c>
      <c r="X18" s="22">
        <f t="shared" si="8"/>
        <v>270</v>
      </c>
      <c r="Y18" s="4">
        <v>25</v>
      </c>
      <c r="Z18" s="5">
        <f>$B18*Y18</f>
        <v>7.5</v>
      </c>
      <c r="AA18" s="8">
        <f>$C18*Z18</f>
        <v>6.75</v>
      </c>
      <c r="AB18" s="22">
        <f t="shared" si="10"/>
        <v>6.75</v>
      </c>
    </row>
    <row r="19" spans="1:28" x14ac:dyDescent="0.25">
      <c r="A19" s="25" t="str">
        <f>Specs!A19</f>
        <v>eCANOPY_SNAGS_CLASS_1_ALL_OTHERS_DIAMETER</v>
      </c>
      <c r="B19" s="17"/>
      <c r="C19" s="18" t="s">
        <v>30</v>
      </c>
      <c r="D19" s="19" t="s">
        <v>30</v>
      </c>
      <c r="F19" s="5">
        <f>E19</f>
        <v>0</v>
      </c>
      <c r="G19" s="8">
        <f>F23</f>
        <v>9.6</v>
      </c>
      <c r="H19" s="22">
        <f>G23</f>
        <v>9.6</v>
      </c>
      <c r="J19" s="5">
        <f>I19</f>
        <v>0</v>
      </c>
      <c r="K19" s="8">
        <f>J23</f>
        <v>0</v>
      </c>
      <c r="L19" s="22">
        <f>K23</f>
        <v>0</v>
      </c>
      <c r="N19" s="5">
        <f>M19</f>
        <v>0</v>
      </c>
      <c r="O19" s="8">
        <f>N23</f>
        <v>0</v>
      </c>
      <c r="P19" s="22">
        <f>O23</f>
        <v>0</v>
      </c>
      <c r="Q19" s="4">
        <v>3.5</v>
      </c>
      <c r="R19" s="5">
        <f>Q19</f>
        <v>3.5</v>
      </c>
      <c r="S19" s="8">
        <f>R23</f>
        <v>2.9</v>
      </c>
      <c r="T19" s="22">
        <f>S23</f>
        <v>2.9</v>
      </c>
      <c r="U19" s="4">
        <v>13</v>
      </c>
      <c r="V19" s="5">
        <f>U19</f>
        <v>13</v>
      </c>
      <c r="W19" s="8">
        <f>V23</f>
        <v>9</v>
      </c>
      <c r="X19" s="22">
        <f>W23</f>
        <v>9</v>
      </c>
      <c r="Z19" s="5">
        <f>Y19</f>
        <v>0</v>
      </c>
      <c r="AA19" s="8">
        <f>Z23</f>
        <v>12</v>
      </c>
      <c r="AB19" s="22">
        <f>AA23</f>
        <v>12</v>
      </c>
    </row>
    <row r="20" spans="1:28" x14ac:dyDescent="0.25">
      <c r="A20" s="25" t="str">
        <f>Specs!A20</f>
        <v>eCANOPY_SNAGS_CLASS_1_ALL_OTHERS_HEIGHT</v>
      </c>
      <c r="B20" s="17"/>
      <c r="C20" s="18" t="s">
        <v>16</v>
      </c>
      <c r="D20" s="19" t="s">
        <v>16</v>
      </c>
      <c r="F20" s="5">
        <f>E20</f>
        <v>0</v>
      </c>
      <c r="G20" s="8">
        <f>F24</f>
        <v>100</v>
      </c>
      <c r="H20" s="22">
        <f>G24</f>
        <v>100</v>
      </c>
      <c r="J20" s="5">
        <f>I20</f>
        <v>0</v>
      </c>
      <c r="K20" s="8">
        <f>J24</f>
        <v>0</v>
      </c>
      <c r="L20" s="22">
        <f>K24</f>
        <v>0</v>
      </c>
      <c r="N20" s="5">
        <f>M20</f>
        <v>0</v>
      </c>
      <c r="O20" s="8">
        <f>N24</f>
        <v>0</v>
      </c>
      <c r="P20" s="22">
        <f>O24</f>
        <v>0</v>
      </c>
      <c r="Q20" s="4">
        <v>25</v>
      </c>
      <c r="R20" s="5">
        <f>Q20</f>
        <v>25</v>
      </c>
      <c r="S20" s="8">
        <f>R24</f>
        <v>25</v>
      </c>
      <c r="T20" s="22">
        <f>S24</f>
        <v>25</v>
      </c>
      <c r="U20" s="4">
        <v>55</v>
      </c>
      <c r="V20" s="5">
        <f>U20</f>
        <v>55</v>
      </c>
      <c r="W20" s="8">
        <f>V24</f>
        <v>50</v>
      </c>
      <c r="X20" s="22">
        <f>W24</f>
        <v>50</v>
      </c>
      <c r="Z20" s="5">
        <f>Y20</f>
        <v>0</v>
      </c>
      <c r="AA20" s="8">
        <f>Z24</f>
        <v>78</v>
      </c>
      <c r="AB20" s="22">
        <f>AA24</f>
        <v>78</v>
      </c>
    </row>
    <row r="21" spans="1:28" x14ac:dyDescent="0.25">
      <c r="A21" s="25" t="str">
        <f>Specs!A21</f>
        <v>eCANOPY_SNAGS_CLASS_1_ALL_OTHERS_STEM_DENSITY</v>
      </c>
      <c r="B21" s="17"/>
      <c r="C21" s="18" t="s">
        <v>17</v>
      </c>
      <c r="D21" s="19" t="s">
        <v>17</v>
      </c>
      <c r="F21" s="5">
        <f>E21</f>
        <v>0</v>
      </c>
      <c r="G21" s="8">
        <f>F26</f>
        <v>9</v>
      </c>
      <c r="H21" s="22">
        <f>G26</f>
        <v>9.3000000000000007</v>
      </c>
      <c r="J21" s="5">
        <f>I21</f>
        <v>0</v>
      </c>
      <c r="K21" s="8">
        <f>J26</f>
        <v>0</v>
      </c>
      <c r="L21" s="22">
        <f>K26</f>
        <v>0</v>
      </c>
      <c r="N21" s="5">
        <f>M21</f>
        <v>0</v>
      </c>
      <c r="O21" s="8">
        <f>N26</f>
        <v>0</v>
      </c>
      <c r="P21" s="22">
        <f>O26</f>
        <v>0</v>
      </c>
      <c r="Q21" s="4">
        <v>100</v>
      </c>
      <c r="R21" s="5">
        <f>Q21</f>
        <v>100</v>
      </c>
      <c r="S21" s="8">
        <f>R26</f>
        <v>2625</v>
      </c>
      <c r="T21" s="22">
        <f>S26</f>
        <v>2712.5</v>
      </c>
      <c r="U21" s="4">
        <v>5</v>
      </c>
      <c r="V21" s="5">
        <f>U21</f>
        <v>5</v>
      </c>
      <c r="W21" s="8">
        <f>V26</f>
        <v>151.25</v>
      </c>
      <c r="X21" s="22">
        <f>W26</f>
        <v>156.125</v>
      </c>
      <c r="Z21" s="5">
        <f>Y21</f>
        <v>0</v>
      </c>
      <c r="AA21" s="8">
        <f>Z26</f>
        <v>75</v>
      </c>
      <c r="AB21" s="22">
        <f>AA26</f>
        <v>77.5</v>
      </c>
    </row>
    <row r="22" spans="1:28" x14ac:dyDescent="0.25">
      <c r="A22" s="25" t="str">
        <f>Specs!A22</f>
        <v>eCANOPY_SNAGS_CLASS_1_CONIFERS_WITH_FOLIAGE_HEIGHT_TO_CROWN_BASE</v>
      </c>
      <c r="B22" s="17" t="s">
        <v>5</v>
      </c>
      <c r="C22" s="18" t="s">
        <v>5</v>
      </c>
      <c r="D22" s="19">
        <v>0</v>
      </c>
      <c r="F22" s="5">
        <f>IF(E22=0,E5,E22)</f>
        <v>20</v>
      </c>
      <c r="G22" s="8">
        <f>IF(F22=0,F5,F22)</f>
        <v>20</v>
      </c>
      <c r="H22" s="9">
        <f>$D22*G22</f>
        <v>0</v>
      </c>
      <c r="J22" s="5">
        <f>IF(I22=0,I5,I22)</f>
        <v>0</v>
      </c>
      <c r="K22" s="8">
        <f>IF(J22=0,J5,J22)</f>
        <v>0</v>
      </c>
      <c r="L22" s="9">
        <f>$D22*K22</f>
        <v>0</v>
      </c>
      <c r="N22" s="5">
        <f>IF(M22=0,M5,M22)</f>
        <v>0</v>
      </c>
      <c r="O22" s="8">
        <f>IF(N22=0,N5,N22)</f>
        <v>0</v>
      </c>
      <c r="P22" s="9">
        <f>$D22*O22</f>
        <v>0</v>
      </c>
      <c r="R22" s="5">
        <f>IF(Q22=0,Q5,Q22)</f>
        <v>4</v>
      </c>
      <c r="S22" s="8">
        <f>IF(R22=0,R5,R22)</f>
        <v>4</v>
      </c>
      <c r="T22" s="9">
        <f>$D22*S22</f>
        <v>0</v>
      </c>
      <c r="U22" s="4">
        <v>33.35</v>
      </c>
      <c r="V22" s="5">
        <f>IF(U22=0,U5,U22)</f>
        <v>33.35</v>
      </c>
      <c r="W22" s="8">
        <f>IF(V22=0,V5,V22)</f>
        <v>33.35</v>
      </c>
      <c r="X22" s="9">
        <f>$D22*W22</f>
        <v>0</v>
      </c>
      <c r="Z22" s="5">
        <f>IF(Y22=0,Y5,Y22)</f>
        <v>55</v>
      </c>
      <c r="AA22" s="8">
        <f>IF(Z22=0,Z5,Z22)</f>
        <v>55</v>
      </c>
      <c r="AB22" s="9">
        <f>$D22*AA22</f>
        <v>0</v>
      </c>
    </row>
    <row r="23" spans="1:28" x14ac:dyDescent="0.25">
      <c r="A23" s="25" t="str">
        <f>Specs!A23</f>
        <v>eCANOPY_SNAGS_CLASS_1_CONIFERS_WITH_FOLIAGE_DIAMETER</v>
      </c>
      <c r="B23" s="17" t="s">
        <v>92</v>
      </c>
      <c r="C23" s="18" t="s">
        <v>92</v>
      </c>
      <c r="D23" s="19">
        <v>0</v>
      </c>
      <c r="F23" s="5">
        <f>IF(E23=0,E4,E23)</f>
        <v>9.6</v>
      </c>
      <c r="G23" s="8">
        <f>IF(F23=0,F6,F23)</f>
        <v>9.6</v>
      </c>
      <c r="H23" s="9">
        <f t="shared" ref="H23:H26" si="27">$D23*G23</f>
        <v>0</v>
      </c>
      <c r="J23" s="5">
        <f>IF(I23=0,I4,I23)</f>
        <v>0</v>
      </c>
      <c r="K23" s="8">
        <f>IF(J23=0,J6,J23)</f>
        <v>0</v>
      </c>
      <c r="L23" s="9">
        <f t="shared" ref="L23:L26" si="28">$D23*K23</f>
        <v>0</v>
      </c>
      <c r="N23" s="5">
        <f>IF(M23=0,M4,M23)</f>
        <v>0</v>
      </c>
      <c r="O23" s="8">
        <f>IF(N23=0,N6,N23)</f>
        <v>0</v>
      </c>
      <c r="P23" s="9">
        <f t="shared" ref="P23:P26" si="29">$D23*O23</f>
        <v>0</v>
      </c>
      <c r="R23" s="5">
        <f>IF(Q23=0,Q4,Q23)</f>
        <v>2.9</v>
      </c>
      <c r="S23" s="8">
        <f>IF(R23=0,R6,R23)</f>
        <v>2.9</v>
      </c>
      <c r="T23" s="9">
        <f t="shared" ref="T23:T26" si="30">$D23*S23</f>
        <v>0</v>
      </c>
      <c r="U23" s="4">
        <v>9</v>
      </c>
      <c r="V23" s="5">
        <f>IF(U23=0,U4,U23)</f>
        <v>9</v>
      </c>
      <c r="W23" s="8">
        <f>IF(V23=0,V6,V23)</f>
        <v>9</v>
      </c>
      <c r="X23" s="9">
        <f t="shared" ref="X23:X26" si="31">$D23*W23</f>
        <v>0</v>
      </c>
      <c r="Z23" s="5">
        <f>IF(Y23=0,Y4,Y23)</f>
        <v>12</v>
      </c>
      <c r="AA23" s="8">
        <f>IF(Z23=0,Z6,Z23)</f>
        <v>12</v>
      </c>
      <c r="AB23" s="9">
        <f t="shared" ref="AB23:AB26" si="32">$D23*AA23</f>
        <v>0</v>
      </c>
    </row>
    <row r="24" spans="1:28" x14ac:dyDescent="0.25">
      <c r="A24" s="25" t="str">
        <f>Specs!A24</f>
        <v>eCANOPY_SNAGS_CLASS_1_CONIFERS_WITH_FOLIAGE_HEIGHT</v>
      </c>
      <c r="B24" s="17" t="s">
        <v>4</v>
      </c>
      <c r="C24" s="18" t="s">
        <v>4</v>
      </c>
      <c r="D24" s="19">
        <v>0</v>
      </c>
      <c r="F24" s="5">
        <f>IF(E24=0,E6,E24)</f>
        <v>100</v>
      </c>
      <c r="G24" s="8">
        <f>IF(F24=0,F7,F24)</f>
        <v>100</v>
      </c>
      <c r="H24" s="9">
        <f t="shared" si="27"/>
        <v>0</v>
      </c>
      <c r="J24" s="5">
        <f>IF(I24=0,I6,I24)</f>
        <v>0</v>
      </c>
      <c r="K24" s="8">
        <f>IF(J24=0,J7,J24)</f>
        <v>0</v>
      </c>
      <c r="L24" s="9">
        <f t="shared" si="28"/>
        <v>0</v>
      </c>
      <c r="N24" s="5">
        <f>IF(M24=0,M6,M24)</f>
        <v>0</v>
      </c>
      <c r="O24" s="8">
        <f>IF(N24=0,N7,N24)</f>
        <v>0</v>
      </c>
      <c r="P24" s="9">
        <f t="shared" si="29"/>
        <v>0</v>
      </c>
      <c r="R24" s="5">
        <f>IF(Q24=0,Q6,Q24)</f>
        <v>25</v>
      </c>
      <c r="S24" s="8">
        <f>IF(R24=0,R7,R24)</f>
        <v>25</v>
      </c>
      <c r="T24" s="9">
        <f t="shared" si="30"/>
        <v>0</v>
      </c>
      <c r="U24" s="4">
        <v>50</v>
      </c>
      <c r="V24" s="5">
        <f>IF(U24=0,U6,U24)</f>
        <v>50</v>
      </c>
      <c r="W24" s="8">
        <f>IF(V24=0,V7,V24)</f>
        <v>50</v>
      </c>
      <c r="X24" s="9">
        <f t="shared" si="31"/>
        <v>0</v>
      </c>
      <c r="Z24" s="5">
        <f>IF(Y24=0,Y6,Y24)</f>
        <v>78</v>
      </c>
      <c r="AA24" s="8">
        <f>IF(Z24=0,Z7,Z24)</f>
        <v>78</v>
      </c>
      <c r="AB24" s="9">
        <f t="shared" si="32"/>
        <v>0</v>
      </c>
    </row>
    <row r="25" spans="1:28" x14ac:dyDescent="0.25">
      <c r="A25" s="25" t="str">
        <f>Specs!A25</f>
        <v>eCANOPY_SNAGS_CLASS_1_CONIFERS_WITH_FOLIAGE_PERCENT_COVER</v>
      </c>
      <c r="B25" s="17" t="s">
        <v>186</v>
      </c>
      <c r="C25" s="18" t="s">
        <v>3</v>
      </c>
      <c r="D25" s="19">
        <v>0</v>
      </c>
      <c r="F25" s="5">
        <f>E25+(E3*0.75)</f>
        <v>30</v>
      </c>
      <c r="G25" s="8">
        <f>F25+(F3*0.1)</f>
        <v>31</v>
      </c>
      <c r="H25" s="9">
        <f t="shared" si="27"/>
        <v>0</v>
      </c>
      <c r="J25" s="5">
        <f>I25+(I3*0.75)</f>
        <v>0</v>
      </c>
      <c r="K25" s="8">
        <f>J25+(J3*0.1)</f>
        <v>0</v>
      </c>
      <c r="L25" s="9">
        <f t="shared" si="28"/>
        <v>0</v>
      </c>
      <c r="N25" s="5">
        <f>M25+(M3*0.75)</f>
        <v>0</v>
      </c>
      <c r="O25" s="8">
        <f>N25+(N3*0.1)</f>
        <v>0</v>
      </c>
      <c r="P25" s="9">
        <f t="shared" si="29"/>
        <v>0</v>
      </c>
      <c r="R25" s="5">
        <f>Q25+(Q3*0.75)</f>
        <v>60</v>
      </c>
      <c r="S25" s="8">
        <f>R25+(R3*0.1)</f>
        <v>62</v>
      </c>
      <c r="T25" s="9">
        <f t="shared" si="30"/>
        <v>0</v>
      </c>
      <c r="U25" s="4">
        <v>0.5071</v>
      </c>
      <c r="V25" s="5">
        <f>U25+(U3*0.75)</f>
        <v>64.257099999999994</v>
      </c>
      <c r="W25" s="8">
        <f>V25+(V3*0.1)</f>
        <v>66.382099999999994</v>
      </c>
      <c r="X25" s="9">
        <f t="shared" si="31"/>
        <v>0</v>
      </c>
      <c r="Z25" s="5">
        <f>Y25+(Y3*0.75)</f>
        <v>45</v>
      </c>
      <c r="AA25" s="8">
        <f>Z25+(Z3*0.1)</f>
        <v>46.5</v>
      </c>
      <c r="AB25" s="9">
        <f t="shared" si="32"/>
        <v>0</v>
      </c>
    </row>
    <row r="26" spans="1:28" x14ac:dyDescent="0.25">
      <c r="A26" s="25" t="str">
        <f>Specs!A26</f>
        <v>eCANOPY_SNAGS_CLASS_1_CONIFERS_WITH_FOLIAGE_STEM_DENSITY</v>
      </c>
      <c r="B26" s="17" t="s">
        <v>187</v>
      </c>
      <c r="C26" s="18" t="s">
        <v>28</v>
      </c>
      <c r="D26" s="19">
        <v>0</v>
      </c>
      <c r="F26" s="5">
        <f>E26+(0.75*E8)+(0.75*E13)</f>
        <v>9</v>
      </c>
      <c r="G26" s="8">
        <f>F26+((0.1*F8)+(0.1*F13))</f>
        <v>9.3000000000000007</v>
      </c>
      <c r="H26" s="9">
        <f t="shared" si="27"/>
        <v>0</v>
      </c>
      <c r="J26" s="5">
        <f>I26+(0.75*I8)+(0.75*I13)</f>
        <v>0</v>
      </c>
      <c r="K26" s="8">
        <f>J26+((0.1*J8)+(0.1*J13))</f>
        <v>0</v>
      </c>
      <c r="L26" s="9">
        <f t="shared" si="28"/>
        <v>0</v>
      </c>
      <c r="N26" s="5">
        <f>M26+(0.75*M8)+(0.75*M13)</f>
        <v>0</v>
      </c>
      <c r="O26" s="8">
        <f>N26+((0.1*N8)+(0.1*N13))</f>
        <v>0</v>
      </c>
      <c r="P26" s="9">
        <f t="shared" si="29"/>
        <v>0</v>
      </c>
      <c r="R26" s="5">
        <f>Q26+(0.75*Q8)+(0.75*Q13)</f>
        <v>2625</v>
      </c>
      <c r="S26" s="8">
        <f>R26+((0.1*R8)+(0.1*R13))</f>
        <v>2712.5</v>
      </c>
      <c r="T26" s="9">
        <f t="shared" si="30"/>
        <v>0</v>
      </c>
      <c r="U26" s="4">
        <v>5</v>
      </c>
      <c r="V26" s="5">
        <f>U26+(0.75*U8)+(0.75*U13)</f>
        <v>151.25</v>
      </c>
      <c r="W26" s="8">
        <f>V26+((0.1*V8)+(0.1*V13))</f>
        <v>156.125</v>
      </c>
      <c r="X26" s="9">
        <f t="shared" si="31"/>
        <v>0</v>
      </c>
      <c r="Z26" s="5">
        <f>Y26+(0.75*Y8)+(0.75*Y13)</f>
        <v>75</v>
      </c>
      <c r="AA26" s="8">
        <f>Z26+((0.1*Z8)+(0.1*Z13))</f>
        <v>77.5</v>
      </c>
      <c r="AB26" s="9">
        <f t="shared" si="32"/>
        <v>0</v>
      </c>
    </row>
    <row r="27" spans="1:28" x14ac:dyDescent="0.25">
      <c r="A27" s="25" t="str">
        <f>Specs!A27</f>
        <v>eCANOPY_SNAGS_CLASS_2_DIAMETER</v>
      </c>
      <c r="B27" s="17"/>
      <c r="C27" s="18" t="s">
        <v>31</v>
      </c>
      <c r="D27" s="19" t="s">
        <v>31</v>
      </c>
      <c r="F27" s="5">
        <f>E27</f>
        <v>0</v>
      </c>
      <c r="G27" s="8">
        <f>F19</f>
        <v>0</v>
      </c>
      <c r="H27" s="9">
        <f>G19</f>
        <v>9.6</v>
      </c>
      <c r="J27" s="5">
        <f>I27</f>
        <v>0</v>
      </c>
      <c r="K27" s="8">
        <f>J19</f>
        <v>0</v>
      </c>
      <c r="L27" s="9">
        <f>K19</f>
        <v>0</v>
      </c>
      <c r="N27" s="5">
        <f>M27</f>
        <v>0</v>
      </c>
      <c r="O27" s="8">
        <f>N19</f>
        <v>0</v>
      </c>
      <c r="P27" s="9">
        <f>O19</f>
        <v>0</v>
      </c>
      <c r="Q27" s="4">
        <v>3.5</v>
      </c>
      <c r="R27" s="5">
        <f>Q27</f>
        <v>3.5</v>
      </c>
      <c r="S27" s="8">
        <f>R19</f>
        <v>3.5</v>
      </c>
      <c r="T27" s="9">
        <f>S19</f>
        <v>2.9</v>
      </c>
      <c r="U27" s="4">
        <v>11</v>
      </c>
      <c r="V27" s="5">
        <f>U27</f>
        <v>11</v>
      </c>
      <c r="W27" s="8">
        <f>V19</f>
        <v>13</v>
      </c>
      <c r="X27" s="9">
        <f>W19</f>
        <v>9</v>
      </c>
      <c r="Y27" s="4">
        <v>12</v>
      </c>
      <c r="Z27" s="5">
        <f>Y27</f>
        <v>12</v>
      </c>
      <c r="AA27" s="8">
        <f>Z19</f>
        <v>0</v>
      </c>
      <c r="AB27" s="9">
        <f>AA19</f>
        <v>12</v>
      </c>
    </row>
    <row r="28" spans="1:28" x14ac:dyDescent="0.25">
      <c r="A28" s="25" t="str">
        <f>Specs!A28</f>
        <v>eCANOPY_SNAGS_CLASS_2_HEIGHT</v>
      </c>
      <c r="B28" s="17"/>
      <c r="C28" s="18" t="s">
        <v>18</v>
      </c>
      <c r="D28" s="19" t="s">
        <v>18</v>
      </c>
      <c r="F28" s="5">
        <f t="shared" ref="F28:F33" si="33">E28</f>
        <v>0</v>
      </c>
      <c r="G28" s="8">
        <f>F20</f>
        <v>0</v>
      </c>
      <c r="H28" s="9">
        <f t="shared" ref="H28:H29" si="34">G20</f>
        <v>100</v>
      </c>
      <c r="J28" s="5">
        <f t="shared" ref="J28:K91" si="35">I28</f>
        <v>0</v>
      </c>
      <c r="K28" s="8">
        <f>J20</f>
        <v>0</v>
      </c>
      <c r="L28" s="9">
        <f t="shared" ref="L28:L29" si="36">K20</f>
        <v>0</v>
      </c>
      <c r="N28" s="5">
        <f t="shared" ref="N28:O91" si="37">M28</f>
        <v>0</v>
      </c>
      <c r="O28" s="8">
        <f>N20</f>
        <v>0</v>
      </c>
      <c r="P28" s="9">
        <f t="shared" ref="P28:P29" si="38">O20</f>
        <v>0</v>
      </c>
      <c r="Q28" s="4">
        <v>20</v>
      </c>
      <c r="R28" s="5">
        <f t="shared" ref="R28:S91" si="39">Q28</f>
        <v>20</v>
      </c>
      <c r="S28" s="8">
        <f>R20</f>
        <v>25</v>
      </c>
      <c r="T28" s="9">
        <f t="shared" ref="T28:T29" si="40">S20</f>
        <v>25</v>
      </c>
      <c r="U28" s="4">
        <v>50</v>
      </c>
      <c r="V28" s="5">
        <f t="shared" ref="V28:W91" si="41">U28</f>
        <v>50</v>
      </c>
      <c r="W28" s="8">
        <f>V20</f>
        <v>55</v>
      </c>
      <c r="X28" s="9">
        <f t="shared" ref="X28:X29" si="42">W20</f>
        <v>50</v>
      </c>
      <c r="Y28" s="4">
        <v>70</v>
      </c>
      <c r="Z28" s="5">
        <f t="shared" ref="Z28:AA91" si="43">Y28</f>
        <v>70</v>
      </c>
      <c r="AA28" s="8">
        <f>Z20</f>
        <v>0</v>
      </c>
      <c r="AB28" s="9">
        <f t="shared" ref="AB28:AB29" si="44">AA20</f>
        <v>78</v>
      </c>
    </row>
    <row r="29" spans="1:28" x14ac:dyDescent="0.25">
      <c r="A29" s="25" t="str">
        <f>Specs!A29</f>
        <v>eCANOPY_SNAGS_CLASS_2_STEM_DENSITY</v>
      </c>
      <c r="B29" s="17"/>
      <c r="C29" s="18" t="s">
        <v>19</v>
      </c>
      <c r="D29" s="19" t="s">
        <v>19</v>
      </c>
      <c r="F29" s="5">
        <f t="shared" si="33"/>
        <v>0</v>
      </c>
      <c r="G29" s="8">
        <f>F21</f>
        <v>0</v>
      </c>
      <c r="H29" s="9">
        <f t="shared" si="34"/>
        <v>9</v>
      </c>
      <c r="J29" s="5">
        <f t="shared" si="35"/>
        <v>0</v>
      </c>
      <c r="K29" s="8">
        <f>J21</f>
        <v>0</v>
      </c>
      <c r="L29" s="9">
        <f t="shared" si="36"/>
        <v>0</v>
      </c>
      <c r="N29" s="5">
        <f t="shared" si="37"/>
        <v>0</v>
      </c>
      <c r="O29" s="8">
        <f>N21</f>
        <v>0</v>
      </c>
      <c r="P29" s="9">
        <f t="shared" si="38"/>
        <v>0</v>
      </c>
      <c r="Q29" s="4">
        <v>150</v>
      </c>
      <c r="R29" s="5">
        <f t="shared" si="39"/>
        <v>150</v>
      </c>
      <c r="S29" s="8">
        <f>R21</f>
        <v>100</v>
      </c>
      <c r="T29" s="9">
        <f t="shared" si="40"/>
        <v>2625</v>
      </c>
      <c r="U29" s="4">
        <v>10</v>
      </c>
      <c r="V29" s="5">
        <f t="shared" si="41"/>
        <v>10</v>
      </c>
      <c r="W29" s="8">
        <f>V21</f>
        <v>5</v>
      </c>
      <c r="X29" s="9">
        <f t="shared" si="42"/>
        <v>151.25</v>
      </c>
      <c r="Y29" s="4">
        <v>3</v>
      </c>
      <c r="Z29" s="5">
        <f t="shared" si="43"/>
        <v>3</v>
      </c>
      <c r="AA29" s="8">
        <f>Z21</f>
        <v>0</v>
      </c>
      <c r="AB29" s="9">
        <f t="shared" si="44"/>
        <v>75</v>
      </c>
    </row>
    <row r="30" spans="1:28" x14ac:dyDescent="0.25">
      <c r="A30" s="25" t="str">
        <f>Specs!A30</f>
        <v>eCANOPY_SNAGS_CLASS_3_DIAMETER</v>
      </c>
      <c r="B30" s="17"/>
      <c r="C30" s="18" t="s">
        <v>32</v>
      </c>
      <c r="D30" s="19" t="s">
        <v>32</v>
      </c>
      <c r="E30" s="4">
        <v>9</v>
      </c>
      <c r="F30" s="5">
        <f t="shared" si="33"/>
        <v>9</v>
      </c>
      <c r="G30" s="8">
        <f>F27</f>
        <v>0</v>
      </c>
      <c r="H30" s="9">
        <f>G27</f>
        <v>0</v>
      </c>
      <c r="J30" s="5">
        <f t="shared" si="35"/>
        <v>0</v>
      </c>
      <c r="K30" s="8">
        <f>J27</f>
        <v>0</v>
      </c>
      <c r="L30" s="9">
        <f>K27</f>
        <v>0</v>
      </c>
      <c r="N30" s="5">
        <f t="shared" si="37"/>
        <v>0</v>
      </c>
      <c r="O30" s="8">
        <f>N27</f>
        <v>0</v>
      </c>
      <c r="P30" s="9">
        <f>O27</f>
        <v>0</v>
      </c>
      <c r="Q30" s="4">
        <v>3.5</v>
      </c>
      <c r="R30" s="5">
        <f t="shared" si="39"/>
        <v>3.5</v>
      </c>
      <c r="S30" s="8">
        <f>R27</f>
        <v>3.5</v>
      </c>
      <c r="T30" s="9">
        <f>S27</f>
        <v>3.5</v>
      </c>
      <c r="U30" s="4">
        <v>11</v>
      </c>
      <c r="V30" s="5">
        <f t="shared" si="41"/>
        <v>11</v>
      </c>
      <c r="W30" s="8">
        <f>V27</f>
        <v>11</v>
      </c>
      <c r="X30" s="9">
        <f>W27</f>
        <v>13</v>
      </c>
      <c r="Y30" s="4">
        <v>10</v>
      </c>
      <c r="Z30" s="5">
        <f t="shared" si="43"/>
        <v>10</v>
      </c>
      <c r="AA30" s="8">
        <f>Z27</f>
        <v>12</v>
      </c>
      <c r="AB30" s="9">
        <f>AA27</f>
        <v>0</v>
      </c>
    </row>
    <row r="31" spans="1:28" x14ac:dyDescent="0.25">
      <c r="A31" s="25" t="str">
        <f>Specs!A31</f>
        <v>eCANOPY_SNAGS_CLASS_3_HEIGHT</v>
      </c>
      <c r="B31" s="17"/>
      <c r="C31" s="18" t="s">
        <v>20</v>
      </c>
      <c r="D31" s="19" t="s">
        <v>20</v>
      </c>
      <c r="E31" s="4">
        <v>60</v>
      </c>
      <c r="F31" s="5">
        <f t="shared" si="33"/>
        <v>60</v>
      </c>
      <c r="G31" s="8">
        <f>F28</f>
        <v>0</v>
      </c>
      <c r="H31" s="9">
        <f>G28</f>
        <v>0</v>
      </c>
      <c r="J31" s="5">
        <f t="shared" si="35"/>
        <v>0</v>
      </c>
      <c r="K31" s="8">
        <f>J28</f>
        <v>0</v>
      </c>
      <c r="L31" s="9">
        <f>K28</f>
        <v>0</v>
      </c>
      <c r="N31" s="5">
        <f t="shared" si="37"/>
        <v>0</v>
      </c>
      <c r="O31" s="8">
        <f>N28</f>
        <v>0</v>
      </c>
      <c r="P31" s="9">
        <f>O28</f>
        <v>0</v>
      </c>
      <c r="Q31" s="4">
        <v>15</v>
      </c>
      <c r="R31" s="5">
        <f t="shared" si="39"/>
        <v>15</v>
      </c>
      <c r="S31" s="8">
        <f>R28</f>
        <v>20</v>
      </c>
      <c r="T31" s="9">
        <f>S28</f>
        <v>25</v>
      </c>
      <c r="U31" s="4">
        <v>40</v>
      </c>
      <c r="V31" s="5">
        <f t="shared" si="41"/>
        <v>40</v>
      </c>
      <c r="W31" s="8">
        <f>V28</f>
        <v>50</v>
      </c>
      <c r="X31" s="9">
        <f>W28</f>
        <v>55</v>
      </c>
      <c r="Y31" s="4">
        <v>60</v>
      </c>
      <c r="Z31" s="5">
        <f t="shared" si="43"/>
        <v>60</v>
      </c>
      <c r="AA31" s="8">
        <f>Z28</f>
        <v>70</v>
      </c>
      <c r="AB31" s="9">
        <f>AA28</f>
        <v>0</v>
      </c>
    </row>
    <row r="32" spans="1:28" x14ac:dyDescent="0.25">
      <c r="A32" s="25" t="str">
        <f>Specs!A32</f>
        <v>eCANOPY_SNAGS_CLASS_3_STEM_DENSITY</v>
      </c>
      <c r="B32" s="17"/>
      <c r="C32" s="18" t="s">
        <v>21</v>
      </c>
      <c r="D32" s="19" t="s">
        <v>21</v>
      </c>
      <c r="E32" s="4">
        <v>3</v>
      </c>
      <c r="F32" s="5">
        <f t="shared" si="33"/>
        <v>3</v>
      </c>
      <c r="G32" s="8">
        <f>F29</f>
        <v>0</v>
      </c>
      <c r="H32" s="9">
        <f t="shared" ref="H32" si="45">G29</f>
        <v>0</v>
      </c>
      <c r="J32" s="5">
        <f t="shared" si="35"/>
        <v>0</v>
      </c>
      <c r="K32" s="8">
        <f>J29</f>
        <v>0</v>
      </c>
      <c r="L32" s="9">
        <f t="shared" ref="L32" si="46">K29</f>
        <v>0</v>
      </c>
      <c r="N32" s="5">
        <f t="shared" si="37"/>
        <v>0</v>
      </c>
      <c r="O32" s="8">
        <f>N29</f>
        <v>0</v>
      </c>
      <c r="P32" s="9">
        <f t="shared" ref="P32" si="47">O29</f>
        <v>0</v>
      </c>
      <c r="Q32" s="4">
        <v>150</v>
      </c>
      <c r="R32" s="5">
        <f t="shared" si="39"/>
        <v>150</v>
      </c>
      <c r="S32" s="8">
        <f>R29</f>
        <v>150</v>
      </c>
      <c r="T32" s="9">
        <f t="shared" ref="T32" si="48">S29</f>
        <v>100</v>
      </c>
      <c r="U32" s="4">
        <v>5</v>
      </c>
      <c r="V32" s="5">
        <f t="shared" si="41"/>
        <v>5</v>
      </c>
      <c r="W32" s="8">
        <f>V29</f>
        <v>10</v>
      </c>
      <c r="X32" s="9">
        <f t="shared" ref="X32" si="49">W29</f>
        <v>5</v>
      </c>
      <c r="Y32" s="4">
        <v>3</v>
      </c>
      <c r="Z32" s="5">
        <f t="shared" si="43"/>
        <v>3</v>
      </c>
      <c r="AA32" s="8">
        <f>Z29</f>
        <v>3</v>
      </c>
      <c r="AB32" s="9">
        <f t="shared" ref="AB32" si="50">AA29</f>
        <v>0</v>
      </c>
    </row>
    <row r="33" spans="1:28" x14ac:dyDescent="0.25">
      <c r="A33" s="25" t="str">
        <f>Specs!A33</f>
        <v>eCANOPY_LADDER_FUELS_MAXIMUM_HEIGHT</v>
      </c>
      <c r="B33" s="17"/>
      <c r="F33" s="5">
        <f t="shared" si="33"/>
        <v>0</v>
      </c>
      <c r="G33" s="8">
        <f t="shared" ref="G33" si="51">F33</f>
        <v>0</v>
      </c>
      <c r="H33" s="9">
        <f>G33</f>
        <v>0</v>
      </c>
      <c r="J33" s="5">
        <f t="shared" si="35"/>
        <v>0</v>
      </c>
      <c r="K33" s="8">
        <f t="shared" si="35"/>
        <v>0</v>
      </c>
      <c r="L33" s="9">
        <f>K33</f>
        <v>0</v>
      </c>
      <c r="N33" s="5">
        <f t="shared" si="37"/>
        <v>0</v>
      </c>
      <c r="O33" s="8">
        <f t="shared" si="37"/>
        <v>0</v>
      </c>
      <c r="P33" s="9">
        <f>O33</f>
        <v>0</v>
      </c>
      <c r="Q33" s="4">
        <v>4</v>
      </c>
      <c r="R33" s="5">
        <f t="shared" si="39"/>
        <v>4</v>
      </c>
      <c r="S33" s="8">
        <f t="shared" si="39"/>
        <v>4</v>
      </c>
      <c r="T33" s="9">
        <f>S33</f>
        <v>4</v>
      </c>
      <c r="U33" s="4">
        <v>15</v>
      </c>
      <c r="V33" s="5">
        <f t="shared" si="41"/>
        <v>15</v>
      </c>
      <c r="W33" s="8">
        <f t="shared" si="41"/>
        <v>15</v>
      </c>
      <c r="X33" s="9">
        <f>W33</f>
        <v>15</v>
      </c>
      <c r="Z33" s="5">
        <f t="shared" si="43"/>
        <v>0</v>
      </c>
      <c r="AA33" s="8">
        <f t="shared" si="43"/>
        <v>0</v>
      </c>
      <c r="AB33" s="9">
        <f>AA33</f>
        <v>0</v>
      </c>
    </row>
    <row r="34" spans="1:28" x14ac:dyDescent="0.25">
      <c r="A34" s="25" t="str">
        <f>Specs!A34</f>
        <v>eCANOPY_LADDER_FUELS_MINIMUM_HEIGHT</v>
      </c>
      <c r="B34" s="17"/>
      <c r="F34" s="5">
        <f t="shared" ref="F34:F94" si="52">E34</f>
        <v>0</v>
      </c>
      <c r="G34" s="8">
        <f t="shared" ref="G34:G94" si="53">F34</f>
        <v>0</v>
      </c>
      <c r="H34" s="9">
        <f t="shared" ref="H34:H94" si="54">G34</f>
        <v>0</v>
      </c>
      <c r="J34" s="5">
        <f t="shared" si="35"/>
        <v>0</v>
      </c>
      <c r="K34" s="8">
        <f t="shared" si="35"/>
        <v>0</v>
      </c>
      <c r="L34" s="9">
        <f t="shared" ref="L34:L48" si="55">K34</f>
        <v>0</v>
      </c>
      <c r="N34" s="5">
        <f t="shared" si="37"/>
        <v>0</v>
      </c>
      <c r="O34" s="8">
        <f t="shared" si="37"/>
        <v>0</v>
      </c>
      <c r="P34" s="9">
        <f t="shared" ref="P34:P48" si="56">O34</f>
        <v>0</v>
      </c>
      <c r="Q34" s="4">
        <v>0</v>
      </c>
      <c r="R34" s="5">
        <f t="shared" si="39"/>
        <v>0</v>
      </c>
      <c r="S34" s="8">
        <f t="shared" si="39"/>
        <v>0</v>
      </c>
      <c r="T34" s="9">
        <f t="shared" ref="T34:T48" si="57">S34</f>
        <v>0</v>
      </c>
      <c r="U34" s="4">
        <v>5</v>
      </c>
      <c r="V34" s="5">
        <f t="shared" si="41"/>
        <v>5</v>
      </c>
      <c r="W34" s="8">
        <f t="shared" si="41"/>
        <v>5</v>
      </c>
      <c r="X34" s="9">
        <f t="shared" ref="X34:X48" si="58">W34</f>
        <v>5</v>
      </c>
      <c r="Z34" s="5">
        <f t="shared" si="43"/>
        <v>0</v>
      </c>
      <c r="AA34" s="8">
        <f t="shared" si="43"/>
        <v>0</v>
      </c>
      <c r="AB34" s="9">
        <f t="shared" ref="AB34:AB48" si="59">AA34</f>
        <v>0</v>
      </c>
    </row>
    <row r="35" spans="1:28" x14ac:dyDescent="0.25">
      <c r="A35" s="25" t="str">
        <f>Specs!A35</f>
        <v>eSHRUBS_PRIMARY_LAYER_HEIGHT</v>
      </c>
      <c r="B35" s="17"/>
      <c r="E35" s="4">
        <v>2.2000000000000002</v>
      </c>
      <c r="F35" s="5">
        <f t="shared" si="52"/>
        <v>2.2000000000000002</v>
      </c>
      <c r="G35" s="8">
        <f t="shared" si="53"/>
        <v>2.2000000000000002</v>
      </c>
      <c r="H35" s="9">
        <f t="shared" si="54"/>
        <v>2.2000000000000002</v>
      </c>
      <c r="I35" s="4">
        <v>5</v>
      </c>
      <c r="J35" s="5">
        <f t="shared" si="35"/>
        <v>5</v>
      </c>
      <c r="K35" s="8">
        <f t="shared" si="35"/>
        <v>5</v>
      </c>
      <c r="L35" s="9">
        <f t="shared" si="55"/>
        <v>5</v>
      </c>
      <c r="M35" s="4">
        <v>3</v>
      </c>
      <c r="N35" s="5">
        <f t="shared" si="37"/>
        <v>3</v>
      </c>
      <c r="O35" s="8">
        <f t="shared" si="37"/>
        <v>3</v>
      </c>
      <c r="P35" s="9">
        <f t="shared" si="56"/>
        <v>3</v>
      </c>
      <c r="Q35" s="4">
        <v>5</v>
      </c>
      <c r="R35" s="5">
        <f t="shared" si="39"/>
        <v>5</v>
      </c>
      <c r="S35" s="8">
        <f t="shared" si="39"/>
        <v>5</v>
      </c>
      <c r="T35" s="9">
        <f t="shared" si="57"/>
        <v>5</v>
      </c>
      <c r="U35" s="4">
        <v>6</v>
      </c>
      <c r="V35" s="5">
        <f t="shared" si="41"/>
        <v>6</v>
      </c>
      <c r="W35" s="8">
        <f t="shared" si="41"/>
        <v>6</v>
      </c>
      <c r="X35" s="9">
        <f t="shared" si="58"/>
        <v>6</v>
      </c>
      <c r="Y35" s="4">
        <v>5</v>
      </c>
      <c r="Z35" s="5">
        <f t="shared" si="43"/>
        <v>5</v>
      </c>
      <c r="AA35" s="8">
        <f t="shared" si="43"/>
        <v>5</v>
      </c>
      <c r="AB35" s="9">
        <f t="shared" si="59"/>
        <v>5</v>
      </c>
    </row>
    <row r="36" spans="1:28" x14ac:dyDescent="0.25">
      <c r="A36" s="25" t="str">
        <f>Specs!A36</f>
        <v>eSHRUBS_PRIMARY_LAYER_PERCENT_COVER</v>
      </c>
      <c r="B36" s="17"/>
      <c r="C36" s="18">
        <v>1.4</v>
      </c>
      <c r="E36" s="4">
        <v>21.6</v>
      </c>
      <c r="F36" s="5">
        <f t="shared" si="52"/>
        <v>21.6</v>
      </c>
      <c r="G36" s="8">
        <f>$C36*F36</f>
        <v>30.24</v>
      </c>
      <c r="H36" s="9">
        <f t="shared" si="54"/>
        <v>30.24</v>
      </c>
      <c r="I36" s="4">
        <v>70</v>
      </c>
      <c r="J36" s="5">
        <f t="shared" si="35"/>
        <v>70</v>
      </c>
      <c r="K36" s="8">
        <f>$C36*J36</f>
        <v>98</v>
      </c>
      <c r="L36" s="9">
        <f t="shared" si="55"/>
        <v>98</v>
      </c>
      <c r="M36" s="4">
        <v>2</v>
      </c>
      <c r="N36" s="5">
        <f t="shared" si="37"/>
        <v>2</v>
      </c>
      <c r="O36" s="8">
        <f>$C36*N36</f>
        <v>2.8</v>
      </c>
      <c r="P36" s="9">
        <f t="shared" si="56"/>
        <v>2.8</v>
      </c>
      <c r="Q36" s="4">
        <v>10</v>
      </c>
      <c r="R36" s="5">
        <f t="shared" si="39"/>
        <v>10</v>
      </c>
      <c r="S36" s="8">
        <f>$C36*R36</f>
        <v>14</v>
      </c>
      <c r="T36" s="9">
        <f t="shared" si="57"/>
        <v>14</v>
      </c>
      <c r="U36" s="4">
        <v>30</v>
      </c>
      <c r="V36" s="5">
        <f t="shared" si="41"/>
        <v>30</v>
      </c>
      <c r="W36" s="8">
        <f>$C36*V36</f>
        <v>42</v>
      </c>
      <c r="X36" s="9">
        <f t="shared" si="58"/>
        <v>42</v>
      </c>
      <c r="Y36" s="4">
        <v>80</v>
      </c>
      <c r="Z36" s="5">
        <f t="shared" si="43"/>
        <v>80</v>
      </c>
      <c r="AA36" s="8">
        <f>$C36*Z36</f>
        <v>112</v>
      </c>
      <c r="AB36" s="9">
        <f t="shared" si="59"/>
        <v>112</v>
      </c>
    </row>
    <row r="37" spans="1:28" x14ac:dyDescent="0.25">
      <c r="A37" s="25" t="str">
        <f>Specs!A37</f>
        <v>eSHRUBS_PRIMARY_LAYER_PERCENT_LIVE</v>
      </c>
      <c r="B37" s="17"/>
      <c r="E37" s="4">
        <v>85</v>
      </c>
      <c r="F37" s="5">
        <f t="shared" si="52"/>
        <v>85</v>
      </c>
      <c r="G37" s="8">
        <f t="shared" si="53"/>
        <v>85</v>
      </c>
      <c r="H37" s="9">
        <f t="shared" si="54"/>
        <v>85</v>
      </c>
      <c r="I37" s="4">
        <v>85</v>
      </c>
      <c r="J37" s="5">
        <f t="shared" si="35"/>
        <v>85</v>
      </c>
      <c r="K37" s="8">
        <f t="shared" si="35"/>
        <v>85</v>
      </c>
      <c r="L37" s="9">
        <f t="shared" si="55"/>
        <v>85</v>
      </c>
      <c r="M37" s="4">
        <v>100</v>
      </c>
      <c r="N37" s="5">
        <f t="shared" si="37"/>
        <v>100</v>
      </c>
      <c r="O37" s="8">
        <f t="shared" si="37"/>
        <v>100</v>
      </c>
      <c r="P37" s="9">
        <f t="shared" si="56"/>
        <v>100</v>
      </c>
      <c r="Q37" s="4">
        <v>90</v>
      </c>
      <c r="R37" s="5">
        <f t="shared" si="39"/>
        <v>90</v>
      </c>
      <c r="S37" s="8">
        <f t="shared" si="39"/>
        <v>90</v>
      </c>
      <c r="T37" s="9">
        <f t="shared" si="57"/>
        <v>90</v>
      </c>
      <c r="U37" s="4">
        <v>85</v>
      </c>
      <c r="V37" s="5">
        <f t="shared" si="41"/>
        <v>85</v>
      </c>
      <c r="W37" s="8">
        <f t="shared" si="41"/>
        <v>85</v>
      </c>
      <c r="X37" s="9">
        <f t="shared" si="58"/>
        <v>85</v>
      </c>
      <c r="Y37" s="4">
        <v>90</v>
      </c>
      <c r="Z37" s="5">
        <f t="shared" si="43"/>
        <v>90</v>
      </c>
      <c r="AA37" s="8">
        <f t="shared" si="43"/>
        <v>90</v>
      </c>
      <c r="AB37" s="9">
        <f t="shared" si="59"/>
        <v>90</v>
      </c>
    </row>
    <row r="38" spans="1:28" x14ac:dyDescent="0.25">
      <c r="A38" s="25" t="str">
        <f>Specs!A38</f>
        <v>eSHRUBS_SECONDARY_LAYER_HEIGHT</v>
      </c>
      <c r="B38" s="17"/>
      <c r="E38" s="4">
        <v>0.3</v>
      </c>
      <c r="F38" s="5">
        <f t="shared" si="52"/>
        <v>0.3</v>
      </c>
      <c r="G38" s="8">
        <f t="shared" si="53"/>
        <v>0.3</v>
      </c>
      <c r="H38" s="9">
        <f t="shared" si="54"/>
        <v>0.3</v>
      </c>
      <c r="I38" s="4">
        <v>2</v>
      </c>
      <c r="J38" s="5">
        <f t="shared" si="35"/>
        <v>2</v>
      </c>
      <c r="K38" s="8">
        <f t="shared" si="35"/>
        <v>2</v>
      </c>
      <c r="L38" s="9">
        <f t="shared" si="55"/>
        <v>2</v>
      </c>
      <c r="N38" s="5">
        <f t="shared" si="37"/>
        <v>0</v>
      </c>
      <c r="O38" s="8">
        <f t="shared" si="37"/>
        <v>0</v>
      </c>
      <c r="P38" s="9">
        <f t="shared" si="56"/>
        <v>0</v>
      </c>
      <c r="Q38" s="4">
        <v>1</v>
      </c>
      <c r="R38" s="5">
        <f t="shared" si="39"/>
        <v>1</v>
      </c>
      <c r="S38" s="8">
        <f t="shared" si="39"/>
        <v>1</v>
      </c>
      <c r="T38" s="9">
        <f t="shared" si="57"/>
        <v>1</v>
      </c>
      <c r="V38" s="5">
        <f t="shared" si="41"/>
        <v>0</v>
      </c>
      <c r="W38" s="8">
        <f t="shared" si="41"/>
        <v>0</v>
      </c>
      <c r="X38" s="9">
        <f t="shared" si="58"/>
        <v>0</v>
      </c>
      <c r="Z38" s="5">
        <f t="shared" si="43"/>
        <v>0</v>
      </c>
      <c r="AA38" s="8">
        <f t="shared" si="43"/>
        <v>0</v>
      </c>
      <c r="AB38" s="9">
        <f t="shared" si="59"/>
        <v>0</v>
      </c>
    </row>
    <row r="39" spans="1:28" x14ac:dyDescent="0.25">
      <c r="A39" s="25" t="str">
        <f>Specs!A39</f>
        <v>eSHRUBS_SECONDARY_LAYER_PERCENT_COVER</v>
      </c>
      <c r="B39" s="17"/>
      <c r="C39" s="18">
        <v>1.4</v>
      </c>
      <c r="E39" s="4">
        <v>1.2</v>
      </c>
      <c r="F39" s="5">
        <f t="shared" si="52"/>
        <v>1.2</v>
      </c>
      <c r="G39" s="8">
        <f>$C39*F39</f>
        <v>1.68</v>
      </c>
      <c r="H39" s="9">
        <f t="shared" si="54"/>
        <v>1.68</v>
      </c>
      <c r="I39" s="4">
        <v>5</v>
      </c>
      <c r="J39" s="5">
        <f t="shared" si="35"/>
        <v>5</v>
      </c>
      <c r="K39" s="8">
        <f>$C39*J39</f>
        <v>7</v>
      </c>
      <c r="L39" s="9">
        <f t="shared" si="55"/>
        <v>7</v>
      </c>
      <c r="N39" s="5">
        <f t="shared" si="37"/>
        <v>0</v>
      </c>
      <c r="O39" s="8">
        <f>$C39*N39</f>
        <v>0</v>
      </c>
      <c r="P39" s="9">
        <f t="shared" si="56"/>
        <v>0</v>
      </c>
      <c r="Q39" s="4">
        <v>20</v>
      </c>
      <c r="R39" s="5">
        <f t="shared" si="39"/>
        <v>20</v>
      </c>
      <c r="S39" s="8">
        <f>$C39*R39</f>
        <v>28</v>
      </c>
      <c r="T39" s="9">
        <f t="shared" si="57"/>
        <v>28</v>
      </c>
      <c r="V39" s="5">
        <f t="shared" si="41"/>
        <v>0</v>
      </c>
      <c r="W39" s="8">
        <f>$C39*V39</f>
        <v>0</v>
      </c>
      <c r="X39" s="9">
        <f t="shared" si="58"/>
        <v>0</v>
      </c>
      <c r="Z39" s="5">
        <f t="shared" si="43"/>
        <v>0</v>
      </c>
      <c r="AA39" s="8">
        <f>$C39*Z39</f>
        <v>0</v>
      </c>
      <c r="AB39" s="9">
        <f t="shared" si="59"/>
        <v>0</v>
      </c>
    </row>
    <row r="40" spans="1:28" x14ac:dyDescent="0.25">
      <c r="A40" s="25" t="str">
        <f>Specs!A40</f>
        <v>eSHRUBS_SECONDARY_LAYER_PERCENT_LIVE</v>
      </c>
      <c r="B40" s="17"/>
      <c r="E40" s="4">
        <v>95</v>
      </c>
      <c r="F40" s="5">
        <f t="shared" si="52"/>
        <v>95</v>
      </c>
      <c r="G40" s="8">
        <f t="shared" si="53"/>
        <v>95</v>
      </c>
      <c r="H40" s="9">
        <f t="shared" si="54"/>
        <v>95</v>
      </c>
      <c r="I40" s="4">
        <v>85</v>
      </c>
      <c r="J40" s="5">
        <f t="shared" si="35"/>
        <v>85</v>
      </c>
      <c r="K40" s="8">
        <f t="shared" si="35"/>
        <v>85</v>
      </c>
      <c r="L40" s="9">
        <f t="shared" si="55"/>
        <v>85</v>
      </c>
      <c r="N40" s="5">
        <f t="shared" si="37"/>
        <v>0</v>
      </c>
      <c r="O40" s="8">
        <f t="shared" si="37"/>
        <v>0</v>
      </c>
      <c r="P40" s="9">
        <f t="shared" si="56"/>
        <v>0</v>
      </c>
      <c r="Q40" s="4">
        <v>90</v>
      </c>
      <c r="R40" s="5">
        <f t="shared" si="39"/>
        <v>90</v>
      </c>
      <c r="S40" s="8">
        <f t="shared" si="39"/>
        <v>90</v>
      </c>
      <c r="T40" s="9">
        <f t="shared" si="57"/>
        <v>90</v>
      </c>
      <c r="V40" s="5">
        <f t="shared" si="41"/>
        <v>0</v>
      </c>
      <c r="W40" s="8">
        <f t="shared" si="41"/>
        <v>0</v>
      </c>
      <c r="X40" s="9">
        <f t="shared" si="58"/>
        <v>0</v>
      </c>
      <c r="Z40" s="5">
        <f t="shared" si="43"/>
        <v>0</v>
      </c>
      <c r="AA40" s="8">
        <f t="shared" si="43"/>
        <v>0</v>
      </c>
      <c r="AB40" s="9">
        <f t="shared" si="59"/>
        <v>0</v>
      </c>
    </row>
    <row r="41" spans="1:28" x14ac:dyDescent="0.25">
      <c r="A41" s="25" t="str">
        <f>Specs!A41</f>
        <v>eHERBACEOUS_PRIMARY_LAYER_HEIGHT</v>
      </c>
      <c r="B41" s="17"/>
      <c r="E41" s="4">
        <v>0.9</v>
      </c>
      <c r="F41" s="5">
        <f t="shared" si="52"/>
        <v>0.9</v>
      </c>
      <c r="G41" s="8">
        <f t="shared" si="53"/>
        <v>0.9</v>
      </c>
      <c r="H41" s="9">
        <f t="shared" si="54"/>
        <v>0.9</v>
      </c>
      <c r="J41" s="5">
        <f t="shared" si="35"/>
        <v>0</v>
      </c>
      <c r="K41" s="8">
        <f t="shared" si="35"/>
        <v>0</v>
      </c>
      <c r="L41" s="9">
        <f t="shared" si="55"/>
        <v>0</v>
      </c>
      <c r="M41" s="4">
        <v>2</v>
      </c>
      <c r="N41" s="5">
        <f t="shared" si="37"/>
        <v>2</v>
      </c>
      <c r="O41" s="8">
        <f t="shared" si="37"/>
        <v>2</v>
      </c>
      <c r="P41" s="9">
        <f t="shared" si="56"/>
        <v>2</v>
      </c>
      <c r="Q41" s="4">
        <v>1</v>
      </c>
      <c r="R41" s="5">
        <f t="shared" si="39"/>
        <v>1</v>
      </c>
      <c r="S41" s="8">
        <f t="shared" si="39"/>
        <v>1</v>
      </c>
      <c r="T41" s="9">
        <f t="shared" si="57"/>
        <v>1</v>
      </c>
      <c r="U41" s="4">
        <v>2.5</v>
      </c>
      <c r="V41" s="5">
        <f t="shared" si="41"/>
        <v>2.5</v>
      </c>
      <c r="W41" s="8">
        <f t="shared" si="41"/>
        <v>2.5</v>
      </c>
      <c r="X41" s="9">
        <f t="shared" si="58"/>
        <v>2.5</v>
      </c>
      <c r="Y41" s="4">
        <v>2</v>
      </c>
      <c r="Z41" s="5">
        <f t="shared" si="43"/>
        <v>2</v>
      </c>
      <c r="AA41" s="8">
        <f t="shared" si="43"/>
        <v>2</v>
      </c>
      <c r="AB41" s="9">
        <f t="shared" si="59"/>
        <v>2</v>
      </c>
    </row>
    <row r="42" spans="1:28" x14ac:dyDescent="0.25">
      <c r="A42" s="25" t="str">
        <f>Specs!A42</f>
        <v>eHERBACEOUS_PRIMARY_LAYER_LOADING</v>
      </c>
      <c r="B42" s="17"/>
      <c r="C42" s="18">
        <v>1.4</v>
      </c>
      <c r="E42" s="4">
        <v>0.1</v>
      </c>
      <c r="F42" s="5">
        <f t="shared" si="52"/>
        <v>0.1</v>
      </c>
      <c r="G42" s="8">
        <f>$C42*F42</f>
        <v>0.13999999999999999</v>
      </c>
      <c r="H42" s="9">
        <f t="shared" si="54"/>
        <v>0.13999999999999999</v>
      </c>
      <c r="J42" s="5">
        <f t="shared" si="35"/>
        <v>0</v>
      </c>
      <c r="K42" s="8">
        <f>$C42*J42</f>
        <v>0</v>
      </c>
      <c r="L42" s="9">
        <f t="shared" si="55"/>
        <v>0</v>
      </c>
      <c r="M42" s="4">
        <v>1</v>
      </c>
      <c r="N42" s="5">
        <f t="shared" si="37"/>
        <v>1</v>
      </c>
      <c r="O42" s="8">
        <f>$C42*N42</f>
        <v>1.4</v>
      </c>
      <c r="P42" s="9">
        <f t="shared" si="56"/>
        <v>1.4</v>
      </c>
      <c r="Q42" s="4">
        <v>0.01</v>
      </c>
      <c r="R42" s="5">
        <f t="shared" si="39"/>
        <v>0.01</v>
      </c>
      <c r="S42" s="8">
        <f>$C42*R42</f>
        <v>1.3999999999999999E-2</v>
      </c>
      <c r="T42" s="9">
        <f t="shared" si="57"/>
        <v>1.3999999999999999E-2</v>
      </c>
      <c r="U42" s="4">
        <v>0.4</v>
      </c>
      <c r="V42" s="5">
        <f t="shared" si="41"/>
        <v>0.4</v>
      </c>
      <c r="W42" s="8">
        <f>$C42*V42</f>
        <v>0.55999999999999994</v>
      </c>
      <c r="X42" s="9">
        <f t="shared" si="58"/>
        <v>0.55999999999999994</v>
      </c>
      <c r="Y42" s="4">
        <v>0.1</v>
      </c>
      <c r="Z42" s="5">
        <f t="shared" si="43"/>
        <v>0.1</v>
      </c>
      <c r="AA42" s="8">
        <f>$C42*Z42</f>
        <v>0.13999999999999999</v>
      </c>
      <c r="AB42" s="9">
        <f t="shared" si="59"/>
        <v>0.13999999999999999</v>
      </c>
    </row>
    <row r="43" spans="1:28" x14ac:dyDescent="0.25">
      <c r="A43" s="25" t="str">
        <f>Specs!A43</f>
        <v>eHERBACEOUS_PRIMARY_LAYER_PERCENT_COVER</v>
      </c>
      <c r="B43" s="17"/>
      <c r="C43" s="18">
        <v>1.4</v>
      </c>
      <c r="E43" s="4">
        <v>0.7</v>
      </c>
      <c r="F43" s="5">
        <f t="shared" si="52"/>
        <v>0.7</v>
      </c>
      <c r="G43" s="8">
        <f>$C43*F43</f>
        <v>0.97999999999999987</v>
      </c>
      <c r="H43" s="9">
        <f t="shared" si="54"/>
        <v>0.97999999999999987</v>
      </c>
      <c r="J43" s="5">
        <f t="shared" si="35"/>
        <v>0</v>
      </c>
      <c r="K43" s="8">
        <f>$C43*J43</f>
        <v>0</v>
      </c>
      <c r="L43" s="9">
        <f t="shared" si="55"/>
        <v>0</v>
      </c>
      <c r="M43" s="4">
        <v>90</v>
      </c>
      <c r="N43" s="5">
        <f t="shared" si="37"/>
        <v>90</v>
      </c>
      <c r="O43" s="8">
        <f>$C43*N43</f>
        <v>125.99999999999999</v>
      </c>
      <c r="P43" s="9">
        <f t="shared" si="56"/>
        <v>125.99999999999999</v>
      </c>
      <c r="Q43" s="4">
        <v>2</v>
      </c>
      <c r="R43" s="5">
        <f t="shared" si="39"/>
        <v>2</v>
      </c>
      <c r="S43" s="8">
        <f>$C43*R43</f>
        <v>2.8</v>
      </c>
      <c r="T43" s="9">
        <f t="shared" si="57"/>
        <v>2.8</v>
      </c>
      <c r="U43" s="4">
        <v>30</v>
      </c>
      <c r="V43" s="5">
        <f t="shared" si="41"/>
        <v>30</v>
      </c>
      <c r="W43" s="8">
        <f>$C43*V43</f>
        <v>42</v>
      </c>
      <c r="X43" s="9">
        <f t="shared" si="58"/>
        <v>42</v>
      </c>
      <c r="Y43" s="4">
        <v>20</v>
      </c>
      <c r="Z43" s="5">
        <f t="shared" si="43"/>
        <v>20</v>
      </c>
      <c r="AA43" s="8">
        <f>$C43*Z43</f>
        <v>28</v>
      </c>
      <c r="AB43" s="9">
        <f t="shared" si="59"/>
        <v>28</v>
      </c>
    </row>
    <row r="44" spans="1:28" x14ac:dyDescent="0.25">
      <c r="A44" s="25" t="str">
        <f>Specs!A44</f>
        <v>eHERBACEOUS_PRIMARY_LAYER_PERCENT_LIVE</v>
      </c>
      <c r="B44" s="17"/>
      <c r="E44" s="4">
        <v>95</v>
      </c>
      <c r="F44" s="5">
        <f t="shared" si="52"/>
        <v>95</v>
      </c>
      <c r="G44" s="8">
        <f t="shared" si="53"/>
        <v>95</v>
      </c>
      <c r="H44" s="9">
        <f t="shared" si="54"/>
        <v>95</v>
      </c>
      <c r="J44" s="5">
        <f t="shared" si="35"/>
        <v>0</v>
      </c>
      <c r="K44" s="8">
        <f t="shared" si="35"/>
        <v>0</v>
      </c>
      <c r="L44" s="9">
        <f t="shared" si="55"/>
        <v>0</v>
      </c>
      <c r="M44" s="4">
        <v>85</v>
      </c>
      <c r="N44" s="5">
        <f t="shared" si="37"/>
        <v>85</v>
      </c>
      <c r="O44" s="8">
        <f t="shared" si="37"/>
        <v>85</v>
      </c>
      <c r="P44" s="9">
        <f t="shared" si="56"/>
        <v>85</v>
      </c>
      <c r="Q44" s="4">
        <v>90</v>
      </c>
      <c r="R44" s="5">
        <f t="shared" si="39"/>
        <v>90</v>
      </c>
      <c r="S44" s="8">
        <f t="shared" si="39"/>
        <v>90</v>
      </c>
      <c r="T44" s="9">
        <f t="shared" si="57"/>
        <v>90</v>
      </c>
      <c r="U44" s="4">
        <v>80</v>
      </c>
      <c r="V44" s="5">
        <f t="shared" si="41"/>
        <v>80</v>
      </c>
      <c r="W44" s="8">
        <f t="shared" si="41"/>
        <v>80</v>
      </c>
      <c r="X44" s="9">
        <f t="shared" si="58"/>
        <v>80</v>
      </c>
      <c r="Y44" s="4">
        <v>60</v>
      </c>
      <c r="Z44" s="5">
        <f t="shared" si="43"/>
        <v>60</v>
      </c>
      <c r="AA44" s="8">
        <f t="shared" si="43"/>
        <v>60</v>
      </c>
      <c r="AB44" s="9">
        <f t="shared" si="59"/>
        <v>60</v>
      </c>
    </row>
    <row r="45" spans="1:28" x14ac:dyDescent="0.25">
      <c r="A45" s="25" t="str">
        <f>Specs!A45</f>
        <v>eHERBACEOUS_SECONDARY_LAYER_HEIGHT</v>
      </c>
      <c r="B45" s="17"/>
      <c r="E45" s="4">
        <v>0.9</v>
      </c>
      <c r="F45" s="5">
        <f t="shared" si="52"/>
        <v>0.9</v>
      </c>
      <c r="G45" s="8">
        <f t="shared" si="53"/>
        <v>0.9</v>
      </c>
      <c r="H45" s="9">
        <f t="shared" si="54"/>
        <v>0.9</v>
      </c>
      <c r="J45" s="5">
        <f t="shared" si="35"/>
        <v>0</v>
      </c>
      <c r="K45" s="8">
        <f t="shared" si="35"/>
        <v>0</v>
      </c>
      <c r="L45" s="9">
        <f t="shared" si="55"/>
        <v>0</v>
      </c>
      <c r="M45" s="4">
        <v>1</v>
      </c>
      <c r="N45" s="5">
        <f t="shared" si="37"/>
        <v>1</v>
      </c>
      <c r="O45" s="8">
        <f t="shared" si="37"/>
        <v>1</v>
      </c>
      <c r="P45" s="9">
        <f t="shared" si="56"/>
        <v>1</v>
      </c>
      <c r="Q45" s="4">
        <v>0.5</v>
      </c>
      <c r="R45" s="5">
        <f t="shared" si="39"/>
        <v>0.5</v>
      </c>
      <c r="S45" s="8">
        <f t="shared" si="39"/>
        <v>0.5</v>
      </c>
      <c r="T45" s="9">
        <f t="shared" si="57"/>
        <v>0.5</v>
      </c>
      <c r="V45" s="5">
        <f t="shared" si="41"/>
        <v>0</v>
      </c>
      <c r="W45" s="8">
        <f t="shared" si="41"/>
        <v>0</v>
      </c>
      <c r="X45" s="9">
        <f t="shared" si="58"/>
        <v>0</v>
      </c>
      <c r="Y45" s="4">
        <v>1</v>
      </c>
      <c r="Z45" s="5">
        <f t="shared" si="43"/>
        <v>1</v>
      </c>
      <c r="AA45" s="8">
        <f t="shared" si="43"/>
        <v>1</v>
      </c>
      <c r="AB45" s="9">
        <f t="shared" si="59"/>
        <v>1</v>
      </c>
    </row>
    <row r="46" spans="1:28" x14ac:dyDescent="0.25">
      <c r="A46" s="25" t="str">
        <f>Specs!A46</f>
        <v>eHERBACEOUS_SECONDARY_LAYER_LOADING</v>
      </c>
      <c r="B46" s="17"/>
      <c r="C46" s="18">
        <v>1.4</v>
      </c>
      <c r="E46" s="4">
        <v>0.1</v>
      </c>
      <c r="F46" s="5">
        <f t="shared" si="52"/>
        <v>0.1</v>
      </c>
      <c r="G46" s="8">
        <f>$C46*F46</f>
        <v>0.13999999999999999</v>
      </c>
      <c r="H46" s="9">
        <f t="shared" si="54"/>
        <v>0.13999999999999999</v>
      </c>
      <c r="J46" s="5">
        <f t="shared" si="35"/>
        <v>0</v>
      </c>
      <c r="K46" s="8">
        <f>$C46*J46</f>
        <v>0</v>
      </c>
      <c r="L46" s="9">
        <f t="shared" si="55"/>
        <v>0</v>
      </c>
      <c r="M46" s="4">
        <v>0.01</v>
      </c>
      <c r="N46" s="5">
        <f t="shared" si="37"/>
        <v>0.01</v>
      </c>
      <c r="O46" s="8">
        <f>$C46*N46</f>
        <v>1.3999999999999999E-2</v>
      </c>
      <c r="P46" s="9">
        <f t="shared" si="56"/>
        <v>1.3999999999999999E-2</v>
      </c>
      <c r="Q46" s="4">
        <v>0.02</v>
      </c>
      <c r="R46" s="5">
        <f t="shared" si="39"/>
        <v>0.02</v>
      </c>
      <c r="S46" s="8">
        <f>$C46*R46</f>
        <v>2.7999999999999997E-2</v>
      </c>
      <c r="T46" s="9">
        <f t="shared" si="57"/>
        <v>2.7999999999999997E-2</v>
      </c>
      <c r="V46" s="5">
        <f t="shared" si="41"/>
        <v>0</v>
      </c>
      <c r="W46" s="8">
        <f>$C46*V46</f>
        <v>0</v>
      </c>
      <c r="X46" s="9">
        <f t="shared" si="58"/>
        <v>0</v>
      </c>
      <c r="Y46" s="4">
        <v>0.1</v>
      </c>
      <c r="Z46" s="5">
        <f t="shared" si="43"/>
        <v>0.1</v>
      </c>
      <c r="AA46" s="8">
        <f>$C46*Z46</f>
        <v>0.13999999999999999</v>
      </c>
      <c r="AB46" s="9">
        <f t="shared" si="59"/>
        <v>0.13999999999999999</v>
      </c>
    </row>
    <row r="47" spans="1:28" x14ac:dyDescent="0.25">
      <c r="A47" s="25" t="str">
        <f>Specs!A47</f>
        <v>eHERBACEOUS_SECONDARY_LAYER_PERCENT_COVER</v>
      </c>
      <c r="B47" s="17"/>
      <c r="C47" s="18">
        <v>1.4</v>
      </c>
      <c r="E47" s="4">
        <v>0.2</v>
      </c>
      <c r="F47" s="5">
        <f t="shared" si="52"/>
        <v>0.2</v>
      </c>
      <c r="G47" s="8">
        <f>$C47*F47</f>
        <v>0.27999999999999997</v>
      </c>
      <c r="H47" s="9">
        <f t="shared" si="54"/>
        <v>0.27999999999999997</v>
      </c>
      <c r="J47" s="5">
        <f t="shared" si="35"/>
        <v>0</v>
      </c>
      <c r="K47" s="8">
        <f>$C47*J47</f>
        <v>0</v>
      </c>
      <c r="L47" s="9">
        <f t="shared" si="55"/>
        <v>0</v>
      </c>
      <c r="M47" s="4">
        <v>8</v>
      </c>
      <c r="N47" s="5">
        <f t="shared" si="37"/>
        <v>8</v>
      </c>
      <c r="O47" s="8">
        <f>$C47*N47</f>
        <v>11.2</v>
      </c>
      <c r="P47" s="9">
        <f t="shared" si="56"/>
        <v>11.2</v>
      </c>
      <c r="Q47" s="4">
        <v>5</v>
      </c>
      <c r="R47" s="5">
        <f t="shared" si="39"/>
        <v>5</v>
      </c>
      <c r="S47" s="8">
        <f>$C47*R47</f>
        <v>7</v>
      </c>
      <c r="T47" s="9">
        <f t="shared" si="57"/>
        <v>7</v>
      </c>
      <c r="V47" s="5">
        <f t="shared" si="41"/>
        <v>0</v>
      </c>
      <c r="W47" s="8">
        <f>$C47*V47</f>
        <v>0</v>
      </c>
      <c r="X47" s="9">
        <f t="shared" si="58"/>
        <v>0</v>
      </c>
      <c r="Y47" s="4">
        <v>20</v>
      </c>
      <c r="Z47" s="5">
        <f t="shared" si="43"/>
        <v>20</v>
      </c>
      <c r="AA47" s="8">
        <f>$C47*Z47</f>
        <v>28</v>
      </c>
      <c r="AB47" s="9">
        <f t="shared" si="59"/>
        <v>28</v>
      </c>
    </row>
    <row r="48" spans="1:28" x14ac:dyDescent="0.25">
      <c r="A48" s="25" t="str">
        <f>Specs!A48</f>
        <v>eHERBACEOUS_SECONDARY_LAYER_PERCENT_LIVE</v>
      </c>
      <c r="B48" s="17"/>
      <c r="E48" s="4">
        <v>85</v>
      </c>
      <c r="F48" s="5">
        <f t="shared" si="52"/>
        <v>85</v>
      </c>
      <c r="G48" s="8">
        <f t="shared" si="53"/>
        <v>85</v>
      </c>
      <c r="H48" s="9">
        <f t="shared" si="54"/>
        <v>85</v>
      </c>
      <c r="J48" s="5">
        <f t="shared" si="35"/>
        <v>0</v>
      </c>
      <c r="K48" s="8">
        <f t="shared" si="35"/>
        <v>0</v>
      </c>
      <c r="L48" s="9">
        <f t="shared" si="55"/>
        <v>0</v>
      </c>
      <c r="M48" s="4">
        <v>70</v>
      </c>
      <c r="N48" s="5">
        <f t="shared" si="37"/>
        <v>70</v>
      </c>
      <c r="O48" s="8">
        <f t="shared" si="37"/>
        <v>70</v>
      </c>
      <c r="P48" s="9">
        <f t="shared" si="56"/>
        <v>70</v>
      </c>
      <c r="Q48" s="4">
        <v>90</v>
      </c>
      <c r="R48" s="5">
        <f t="shared" si="39"/>
        <v>90</v>
      </c>
      <c r="S48" s="8">
        <f t="shared" si="39"/>
        <v>90</v>
      </c>
      <c r="T48" s="9">
        <f t="shared" si="57"/>
        <v>90</v>
      </c>
      <c r="V48" s="5">
        <f t="shared" si="41"/>
        <v>0</v>
      </c>
      <c r="W48" s="8">
        <f t="shared" si="41"/>
        <v>0</v>
      </c>
      <c r="X48" s="9">
        <f t="shared" si="58"/>
        <v>0</v>
      </c>
      <c r="Y48" s="4">
        <v>60</v>
      </c>
      <c r="Z48" s="5">
        <f t="shared" si="43"/>
        <v>60</v>
      </c>
      <c r="AA48" s="8">
        <f t="shared" si="43"/>
        <v>60</v>
      </c>
      <c r="AB48" s="9">
        <f t="shared" si="59"/>
        <v>60</v>
      </c>
    </row>
    <row r="49" spans="1:28" x14ac:dyDescent="0.25">
      <c r="A49" s="25" t="str">
        <f>Specs!A49</f>
        <v>eWOODY_FUEL_ALL_DOWNED_WOODY_FUEL_DEPTH</v>
      </c>
      <c r="B49" s="17"/>
      <c r="C49" s="18">
        <v>1.3</v>
      </c>
      <c r="D49" s="19">
        <v>1.4</v>
      </c>
      <c r="E49" s="4">
        <v>4</v>
      </c>
      <c r="F49" s="5">
        <f t="shared" si="52"/>
        <v>4</v>
      </c>
      <c r="G49" s="8">
        <f>$C49*F49</f>
        <v>5.2</v>
      </c>
      <c r="H49" s="9">
        <f>$D49*G49</f>
        <v>7.2799999999999994</v>
      </c>
      <c r="I49" s="4">
        <v>1</v>
      </c>
      <c r="J49" s="5">
        <f t="shared" si="35"/>
        <v>1</v>
      </c>
      <c r="K49" s="8">
        <f>$C49*J49</f>
        <v>1.3</v>
      </c>
      <c r="L49" s="9">
        <f>$D49*K49</f>
        <v>1.8199999999999998</v>
      </c>
      <c r="N49" s="5">
        <f t="shared" si="37"/>
        <v>0</v>
      </c>
      <c r="O49" s="8">
        <f>$C49*N49</f>
        <v>0</v>
      </c>
      <c r="P49" s="9">
        <f>$D49*O49</f>
        <v>0</v>
      </c>
      <c r="Q49" s="4">
        <v>0.5</v>
      </c>
      <c r="R49" s="5">
        <f t="shared" si="39"/>
        <v>0.5</v>
      </c>
      <c r="S49" s="8">
        <f>$C49*R49</f>
        <v>0.65</v>
      </c>
      <c r="T49" s="9">
        <f>$D49*S49</f>
        <v>0.90999999999999992</v>
      </c>
      <c r="U49" s="4">
        <v>1</v>
      </c>
      <c r="V49" s="5">
        <f t="shared" si="41"/>
        <v>1</v>
      </c>
      <c r="W49" s="8">
        <f>$C49*V49</f>
        <v>1.3</v>
      </c>
      <c r="X49" s="9">
        <f>$D49*W49</f>
        <v>1.8199999999999998</v>
      </c>
      <c r="Y49" s="4">
        <v>0.5</v>
      </c>
      <c r="Z49" s="5">
        <f t="shared" si="43"/>
        <v>0.5</v>
      </c>
      <c r="AA49" s="8">
        <f>$C49*Z49</f>
        <v>0.65</v>
      </c>
      <c r="AB49" s="9">
        <f>$D49*AA49</f>
        <v>0.90999999999999992</v>
      </c>
    </row>
    <row r="50" spans="1:28" x14ac:dyDescent="0.25">
      <c r="A50" s="25" t="str">
        <f>Specs!A50</f>
        <v>eWOODY_FUEL_ALL_DOWNED_WOODY_FUEL_TOTAL_PERCENT_COVER</v>
      </c>
      <c r="B50" s="17"/>
      <c r="C50" s="18">
        <v>1.3</v>
      </c>
      <c r="D50" s="19">
        <v>1.4</v>
      </c>
      <c r="E50" s="4">
        <v>70</v>
      </c>
      <c r="F50" s="5">
        <f t="shared" si="52"/>
        <v>70</v>
      </c>
      <c r="G50" s="8">
        <f>$C50*F50</f>
        <v>91</v>
      </c>
      <c r="H50" s="9">
        <f>MIN(100,$D50*G50)</f>
        <v>100</v>
      </c>
      <c r="I50" s="4">
        <v>50</v>
      </c>
      <c r="J50" s="5">
        <f t="shared" si="35"/>
        <v>50</v>
      </c>
      <c r="K50" s="8">
        <f>$C50*J50</f>
        <v>65</v>
      </c>
      <c r="L50" s="9">
        <f>MIN(100,$D50*K50)</f>
        <v>91</v>
      </c>
      <c r="N50" s="5">
        <f t="shared" si="37"/>
        <v>0</v>
      </c>
      <c r="O50" s="8">
        <f>$C50*N50</f>
        <v>0</v>
      </c>
      <c r="P50" s="9">
        <f>MIN(100,$D50*O50)</f>
        <v>0</v>
      </c>
      <c r="Q50" s="4">
        <v>30</v>
      </c>
      <c r="R50" s="5">
        <f t="shared" si="39"/>
        <v>30</v>
      </c>
      <c r="S50" s="8">
        <f>$C50*R50</f>
        <v>39</v>
      </c>
      <c r="T50" s="9">
        <f>MIN(100,$D50*S50)</f>
        <v>54.599999999999994</v>
      </c>
      <c r="U50" s="4">
        <v>40</v>
      </c>
      <c r="V50" s="5">
        <f t="shared" si="41"/>
        <v>40</v>
      </c>
      <c r="W50" s="8">
        <f>$C50*V50</f>
        <v>52</v>
      </c>
      <c r="X50" s="9">
        <f>MIN(100,$D50*W50)</f>
        <v>72.8</v>
      </c>
      <c r="Y50" s="4">
        <v>15</v>
      </c>
      <c r="Z50" s="5">
        <f t="shared" si="43"/>
        <v>15</v>
      </c>
      <c r="AA50" s="8">
        <f>$C50*Z50</f>
        <v>19.5</v>
      </c>
      <c r="AB50" s="9">
        <f>MIN(100,$D50*AA50)</f>
        <v>27.299999999999997</v>
      </c>
    </row>
    <row r="51" spans="1:28" x14ac:dyDescent="0.25">
      <c r="A51" s="25" t="str">
        <f>Specs!A51</f>
        <v>eWOODY_FUEL_SOUND_WOOD_LOADINGS_ZERO_TO_THREE_INCHES_ONE_TO_THREE_INCHES</v>
      </c>
      <c r="B51" s="17"/>
      <c r="C51" s="18">
        <v>1.3</v>
      </c>
      <c r="D51" s="19">
        <v>1.4</v>
      </c>
      <c r="E51" s="4">
        <v>2</v>
      </c>
      <c r="F51" s="5">
        <f t="shared" si="52"/>
        <v>2</v>
      </c>
      <c r="G51" s="8">
        <f>$C51*F51</f>
        <v>2.6</v>
      </c>
      <c r="H51" s="9">
        <f>$D51*G51</f>
        <v>3.6399999999999997</v>
      </c>
      <c r="I51" s="4">
        <v>1</v>
      </c>
      <c r="J51" s="5">
        <f t="shared" si="35"/>
        <v>1</v>
      </c>
      <c r="K51" s="8">
        <f>$C51*J51</f>
        <v>1.3</v>
      </c>
      <c r="L51" s="9">
        <f>$D51*K51</f>
        <v>1.8199999999999998</v>
      </c>
      <c r="N51" s="5">
        <f t="shared" si="37"/>
        <v>0</v>
      </c>
      <c r="O51" s="8">
        <f>$C51*N51</f>
        <v>0</v>
      </c>
      <c r="P51" s="9">
        <f>$D51*O51</f>
        <v>0</v>
      </c>
      <c r="Q51" s="4">
        <v>0.5</v>
      </c>
      <c r="R51" s="5">
        <f t="shared" si="39"/>
        <v>0.5</v>
      </c>
      <c r="S51" s="8">
        <f>$C51*R51</f>
        <v>0.65</v>
      </c>
      <c r="T51" s="9">
        <f>$D51*S51</f>
        <v>0.90999999999999992</v>
      </c>
      <c r="U51" s="4">
        <v>1</v>
      </c>
      <c r="V51" s="5">
        <f t="shared" si="41"/>
        <v>1</v>
      </c>
      <c r="W51" s="8">
        <f>$C51*V51</f>
        <v>1.3</v>
      </c>
      <c r="X51" s="9">
        <f>$D51*W51</f>
        <v>1.8199999999999998</v>
      </c>
      <c r="Y51" s="4">
        <v>0.3</v>
      </c>
      <c r="Z51" s="5">
        <f t="shared" si="43"/>
        <v>0.3</v>
      </c>
      <c r="AA51" s="8">
        <f>$C51*Z51</f>
        <v>0.39</v>
      </c>
      <c r="AB51" s="9">
        <f>$D51*AA51</f>
        <v>0.54599999999999993</v>
      </c>
    </row>
    <row r="52" spans="1:28" x14ac:dyDescent="0.25">
      <c r="A52" s="25" t="str">
        <f>Specs!A52</f>
        <v>eWOODY_FUEL_SOUND_WOOD_LOADINGS_ZERO_TO_THREE_INCHES_QUARTER_INCH_TO_ONE_INCH</v>
      </c>
      <c r="B52" s="17"/>
      <c r="C52" s="18">
        <v>1.3</v>
      </c>
      <c r="D52" s="19">
        <v>1.4</v>
      </c>
      <c r="E52" s="4">
        <v>1.5</v>
      </c>
      <c r="F52" s="5">
        <f t="shared" si="52"/>
        <v>1.5</v>
      </c>
      <c r="G52" s="8">
        <f>$C52*F52</f>
        <v>1.9500000000000002</v>
      </c>
      <c r="H52" s="9">
        <f>$D52*G52</f>
        <v>2.73</v>
      </c>
      <c r="I52" s="4">
        <v>1</v>
      </c>
      <c r="J52" s="5">
        <f t="shared" si="35"/>
        <v>1</v>
      </c>
      <c r="K52" s="8">
        <f>$C52*J52</f>
        <v>1.3</v>
      </c>
      <c r="L52" s="9">
        <f>$D52*K52</f>
        <v>1.8199999999999998</v>
      </c>
      <c r="N52" s="5">
        <f t="shared" si="37"/>
        <v>0</v>
      </c>
      <c r="O52" s="8">
        <f>$C52*N52</f>
        <v>0</v>
      </c>
      <c r="P52" s="9">
        <f>$D52*O52</f>
        <v>0</v>
      </c>
      <c r="Q52" s="4">
        <v>0.2</v>
      </c>
      <c r="R52" s="5">
        <f t="shared" si="39"/>
        <v>0.2</v>
      </c>
      <c r="S52" s="8">
        <f>$C52*R52</f>
        <v>0.26</v>
      </c>
      <c r="T52" s="9">
        <f>$D52*S52</f>
        <v>0.36399999999999999</v>
      </c>
      <c r="U52" s="4">
        <v>0.5</v>
      </c>
      <c r="V52" s="5">
        <f t="shared" si="41"/>
        <v>0.5</v>
      </c>
      <c r="W52" s="8">
        <f>$C52*V52</f>
        <v>0.65</v>
      </c>
      <c r="X52" s="9">
        <f>$D52*W52</f>
        <v>0.90999999999999992</v>
      </c>
      <c r="Y52" s="4">
        <v>0.4</v>
      </c>
      <c r="Z52" s="5">
        <f t="shared" si="43"/>
        <v>0.4</v>
      </c>
      <c r="AA52" s="8">
        <f>$C52*Z52</f>
        <v>0.52</v>
      </c>
      <c r="AB52" s="9">
        <f>$D52*AA52</f>
        <v>0.72799999999999998</v>
      </c>
    </row>
    <row r="53" spans="1:28" x14ac:dyDescent="0.25">
      <c r="A53" s="25" t="str">
        <f>Specs!A53</f>
        <v>eWOODY_FUEL_SOUND_WOOD_LOADINGS_ZERO_TO_THREE_INCHES_ZERO_TO_QUARTER_INCH</v>
      </c>
      <c r="B53" s="17"/>
      <c r="C53" s="18">
        <v>1.3</v>
      </c>
      <c r="D53" s="19">
        <v>1.4</v>
      </c>
      <c r="E53" s="4">
        <v>1</v>
      </c>
      <c r="F53" s="5">
        <f t="shared" si="52"/>
        <v>1</v>
      </c>
      <c r="G53" s="8">
        <f>$C53*F53</f>
        <v>1.3</v>
      </c>
      <c r="H53" s="9">
        <f>$D53*G53</f>
        <v>1.8199999999999998</v>
      </c>
      <c r="I53" s="4">
        <v>0.5</v>
      </c>
      <c r="J53" s="5">
        <f t="shared" si="35"/>
        <v>0.5</v>
      </c>
      <c r="K53" s="8">
        <f>$C53*J53</f>
        <v>0.65</v>
      </c>
      <c r="L53" s="9">
        <f>$D53*K53</f>
        <v>0.90999999999999992</v>
      </c>
      <c r="N53" s="5">
        <f t="shared" si="37"/>
        <v>0</v>
      </c>
      <c r="O53" s="8">
        <f>$C53*N53</f>
        <v>0</v>
      </c>
      <c r="P53" s="9">
        <f>$D53*O53</f>
        <v>0</v>
      </c>
      <c r="Q53" s="4">
        <v>0.1</v>
      </c>
      <c r="R53" s="5">
        <f t="shared" si="39"/>
        <v>0.1</v>
      </c>
      <c r="S53" s="8">
        <f>$C53*R53</f>
        <v>0.13</v>
      </c>
      <c r="T53" s="9">
        <f>$D53*S53</f>
        <v>0.182</v>
      </c>
      <c r="U53" s="4">
        <v>0.3</v>
      </c>
      <c r="V53" s="5">
        <f t="shared" si="41"/>
        <v>0.3</v>
      </c>
      <c r="W53" s="8">
        <f>$C53*V53</f>
        <v>0.39</v>
      </c>
      <c r="X53" s="9">
        <f>$D53*W53</f>
        <v>0.54599999999999993</v>
      </c>
      <c r="Y53" s="4">
        <v>0.02</v>
      </c>
      <c r="Z53" s="5">
        <f t="shared" si="43"/>
        <v>0.02</v>
      </c>
      <c r="AA53" s="8">
        <f>$C53*Z53</f>
        <v>2.6000000000000002E-2</v>
      </c>
      <c r="AB53" s="9">
        <f>$D53*AA53</f>
        <v>3.6400000000000002E-2</v>
      </c>
    </row>
    <row r="54" spans="1:28" x14ac:dyDescent="0.25">
      <c r="A54" s="25" t="str">
        <f>Specs!A54</f>
        <v>eWOODY_FUEL_SOUND_WOOD_LOADINGS_GREATER_THAN_THREE_INCHES_THREE_TO_NINE_INCHES</v>
      </c>
      <c r="B54" s="17"/>
      <c r="E54" s="4">
        <v>6</v>
      </c>
      <c r="F54" s="5">
        <f t="shared" si="52"/>
        <v>6</v>
      </c>
      <c r="G54" s="8">
        <f t="shared" si="53"/>
        <v>6</v>
      </c>
      <c r="H54" s="9">
        <f t="shared" si="54"/>
        <v>6</v>
      </c>
      <c r="I54" s="4">
        <v>0</v>
      </c>
      <c r="J54" s="5">
        <f t="shared" si="35"/>
        <v>0</v>
      </c>
      <c r="K54" s="8">
        <f t="shared" si="35"/>
        <v>0</v>
      </c>
      <c r="L54" s="9">
        <f t="shared" ref="L54:L80" si="60">K54</f>
        <v>0</v>
      </c>
      <c r="N54" s="5">
        <f t="shared" si="37"/>
        <v>0</v>
      </c>
      <c r="O54" s="8">
        <f t="shared" si="37"/>
        <v>0</v>
      </c>
      <c r="P54" s="9">
        <f t="shared" ref="P54:P80" si="61">O54</f>
        <v>0</v>
      </c>
      <c r="Q54" s="4">
        <v>1</v>
      </c>
      <c r="R54" s="5">
        <f t="shared" si="39"/>
        <v>1</v>
      </c>
      <c r="S54" s="8">
        <f t="shared" si="39"/>
        <v>1</v>
      </c>
      <c r="T54" s="9">
        <f t="shared" ref="T54:T80" si="62">S54</f>
        <v>1</v>
      </c>
      <c r="U54" s="4">
        <v>1.2</v>
      </c>
      <c r="V54" s="5">
        <f t="shared" si="41"/>
        <v>1.2</v>
      </c>
      <c r="W54" s="8">
        <f t="shared" si="41"/>
        <v>1.2</v>
      </c>
      <c r="X54" s="9">
        <f t="shared" ref="X54:X80" si="63">W54</f>
        <v>1.2</v>
      </c>
      <c r="Y54" s="4">
        <v>0.5</v>
      </c>
      <c r="Z54" s="5">
        <f t="shared" si="43"/>
        <v>0.5</v>
      </c>
      <c r="AA54" s="8">
        <f t="shared" si="43"/>
        <v>0.5</v>
      </c>
      <c r="AB54" s="9">
        <f t="shared" ref="AB54:AB80" si="64">AA54</f>
        <v>0.5</v>
      </c>
    </row>
    <row r="55" spans="1:28" x14ac:dyDescent="0.25">
      <c r="A55" s="25" t="str">
        <f>Specs!A55</f>
        <v>eWOODY_FUEL_SOUND_WOOD_LOADINGS_GREATER_THAN_THREE_INCHES_NINE_TO_TWENTY_INCHES</v>
      </c>
      <c r="B55" s="17"/>
      <c r="E55" s="4">
        <v>12</v>
      </c>
      <c r="F55" s="5">
        <f t="shared" si="52"/>
        <v>12</v>
      </c>
      <c r="G55" s="8">
        <f t="shared" si="53"/>
        <v>12</v>
      </c>
      <c r="H55" s="9">
        <f t="shared" si="54"/>
        <v>12</v>
      </c>
      <c r="I55" s="4">
        <v>0</v>
      </c>
      <c r="J55" s="5">
        <f t="shared" si="35"/>
        <v>0</v>
      </c>
      <c r="K55" s="8">
        <f t="shared" si="35"/>
        <v>0</v>
      </c>
      <c r="L55" s="9">
        <f t="shared" si="60"/>
        <v>0</v>
      </c>
      <c r="N55" s="5">
        <f t="shared" si="37"/>
        <v>0</v>
      </c>
      <c r="O55" s="8">
        <f t="shared" si="37"/>
        <v>0</v>
      </c>
      <c r="P55" s="9">
        <f t="shared" si="61"/>
        <v>0</v>
      </c>
      <c r="Q55" s="4">
        <v>0</v>
      </c>
      <c r="R55" s="5">
        <f t="shared" si="39"/>
        <v>0</v>
      </c>
      <c r="S55" s="8">
        <f t="shared" si="39"/>
        <v>0</v>
      </c>
      <c r="T55" s="9">
        <f t="shared" si="62"/>
        <v>0</v>
      </c>
      <c r="U55" s="4">
        <v>0.5</v>
      </c>
      <c r="V55" s="5">
        <f t="shared" si="41"/>
        <v>0.5</v>
      </c>
      <c r="W55" s="8">
        <f t="shared" si="41"/>
        <v>0.5</v>
      </c>
      <c r="X55" s="9">
        <f t="shared" si="63"/>
        <v>0.5</v>
      </c>
      <c r="Y55" s="4">
        <v>0</v>
      </c>
      <c r="Z55" s="5">
        <f t="shared" si="43"/>
        <v>0</v>
      </c>
      <c r="AA55" s="8">
        <f t="shared" si="43"/>
        <v>0</v>
      </c>
      <c r="AB55" s="9">
        <f t="shared" si="64"/>
        <v>0</v>
      </c>
    </row>
    <row r="56" spans="1:28" x14ac:dyDescent="0.25">
      <c r="A56" s="25" t="str">
        <f>Specs!A56</f>
        <v>eWOODY_FUEL_SOUND_WOOD_LOADINGS_GREATER_THAN_THREE_INCHES_GREATER_THAN_TWENTY_INCHES</v>
      </c>
      <c r="B56" s="17"/>
      <c r="E56" s="4">
        <v>0</v>
      </c>
      <c r="F56" s="5">
        <f t="shared" si="52"/>
        <v>0</v>
      </c>
      <c r="G56" s="8">
        <f t="shared" si="53"/>
        <v>0</v>
      </c>
      <c r="H56" s="9">
        <f t="shared" si="54"/>
        <v>0</v>
      </c>
      <c r="I56" s="4">
        <v>0</v>
      </c>
      <c r="J56" s="5">
        <f t="shared" si="35"/>
        <v>0</v>
      </c>
      <c r="K56" s="8">
        <f t="shared" si="35"/>
        <v>0</v>
      </c>
      <c r="L56" s="9">
        <f t="shared" si="60"/>
        <v>0</v>
      </c>
      <c r="N56" s="5">
        <f t="shared" si="37"/>
        <v>0</v>
      </c>
      <c r="O56" s="8">
        <f t="shared" si="37"/>
        <v>0</v>
      </c>
      <c r="P56" s="9">
        <f t="shared" si="61"/>
        <v>0</v>
      </c>
      <c r="Q56" s="4">
        <v>0</v>
      </c>
      <c r="R56" s="5">
        <f t="shared" si="39"/>
        <v>0</v>
      </c>
      <c r="S56" s="8">
        <f t="shared" si="39"/>
        <v>0</v>
      </c>
      <c r="T56" s="9">
        <f t="shared" si="62"/>
        <v>0</v>
      </c>
      <c r="U56" s="4">
        <v>0.5</v>
      </c>
      <c r="V56" s="5">
        <f t="shared" si="41"/>
        <v>0.5</v>
      </c>
      <c r="W56" s="8">
        <f t="shared" si="41"/>
        <v>0.5</v>
      </c>
      <c r="X56" s="9">
        <f t="shared" si="63"/>
        <v>0.5</v>
      </c>
      <c r="Y56" s="4">
        <v>0</v>
      </c>
      <c r="Z56" s="5">
        <f t="shared" si="43"/>
        <v>0</v>
      </c>
      <c r="AA56" s="8">
        <f t="shared" si="43"/>
        <v>0</v>
      </c>
      <c r="AB56" s="9">
        <f t="shared" si="64"/>
        <v>0</v>
      </c>
    </row>
    <row r="57" spans="1:28" x14ac:dyDescent="0.25">
      <c r="A57" s="25" t="str">
        <f>Specs!A57</f>
        <v>eWOODY_FUEL_ROTTEN_WOOD_LOADINGS_GREATER_THAN_THREE_INCHES_THREE_TO_NINE_INCHES</v>
      </c>
      <c r="B57" s="17"/>
      <c r="E57" s="4">
        <v>5</v>
      </c>
      <c r="F57" s="5">
        <f t="shared" si="52"/>
        <v>5</v>
      </c>
      <c r="G57" s="8">
        <f t="shared" si="53"/>
        <v>5</v>
      </c>
      <c r="H57" s="9">
        <f t="shared" si="54"/>
        <v>5</v>
      </c>
      <c r="J57" s="5">
        <f t="shared" si="35"/>
        <v>0</v>
      </c>
      <c r="K57" s="8">
        <f t="shared" si="35"/>
        <v>0</v>
      </c>
      <c r="L57" s="9">
        <f t="shared" si="60"/>
        <v>0</v>
      </c>
      <c r="N57" s="5">
        <f t="shared" si="37"/>
        <v>0</v>
      </c>
      <c r="O57" s="8">
        <f t="shared" si="37"/>
        <v>0</v>
      </c>
      <c r="P57" s="9">
        <f t="shared" si="61"/>
        <v>0</v>
      </c>
      <c r="Q57" s="4">
        <v>0.5</v>
      </c>
      <c r="R57" s="5">
        <f t="shared" si="39"/>
        <v>0.5</v>
      </c>
      <c r="S57" s="8">
        <f t="shared" si="39"/>
        <v>0.5</v>
      </c>
      <c r="T57" s="9">
        <f t="shared" si="62"/>
        <v>0.5</v>
      </c>
      <c r="U57" s="4">
        <v>0.75</v>
      </c>
      <c r="V57" s="5">
        <f t="shared" si="41"/>
        <v>0.75</v>
      </c>
      <c r="W57" s="8">
        <f t="shared" si="41"/>
        <v>0.75</v>
      </c>
      <c r="X57" s="9">
        <f t="shared" si="63"/>
        <v>0.75</v>
      </c>
      <c r="Z57" s="5">
        <f t="shared" si="43"/>
        <v>0</v>
      </c>
      <c r="AA57" s="8">
        <f t="shared" si="43"/>
        <v>0</v>
      </c>
      <c r="AB57" s="9">
        <f t="shared" si="64"/>
        <v>0</v>
      </c>
    </row>
    <row r="58" spans="1:28" x14ac:dyDescent="0.25">
      <c r="A58" s="25" t="str">
        <f>Specs!A58</f>
        <v>eWOODY_FUEL_ROTTEN_WOOD_LOADINGS_GREATER_THAN_THREE_INCHES_NINE_TO_TWENTY_INCHES</v>
      </c>
      <c r="B58" s="17"/>
      <c r="E58" s="4">
        <v>11</v>
      </c>
      <c r="F58" s="5">
        <f t="shared" si="52"/>
        <v>11</v>
      </c>
      <c r="G58" s="8">
        <f t="shared" si="53"/>
        <v>11</v>
      </c>
      <c r="H58" s="9">
        <f t="shared" si="54"/>
        <v>11</v>
      </c>
      <c r="J58" s="5">
        <f t="shared" si="35"/>
        <v>0</v>
      </c>
      <c r="K58" s="8">
        <f t="shared" si="35"/>
        <v>0</v>
      </c>
      <c r="L58" s="9">
        <f t="shared" si="60"/>
        <v>0</v>
      </c>
      <c r="N58" s="5">
        <f t="shared" si="37"/>
        <v>0</v>
      </c>
      <c r="O58" s="8">
        <f t="shared" si="37"/>
        <v>0</v>
      </c>
      <c r="P58" s="9">
        <f t="shared" si="61"/>
        <v>0</v>
      </c>
      <c r="Q58" s="4">
        <v>0</v>
      </c>
      <c r="R58" s="5">
        <f t="shared" si="39"/>
        <v>0</v>
      </c>
      <c r="S58" s="8">
        <f t="shared" si="39"/>
        <v>0</v>
      </c>
      <c r="T58" s="9">
        <f t="shared" si="62"/>
        <v>0</v>
      </c>
      <c r="U58" s="4">
        <v>0.3</v>
      </c>
      <c r="V58" s="5">
        <f t="shared" si="41"/>
        <v>0.3</v>
      </c>
      <c r="W58" s="8">
        <f t="shared" si="41"/>
        <v>0.3</v>
      </c>
      <c r="X58" s="9">
        <f t="shared" si="63"/>
        <v>0.3</v>
      </c>
      <c r="Z58" s="5">
        <f t="shared" si="43"/>
        <v>0</v>
      </c>
      <c r="AA58" s="8">
        <f t="shared" si="43"/>
        <v>0</v>
      </c>
      <c r="AB58" s="9">
        <f t="shared" si="64"/>
        <v>0</v>
      </c>
    </row>
    <row r="59" spans="1:28" x14ac:dyDescent="0.25">
      <c r="A59" s="25" t="str">
        <f>Specs!A59</f>
        <v>eWOODY_FUEL_ROTTEN_WOOD_LOADINGS_GREATER_THAN_THREE_INCHES_GREATER_THAN_TWENTY_INCHES</v>
      </c>
      <c r="B59" s="17"/>
      <c r="E59" s="4">
        <v>0</v>
      </c>
      <c r="F59" s="5">
        <f t="shared" si="52"/>
        <v>0</v>
      </c>
      <c r="G59" s="8">
        <f t="shared" si="53"/>
        <v>0</v>
      </c>
      <c r="H59" s="9">
        <f t="shared" si="54"/>
        <v>0</v>
      </c>
      <c r="J59" s="5">
        <f t="shared" si="35"/>
        <v>0</v>
      </c>
      <c r="K59" s="8">
        <f t="shared" si="35"/>
        <v>0</v>
      </c>
      <c r="L59" s="9">
        <f t="shared" si="60"/>
        <v>0</v>
      </c>
      <c r="N59" s="5">
        <f t="shared" si="37"/>
        <v>0</v>
      </c>
      <c r="O59" s="8">
        <f t="shared" si="37"/>
        <v>0</v>
      </c>
      <c r="P59" s="9">
        <f t="shared" si="61"/>
        <v>0</v>
      </c>
      <c r="Q59" s="4">
        <v>0</v>
      </c>
      <c r="R59" s="5">
        <f t="shared" si="39"/>
        <v>0</v>
      </c>
      <c r="S59" s="8">
        <f t="shared" si="39"/>
        <v>0</v>
      </c>
      <c r="T59" s="9">
        <f t="shared" si="62"/>
        <v>0</v>
      </c>
      <c r="U59" s="4">
        <v>0</v>
      </c>
      <c r="V59" s="5">
        <f t="shared" si="41"/>
        <v>0</v>
      </c>
      <c r="W59" s="8">
        <f t="shared" si="41"/>
        <v>0</v>
      </c>
      <c r="X59" s="9">
        <f t="shared" si="63"/>
        <v>0</v>
      </c>
      <c r="Z59" s="5">
        <f t="shared" si="43"/>
        <v>0</v>
      </c>
      <c r="AA59" s="8">
        <f t="shared" si="43"/>
        <v>0</v>
      </c>
      <c r="AB59" s="9">
        <f t="shared" si="64"/>
        <v>0</v>
      </c>
    </row>
    <row r="60" spans="1:28" x14ac:dyDescent="0.25">
      <c r="A60" s="25" t="str">
        <f>Specs!A60</f>
        <v>eWOODY_FUEL_STUMPS_SOUND_DIAMETER</v>
      </c>
      <c r="B60" s="17"/>
      <c r="E60" s="4">
        <v>9.6</v>
      </c>
      <c r="F60" s="5">
        <f t="shared" si="52"/>
        <v>9.6</v>
      </c>
      <c r="G60" s="8">
        <f t="shared" si="53"/>
        <v>9.6</v>
      </c>
      <c r="H60" s="9">
        <f t="shared" si="54"/>
        <v>9.6</v>
      </c>
      <c r="J60" s="5">
        <f t="shared" si="35"/>
        <v>0</v>
      </c>
      <c r="K60" s="8">
        <f t="shared" si="35"/>
        <v>0</v>
      </c>
      <c r="L60" s="9">
        <f t="shared" si="60"/>
        <v>0</v>
      </c>
      <c r="N60" s="5">
        <f t="shared" si="37"/>
        <v>0</v>
      </c>
      <c r="O60" s="8">
        <f t="shared" si="37"/>
        <v>0</v>
      </c>
      <c r="P60" s="9">
        <f t="shared" si="61"/>
        <v>0</v>
      </c>
      <c r="Q60" s="4">
        <v>3.5</v>
      </c>
      <c r="R60" s="5">
        <f t="shared" si="39"/>
        <v>3.5</v>
      </c>
      <c r="S60" s="8">
        <f t="shared" si="39"/>
        <v>3.5</v>
      </c>
      <c r="T60" s="9">
        <f t="shared" si="62"/>
        <v>3.5</v>
      </c>
      <c r="V60" s="5">
        <f t="shared" si="41"/>
        <v>0</v>
      </c>
      <c r="W60" s="8">
        <f t="shared" si="41"/>
        <v>0</v>
      </c>
      <c r="X60" s="9">
        <f t="shared" si="63"/>
        <v>0</v>
      </c>
      <c r="Z60" s="5">
        <f t="shared" si="43"/>
        <v>0</v>
      </c>
      <c r="AA60" s="8">
        <f t="shared" si="43"/>
        <v>0</v>
      </c>
      <c r="AB60" s="9">
        <f t="shared" si="64"/>
        <v>0</v>
      </c>
    </row>
    <row r="61" spans="1:28" x14ac:dyDescent="0.25">
      <c r="A61" s="25" t="str">
        <f>Specs!A61</f>
        <v>eWOODY_FUEL_STUMPS_SOUND_HEIGHT</v>
      </c>
      <c r="B61" s="17"/>
      <c r="E61" s="4">
        <v>0.4</v>
      </c>
      <c r="F61" s="5">
        <f t="shared" si="52"/>
        <v>0.4</v>
      </c>
      <c r="G61" s="8">
        <f t="shared" si="53"/>
        <v>0.4</v>
      </c>
      <c r="H61" s="9">
        <f t="shared" si="54"/>
        <v>0.4</v>
      </c>
      <c r="J61" s="5">
        <f t="shared" si="35"/>
        <v>0</v>
      </c>
      <c r="K61" s="8">
        <f t="shared" si="35"/>
        <v>0</v>
      </c>
      <c r="L61" s="9">
        <f t="shared" si="60"/>
        <v>0</v>
      </c>
      <c r="N61" s="5">
        <f t="shared" si="37"/>
        <v>0</v>
      </c>
      <c r="O61" s="8">
        <f t="shared" si="37"/>
        <v>0</v>
      </c>
      <c r="P61" s="9">
        <f t="shared" si="61"/>
        <v>0</v>
      </c>
      <c r="Q61" s="4">
        <v>2</v>
      </c>
      <c r="R61" s="5">
        <f t="shared" si="39"/>
        <v>2</v>
      </c>
      <c r="S61" s="8">
        <f t="shared" si="39"/>
        <v>2</v>
      </c>
      <c r="T61" s="9">
        <f t="shared" si="62"/>
        <v>2</v>
      </c>
      <c r="V61" s="5">
        <f t="shared" si="41"/>
        <v>0</v>
      </c>
      <c r="W61" s="8">
        <f t="shared" si="41"/>
        <v>0</v>
      </c>
      <c r="X61" s="9">
        <f t="shared" si="63"/>
        <v>0</v>
      </c>
      <c r="Z61" s="5">
        <f t="shared" si="43"/>
        <v>0</v>
      </c>
      <c r="AA61" s="8">
        <f t="shared" si="43"/>
        <v>0</v>
      </c>
      <c r="AB61" s="9">
        <f t="shared" si="64"/>
        <v>0</v>
      </c>
    </row>
    <row r="62" spans="1:28" x14ac:dyDescent="0.25">
      <c r="A62" s="25" t="str">
        <f>Specs!A62</f>
        <v>eWOODY_FUEL_STUMPS_SOUND_STEM_DENSITY</v>
      </c>
      <c r="B62" s="17"/>
      <c r="E62" s="4">
        <v>115</v>
      </c>
      <c r="F62" s="5">
        <f t="shared" si="52"/>
        <v>115</v>
      </c>
      <c r="G62" s="8">
        <f t="shared" si="53"/>
        <v>115</v>
      </c>
      <c r="H62" s="9">
        <f t="shared" si="54"/>
        <v>115</v>
      </c>
      <c r="J62" s="5">
        <f t="shared" si="35"/>
        <v>0</v>
      </c>
      <c r="K62" s="8">
        <f t="shared" si="35"/>
        <v>0</v>
      </c>
      <c r="L62" s="9">
        <f t="shared" si="60"/>
        <v>0</v>
      </c>
      <c r="N62" s="5">
        <f t="shared" si="37"/>
        <v>0</v>
      </c>
      <c r="O62" s="8">
        <f t="shared" si="37"/>
        <v>0</v>
      </c>
      <c r="P62" s="9">
        <f t="shared" si="61"/>
        <v>0</v>
      </c>
      <c r="Q62" s="4">
        <v>50</v>
      </c>
      <c r="R62" s="5">
        <f t="shared" si="39"/>
        <v>50</v>
      </c>
      <c r="S62" s="8">
        <f t="shared" si="39"/>
        <v>50</v>
      </c>
      <c r="T62" s="9">
        <f t="shared" si="62"/>
        <v>50</v>
      </c>
      <c r="V62" s="5">
        <f t="shared" si="41"/>
        <v>0</v>
      </c>
      <c r="W62" s="8">
        <f t="shared" si="41"/>
        <v>0</v>
      </c>
      <c r="X62" s="9">
        <f t="shared" si="63"/>
        <v>0</v>
      </c>
      <c r="Z62" s="5">
        <f t="shared" si="43"/>
        <v>0</v>
      </c>
      <c r="AA62" s="8">
        <f t="shared" si="43"/>
        <v>0</v>
      </c>
      <c r="AB62" s="9">
        <f t="shared" si="64"/>
        <v>0</v>
      </c>
    </row>
    <row r="63" spans="1:28" x14ac:dyDescent="0.25">
      <c r="A63" s="25" t="str">
        <f>Specs!A63</f>
        <v>eWOODY_FUEL_STUMPS_ROTTEN_DIAMETER</v>
      </c>
      <c r="B63" s="17"/>
      <c r="E63" s="4">
        <v>9.6</v>
      </c>
      <c r="F63" s="5">
        <f t="shared" si="52"/>
        <v>9.6</v>
      </c>
      <c r="G63" s="8">
        <f t="shared" si="53"/>
        <v>9.6</v>
      </c>
      <c r="H63" s="9">
        <f t="shared" si="54"/>
        <v>9.6</v>
      </c>
      <c r="J63" s="5">
        <f t="shared" si="35"/>
        <v>0</v>
      </c>
      <c r="K63" s="8">
        <f t="shared" si="35"/>
        <v>0</v>
      </c>
      <c r="L63" s="9">
        <f t="shared" si="60"/>
        <v>0</v>
      </c>
      <c r="N63" s="5">
        <f t="shared" si="37"/>
        <v>0</v>
      </c>
      <c r="O63" s="8">
        <f t="shared" si="37"/>
        <v>0</v>
      </c>
      <c r="P63" s="9">
        <f t="shared" si="61"/>
        <v>0</v>
      </c>
      <c r="Q63" s="4">
        <v>3.5</v>
      </c>
      <c r="R63" s="5">
        <f t="shared" si="39"/>
        <v>3.5</v>
      </c>
      <c r="S63" s="8">
        <f t="shared" si="39"/>
        <v>3.5</v>
      </c>
      <c r="T63" s="9">
        <f t="shared" si="62"/>
        <v>3.5</v>
      </c>
      <c r="U63" s="4">
        <v>10</v>
      </c>
      <c r="V63" s="5">
        <f t="shared" si="41"/>
        <v>10</v>
      </c>
      <c r="W63" s="8">
        <f t="shared" si="41"/>
        <v>10</v>
      </c>
      <c r="X63" s="9">
        <f t="shared" si="63"/>
        <v>10</v>
      </c>
      <c r="Y63" s="4">
        <v>10</v>
      </c>
      <c r="Z63" s="5">
        <f t="shared" si="43"/>
        <v>10</v>
      </c>
      <c r="AA63" s="8">
        <f t="shared" si="43"/>
        <v>10</v>
      </c>
      <c r="AB63" s="9">
        <f t="shared" si="64"/>
        <v>10</v>
      </c>
    </row>
    <row r="64" spans="1:28" x14ac:dyDescent="0.25">
      <c r="A64" s="25" t="str">
        <f>Specs!A64</f>
        <v>eWOODY_FUEL_STUMPS_ROTTEN_HEIGHT</v>
      </c>
      <c r="B64" s="17"/>
      <c r="E64" s="4">
        <v>0.4</v>
      </c>
      <c r="F64" s="5">
        <f t="shared" si="52"/>
        <v>0.4</v>
      </c>
      <c r="G64" s="8">
        <f t="shared" si="53"/>
        <v>0.4</v>
      </c>
      <c r="H64" s="9">
        <f t="shared" si="54"/>
        <v>0.4</v>
      </c>
      <c r="J64" s="5">
        <f t="shared" si="35"/>
        <v>0</v>
      </c>
      <c r="K64" s="8">
        <f t="shared" si="35"/>
        <v>0</v>
      </c>
      <c r="L64" s="9">
        <f t="shared" si="60"/>
        <v>0</v>
      </c>
      <c r="N64" s="5">
        <f t="shared" si="37"/>
        <v>0</v>
      </c>
      <c r="O64" s="8">
        <f t="shared" si="37"/>
        <v>0</v>
      </c>
      <c r="P64" s="9">
        <f t="shared" si="61"/>
        <v>0</v>
      </c>
      <c r="Q64" s="4">
        <v>2</v>
      </c>
      <c r="R64" s="5">
        <f t="shared" si="39"/>
        <v>2</v>
      </c>
      <c r="S64" s="8">
        <f t="shared" si="39"/>
        <v>2</v>
      </c>
      <c r="T64" s="9">
        <f t="shared" si="62"/>
        <v>2</v>
      </c>
      <c r="U64" s="4">
        <v>1</v>
      </c>
      <c r="V64" s="5">
        <f t="shared" si="41"/>
        <v>1</v>
      </c>
      <c r="W64" s="8">
        <f t="shared" si="41"/>
        <v>1</v>
      </c>
      <c r="X64" s="9">
        <f t="shared" si="63"/>
        <v>1</v>
      </c>
      <c r="Y64" s="4">
        <v>1</v>
      </c>
      <c r="Z64" s="5">
        <f t="shared" si="43"/>
        <v>1</v>
      </c>
      <c r="AA64" s="8">
        <f t="shared" si="43"/>
        <v>1</v>
      </c>
      <c r="AB64" s="9">
        <f t="shared" si="64"/>
        <v>1</v>
      </c>
    </row>
    <row r="65" spans="1:28" x14ac:dyDescent="0.25">
      <c r="A65" s="25" t="str">
        <f>Specs!A65</f>
        <v>eWOODY_FUEL_STUMPS_ROTTEN_STEM_DENSITY</v>
      </c>
      <c r="B65" s="17"/>
      <c r="E65" s="4">
        <v>115</v>
      </c>
      <c r="F65" s="5">
        <f t="shared" si="52"/>
        <v>115</v>
      </c>
      <c r="G65" s="8">
        <f t="shared" si="53"/>
        <v>115</v>
      </c>
      <c r="H65" s="9">
        <f t="shared" si="54"/>
        <v>115</v>
      </c>
      <c r="J65" s="5">
        <f t="shared" si="35"/>
        <v>0</v>
      </c>
      <c r="K65" s="8">
        <f t="shared" si="35"/>
        <v>0</v>
      </c>
      <c r="L65" s="9">
        <f t="shared" si="60"/>
        <v>0</v>
      </c>
      <c r="N65" s="5">
        <f t="shared" si="37"/>
        <v>0</v>
      </c>
      <c r="O65" s="8">
        <f t="shared" si="37"/>
        <v>0</v>
      </c>
      <c r="P65" s="9">
        <f t="shared" si="61"/>
        <v>0</v>
      </c>
      <c r="Q65" s="4">
        <v>50</v>
      </c>
      <c r="R65" s="5">
        <f t="shared" si="39"/>
        <v>50</v>
      </c>
      <c r="S65" s="8">
        <f t="shared" si="39"/>
        <v>50</v>
      </c>
      <c r="T65" s="9">
        <f t="shared" si="62"/>
        <v>50</v>
      </c>
      <c r="U65" s="4">
        <v>5</v>
      </c>
      <c r="V65" s="5">
        <f t="shared" si="41"/>
        <v>5</v>
      </c>
      <c r="W65" s="8">
        <f t="shared" si="41"/>
        <v>5</v>
      </c>
      <c r="X65" s="9">
        <f t="shared" si="63"/>
        <v>5</v>
      </c>
      <c r="Y65" s="4">
        <v>3</v>
      </c>
      <c r="Z65" s="5">
        <f t="shared" si="43"/>
        <v>3</v>
      </c>
      <c r="AA65" s="8">
        <f t="shared" si="43"/>
        <v>3</v>
      </c>
      <c r="AB65" s="9">
        <f t="shared" si="64"/>
        <v>3</v>
      </c>
    </row>
    <row r="66" spans="1:28" x14ac:dyDescent="0.25">
      <c r="A66" s="25" t="str">
        <f>Specs!A66</f>
        <v>eWOODY_FUEL_STUMPS_LIGHTERED_PITCHY_DIAMETER</v>
      </c>
      <c r="B66" s="17"/>
      <c r="F66" s="5">
        <f t="shared" si="52"/>
        <v>0</v>
      </c>
      <c r="G66" s="8">
        <f t="shared" si="53"/>
        <v>0</v>
      </c>
      <c r="H66" s="9">
        <f t="shared" si="54"/>
        <v>0</v>
      </c>
      <c r="J66" s="5">
        <f t="shared" si="35"/>
        <v>0</v>
      </c>
      <c r="K66" s="8">
        <f t="shared" si="35"/>
        <v>0</v>
      </c>
      <c r="L66" s="9">
        <f t="shared" si="60"/>
        <v>0</v>
      </c>
      <c r="N66" s="5">
        <f t="shared" si="37"/>
        <v>0</v>
      </c>
      <c r="O66" s="8">
        <f t="shared" si="37"/>
        <v>0</v>
      </c>
      <c r="P66" s="9">
        <f t="shared" si="61"/>
        <v>0</v>
      </c>
      <c r="R66" s="5">
        <f t="shared" si="39"/>
        <v>0</v>
      </c>
      <c r="S66" s="8">
        <f t="shared" si="39"/>
        <v>0</v>
      </c>
      <c r="T66" s="9">
        <f t="shared" si="62"/>
        <v>0</v>
      </c>
      <c r="V66" s="5">
        <f t="shared" si="41"/>
        <v>0</v>
      </c>
      <c r="W66" s="8">
        <f t="shared" si="41"/>
        <v>0</v>
      </c>
      <c r="X66" s="9">
        <f t="shared" si="63"/>
        <v>0</v>
      </c>
      <c r="Z66" s="5">
        <f t="shared" si="43"/>
        <v>0</v>
      </c>
      <c r="AA66" s="8">
        <f t="shared" si="43"/>
        <v>0</v>
      </c>
      <c r="AB66" s="9">
        <f t="shared" si="64"/>
        <v>0</v>
      </c>
    </row>
    <row r="67" spans="1:28" x14ac:dyDescent="0.25">
      <c r="A67" s="25" t="str">
        <f>Specs!A67</f>
        <v>eWOODY_FUEL_STUMPS_LIGHTERED_PITCHY_HEIGHT</v>
      </c>
      <c r="B67" s="17"/>
      <c r="F67" s="5">
        <f t="shared" si="52"/>
        <v>0</v>
      </c>
      <c r="G67" s="8">
        <f t="shared" si="53"/>
        <v>0</v>
      </c>
      <c r="H67" s="9">
        <f t="shared" si="54"/>
        <v>0</v>
      </c>
      <c r="J67" s="5">
        <f t="shared" si="35"/>
        <v>0</v>
      </c>
      <c r="K67" s="8">
        <f t="shared" si="35"/>
        <v>0</v>
      </c>
      <c r="L67" s="9">
        <f t="shared" si="60"/>
        <v>0</v>
      </c>
      <c r="N67" s="5">
        <f t="shared" si="37"/>
        <v>0</v>
      </c>
      <c r="O67" s="8">
        <f t="shared" si="37"/>
        <v>0</v>
      </c>
      <c r="P67" s="9">
        <f t="shared" si="61"/>
        <v>0</v>
      </c>
      <c r="R67" s="5">
        <f t="shared" si="39"/>
        <v>0</v>
      </c>
      <c r="S67" s="8">
        <f t="shared" si="39"/>
        <v>0</v>
      </c>
      <c r="T67" s="9">
        <f t="shared" si="62"/>
        <v>0</v>
      </c>
      <c r="V67" s="5">
        <f t="shared" si="41"/>
        <v>0</v>
      </c>
      <c r="W67" s="8">
        <f t="shared" si="41"/>
        <v>0</v>
      </c>
      <c r="X67" s="9">
        <f t="shared" si="63"/>
        <v>0</v>
      </c>
      <c r="Z67" s="5">
        <f t="shared" si="43"/>
        <v>0</v>
      </c>
      <c r="AA67" s="8">
        <f t="shared" si="43"/>
        <v>0</v>
      </c>
      <c r="AB67" s="9">
        <f t="shared" si="64"/>
        <v>0</v>
      </c>
    </row>
    <row r="68" spans="1:28" x14ac:dyDescent="0.25">
      <c r="A68" s="25" t="str">
        <f>Specs!A68</f>
        <v>eWOODY_FUEL_STUMPS_LIGHTERED_PITCHY_STEM_DENSITY</v>
      </c>
      <c r="B68" s="17"/>
      <c r="F68" s="5">
        <f t="shared" si="52"/>
        <v>0</v>
      </c>
      <c r="G68" s="8">
        <f t="shared" si="53"/>
        <v>0</v>
      </c>
      <c r="H68" s="9">
        <f t="shared" si="54"/>
        <v>0</v>
      </c>
      <c r="J68" s="5">
        <f t="shared" si="35"/>
        <v>0</v>
      </c>
      <c r="K68" s="8">
        <f t="shared" si="35"/>
        <v>0</v>
      </c>
      <c r="L68" s="9">
        <f t="shared" si="60"/>
        <v>0</v>
      </c>
      <c r="N68" s="5">
        <f t="shared" si="37"/>
        <v>0</v>
      </c>
      <c r="O68" s="8">
        <f t="shared" si="37"/>
        <v>0</v>
      </c>
      <c r="P68" s="9">
        <f t="shared" si="61"/>
        <v>0</v>
      </c>
      <c r="R68" s="5">
        <f t="shared" si="39"/>
        <v>0</v>
      </c>
      <c r="S68" s="8">
        <f t="shared" si="39"/>
        <v>0</v>
      </c>
      <c r="T68" s="9">
        <f t="shared" si="62"/>
        <v>0</v>
      </c>
      <c r="V68" s="5">
        <f t="shared" si="41"/>
        <v>0</v>
      </c>
      <c r="W68" s="8">
        <f t="shared" si="41"/>
        <v>0</v>
      </c>
      <c r="X68" s="9">
        <f t="shared" si="63"/>
        <v>0</v>
      </c>
      <c r="Z68" s="5">
        <f t="shared" si="43"/>
        <v>0</v>
      </c>
      <c r="AA68" s="8">
        <f t="shared" si="43"/>
        <v>0</v>
      </c>
      <c r="AB68" s="9">
        <f t="shared" si="64"/>
        <v>0</v>
      </c>
    </row>
    <row r="69" spans="1:28" x14ac:dyDescent="0.25">
      <c r="A69" s="25" t="str">
        <f>Specs!A69</f>
        <v>eWOODY_FUEL_PILES_CLEAN_LOADING</v>
      </c>
      <c r="B69" s="17"/>
      <c r="E69" s="4">
        <v>7.8118999999999994E-2</v>
      </c>
      <c r="F69" s="5">
        <f t="shared" si="52"/>
        <v>7.8118999999999994E-2</v>
      </c>
      <c r="G69" s="8">
        <f t="shared" si="53"/>
        <v>7.8118999999999994E-2</v>
      </c>
      <c r="H69" s="9">
        <f t="shared" si="54"/>
        <v>7.8118999999999994E-2</v>
      </c>
      <c r="I69" s="4">
        <v>0</v>
      </c>
      <c r="J69" s="5">
        <f t="shared" si="35"/>
        <v>0</v>
      </c>
      <c r="K69" s="8">
        <f t="shared" si="35"/>
        <v>0</v>
      </c>
      <c r="L69" s="9">
        <f t="shared" si="60"/>
        <v>0</v>
      </c>
      <c r="M69" s="4">
        <v>0</v>
      </c>
      <c r="N69" s="5">
        <f t="shared" si="37"/>
        <v>0</v>
      </c>
      <c r="O69" s="8">
        <f t="shared" si="37"/>
        <v>0</v>
      </c>
      <c r="P69" s="9">
        <f t="shared" si="61"/>
        <v>0</v>
      </c>
      <c r="Q69" s="4">
        <v>8.1810999999999995E-2</v>
      </c>
      <c r="R69" s="5">
        <f t="shared" si="39"/>
        <v>8.1810999999999995E-2</v>
      </c>
      <c r="S69" s="8">
        <f t="shared" si="39"/>
        <v>8.1810999999999995E-2</v>
      </c>
      <c r="T69" s="9">
        <f t="shared" si="62"/>
        <v>8.1810999999999995E-2</v>
      </c>
      <c r="U69" s="4">
        <v>0.13589300000000001</v>
      </c>
      <c r="V69" s="5">
        <f t="shared" si="41"/>
        <v>0.13589300000000001</v>
      </c>
      <c r="W69" s="8">
        <f t="shared" si="41"/>
        <v>0.13589300000000001</v>
      </c>
      <c r="X69" s="9">
        <f t="shared" si="63"/>
        <v>0.13589300000000001</v>
      </c>
      <c r="Y69" s="4">
        <v>0</v>
      </c>
      <c r="Z69" s="5">
        <f t="shared" si="43"/>
        <v>0</v>
      </c>
      <c r="AA69" s="8">
        <f t="shared" si="43"/>
        <v>0</v>
      </c>
      <c r="AB69" s="9">
        <f t="shared" si="64"/>
        <v>0</v>
      </c>
    </row>
    <row r="70" spans="1:28" ht="16.5" customHeight="1" x14ac:dyDescent="0.25">
      <c r="A70" s="25" t="str">
        <f>Specs!A70</f>
        <v>eWOODY_FUEL_PILES_DIRTY_LOADING</v>
      </c>
      <c r="B70" s="17"/>
      <c r="E70" s="4">
        <v>0</v>
      </c>
      <c r="F70" s="5">
        <f t="shared" si="52"/>
        <v>0</v>
      </c>
      <c r="G70" s="8">
        <f t="shared" si="53"/>
        <v>0</v>
      </c>
      <c r="H70" s="9">
        <f t="shared" si="54"/>
        <v>0</v>
      </c>
      <c r="I70" s="4">
        <v>0</v>
      </c>
      <c r="J70" s="5">
        <f t="shared" si="35"/>
        <v>0</v>
      </c>
      <c r="K70" s="8">
        <f t="shared" si="35"/>
        <v>0</v>
      </c>
      <c r="L70" s="9">
        <f t="shared" si="60"/>
        <v>0</v>
      </c>
      <c r="M70" s="4">
        <v>0</v>
      </c>
      <c r="N70" s="5">
        <f t="shared" si="37"/>
        <v>0</v>
      </c>
      <c r="O70" s="8">
        <f t="shared" si="37"/>
        <v>0</v>
      </c>
      <c r="P70" s="9">
        <f t="shared" si="61"/>
        <v>0</v>
      </c>
      <c r="Q70" s="4">
        <v>0</v>
      </c>
      <c r="R70" s="5">
        <f t="shared" si="39"/>
        <v>0</v>
      </c>
      <c r="S70" s="8">
        <f t="shared" si="39"/>
        <v>0</v>
      </c>
      <c r="T70" s="9">
        <f t="shared" si="62"/>
        <v>0</v>
      </c>
      <c r="U70" s="4">
        <v>0</v>
      </c>
      <c r="V70" s="5">
        <f t="shared" si="41"/>
        <v>0</v>
      </c>
      <c r="W70" s="8">
        <f t="shared" si="41"/>
        <v>0</v>
      </c>
      <c r="X70" s="9">
        <f t="shared" si="63"/>
        <v>0</v>
      </c>
      <c r="Y70" s="4">
        <v>0</v>
      </c>
      <c r="Z70" s="5">
        <f t="shared" si="43"/>
        <v>0</v>
      </c>
      <c r="AA70" s="8">
        <f t="shared" si="43"/>
        <v>0</v>
      </c>
      <c r="AB70" s="9">
        <f t="shared" si="64"/>
        <v>0</v>
      </c>
    </row>
    <row r="71" spans="1:28" x14ac:dyDescent="0.25">
      <c r="A71" s="25" t="str">
        <f>Specs!A71</f>
        <v>eWOODY_FUEL_PILES_VERYDIRTY_LOADING</v>
      </c>
      <c r="B71" s="17"/>
      <c r="E71" s="4">
        <v>0</v>
      </c>
      <c r="F71" s="5">
        <f t="shared" si="52"/>
        <v>0</v>
      </c>
      <c r="G71" s="8">
        <f t="shared" si="53"/>
        <v>0</v>
      </c>
      <c r="H71" s="9">
        <f t="shared" si="54"/>
        <v>0</v>
      </c>
      <c r="I71" s="4">
        <v>0</v>
      </c>
      <c r="J71" s="5">
        <f t="shared" si="35"/>
        <v>0</v>
      </c>
      <c r="K71" s="8">
        <f t="shared" si="35"/>
        <v>0</v>
      </c>
      <c r="L71" s="9">
        <f t="shared" si="60"/>
        <v>0</v>
      </c>
      <c r="M71" s="4">
        <v>0</v>
      </c>
      <c r="N71" s="5">
        <f t="shared" si="37"/>
        <v>0</v>
      </c>
      <c r="O71" s="8">
        <f t="shared" si="37"/>
        <v>0</v>
      </c>
      <c r="P71" s="9">
        <f t="shared" si="61"/>
        <v>0</v>
      </c>
      <c r="Q71" s="4">
        <v>0</v>
      </c>
      <c r="R71" s="5">
        <f t="shared" si="39"/>
        <v>0</v>
      </c>
      <c r="S71" s="8">
        <f t="shared" si="39"/>
        <v>0</v>
      </c>
      <c r="T71" s="9">
        <f t="shared" si="62"/>
        <v>0</v>
      </c>
      <c r="U71" s="4">
        <v>0</v>
      </c>
      <c r="V71" s="5">
        <f t="shared" si="41"/>
        <v>0</v>
      </c>
      <c r="W71" s="8">
        <f t="shared" si="41"/>
        <v>0</v>
      </c>
      <c r="X71" s="9">
        <f t="shared" si="63"/>
        <v>0</v>
      </c>
      <c r="Y71" s="4">
        <v>0</v>
      </c>
      <c r="Z71" s="5">
        <f t="shared" si="43"/>
        <v>0</v>
      </c>
      <c r="AA71" s="8">
        <f t="shared" si="43"/>
        <v>0</v>
      </c>
      <c r="AB71" s="9">
        <f t="shared" si="64"/>
        <v>0</v>
      </c>
    </row>
    <row r="72" spans="1:28" x14ac:dyDescent="0.25">
      <c r="A72" s="25" t="str">
        <f>Specs!A72</f>
        <v>eLITTER_LITTER_TYPE_BROADLEAF_DECIDUOUS_RELATIVE_COVER</v>
      </c>
      <c r="B72" s="17"/>
      <c r="F72" s="5">
        <f t="shared" si="52"/>
        <v>0</v>
      </c>
      <c r="G72" s="8">
        <f t="shared" si="53"/>
        <v>0</v>
      </c>
      <c r="H72" s="9">
        <f t="shared" si="54"/>
        <v>0</v>
      </c>
      <c r="J72" s="5">
        <f t="shared" si="35"/>
        <v>0</v>
      </c>
      <c r="K72" s="8">
        <f t="shared" si="35"/>
        <v>0</v>
      </c>
      <c r="L72" s="9">
        <f t="shared" si="60"/>
        <v>0</v>
      </c>
      <c r="N72" s="5">
        <f t="shared" si="37"/>
        <v>0</v>
      </c>
      <c r="O72" s="8">
        <f t="shared" si="37"/>
        <v>0</v>
      </c>
      <c r="P72" s="9">
        <f t="shared" si="61"/>
        <v>0</v>
      </c>
      <c r="R72" s="5">
        <f t="shared" si="39"/>
        <v>0</v>
      </c>
      <c r="S72" s="8">
        <f t="shared" si="39"/>
        <v>0</v>
      </c>
      <c r="T72" s="9">
        <f t="shared" si="62"/>
        <v>0</v>
      </c>
      <c r="U72" s="4">
        <v>90</v>
      </c>
      <c r="V72" s="5">
        <f t="shared" si="41"/>
        <v>90</v>
      </c>
      <c r="W72" s="8">
        <f t="shared" si="41"/>
        <v>90</v>
      </c>
      <c r="X72" s="9">
        <f t="shared" si="63"/>
        <v>90</v>
      </c>
      <c r="Z72" s="5">
        <f t="shared" si="43"/>
        <v>0</v>
      </c>
      <c r="AA72" s="8">
        <f t="shared" si="43"/>
        <v>0</v>
      </c>
      <c r="AB72" s="9">
        <f t="shared" si="64"/>
        <v>0</v>
      </c>
    </row>
    <row r="73" spans="1:28" x14ac:dyDescent="0.25">
      <c r="A73" s="25" t="str">
        <f>Specs!A73</f>
        <v>eLITTER_LITTER_TYPE_BROADLEAF_EVERGREEN_RELATIVE_COVER</v>
      </c>
      <c r="B73" s="17"/>
      <c r="F73" s="5">
        <f t="shared" si="52"/>
        <v>0</v>
      </c>
      <c r="G73" s="8">
        <f t="shared" si="53"/>
        <v>0</v>
      </c>
      <c r="H73" s="9">
        <f t="shared" si="54"/>
        <v>0</v>
      </c>
      <c r="I73" s="4">
        <v>100</v>
      </c>
      <c r="J73" s="5">
        <f t="shared" si="35"/>
        <v>100</v>
      </c>
      <c r="K73" s="8">
        <f t="shared" si="35"/>
        <v>100</v>
      </c>
      <c r="L73" s="9">
        <f t="shared" si="60"/>
        <v>100</v>
      </c>
      <c r="N73" s="5">
        <f t="shared" si="37"/>
        <v>0</v>
      </c>
      <c r="O73" s="8">
        <f t="shared" si="37"/>
        <v>0</v>
      </c>
      <c r="P73" s="9">
        <f t="shared" si="61"/>
        <v>0</v>
      </c>
      <c r="R73" s="5">
        <f t="shared" si="39"/>
        <v>0</v>
      </c>
      <c r="S73" s="8">
        <f t="shared" si="39"/>
        <v>0</v>
      </c>
      <c r="T73" s="9">
        <f t="shared" si="62"/>
        <v>0</v>
      </c>
      <c r="V73" s="5">
        <f t="shared" si="41"/>
        <v>0</v>
      </c>
      <c r="W73" s="8">
        <f t="shared" si="41"/>
        <v>0</v>
      </c>
      <c r="X73" s="9">
        <f t="shared" si="63"/>
        <v>0</v>
      </c>
      <c r="Z73" s="5">
        <f t="shared" si="43"/>
        <v>0</v>
      </c>
      <c r="AA73" s="8">
        <f t="shared" si="43"/>
        <v>0</v>
      </c>
      <c r="AB73" s="9">
        <f t="shared" si="64"/>
        <v>0</v>
      </c>
    </row>
    <row r="74" spans="1:28" x14ac:dyDescent="0.25">
      <c r="A74" s="25" t="str">
        <f>Specs!A74</f>
        <v>eLITTER_LITTER_TYPE_GRASS_RELATIVE_COVER</v>
      </c>
      <c r="B74" s="17"/>
      <c r="F74" s="5">
        <f t="shared" si="52"/>
        <v>0</v>
      </c>
      <c r="G74" s="8">
        <f t="shared" si="53"/>
        <v>0</v>
      </c>
      <c r="H74" s="9">
        <f t="shared" si="54"/>
        <v>0</v>
      </c>
      <c r="J74" s="5">
        <f t="shared" si="35"/>
        <v>0</v>
      </c>
      <c r="K74" s="8">
        <f t="shared" si="35"/>
        <v>0</v>
      </c>
      <c r="L74" s="9">
        <f t="shared" si="60"/>
        <v>0</v>
      </c>
      <c r="M74" s="4">
        <v>100</v>
      </c>
      <c r="N74" s="5">
        <f t="shared" si="37"/>
        <v>100</v>
      </c>
      <c r="O74" s="8">
        <f t="shared" si="37"/>
        <v>100</v>
      </c>
      <c r="P74" s="9">
        <f t="shared" si="61"/>
        <v>100</v>
      </c>
      <c r="R74" s="5">
        <f t="shared" si="39"/>
        <v>0</v>
      </c>
      <c r="S74" s="8">
        <f t="shared" si="39"/>
        <v>0</v>
      </c>
      <c r="T74" s="9">
        <f t="shared" si="62"/>
        <v>0</v>
      </c>
      <c r="V74" s="5">
        <f t="shared" si="41"/>
        <v>0</v>
      </c>
      <c r="W74" s="8">
        <f t="shared" si="41"/>
        <v>0</v>
      </c>
      <c r="X74" s="9">
        <f t="shared" si="63"/>
        <v>0</v>
      </c>
      <c r="Z74" s="5">
        <f t="shared" si="43"/>
        <v>0</v>
      </c>
      <c r="AA74" s="8">
        <f t="shared" si="43"/>
        <v>0</v>
      </c>
      <c r="AB74" s="9">
        <f t="shared" si="64"/>
        <v>0</v>
      </c>
    </row>
    <row r="75" spans="1:28" x14ac:dyDescent="0.25">
      <c r="A75" s="25" t="str">
        <f>Specs!A75</f>
        <v>eLITTER_LITTER_TYPE_LONG_NEEDLE_PINE_RELATIVE_COVER</v>
      </c>
      <c r="B75" s="17"/>
      <c r="E75" s="6">
        <v>50</v>
      </c>
      <c r="F75" s="5">
        <f t="shared" si="52"/>
        <v>50</v>
      </c>
      <c r="G75" s="8">
        <f t="shared" si="53"/>
        <v>50</v>
      </c>
      <c r="H75" s="9">
        <f t="shared" si="54"/>
        <v>50</v>
      </c>
      <c r="J75" s="5">
        <f t="shared" si="35"/>
        <v>0</v>
      </c>
      <c r="K75" s="8">
        <f t="shared" si="35"/>
        <v>0</v>
      </c>
      <c r="L75" s="9">
        <f t="shared" si="60"/>
        <v>0</v>
      </c>
      <c r="N75" s="5">
        <f t="shared" si="37"/>
        <v>0</v>
      </c>
      <c r="O75" s="8">
        <f t="shared" si="37"/>
        <v>0</v>
      </c>
      <c r="P75" s="9">
        <f t="shared" si="61"/>
        <v>0</v>
      </c>
      <c r="R75" s="5">
        <f t="shared" si="39"/>
        <v>0</v>
      </c>
      <c r="S75" s="8">
        <f t="shared" si="39"/>
        <v>0</v>
      </c>
      <c r="T75" s="9">
        <f t="shared" si="62"/>
        <v>0</v>
      </c>
      <c r="U75" s="4">
        <v>10</v>
      </c>
      <c r="V75" s="5">
        <f t="shared" si="41"/>
        <v>10</v>
      </c>
      <c r="W75" s="8">
        <f t="shared" si="41"/>
        <v>10</v>
      </c>
      <c r="X75" s="9">
        <f t="shared" si="63"/>
        <v>10</v>
      </c>
      <c r="Y75" s="4">
        <v>40</v>
      </c>
      <c r="Z75" s="5">
        <f t="shared" si="43"/>
        <v>40</v>
      </c>
      <c r="AA75" s="8">
        <f t="shared" si="43"/>
        <v>40</v>
      </c>
      <c r="AB75" s="9">
        <f t="shared" si="64"/>
        <v>40</v>
      </c>
    </row>
    <row r="76" spans="1:28" x14ac:dyDescent="0.25">
      <c r="A76" s="25" t="str">
        <f>Specs!A76</f>
        <v>eLITTER_LITTER_TYPE_OTHER_CONIFER_RELATIVE_COVER</v>
      </c>
      <c r="B76" s="17"/>
      <c r="E76" s="6">
        <v>50</v>
      </c>
      <c r="F76" s="5">
        <f t="shared" si="52"/>
        <v>50</v>
      </c>
      <c r="G76" s="8">
        <f t="shared" si="53"/>
        <v>50</v>
      </c>
      <c r="H76" s="9">
        <f t="shared" si="54"/>
        <v>50</v>
      </c>
      <c r="J76" s="5">
        <f t="shared" si="35"/>
        <v>0</v>
      </c>
      <c r="K76" s="8">
        <f t="shared" si="35"/>
        <v>0</v>
      </c>
      <c r="L76" s="9">
        <f t="shared" si="60"/>
        <v>0</v>
      </c>
      <c r="N76" s="5">
        <f t="shared" si="37"/>
        <v>0</v>
      </c>
      <c r="O76" s="8">
        <f t="shared" si="37"/>
        <v>0</v>
      </c>
      <c r="P76" s="9">
        <f t="shared" si="61"/>
        <v>0</v>
      </c>
      <c r="Q76" s="4">
        <v>100</v>
      </c>
      <c r="R76" s="5">
        <f t="shared" si="39"/>
        <v>100</v>
      </c>
      <c r="S76" s="8">
        <f t="shared" si="39"/>
        <v>100</v>
      </c>
      <c r="T76" s="9">
        <f t="shared" si="62"/>
        <v>100</v>
      </c>
      <c r="V76" s="5">
        <f t="shared" si="41"/>
        <v>0</v>
      </c>
      <c r="W76" s="8">
        <f t="shared" si="41"/>
        <v>0</v>
      </c>
      <c r="X76" s="9">
        <f t="shared" si="63"/>
        <v>0</v>
      </c>
      <c r="Z76" s="5">
        <f t="shared" si="43"/>
        <v>0</v>
      </c>
      <c r="AA76" s="8">
        <f t="shared" si="43"/>
        <v>0</v>
      </c>
      <c r="AB76" s="9">
        <f t="shared" si="64"/>
        <v>0</v>
      </c>
    </row>
    <row r="77" spans="1:28" x14ac:dyDescent="0.25">
      <c r="A77" s="25" t="str">
        <f>Specs!A77</f>
        <v>eLITTER_LITTER_TYPE_PALM_FROND_RELATIVE_COVER</v>
      </c>
      <c r="B77" s="17"/>
      <c r="F77" s="5">
        <f t="shared" si="52"/>
        <v>0</v>
      </c>
      <c r="G77" s="8">
        <f t="shared" si="53"/>
        <v>0</v>
      </c>
      <c r="H77" s="9">
        <f t="shared" si="54"/>
        <v>0</v>
      </c>
      <c r="J77" s="5">
        <f t="shared" si="35"/>
        <v>0</v>
      </c>
      <c r="K77" s="8">
        <f t="shared" si="35"/>
        <v>0</v>
      </c>
      <c r="L77" s="9">
        <f t="shared" si="60"/>
        <v>0</v>
      </c>
      <c r="N77" s="5">
        <f t="shared" si="37"/>
        <v>0</v>
      </c>
      <c r="O77" s="8">
        <f t="shared" si="37"/>
        <v>0</v>
      </c>
      <c r="P77" s="9">
        <f t="shared" si="61"/>
        <v>0</v>
      </c>
      <c r="R77" s="5">
        <f t="shared" si="39"/>
        <v>0</v>
      </c>
      <c r="S77" s="8">
        <f t="shared" si="39"/>
        <v>0</v>
      </c>
      <c r="T77" s="9">
        <f t="shared" si="62"/>
        <v>0</v>
      </c>
      <c r="V77" s="5">
        <f t="shared" si="41"/>
        <v>0</v>
      </c>
      <c r="W77" s="8">
        <f t="shared" si="41"/>
        <v>0</v>
      </c>
      <c r="X77" s="9">
        <f t="shared" si="63"/>
        <v>0</v>
      </c>
      <c r="Y77" s="4">
        <v>60</v>
      </c>
      <c r="Z77" s="5">
        <f t="shared" si="43"/>
        <v>60</v>
      </c>
      <c r="AA77" s="8">
        <f t="shared" si="43"/>
        <v>60</v>
      </c>
      <c r="AB77" s="9">
        <f t="shared" si="64"/>
        <v>60</v>
      </c>
    </row>
    <row r="78" spans="1:28" x14ac:dyDescent="0.25">
      <c r="A78" s="25" t="str">
        <f>Specs!A78</f>
        <v>eLITTER_LITTER_TYPE_SHORT_NEEDLE_PINE_RELATIVE_COVER</v>
      </c>
      <c r="B78" s="17"/>
      <c r="F78" s="5">
        <f t="shared" si="52"/>
        <v>0</v>
      </c>
      <c r="G78" s="8">
        <f t="shared" si="53"/>
        <v>0</v>
      </c>
      <c r="H78" s="9">
        <f t="shared" si="54"/>
        <v>0</v>
      </c>
      <c r="J78" s="5">
        <f t="shared" si="35"/>
        <v>0</v>
      </c>
      <c r="K78" s="8">
        <f t="shared" si="35"/>
        <v>0</v>
      </c>
      <c r="L78" s="9">
        <f t="shared" si="60"/>
        <v>0</v>
      </c>
      <c r="N78" s="5">
        <f t="shared" si="37"/>
        <v>0</v>
      </c>
      <c r="O78" s="8">
        <f t="shared" si="37"/>
        <v>0</v>
      </c>
      <c r="P78" s="9">
        <f t="shared" si="61"/>
        <v>0</v>
      </c>
      <c r="R78" s="5">
        <f t="shared" si="39"/>
        <v>0</v>
      </c>
      <c r="S78" s="8">
        <f t="shared" si="39"/>
        <v>0</v>
      </c>
      <c r="T78" s="9">
        <f t="shared" si="62"/>
        <v>0</v>
      </c>
      <c r="V78" s="5">
        <f t="shared" si="41"/>
        <v>0</v>
      </c>
      <c r="W78" s="8">
        <f t="shared" si="41"/>
        <v>0</v>
      </c>
      <c r="X78" s="9">
        <f t="shared" si="63"/>
        <v>0</v>
      </c>
      <c r="Z78" s="5">
        <f t="shared" si="43"/>
        <v>0</v>
      </c>
      <c r="AA78" s="8">
        <f t="shared" si="43"/>
        <v>0</v>
      </c>
      <c r="AB78" s="9">
        <f t="shared" si="64"/>
        <v>0</v>
      </c>
    </row>
    <row r="79" spans="1:28" x14ac:dyDescent="0.25">
      <c r="A79" s="25" t="str">
        <f>Specs!A79</f>
        <v>eMOSS_LICHEN_LITTER_GROUND_LICHEN_DEPTH</v>
      </c>
      <c r="B79" s="17"/>
      <c r="F79" s="5">
        <f t="shared" si="52"/>
        <v>0</v>
      </c>
      <c r="G79" s="8">
        <f t="shared" si="53"/>
        <v>0</v>
      </c>
      <c r="H79" s="9">
        <f t="shared" si="54"/>
        <v>0</v>
      </c>
      <c r="J79" s="5">
        <f t="shared" si="35"/>
        <v>0</v>
      </c>
      <c r="K79" s="8">
        <f t="shared" si="35"/>
        <v>0</v>
      </c>
      <c r="L79" s="9">
        <f t="shared" si="60"/>
        <v>0</v>
      </c>
      <c r="N79" s="5">
        <f t="shared" si="37"/>
        <v>0</v>
      </c>
      <c r="O79" s="8">
        <f t="shared" si="37"/>
        <v>0</v>
      </c>
      <c r="P79" s="9">
        <f t="shared" si="61"/>
        <v>0</v>
      </c>
      <c r="Q79" s="4">
        <v>2</v>
      </c>
      <c r="R79" s="5">
        <f t="shared" si="39"/>
        <v>2</v>
      </c>
      <c r="S79" s="8">
        <f t="shared" si="39"/>
        <v>2</v>
      </c>
      <c r="T79" s="9">
        <f t="shared" si="62"/>
        <v>2</v>
      </c>
      <c r="V79" s="5">
        <f t="shared" si="41"/>
        <v>0</v>
      </c>
      <c r="W79" s="8">
        <f t="shared" si="41"/>
        <v>0</v>
      </c>
      <c r="X79" s="9">
        <f t="shared" si="63"/>
        <v>0</v>
      </c>
      <c r="Z79" s="5">
        <f t="shared" si="43"/>
        <v>0</v>
      </c>
      <c r="AA79" s="8">
        <f t="shared" si="43"/>
        <v>0</v>
      </c>
      <c r="AB79" s="9">
        <f t="shared" si="64"/>
        <v>0</v>
      </c>
    </row>
    <row r="80" spans="1:28" x14ac:dyDescent="0.25">
      <c r="A80" s="25" t="str">
        <f>Specs!A80</f>
        <v>eMOSS_LICHEN_LITTER_GROUND_LICHEN_PERCENT_COVER</v>
      </c>
      <c r="B80" s="17"/>
      <c r="F80" s="5">
        <f t="shared" si="52"/>
        <v>0</v>
      </c>
      <c r="G80" s="8">
        <f t="shared" si="53"/>
        <v>0</v>
      </c>
      <c r="H80" s="9">
        <f t="shared" si="54"/>
        <v>0</v>
      </c>
      <c r="J80" s="5">
        <f t="shared" si="35"/>
        <v>0</v>
      </c>
      <c r="K80" s="8">
        <f t="shared" si="35"/>
        <v>0</v>
      </c>
      <c r="L80" s="9">
        <f t="shared" si="60"/>
        <v>0</v>
      </c>
      <c r="N80" s="5">
        <f t="shared" si="37"/>
        <v>0</v>
      </c>
      <c r="O80" s="8">
        <f t="shared" si="37"/>
        <v>0</v>
      </c>
      <c r="P80" s="9">
        <f t="shared" si="61"/>
        <v>0</v>
      </c>
      <c r="Q80" s="4">
        <v>5</v>
      </c>
      <c r="R80" s="5">
        <f t="shared" si="39"/>
        <v>5</v>
      </c>
      <c r="S80" s="8">
        <f t="shared" si="39"/>
        <v>5</v>
      </c>
      <c r="T80" s="9">
        <f t="shared" si="62"/>
        <v>5</v>
      </c>
      <c r="V80" s="5">
        <f t="shared" si="41"/>
        <v>0</v>
      </c>
      <c r="W80" s="8">
        <f t="shared" si="41"/>
        <v>0</v>
      </c>
      <c r="X80" s="9">
        <f t="shared" si="63"/>
        <v>0</v>
      </c>
      <c r="Z80" s="5">
        <f t="shared" si="43"/>
        <v>0</v>
      </c>
      <c r="AA80" s="8">
        <f t="shared" si="43"/>
        <v>0</v>
      </c>
      <c r="AB80" s="9">
        <f t="shared" si="64"/>
        <v>0</v>
      </c>
    </row>
    <row r="81" spans="1:28" x14ac:dyDescent="0.25">
      <c r="A81" s="25" t="str">
        <f>Specs!A81</f>
        <v>eMOSS_LICHEN_LITTER_LITTER_DEPTH</v>
      </c>
      <c r="B81" s="17"/>
      <c r="C81" s="18">
        <v>0.3</v>
      </c>
      <c r="D81" s="19">
        <v>0.5</v>
      </c>
      <c r="E81" s="4">
        <v>0.2</v>
      </c>
      <c r="F81" s="5">
        <f t="shared" si="52"/>
        <v>0.2</v>
      </c>
      <c r="G81" s="8">
        <f>$C81*F81</f>
        <v>0.06</v>
      </c>
      <c r="H81" s="9">
        <f>$D81*G81</f>
        <v>0.03</v>
      </c>
      <c r="I81" s="4">
        <v>1</v>
      </c>
      <c r="J81" s="5">
        <f t="shared" si="35"/>
        <v>1</v>
      </c>
      <c r="K81" s="8">
        <f>$C81*J81</f>
        <v>0.3</v>
      </c>
      <c r="L81" s="9">
        <f>$D81*K81</f>
        <v>0.15</v>
      </c>
      <c r="M81" s="4">
        <v>2.5</v>
      </c>
      <c r="N81" s="5">
        <f t="shared" si="37"/>
        <v>2.5</v>
      </c>
      <c r="O81" s="8">
        <f>$C81*N81</f>
        <v>0.75</v>
      </c>
      <c r="P81" s="9">
        <f>$D81*O81</f>
        <v>0.375</v>
      </c>
      <c r="Q81" s="4">
        <v>1</v>
      </c>
      <c r="R81" s="5">
        <f t="shared" si="39"/>
        <v>1</v>
      </c>
      <c r="S81" s="8">
        <f>$C81*R81</f>
        <v>0.3</v>
      </c>
      <c r="T81" s="9">
        <f>$D81*S81</f>
        <v>0.15</v>
      </c>
      <c r="U81" s="4">
        <v>1.5</v>
      </c>
      <c r="V81" s="5">
        <f t="shared" si="41"/>
        <v>1.5</v>
      </c>
      <c r="W81" s="8">
        <f>$C81*V81</f>
        <v>0.44999999999999996</v>
      </c>
      <c r="X81" s="9">
        <f>$D81*W81</f>
        <v>0.22499999999999998</v>
      </c>
      <c r="Y81" s="4">
        <v>2</v>
      </c>
      <c r="Z81" s="5">
        <f t="shared" si="43"/>
        <v>2</v>
      </c>
      <c r="AA81" s="8">
        <f>$C81*Z81</f>
        <v>0.6</v>
      </c>
      <c r="AB81" s="9">
        <f>$D81*AA81</f>
        <v>0.3</v>
      </c>
    </row>
    <row r="82" spans="1:28" x14ac:dyDescent="0.25">
      <c r="A82" s="25" t="str">
        <f>Specs!A82</f>
        <v>eMOSS_LICHEN_LITTER_LITTER_PERCENT_COVER</v>
      </c>
      <c r="B82" s="17"/>
      <c r="C82" s="18">
        <v>0.3</v>
      </c>
      <c r="D82" s="19">
        <v>0.5</v>
      </c>
      <c r="E82" s="4">
        <v>70</v>
      </c>
      <c r="F82" s="5">
        <f t="shared" si="52"/>
        <v>70</v>
      </c>
      <c r="G82" s="8">
        <f>MIN(100,$C82*F82)</f>
        <v>21</v>
      </c>
      <c r="H82" s="9">
        <f>MIN(100,$D82*G82)</f>
        <v>10.5</v>
      </c>
      <c r="I82" s="4">
        <v>60</v>
      </c>
      <c r="J82" s="5">
        <f t="shared" si="35"/>
        <v>60</v>
      </c>
      <c r="K82" s="8">
        <f>MIN(100,$C82*J82)</f>
        <v>18</v>
      </c>
      <c r="L82" s="9">
        <f>MIN(100,$D82*K82)</f>
        <v>9</v>
      </c>
      <c r="M82" s="4">
        <v>5</v>
      </c>
      <c r="N82" s="5">
        <f t="shared" si="37"/>
        <v>5</v>
      </c>
      <c r="O82" s="8">
        <f>MIN(100,$C82*N82)</f>
        <v>1.5</v>
      </c>
      <c r="P82" s="9">
        <f>MIN(100,$D82*O82)</f>
        <v>0.75</v>
      </c>
      <c r="Q82" s="4">
        <v>15</v>
      </c>
      <c r="R82" s="5">
        <f t="shared" si="39"/>
        <v>15</v>
      </c>
      <c r="S82" s="8">
        <f>MIN(100,$C82*R82)</f>
        <v>4.5</v>
      </c>
      <c r="T82" s="9">
        <f>MIN(100,$D82*S82)</f>
        <v>2.25</v>
      </c>
      <c r="U82" s="4">
        <v>90</v>
      </c>
      <c r="V82" s="5">
        <f t="shared" si="41"/>
        <v>90</v>
      </c>
      <c r="W82" s="8">
        <f>MIN(100,$C82*V82)</f>
        <v>27</v>
      </c>
      <c r="X82" s="9">
        <f>MIN(100,$D82*W82)</f>
        <v>13.5</v>
      </c>
      <c r="Y82" s="4">
        <v>70</v>
      </c>
      <c r="Z82" s="5">
        <f t="shared" si="43"/>
        <v>70</v>
      </c>
      <c r="AA82" s="8">
        <f>MIN(100,$C82*Z82)</f>
        <v>21</v>
      </c>
      <c r="AB82" s="9">
        <f>MIN(100,$D82*AA82)</f>
        <v>10.5</v>
      </c>
    </row>
    <row r="83" spans="1:28" x14ac:dyDescent="0.25">
      <c r="A83" s="25" t="str">
        <f>Specs!A83</f>
        <v>eMOSS_LICHEN_LITTER_MOSS_DEPTH</v>
      </c>
      <c r="B83" s="17"/>
      <c r="F83" s="5">
        <f t="shared" si="52"/>
        <v>0</v>
      </c>
      <c r="G83" s="8">
        <f t="shared" si="53"/>
        <v>0</v>
      </c>
      <c r="H83" s="9">
        <f t="shared" si="54"/>
        <v>0</v>
      </c>
      <c r="J83" s="5">
        <f t="shared" si="35"/>
        <v>0</v>
      </c>
      <c r="K83" s="8">
        <f t="shared" si="35"/>
        <v>0</v>
      </c>
      <c r="L83" s="9">
        <f t="shared" ref="L83:L86" si="65">K83</f>
        <v>0</v>
      </c>
      <c r="N83" s="5">
        <f t="shared" si="37"/>
        <v>0</v>
      </c>
      <c r="O83" s="8">
        <f t="shared" si="37"/>
        <v>0</v>
      </c>
      <c r="P83" s="9">
        <f t="shared" ref="P83:P86" si="66">O83</f>
        <v>0</v>
      </c>
      <c r="Q83" s="4">
        <v>2.5</v>
      </c>
      <c r="R83" s="5">
        <f t="shared" si="39"/>
        <v>2.5</v>
      </c>
      <c r="S83" s="8">
        <f t="shared" si="39"/>
        <v>2.5</v>
      </c>
      <c r="T83" s="9">
        <f t="shared" ref="T83:T86" si="67">S83</f>
        <v>2.5</v>
      </c>
      <c r="U83" s="4">
        <v>1</v>
      </c>
      <c r="V83" s="5">
        <f t="shared" si="41"/>
        <v>1</v>
      </c>
      <c r="W83" s="8">
        <f t="shared" si="41"/>
        <v>1</v>
      </c>
      <c r="X83" s="9">
        <f t="shared" ref="X83:X86" si="68">W83</f>
        <v>1</v>
      </c>
      <c r="Z83" s="5">
        <f t="shared" si="43"/>
        <v>0</v>
      </c>
      <c r="AA83" s="8">
        <f t="shared" si="43"/>
        <v>0</v>
      </c>
      <c r="AB83" s="9">
        <f t="shared" ref="AB83:AB86" si="69">AA83</f>
        <v>0</v>
      </c>
    </row>
    <row r="84" spans="1:28" x14ac:dyDescent="0.25">
      <c r="A84" s="25" t="str">
        <f>Specs!A84</f>
        <v>eMOSS_LICHEN_LITTER_MOSS_PERCENT_COVER</v>
      </c>
      <c r="B84" s="17"/>
      <c r="F84" s="5">
        <f t="shared" si="52"/>
        <v>0</v>
      </c>
      <c r="G84" s="8">
        <f t="shared" si="53"/>
        <v>0</v>
      </c>
      <c r="H84" s="9">
        <f t="shared" si="54"/>
        <v>0</v>
      </c>
      <c r="J84" s="5">
        <f t="shared" si="35"/>
        <v>0</v>
      </c>
      <c r="K84" s="8">
        <f t="shared" si="35"/>
        <v>0</v>
      </c>
      <c r="L84" s="9">
        <f t="shared" si="65"/>
        <v>0</v>
      </c>
      <c r="N84" s="5">
        <f t="shared" si="37"/>
        <v>0</v>
      </c>
      <c r="O84" s="8">
        <f t="shared" si="37"/>
        <v>0</v>
      </c>
      <c r="P84" s="9">
        <f t="shared" si="66"/>
        <v>0</v>
      </c>
      <c r="Q84" s="4">
        <v>80</v>
      </c>
      <c r="R84" s="5">
        <f t="shared" si="39"/>
        <v>80</v>
      </c>
      <c r="S84" s="8">
        <f t="shared" si="39"/>
        <v>80</v>
      </c>
      <c r="T84" s="9">
        <f t="shared" si="67"/>
        <v>80</v>
      </c>
      <c r="U84" s="4">
        <v>5</v>
      </c>
      <c r="V84" s="5">
        <f t="shared" si="41"/>
        <v>5</v>
      </c>
      <c r="W84" s="8">
        <f t="shared" si="41"/>
        <v>5</v>
      </c>
      <c r="X84" s="9">
        <f t="shared" si="68"/>
        <v>5</v>
      </c>
      <c r="Z84" s="5">
        <f t="shared" si="43"/>
        <v>0</v>
      </c>
      <c r="AA84" s="8">
        <f t="shared" si="43"/>
        <v>0</v>
      </c>
      <c r="AB84" s="9">
        <f t="shared" si="69"/>
        <v>0</v>
      </c>
    </row>
    <row r="85" spans="1:28" x14ac:dyDescent="0.25">
      <c r="A85" s="25" t="str">
        <f>Specs!A85</f>
        <v>eGROUND_FUEL_DUFF_LOWER_DEPTH</v>
      </c>
      <c r="B85" s="17"/>
      <c r="F85" s="5">
        <f t="shared" si="52"/>
        <v>0</v>
      </c>
      <c r="G85" s="8">
        <f t="shared" si="53"/>
        <v>0</v>
      </c>
      <c r="H85" s="9">
        <f t="shared" si="54"/>
        <v>0</v>
      </c>
      <c r="I85" s="4">
        <v>0.2</v>
      </c>
      <c r="J85" s="5">
        <f t="shared" si="35"/>
        <v>0.2</v>
      </c>
      <c r="K85" s="8">
        <f t="shared" si="35"/>
        <v>0.2</v>
      </c>
      <c r="L85" s="9">
        <f t="shared" si="65"/>
        <v>0.2</v>
      </c>
      <c r="N85" s="5">
        <f t="shared" si="37"/>
        <v>0</v>
      </c>
      <c r="O85" s="8">
        <f t="shared" si="37"/>
        <v>0</v>
      </c>
      <c r="P85" s="9">
        <f t="shared" si="66"/>
        <v>0</v>
      </c>
      <c r="Q85" s="4">
        <v>2</v>
      </c>
      <c r="R85" s="5">
        <f t="shared" si="39"/>
        <v>2</v>
      </c>
      <c r="S85" s="8">
        <f t="shared" si="39"/>
        <v>2</v>
      </c>
      <c r="T85" s="9">
        <f t="shared" si="67"/>
        <v>2</v>
      </c>
      <c r="V85" s="5">
        <f t="shared" si="41"/>
        <v>0</v>
      </c>
      <c r="W85" s="8">
        <f t="shared" si="41"/>
        <v>0</v>
      </c>
      <c r="X85" s="9">
        <f t="shared" si="68"/>
        <v>0</v>
      </c>
      <c r="Z85" s="5">
        <f t="shared" si="43"/>
        <v>0</v>
      </c>
      <c r="AA85" s="8">
        <f t="shared" si="43"/>
        <v>0</v>
      </c>
      <c r="AB85" s="9">
        <f t="shared" si="69"/>
        <v>0</v>
      </c>
    </row>
    <row r="86" spans="1:28" x14ac:dyDescent="0.25">
      <c r="A86" s="25" t="str">
        <f>Specs!A86</f>
        <v>eGROUND_FUEL_DUFF_LOWER_PERCENT_COVER</v>
      </c>
      <c r="B86" s="17"/>
      <c r="F86" s="5">
        <f t="shared" si="52"/>
        <v>0</v>
      </c>
      <c r="G86" s="8">
        <f t="shared" si="53"/>
        <v>0</v>
      </c>
      <c r="H86" s="9">
        <f t="shared" si="54"/>
        <v>0</v>
      </c>
      <c r="I86" s="4">
        <v>60</v>
      </c>
      <c r="J86" s="5">
        <f t="shared" si="35"/>
        <v>60</v>
      </c>
      <c r="K86" s="8">
        <f t="shared" si="35"/>
        <v>60</v>
      </c>
      <c r="L86" s="9">
        <f t="shared" si="65"/>
        <v>60</v>
      </c>
      <c r="N86" s="5">
        <f t="shared" si="37"/>
        <v>0</v>
      </c>
      <c r="O86" s="8">
        <f t="shared" si="37"/>
        <v>0</v>
      </c>
      <c r="P86" s="9">
        <f t="shared" si="66"/>
        <v>0</v>
      </c>
      <c r="Q86" s="4">
        <v>90</v>
      </c>
      <c r="R86" s="5">
        <f t="shared" si="39"/>
        <v>90</v>
      </c>
      <c r="S86" s="8">
        <f t="shared" si="39"/>
        <v>90</v>
      </c>
      <c r="T86" s="9">
        <f t="shared" si="67"/>
        <v>90</v>
      </c>
      <c r="V86" s="5">
        <f t="shared" si="41"/>
        <v>0</v>
      </c>
      <c r="W86" s="8">
        <f t="shared" si="41"/>
        <v>0</v>
      </c>
      <c r="X86" s="9">
        <f t="shared" si="68"/>
        <v>0</v>
      </c>
      <c r="Z86" s="5">
        <f t="shared" si="43"/>
        <v>0</v>
      </c>
      <c r="AA86" s="8">
        <f t="shared" si="43"/>
        <v>0</v>
      </c>
      <c r="AB86" s="9">
        <f t="shared" si="69"/>
        <v>0</v>
      </c>
    </row>
    <row r="87" spans="1:28" x14ac:dyDescent="0.25">
      <c r="A87" s="25" t="str">
        <f>Specs!A87</f>
        <v>eGROUND_FUEL_DUFF_UPPER_DEPTH</v>
      </c>
      <c r="B87" s="17"/>
      <c r="D87" s="19">
        <v>0.4</v>
      </c>
      <c r="E87" s="4">
        <v>0.5</v>
      </c>
      <c r="F87" s="5">
        <f t="shared" si="52"/>
        <v>0.5</v>
      </c>
      <c r="G87" s="8">
        <f t="shared" si="53"/>
        <v>0.5</v>
      </c>
      <c r="H87" s="9">
        <f>MIN(100,$D87*G87)</f>
        <v>0.2</v>
      </c>
      <c r="I87" s="4">
        <v>0.4</v>
      </c>
      <c r="J87" s="5">
        <f t="shared" si="35"/>
        <v>0.4</v>
      </c>
      <c r="K87" s="8">
        <f t="shared" si="35"/>
        <v>0.4</v>
      </c>
      <c r="L87" s="9">
        <f>MIN(100,$D87*K87)</f>
        <v>0.16000000000000003</v>
      </c>
      <c r="M87" s="4">
        <v>0.2</v>
      </c>
      <c r="N87" s="5">
        <f t="shared" si="37"/>
        <v>0.2</v>
      </c>
      <c r="O87" s="8">
        <f t="shared" si="37"/>
        <v>0.2</v>
      </c>
      <c r="P87" s="9">
        <f>MIN(100,$D87*O87)</f>
        <v>8.0000000000000016E-2</v>
      </c>
      <c r="Q87" s="4">
        <v>4</v>
      </c>
      <c r="R87" s="5">
        <f t="shared" si="39"/>
        <v>4</v>
      </c>
      <c r="S87" s="8">
        <f t="shared" si="39"/>
        <v>4</v>
      </c>
      <c r="T87" s="9">
        <f>MIN(100,$D87*S87)</f>
        <v>1.6</v>
      </c>
      <c r="U87" s="4">
        <v>1</v>
      </c>
      <c r="V87" s="5">
        <f t="shared" si="41"/>
        <v>1</v>
      </c>
      <c r="W87" s="8">
        <f t="shared" si="41"/>
        <v>1</v>
      </c>
      <c r="X87" s="9">
        <f>MIN(100,$D87*W87)</f>
        <v>0.4</v>
      </c>
      <c r="Y87" s="4">
        <v>1.5</v>
      </c>
      <c r="Z87" s="5">
        <f t="shared" si="43"/>
        <v>1.5</v>
      </c>
      <c r="AA87" s="8">
        <f t="shared" si="43"/>
        <v>1.5</v>
      </c>
      <c r="AB87" s="9">
        <f>MIN(100,$D87*AA87)</f>
        <v>0.60000000000000009</v>
      </c>
    </row>
    <row r="88" spans="1:28" x14ac:dyDescent="0.25">
      <c r="A88" s="25" t="str">
        <f>Specs!A88</f>
        <v>eGROUND_FUEL_DUFF_UPPER_PERCENT_COVER</v>
      </c>
      <c r="B88" s="17"/>
      <c r="D88" s="19">
        <v>0.4</v>
      </c>
      <c r="E88" s="4">
        <v>70</v>
      </c>
      <c r="F88" s="5">
        <f t="shared" si="52"/>
        <v>70</v>
      </c>
      <c r="G88" s="8">
        <f t="shared" si="53"/>
        <v>70</v>
      </c>
      <c r="H88" s="9">
        <f>MIN(100,$D88*G88)</f>
        <v>28</v>
      </c>
      <c r="I88" s="4">
        <v>60</v>
      </c>
      <c r="J88" s="5">
        <f t="shared" si="35"/>
        <v>60</v>
      </c>
      <c r="K88" s="8">
        <f t="shared" si="35"/>
        <v>60</v>
      </c>
      <c r="L88" s="9">
        <f>MIN(100,$D88*K88)</f>
        <v>24</v>
      </c>
      <c r="M88" s="4">
        <v>70</v>
      </c>
      <c r="N88" s="5">
        <f t="shared" si="37"/>
        <v>70</v>
      </c>
      <c r="O88" s="8">
        <f t="shared" si="37"/>
        <v>70</v>
      </c>
      <c r="P88" s="9">
        <f>MIN(100,$D88*O88)</f>
        <v>28</v>
      </c>
      <c r="Q88" s="4">
        <v>100</v>
      </c>
      <c r="R88" s="5">
        <f t="shared" si="39"/>
        <v>100</v>
      </c>
      <c r="S88" s="8">
        <f t="shared" si="39"/>
        <v>100</v>
      </c>
      <c r="T88" s="9">
        <f>MIN(100,$D88*S88)</f>
        <v>40</v>
      </c>
      <c r="U88" s="4">
        <v>90</v>
      </c>
      <c r="V88" s="5">
        <f t="shared" si="41"/>
        <v>90</v>
      </c>
      <c r="W88" s="8">
        <f t="shared" si="41"/>
        <v>90</v>
      </c>
      <c r="X88" s="9">
        <f>MIN(100,$D88*W88)</f>
        <v>36</v>
      </c>
      <c r="Y88" s="4">
        <v>70</v>
      </c>
      <c r="Z88" s="5">
        <f t="shared" si="43"/>
        <v>70</v>
      </c>
      <c r="AA88" s="8">
        <f t="shared" si="43"/>
        <v>70</v>
      </c>
      <c r="AB88" s="9">
        <f>MIN(100,$D88*AA88)</f>
        <v>28</v>
      </c>
    </row>
    <row r="89" spans="1:28" x14ac:dyDescent="0.25">
      <c r="A89" s="25" t="str">
        <f>Specs!A89</f>
        <v>eGROUND_FUEL_BASAL_ACCUMULATION_DEPTH</v>
      </c>
      <c r="B89" s="17"/>
      <c r="F89" s="5">
        <f t="shared" si="52"/>
        <v>0</v>
      </c>
      <c r="G89" s="8">
        <f t="shared" si="53"/>
        <v>0</v>
      </c>
      <c r="H89" s="9">
        <f t="shared" si="54"/>
        <v>0</v>
      </c>
      <c r="J89" s="5">
        <f t="shared" si="35"/>
        <v>0</v>
      </c>
      <c r="K89" s="8">
        <f t="shared" si="35"/>
        <v>0</v>
      </c>
      <c r="L89" s="9">
        <f t="shared" ref="L89:L94" si="70">K89</f>
        <v>0</v>
      </c>
      <c r="N89" s="5">
        <f t="shared" si="37"/>
        <v>0</v>
      </c>
      <c r="O89" s="8">
        <f t="shared" si="37"/>
        <v>0</v>
      </c>
      <c r="P89" s="9">
        <f t="shared" ref="P89:P94" si="71">O89</f>
        <v>0</v>
      </c>
      <c r="R89" s="5">
        <f t="shared" si="39"/>
        <v>0</v>
      </c>
      <c r="S89" s="8">
        <f t="shared" si="39"/>
        <v>0</v>
      </c>
      <c r="T89" s="9">
        <f t="shared" ref="T89:T94" si="72">S89</f>
        <v>0</v>
      </c>
      <c r="V89" s="5">
        <f t="shared" si="41"/>
        <v>0</v>
      </c>
      <c r="W89" s="8">
        <f t="shared" si="41"/>
        <v>0</v>
      </c>
      <c r="X89" s="9">
        <f t="shared" ref="X89:X94" si="73">W89</f>
        <v>0</v>
      </c>
      <c r="Z89" s="5">
        <f t="shared" si="43"/>
        <v>0</v>
      </c>
      <c r="AA89" s="8">
        <f t="shared" si="43"/>
        <v>0</v>
      </c>
      <c r="AB89" s="9">
        <f t="shared" ref="AB89:AB94" si="74">AA89</f>
        <v>0</v>
      </c>
    </row>
    <row r="90" spans="1:28" x14ac:dyDescent="0.25">
      <c r="A90" s="25" t="str">
        <f>Specs!A90</f>
        <v>eGROUND_FUEL_BASAL_ACCUMULATION_NUMBER_PER_UNIT_AREA</v>
      </c>
      <c r="B90" s="17"/>
      <c r="F90" s="5">
        <f t="shared" si="52"/>
        <v>0</v>
      </c>
      <c r="G90" s="8">
        <f t="shared" si="53"/>
        <v>0</v>
      </c>
      <c r="H90" s="9">
        <f t="shared" si="54"/>
        <v>0</v>
      </c>
      <c r="J90" s="5">
        <f t="shared" si="35"/>
        <v>0</v>
      </c>
      <c r="K90" s="8">
        <f t="shared" si="35"/>
        <v>0</v>
      </c>
      <c r="L90" s="9">
        <f t="shared" si="70"/>
        <v>0</v>
      </c>
      <c r="N90" s="5">
        <f t="shared" si="37"/>
        <v>0</v>
      </c>
      <c r="O90" s="8">
        <f t="shared" si="37"/>
        <v>0</v>
      </c>
      <c r="P90" s="9">
        <f t="shared" si="71"/>
        <v>0</v>
      </c>
      <c r="R90" s="5">
        <f t="shared" si="39"/>
        <v>0</v>
      </c>
      <c r="S90" s="8">
        <f t="shared" si="39"/>
        <v>0</v>
      </c>
      <c r="T90" s="9">
        <f t="shared" si="72"/>
        <v>0</v>
      </c>
      <c r="V90" s="5">
        <f t="shared" si="41"/>
        <v>0</v>
      </c>
      <c r="W90" s="8">
        <f t="shared" si="41"/>
        <v>0</v>
      </c>
      <c r="X90" s="9">
        <f t="shared" si="73"/>
        <v>0</v>
      </c>
      <c r="Z90" s="5">
        <f t="shared" si="43"/>
        <v>0</v>
      </c>
      <c r="AA90" s="8">
        <f t="shared" si="43"/>
        <v>0</v>
      </c>
      <c r="AB90" s="9">
        <f t="shared" si="74"/>
        <v>0</v>
      </c>
    </row>
    <row r="91" spans="1:28" x14ac:dyDescent="0.25">
      <c r="A91" s="25" t="str">
        <f>Specs!A91</f>
        <v>eGROUND_FUEL_BASAL_ACCUMULATION_RADIUS</v>
      </c>
      <c r="B91" s="17"/>
      <c r="F91" s="5">
        <f t="shared" si="52"/>
        <v>0</v>
      </c>
      <c r="G91" s="8">
        <f t="shared" si="53"/>
        <v>0</v>
      </c>
      <c r="H91" s="9">
        <f t="shared" si="54"/>
        <v>0</v>
      </c>
      <c r="J91" s="5">
        <f t="shared" si="35"/>
        <v>0</v>
      </c>
      <c r="K91" s="8">
        <f t="shared" si="35"/>
        <v>0</v>
      </c>
      <c r="L91" s="9">
        <f t="shared" si="70"/>
        <v>0</v>
      </c>
      <c r="N91" s="5">
        <f t="shared" si="37"/>
        <v>0</v>
      </c>
      <c r="O91" s="8">
        <f t="shared" si="37"/>
        <v>0</v>
      </c>
      <c r="P91" s="9">
        <f t="shared" si="71"/>
        <v>0</v>
      </c>
      <c r="R91" s="5">
        <f t="shared" si="39"/>
        <v>0</v>
      </c>
      <c r="S91" s="8">
        <f t="shared" si="39"/>
        <v>0</v>
      </c>
      <c r="T91" s="9">
        <f t="shared" si="72"/>
        <v>0</v>
      </c>
      <c r="V91" s="5">
        <f t="shared" si="41"/>
        <v>0</v>
      </c>
      <c r="W91" s="8">
        <f t="shared" si="41"/>
        <v>0</v>
      </c>
      <c r="X91" s="9">
        <f t="shared" si="73"/>
        <v>0</v>
      </c>
      <c r="Z91" s="5">
        <f t="shared" si="43"/>
        <v>0</v>
      </c>
      <c r="AA91" s="8">
        <f t="shared" si="43"/>
        <v>0</v>
      </c>
      <c r="AB91" s="9">
        <f t="shared" si="74"/>
        <v>0</v>
      </c>
    </row>
    <row r="92" spans="1:28" x14ac:dyDescent="0.25">
      <c r="A92" s="25" t="str">
        <f>Specs!A92</f>
        <v>eGROUND_FUEL_SQUIRREL_MIDDENS_DEPTH</v>
      </c>
      <c r="B92" s="17"/>
      <c r="F92" s="5">
        <f t="shared" si="52"/>
        <v>0</v>
      </c>
      <c r="G92" s="8">
        <f t="shared" si="53"/>
        <v>0</v>
      </c>
      <c r="H92" s="9">
        <f t="shared" si="54"/>
        <v>0</v>
      </c>
      <c r="J92" s="5">
        <f t="shared" ref="J92:K94" si="75">I92</f>
        <v>0</v>
      </c>
      <c r="K92" s="8">
        <f t="shared" si="75"/>
        <v>0</v>
      </c>
      <c r="L92" s="9">
        <f t="shared" si="70"/>
        <v>0</v>
      </c>
      <c r="N92" s="5">
        <f t="shared" ref="N92:O94" si="76">M92</f>
        <v>0</v>
      </c>
      <c r="O92" s="8">
        <f t="shared" si="76"/>
        <v>0</v>
      </c>
      <c r="P92" s="9">
        <f t="shared" si="71"/>
        <v>0</v>
      </c>
      <c r="Q92" s="4">
        <v>18</v>
      </c>
      <c r="R92" s="5">
        <f t="shared" ref="R92:S94" si="77">Q92</f>
        <v>18</v>
      </c>
      <c r="S92" s="8">
        <f t="shared" si="77"/>
        <v>18</v>
      </c>
      <c r="T92" s="9">
        <f t="shared" si="72"/>
        <v>18</v>
      </c>
      <c r="V92" s="5">
        <f t="shared" ref="V92:W94" si="78">U92</f>
        <v>0</v>
      </c>
      <c r="W92" s="8">
        <f t="shared" si="78"/>
        <v>0</v>
      </c>
      <c r="X92" s="9">
        <f t="shared" si="73"/>
        <v>0</v>
      </c>
      <c r="Z92" s="5">
        <f t="shared" ref="Z92:AA94" si="79">Y92</f>
        <v>0</v>
      </c>
      <c r="AA92" s="8">
        <f t="shared" si="79"/>
        <v>0</v>
      </c>
      <c r="AB92" s="9">
        <f t="shared" si="74"/>
        <v>0</v>
      </c>
    </row>
    <row r="93" spans="1:28" x14ac:dyDescent="0.25">
      <c r="A93" s="25" t="str">
        <f>Specs!A93</f>
        <v>eGROUND_FUEL_SQUIRREL_MIDDENS_NUMBER_PER_UNIT_AREA</v>
      </c>
      <c r="B93" s="17"/>
      <c r="F93" s="5">
        <f t="shared" si="52"/>
        <v>0</v>
      </c>
      <c r="G93" s="8">
        <f t="shared" si="53"/>
        <v>0</v>
      </c>
      <c r="H93" s="9">
        <f t="shared" si="54"/>
        <v>0</v>
      </c>
      <c r="J93" s="5">
        <f t="shared" si="75"/>
        <v>0</v>
      </c>
      <c r="K93" s="8">
        <f t="shared" si="75"/>
        <v>0</v>
      </c>
      <c r="L93" s="9">
        <f t="shared" si="70"/>
        <v>0</v>
      </c>
      <c r="N93" s="5">
        <f t="shared" si="76"/>
        <v>0</v>
      </c>
      <c r="O93" s="8">
        <f t="shared" si="76"/>
        <v>0</v>
      </c>
      <c r="P93" s="9">
        <f t="shared" si="71"/>
        <v>0</v>
      </c>
      <c r="Q93" s="4">
        <v>1</v>
      </c>
      <c r="R93" s="5">
        <f t="shared" si="77"/>
        <v>1</v>
      </c>
      <c r="S93" s="8">
        <f t="shared" si="77"/>
        <v>1</v>
      </c>
      <c r="T93" s="9">
        <f t="shared" si="72"/>
        <v>1</v>
      </c>
      <c r="V93" s="5">
        <f t="shared" si="78"/>
        <v>0</v>
      </c>
      <c r="W93" s="8">
        <f t="shared" si="78"/>
        <v>0</v>
      </c>
      <c r="X93" s="9">
        <f t="shared" si="73"/>
        <v>0</v>
      </c>
      <c r="Z93" s="5">
        <f t="shared" si="79"/>
        <v>0</v>
      </c>
      <c r="AA93" s="8">
        <f t="shared" si="79"/>
        <v>0</v>
      </c>
      <c r="AB93" s="9">
        <f t="shared" si="74"/>
        <v>0</v>
      </c>
    </row>
    <row r="94" spans="1:28" x14ac:dyDescent="0.25">
      <c r="A94" s="25" t="str">
        <f>Specs!A94</f>
        <v>eGROUND_FUEL_SQUIRREL_MIDDENS_RADIUS</v>
      </c>
      <c r="B94" s="17"/>
      <c r="F94" s="5">
        <f t="shared" si="52"/>
        <v>0</v>
      </c>
      <c r="G94" s="8">
        <f t="shared" si="53"/>
        <v>0</v>
      </c>
      <c r="H94" s="9">
        <f t="shared" si="54"/>
        <v>0</v>
      </c>
      <c r="J94" s="5">
        <f t="shared" si="75"/>
        <v>0</v>
      </c>
      <c r="K94" s="8">
        <f t="shared" si="75"/>
        <v>0</v>
      </c>
      <c r="L94" s="9">
        <f t="shared" si="70"/>
        <v>0</v>
      </c>
      <c r="N94" s="5">
        <f t="shared" si="76"/>
        <v>0</v>
      </c>
      <c r="O94" s="8">
        <f t="shared" si="76"/>
        <v>0</v>
      </c>
      <c r="P94" s="9">
        <f t="shared" si="71"/>
        <v>0</v>
      </c>
      <c r="Q94" s="4">
        <v>5</v>
      </c>
      <c r="R94" s="5">
        <f t="shared" si="77"/>
        <v>5</v>
      </c>
      <c r="S94" s="8">
        <f t="shared" si="77"/>
        <v>5</v>
      </c>
      <c r="T94" s="9">
        <f t="shared" si="72"/>
        <v>5</v>
      </c>
      <c r="V94" s="5">
        <f t="shared" si="78"/>
        <v>0</v>
      </c>
      <c r="W94" s="8">
        <f t="shared" si="78"/>
        <v>0</v>
      </c>
      <c r="X94" s="9">
        <f t="shared" si="73"/>
        <v>0</v>
      </c>
      <c r="Z94" s="5">
        <f t="shared" si="79"/>
        <v>0</v>
      </c>
      <c r="AA94" s="8">
        <f t="shared" si="79"/>
        <v>0</v>
      </c>
      <c r="AB94" s="9">
        <f t="shared" si="74"/>
        <v>0</v>
      </c>
    </row>
    <row r="95" spans="1:28" customFormat="1" x14ac:dyDescent="0.25">
      <c r="A95" s="26"/>
      <c r="G95" s="24"/>
      <c r="H95" s="23"/>
      <c r="K95" s="24"/>
      <c r="L95" s="23"/>
      <c r="O95" s="24"/>
      <c r="P95" s="23"/>
      <c r="S95" s="24"/>
      <c r="T95" s="23"/>
      <c r="W95" s="24"/>
      <c r="X95" s="23"/>
      <c r="AA95" s="24"/>
      <c r="AB95" s="23"/>
    </row>
    <row r="96" spans="1:28" customFormat="1" x14ac:dyDescent="0.25">
      <c r="A96" s="26"/>
      <c r="G96" s="24"/>
      <c r="H96" s="23"/>
      <c r="K96" s="24"/>
      <c r="L96" s="23"/>
      <c r="O96" s="24"/>
      <c r="P96" s="23"/>
      <c r="S96" s="24"/>
      <c r="T96" s="23"/>
      <c r="W96" s="24"/>
      <c r="X96" s="23"/>
      <c r="AA96" s="24"/>
      <c r="AB96" s="23"/>
    </row>
    <row r="97" spans="1:28" customFormat="1" x14ac:dyDescent="0.25">
      <c r="A97" s="26"/>
      <c r="G97" s="24"/>
      <c r="H97" s="23"/>
      <c r="K97" s="24"/>
      <c r="L97" s="23"/>
      <c r="O97" s="24"/>
      <c r="P97" s="23"/>
      <c r="S97" s="24"/>
      <c r="T97" s="23"/>
      <c r="W97" s="24"/>
      <c r="X97" s="23"/>
      <c r="AA97" s="24"/>
      <c r="AB97" s="23"/>
    </row>
    <row r="98" spans="1:28" customFormat="1" x14ac:dyDescent="0.25">
      <c r="A98" s="26"/>
      <c r="G98" s="24"/>
      <c r="H98" s="23"/>
      <c r="K98" s="24"/>
      <c r="L98" s="23"/>
      <c r="O98" s="24"/>
      <c r="P98" s="23"/>
      <c r="S98" s="24"/>
      <c r="T98" s="23"/>
      <c r="W98" s="24"/>
      <c r="X98" s="23"/>
      <c r="AA98" s="24"/>
      <c r="AB98" s="23"/>
    </row>
    <row r="99" spans="1:28" customFormat="1" x14ac:dyDescent="0.25">
      <c r="A99" s="26"/>
      <c r="G99" s="24"/>
      <c r="H99" s="23"/>
      <c r="K99" s="24"/>
      <c r="L99" s="23"/>
      <c r="O99" s="24"/>
      <c r="P99" s="23"/>
      <c r="S99" s="24"/>
      <c r="T99" s="23"/>
      <c r="W99" s="24"/>
      <c r="X99" s="23"/>
      <c r="AA99" s="24"/>
      <c r="AB99" s="23"/>
    </row>
    <row r="100" spans="1:28" customFormat="1" x14ac:dyDescent="0.25">
      <c r="A100" s="26"/>
      <c r="G100" s="24"/>
      <c r="H100" s="23"/>
      <c r="K100" s="24"/>
      <c r="L100" s="23"/>
      <c r="O100" s="24"/>
      <c r="P100" s="23"/>
      <c r="S100" s="24"/>
      <c r="T100" s="23"/>
      <c r="W100" s="24"/>
      <c r="X100" s="23"/>
      <c r="AA100" s="24"/>
      <c r="AB100" s="23"/>
    </row>
    <row r="101" spans="1:28" customFormat="1" x14ac:dyDescent="0.25">
      <c r="A101" s="26"/>
      <c r="G101" s="24"/>
      <c r="H101" s="23"/>
      <c r="K101" s="24"/>
      <c r="L101" s="23"/>
      <c r="O101" s="24"/>
      <c r="P101" s="23"/>
      <c r="S101" s="24"/>
      <c r="T101" s="23"/>
      <c r="W101" s="24"/>
      <c r="X101" s="23"/>
      <c r="AA101" s="24"/>
      <c r="AB101" s="23"/>
    </row>
    <row r="102" spans="1:28" customFormat="1" x14ac:dyDescent="0.25">
      <c r="A102" s="26"/>
      <c r="G102" s="24"/>
      <c r="H102" s="23"/>
      <c r="K102" s="24"/>
      <c r="L102" s="23"/>
      <c r="O102" s="24"/>
      <c r="P102" s="23"/>
      <c r="S102" s="24"/>
      <c r="T102" s="23"/>
      <c r="W102" s="24"/>
      <c r="X102" s="23"/>
      <c r="AA102" s="24"/>
      <c r="AB102" s="23"/>
    </row>
    <row r="103" spans="1:28" customFormat="1" x14ac:dyDescent="0.25">
      <c r="A103" s="26"/>
      <c r="G103" s="24"/>
      <c r="H103" s="23"/>
      <c r="K103" s="24"/>
      <c r="L103" s="23"/>
      <c r="O103" s="24"/>
      <c r="P103" s="23"/>
      <c r="S103" s="24"/>
      <c r="T103" s="23"/>
      <c r="W103" s="24"/>
      <c r="X103" s="23"/>
      <c r="AA103" s="24"/>
      <c r="AB103" s="23"/>
    </row>
    <row r="104" spans="1:28" customFormat="1" x14ac:dyDescent="0.25">
      <c r="A104" s="26"/>
      <c r="G104" s="24"/>
      <c r="H104" s="23"/>
      <c r="K104" s="24"/>
      <c r="L104" s="23"/>
      <c r="O104" s="24"/>
      <c r="P104" s="23"/>
      <c r="S104" s="24"/>
      <c r="T104" s="23"/>
      <c r="W104" s="24"/>
      <c r="X104" s="23"/>
      <c r="AA104" s="24"/>
      <c r="AB104" s="23"/>
    </row>
    <row r="105" spans="1:28" customFormat="1" x14ac:dyDescent="0.25">
      <c r="A105" s="26"/>
      <c r="G105" s="24"/>
      <c r="H105" s="23"/>
      <c r="K105" s="24"/>
      <c r="L105" s="23"/>
      <c r="O105" s="24"/>
      <c r="P105" s="23"/>
      <c r="S105" s="24"/>
      <c r="T105" s="23"/>
      <c r="W105" s="24"/>
      <c r="X105" s="23"/>
      <c r="AA105" s="24"/>
      <c r="AB105" s="23"/>
    </row>
    <row r="106" spans="1:28" customFormat="1" x14ac:dyDescent="0.25">
      <c r="A106" s="26"/>
      <c r="G106" s="24"/>
      <c r="H106" s="23"/>
      <c r="K106" s="24"/>
      <c r="L106" s="23"/>
      <c r="O106" s="24"/>
      <c r="P106" s="23"/>
      <c r="S106" s="24"/>
      <c r="T106" s="23"/>
      <c r="W106" s="24"/>
      <c r="X106" s="23"/>
      <c r="AA106" s="24"/>
      <c r="AB106" s="23"/>
    </row>
    <row r="107" spans="1:28" customFormat="1" x14ac:dyDescent="0.25">
      <c r="A107" s="26"/>
      <c r="G107" s="24"/>
      <c r="H107" s="23"/>
      <c r="K107" s="24"/>
      <c r="L107" s="23"/>
      <c r="O107" s="24"/>
      <c r="P107" s="23"/>
      <c r="S107" s="24"/>
      <c r="T107" s="23"/>
      <c r="W107" s="24"/>
      <c r="X107" s="23"/>
      <c r="AA107" s="24"/>
      <c r="AB107" s="23"/>
    </row>
    <row r="108" spans="1:28" customFormat="1" x14ac:dyDescent="0.25">
      <c r="A108" s="26"/>
      <c r="G108" s="24"/>
      <c r="H108" s="23"/>
      <c r="K108" s="24"/>
      <c r="L108" s="23"/>
      <c r="O108" s="24"/>
      <c r="P108" s="23"/>
      <c r="S108" s="24"/>
      <c r="T108" s="23"/>
      <c r="W108" s="24"/>
      <c r="X108" s="23"/>
      <c r="AA108" s="24"/>
      <c r="AB108" s="23"/>
    </row>
    <row r="109" spans="1:28" customFormat="1" x14ac:dyDescent="0.25">
      <c r="A109" s="26"/>
      <c r="G109" s="24"/>
      <c r="H109" s="23"/>
      <c r="K109" s="24"/>
      <c r="L109" s="23"/>
      <c r="O109" s="24"/>
      <c r="P109" s="23"/>
      <c r="S109" s="24"/>
      <c r="T109" s="23"/>
      <c r="W109" s="24"/>
      <c r="X109" s="23"/>
      <c r="AA109" s="24"/>
      <c r="AB109" s="23"/>
    </row>
    <row r="110" spans="1:28" customFormat="1" x14ac:dyDescent="0.25">
      <c r="A110" s="26"/>
      <c r="G110" s="24"/>
      <c r="H110" s="23"/>
      <c r="K110" s="24"/>
      <c r="L110" s="23"/>
      <c r="O110" s="24"/>
      <c r="P110" s="23"/>
      <c r="S110" s="24"/>
      <c r="T110" s="23"/>
      <c r="W110" s="24"/>
      <c r="X110" s="23"/>
      <c r="AA110" s="24"/>
      <c r="AB110" s="23"/>
    </row>
    <row r="111" spans="1:28" customFormat="1" x14ac:dyDescent="0.25">
      <c r="A111" s="26"/>
      <c r="G111" s="24"/>
      <c r="H111" s="23"/>
      <c r="K111" s="24"/>
      <c r="L111" s="23"/>
      <c r="O111" s="24"/>
      <c r="P111" s="23"/>
      <c r="S111" s="24"/>
      <c r="T111" s="23"/>
      <c r="W111" s="24"/>
      <c r="X111" s="23"/>
      <c r="AA111" s="24"/>
      <c r="AB111" s="23"/>
    </row>
    <row r="112" spans="1:28" customFormat="1" x14ac:dyDescent="0.25">
      <c r="A112" s="26"/>
      <c r="G112" s="24"/>
      <c r="H112" s="23"/>
      <c r="K112" s="24"/>
      <c r="L112" s="23"/>
      <c r="O112" s="24"/>
      <c r="P112" s="23"/>
      <c r="S112" s="24"/>
      <c r="T112" s="23"/>
      <c r="W112" s="24"/>
      <c r="X112" s="23"/>
      <c r="AA112" s="24"/>
      <c r="AB112" s="23"/>
    </row>
    <row r="113" spans="1:28" customFormat="1" x14ac:dyDescent="0.25">
      <c r="A113" s="26"/>
      <c r="G113" s="24"/>
      <c r="H113" s="23"/>
      <c r="K113" s="24"/>
      <c r="L113" s="23"/>
      <c r="O113" s="24"/>
      <c r="P113" s="23"/>
      <c r="S113" s="24"/>
      <c r="T113" s="23"/>
      <c r="W113" s="24"/>
      <c r="X113" s="23"/>
      <c r="AA113" s="24"/>
      <c r="AB113" s="23"/>
    </row>
    <row r="114" spans="1:28" customFormat="1" x14ac:dyDescent="0.25">
      <c r="A114" s="26"/>
      <c r="G114" s="24"/>
      <c r="H114" s="23"/>
      <c r="K114" s="24"/>
      <c r="L114" s="23"/>
      <c r="O114" s="24"/>
      <c r="P114" s="23"/>
      <c r="S114" s="24"/>
      <c r="T114" s="23"/>
      <c r="W114" s="24"/>
      <c r="X114" s="23"/>
      <c r="AA114" s="24"/>
      <c r="AB114" s="23"/>
    </row>
    <row r="115" spans="1:28" customFormat="1" x14ac:dyDescent="0.25">
      <c r="A115" s="26"/>
      <c r="G115" s="24"/>
      <c r="H115" s="23"/>
      <c r="K115" s="24"/>
      <c r="L115" s="23"/>
      <c r="O115" s="24"/>
      <c r="P115" s="23"/>
      <c r="S115" s="24"/>
      <c r="T115" s="23"/>
      <c r="W115" s="24"/>
      <c r="X115" s="23"/>
      <c r="AA115" s="24"/>
      <c r="AB115" s="23"/>
    </row>
    <row r="116" spans="1:28" customFormat="1" x14ac:dyDescent="0.25">
      <c r="A116" s="26"/>
      <c r="G116" s="24"/>
      <c r="H116" s="23"/>
      <c r="K116" s="24"/>
      <c r="L116" s="23"/>
      <c r="O116" s="24"/>
      <c r="P116" s="23"/>
      <c r="S116" s="24"/>
      <c r="T116" s="23"/>
      <c r="W116" s="24"/>
      <c r="X116" s="23"/>
      <c r="AA116" s="24"/>
      <c r="AB116" s="23"/>
    </row>
    <row r="117" spans="1:28" customFormat="1" x14ac:dyDescent="0.25">
      <c r="A117" s="26"/>
      <c r="G117" s="24"/>
      <c r="H117" s="23"/>
      <c r="K117" s="24"/>
      <c r="L117" s="23"/>
      <c r="O117" s="24"/>
      <c r="P117" s="23"/>
      <c r="S117" s="24"/>
      <c r="T117" s="23"/>
      <c r="W117" s="24"/>
      <c r="X117" s="23"/>
      <c r="AA117" s="24"/>
      <c r="AB117" s="23"/>
    </row>
    <row r="118" spans="1:28" customFormat="1" x14ac:dyDescent="0.25">
      <c r="A118" s="26"/>
      <c r="G118" s="24"/>
      <c r="H118" s="23"/>
      <c r="K118" s="24"/>
      <c r="L118" s="23"/>
      <c r="O118" s="24"/>
      <c r="P118" s="23"/>
      <c r="S118" s="24"/>
      <c r="T118" s="23"/>
      <c r="W118" s="24"/>
      <c r="X118" s="23"/>
      <c r="AA118" s="24"/>
      <c r="AB118" s="23"/>
    </row>
    <row r="119" spans="1:28" customFormat="1" x14ac:dyDescent="0.25">
      <c r="A119" s="26"/>
      <c r="G119" s="24"/>
      <c r="H119" s="23"/>
      <c r="K119" s="24"/>
      <c r="L119" s="23"/>
      <c r="O119" s="24"/>
      <c r="P119" s="23"/>
      <c r="S119" s="24"/>
      <c r="T119" s="23"/>
      <c r="W119" s="24"/>
      <c r="X119" s="23"/>
      <c r="AA119" s="24"/>
      <c r="AB119" s="23"/>
    </row>
    <row r="120" spans="1:28" customFormat="1" x14ac:dyDescent="0.25">
      <c r="A120" s="26"/>
      <c r="G120" s="24"/>
      <c r="H120" s="23"/>
      <c r="K120" s="24"/>
      <c r="L120" s="23"/>
      <c r="O120" s="24"/>
      <c r="P120" s="23"/>
      <c r="S120" s="24"/>
      <c r="T120" s="23"/>
      <c r="W120" s="24"/>
      <c r="X120" s="23"/>
      <c r="AA120" s="24"/>
      <c r="AB120" s="23"/>
    </row>
    <row r="121" spans="1:28" customFormat="1" x14ac:dyDescent="0.25">
      <c r="A121" s="26"/>
      <c r="G121" s="24"/>
      <c r="H121" s="23"/>
      <c r="K121" s="24"/>
      <c r="L121" s="23"/>
      <c r="O121" s="24"/>
      <c r="P121" s="23"/>
      <c r="S121" s="24"/>
      <c r="T121" s="23"/>
      <c r="W121" s="24"/>
      <c r="X121" s="23"/>
      <c r="AA121" s="24"/>
      <c r="AB121" s="23"/>
    </row>
    <row r="122" spans="1:28" customFormat="1" x14ac:dyDescent="0.25">
      <c r="A122" s="26"/>
      <c r="G122" s="24"/>
      <c r="H122" s="23"/>
      <c r="K122" s="24"/>
      <c r="L122" s="23"/>
      <c r="O122" s="24"/>
      <c r="P122" s="23"/>
      <c r="S122" s="24"/>
      <c r="T122" s="23"/>
      <c r="W122" s="24"/>
      <c r="X122" s="23"/>
      <c r="AA122" s="24"/>
      <c r="AB122" s="23"/>
    </row>
    <row r="123" spans="1:28" customFormat="1" x14ac:dyDescent="0.25">
      <c r="A123" s="26"/>
      <c r="G123" s="24"/>
      <c r="H123" s="23"/>
      <c r="K123" s="24"/>
      <c r="L123" s="23"/>
      <c r="O123" s="24"/>
      <c r="P123" s="23"/>
      <c r="S123" s="24"/>
      <c r="T123" s="23"/>
      <c r="W123" s="24"/>
      <c r="X123" s="23"/>
      <c r="AA123" s="24"/>
      <c r="AB123" s="23"/>
    </row>
    <row r="124" spans="1:28" customFormat="1" x14ac:dyDescent="0.25">
      <c r="A124" s="26"/>
      <c r="G124" s="24"/>
      <c r="H124" s="23"/>
      <c r="K124" s="24"/>
      <c r="L124" s="23"/>
      <c r="O124" s="24"/>
      <c r="P124" s="23"/>
      <c r="S124" s="24"/>
      <c r="T124" s="23"/>
      <c r="W124" s="24"/>
      <c r="X124" s="23"/>
      <c r="AA124" s="24"/>
      <c r="AB124" s="23"/>
    </row>
    <row r="125" spans="1:28" customFormat="1" x14ac:dyDescent="0.25">
      <c r="A125" s="26"/>
      <c r="G125" s="24"/>
      <c r="H125" s="23"/>
      <c r="K125" s="24"/>
      <c r="L125" s="23"/>
      <c r="O125" s="24"/>
      <c r="P125" s="23"/>
      <c r="S125" s="24"/>
      <c r="T125" s="23"/>
      <c r="W125" s="24"/>
      <c r="X125" s="23"/>
      <c r="AA125" s="24"/>
      <c r="AB125" s="23"/>
    </row>
    <row r="126" spans="1:28" customFormat="1" x14ac:dyDescent="0.25">
      <c r="A126" s="26"/>
      <c r="G126" s="24"/>
      <c r="H126" s="23"/>
      <c r="K126" s="24"/>
      <c r="L126" s="23"/>
      <c r="O126" s="24"/>
      <c r="P126" s="23"/>
      <c r="S126" s="24"/>
      <c r="T126" s="23"/>
      <c r="W126" s="24"/>
      <c r="X126" s="23"/>
      <c r="AA126" s="24"/>
      <c r="AB126" s="23"/>
    </row>
    <row r="127" spans="1:28" customFormat="1" x14ac:dyDescent="0.25">
      <c r="A127" s="26"/>
      <c r="G127" s="24"/>
      <c r="H127" s="23"/>
      <c r="K127" s="24"/>
      <c r="L127" s="23"/>
      <c r="O127" s="24"/>
      <c r="P127" s="23"/>
      <c r="S127" s="24"/>
      <c r="T127" s="23"/>
      <c r="W127" s="24"/>
      <c r="X127" s="23"/>
      <c r="AA127" s="24"/>
      <c r="AB127" s="23"/>
    </row>
    <row r="128" spans="1:28" customFormat="1" x14ac:dyDescent="0.25">
      <c r="A128" s="26"/>
      <c r="G128" s="24"/>
      <c r="H128" s="23"/>
      <c r="K128" s="24"/>
      <c r="L128" s="23"/>
      <c r="O128" s="24"/>
      <c r="P128" s="23"/>
      <c r="S128" s="24"/>
      <c r="T128" s="23"/>
      <c r="W128" s="24"/>
      <c r="X128" s="23"/>
      <c r="AA128" s="24"/>
      <c r="AB128" s="23"/>
    </row>
    <row r="129" spans="1:28" customFormat="1" x14ac:dyDescent="0.25">
      <c r="A129" s="26"/>
      <c r="G129" s="24"/>
      <c r="H129" s="23"/>
      <c r="K129" s="24"/>
      <c r="L129" s="23"/>
      <c r="O129" s="24"/>
      <c r="P129" s="23"/>
      <c r="S129" s="24"/>
      <c r="T129" s="23"/>
      <c r="W129" s="24"/>
      <c r="X129" s="23"/>
      <c r="AA129" s="24"/>
      <c r="AB129" s="23"/>
    </row>
    <row r="130" spans="1:28" customFormat="1" x14ac:dyDescent="0.25">
      <c r="A130" s="26"/>
      <c r="G130" s="24"/>
      <c r="H130" s="23"/>
      <c r="K130" s="24"/>
      <c r="L130" s="23"/>
      <c r="O130" s="24"/>
      <c r="P130" s="23"/>
      <c r="S130" s="24"/>
      <c r="T130" s="23"/>
      <c r="W130" s="24"/>
      <c r="X130" s="23"/>
      <c r="AA130" s="24"/>
      <c r="AB130" s="23"/>
    </row>
    <row r="131" spans="1:28" customFormat="1" x14ac:dyDescent="0.25">
      <c r="A131" s="26"/>
      <c r="G131" s="24"/>
      <c r="H131" s="23"/>
      <c r="K131" s="24"/>
      <c r="L131" s="23"/>
      <c r="O131" s="24"/>
      <c r="P131" s="23"/>
      <c r="S131" s="24"/>
      <c r="T131" s="23"/>
      <c r="W131" s="24"/>
      <c r="X131" s="23"/>
      <c r="AA131" s="24"/>
      <c r="AB131" s="23"/>
    </row>
    <row r="132" spans="1:28" customFormat="1" x14ac:dyDescent="0.25">
      <c r="A132" s="26"/>
      <c r="G132" s="24"/>
      <c r="H132" s="23"/>
      <c r="K132" s="24"/>
      <c r="L132" s="23"/>
      <c r="O132" s="24"/>
      <c r="P132" s="23"/>
      <c r="S132" s="24"/>
      <c r="T132" s="23"/>
      <c r="W132" s="24"/>
      <c r="X132" s="23"/>
      <c r="AA132" s="24"/>
      <c r="AB132" s="23"/>
    </row>
    <row r="133" spans="1:28" customFormat="1" x14ac:dyDescent="0.25">
      <c r="A133" s="26"/>
      <c r="G133" s="24"/>
      <c r="H133" s="23"/>
      <c r="K133" s="24"/>
      <c r="L133" s="23"/>
      <c r="O133" s="24"/>
      <c r="P133" s="23"/>
      <c r="S133" s="24"/>
      <c r="T133" s="23"/>
      <c r="W133" s="24"/>
      <c r="X133" s="23"/>
      <c r="AA133" s="24"/>
      <c r="AB133" s="23"/>
    </row>
    <row r="134" spans="1:28" customFormat="1" x14ac:dyDescent="0.25">
      <c r="A134" s="26"/>
      <c r="G134" s="24"/>
      <c r="H134" s="23"/>
      <c r="K134" s="24"/>
      <c r="L134" s="23"/>
      <c r="O134" s="24"/>
      <c r="P134" s="23"/>
      <c r="S134" s="24"/>
      <c r="T134" s="23"/>
      <c r="W134" s="24"/>
      <c r="X134" s="23"/>
      <c r="AA134" s="24"/>
      <c r="AB134" s="23"/>
    </row>
    <row r="135" spans="1:28" customFormat="1" x14ac:dyDescent="0.25">
      <c r="A135" s="26"/>
      <c r="G135" s="24"/>
      <c r="H135" s="23"/>
      <c r="K135" s="24"/>
      <c r="L135" s="23"/>
      <c r="O135" s="24"/>
      <c r="P135" s="23"/>
      <c r="S135" s="24"/>
      <c r="T135" s="23"/>
      <c r="W135" s="24"/>
      <c r="X135" s="23"/>
      <c r="AA135" s="24"/>
      <c r="AB135" s="23"/>
    </row>
    <row r="136" spans="1:28" customFormat="1" x14ac:dyDescent="0.25">
      <c r="A136" s="26"/>
      <c r="G136" s="24"/>
      <c r="H136" s="23"/>
      <c r="K136" s="24"/>
      <c r="L136" s="23"/>
      <c r="O136" s="24"/>
      <c r="P136" s="23"/>
      <c r="S136" s="24"/>
      <c r="T136" s="23"/>
      <c r="W136" s="24"/>
      <c r="X136" s="23"/>
      <c r="AA136" s="24"/>
      <c r="AB136" s="23"/>
    </row>
    <row r="137" spans="1:28" customFormat="1" x14ac:dyDescent="0.25">
      <c r="A137" s="26"/>
      <c r="G137" s="24"/>
      <c r="H137" s="23"/>
      <c r="K137" s="24"/>
      <c r="L137" s="23"/>
      <c r="O137" s="24"/>
      <c r="P137" s="23"/>
      <c r="S137" s="24"/>
      <c r="T137" s="23"/>
      <c r="W137" s="24"/>
      <c r="X137" s="23"/>
      <c r="AA137" s="24"/>
      <c r="AB137" s="23"/>
    </row>
    <row r="138" spans="1:28" customFormat="1" x14ac:dyDescent="0.25">
      <c r="A138" s="26"/>
      <c r="G138" s="24"/>
      <c r="H138" s="23"/>
      <c r="K138" s="24"/>
      <c r="L138" s="23"/>
      <c r="O138" s="24"/>
      <c r="P138" s="23"/>
      <c r="S138" s="24"/>
      <c r="T138" s="23"/>
      <c r="W138" s="24"/>
      <c r="X138" s="23"/>
      <c r="AA138" s="24"/>
      <c r="AB138" s="23"/>
    </row>
    <row r="139" spans="1:28" customFormat="1" x14ac:dyDescent="0.25">
      <c r="A139" s="26"/>
      <c r="G139" s="24"/>
      <c r="H139" s="23"/>
      <c r="K139" s="24"/>
      <c r="L139" s="23"/>
      <c r="O139" s="24"/>
      <c r="P139" s="23"/>
      <c r="S139" s="24"/>
      <c r="T139" s="23"/>
      <c r="W139" s="24"/>
      <c r="X139" s="23"/>
      <c r="AA139" s="24"/>
      <c r="AB139" s="23"/>
    </row>
    <row r="140" spans="1:28" customFormat="1" x14ac:dyDescent="0.25">
      <c r="A140" s="26"/>
      <c r="G140" s="24"/>
      <c r="H140" s="23"/>
      <c r="K140" s="24"/>
      <c r="L140" s="23"/>
      <c r="O140" s="24"/>
      <c r="P140" s="23"/>
      <c r="S140" s="24"/>
      <c r="T140" s="23"/>
      <c r="W140" s="24"/>
      <c r="X140" s="23"/>
      <c r="AA140" s="24"/>
      <c r="AB140" s="23"/>
    </row>
    <row r="141" spans="1:28" customFormat="1" x14ac:dyDescent="0.25">
      <c r="A141" s="26"/>
      <c r="G141" s="24"/>
      <c r="H141" s="23"/>
      <c r="K141" s="24"/>
      <c r="L141" s="23"/>
      <c r="O141" s="24"/>
      <c r="P141" s="23"/>
      <c r="S141" s="24"/>
      <c r="T141" s="23"/>
      <c r="W141" s="24"/>
      <c r="X141" s="23"/>
      <c r="AA141" s="24"/>
      <c r="AB141" s="23"/>
    </row>
    <row r="142" spans="1:28" customFormat="1" x14ac:dyDescent="0.25">
      <c r="A142" s="26"/>
      <c r="G142" s="24"/>
      <c r="H142" s="23"/>
      <c r="K142" s="24"/>
      <c r="L142" s="23"/>
      <c r="O142" s="24"/>
      <c r="P142" s="23"/>
      <c r="S142" s="24"/>
      <c r="T142" s="23"/>
      <c r="W142" s="24"/>
      <c r="X142" s="23"/>
      <c r="AA142" s="24"/>
      <c r="AB142" s="23"/>
    </row>
    <row r="143" spans="1:28" customFormat="1" x14ac:dyDescent="0.25">
      <c r="A143" s="26"/>
      <c r="G143" s="24"/>
      <c r="H143" s="23"/>
      <c r="K143" s="24"/>
      <c r="L143" s="23"/>
      <c r="O143" s="24"/>
      <c r="P143" s="23"/>
      <c r="S143" s="24"/>
      <c r="T143" s="23"/>
      <c r="W143" s="24"/>
      <c r="X143" s="23"/>
      <c r="AA143" s="24"/>
      <c r="AB143" s="23"/>
    </row>
    <row r="144" spans="1:28" customFormat="1" x14ac:dyDescent="0.25">
      <c r="A144" s="26"/>
      <c r="G144" s="24"/>
      <c r="H144" s="23"/>
      <c r="K144" s="24"/>
      <c r="L144" s="23"/>
      <c r="O144" s="24"/>
      <c r="P144" s="23"/>
      <c r="S144" s="24"/>
      <c r="T144" s="23"/>
      <c r="W144" s="24"/>
      <c r="X144" s="23"/>
      <c r="AA144" s="24"/>
      <c r="AB144" s="23"/>
    </row>
    <row r="145" spans="1:28" customFormat="1" x14ac:dyDescent="0.25">
      <c r="A145" s="26"/>
      <c r="G145" s="24"/>
      <c r="H145" s="23"/>
      <c r="K145" s="24"/>
      <c r="L145" s="23"/>
      <c r="O145" s="24"/>
      <c r="P145" s="23"/>
      <c r="S145" s="24"/>
      <c r="T145" s="23"/>
      <c r="W145" s="24"/>
      <c r="X145" s="23"/>
      <c r="AA145" s="24"/>
      <c r="AB145" s="23"/>
    </row>
    <row r="146" spans="1:28" customFormat="1" x14ac:dyDescent="0.25">
      <c r="A146" s="26"/>
      <c r="G146" s="24"/>
      <c r="H146" s="23"/>
      <c r="K146" s="24"/>
      <c r="L146" s="23"/>
      <c r="O146" s="24"/>
      <c r="P146" s="23"/>
      <c r="S146" s="24"/>
      <c r="T146" s="23"/>
      <c r="W146" s="24"/>
      <c r="X146" s="23"/>
      <c r="AA146" s="24"/>
      <c r="AB146" s="23"/>
    </row>
    <row r="147" spans="1:28" customFormat="1" x14ac:dyDescent="0.25">
      <c r="A147" s="26"/>
      <c r="G147" s="24"/>
      <c r="H147" s="23"/>
      <c r="K147" s="24"/>
      <c r="L147" s="23"/>
      <c r="O147" s="24"/>
      <c r="P147" s="23"/>
      <c r="S147" s="24"/>
      <c r="T147" s="23"/>
      <c r="W147" s="24"/>
      <c r="X147" s="23"/>
      <c r="AA147" s="24"/>
      <c r="AB147" s="23"/>
    </row>
    <row r="148" spans="1:28" customFormat="1" x14ac:dyDescent="0.25">
      <c r="A148" s="26"/>
      <c r="G148" s="24"/>
      <c r="H148" s="23"/>
      <c r="K148" s="24"/>
      <c r="L148" s="23"/>
      <c r="O148" s="24"/>
      <c r="P148" s="23"/>
      <c r="S148" s="24"/>
      <c r="T148" s="23"/>
      <c r="W148" s="24"/>
      <c r="X148" s="23"/>
      <c r="AA148" s="24"/>
      <c r="AB148" s="23"/>
    </row>
    <row r="149" spans="1:28" customFormat="1" x14ac:dyDescent="0.25">
      <c r="A149" s="26"/>
      <c r="G149" s="24"/>
      <c r="H149" s="23"/>
      <c r="K149" s="24"/>
      <c r="L149" s="23"/>
      <c r="O149" s="24"/>
      <c r="P149" s="23"/>
      <c r="S149" s="24"/>
      <c r="T149" s="23"/>
      <c r="W149" s="24"/>
      <c r="X149" s="23"/>
      <c r="AA149" s="24"/>
      <c r="AB149" s="23"/>
    </row>
    <row r="150" spans="1:28" customFormat="1" x14ac:dyDescent="0.25">
      <c r="A150" s="26"/>
      <c r="G150" s="24"/>
      <c r="H150" s="23"/>
      <c r="K150" s="24"/>
      <c r="L150" s="23"/>
      <c r="O150" s="24"/>
      <c r="P150" s="23"/>
      <c r="S150" s="24"/>
      <c r="T150" s="23"/>
      <c r="W150" s="24"/>
      <c r="X150" s="23"/>
      <c r="AA150" s="24"/>
      <c r="AB150" s="23"/>
    </row>
    <row r="151" spans="1:28" customFormat="1" x14ac:dyDescent="0.25">
      <c r="A151" s="26"/>
      <c r="G151" s="24"/>
      <c r="H151" s="23"/>
      <c r="K151" s="24"/>
      <c r="L151" s="23"/>
      <c r="O151" s="24"/>
      <c r="P151" s="23"/>
      <c r="S151" s="24"/>
      <c r="T151" s="23"/>
      <c r="W151" s="24"/>
      <c r="X151" s="23"/>
      <c r="AA151" s="24"/>
      <c r="AB151" s="23"/>
    </row>
    <row r="152" spans="1:28" customFormat="1" x14ac:dyDescent="0.25">
      <c r="A152" s="26"/>
      <c r="G152" s="24"/>
      <c r="H152" s="23"/>
      <c r="K152" s="24"/>
      <c r="L152" s="23"/>
      <c r="O152" s="24"/>
      <c r="P152" s="23"/>
      <c r="S152" s="24"/>
      <c r="T152" s="23"/>
      <c r="W152" s="24"/>
      <c r="X152" s="23"/>
      <c r="AA152" s="24"/>
      <c r="AB152" s="23"/>
    </row>
    <row r="153" spans="1:28" customFormat="1" x14ac:dyDescent="0.25">
      <c r="A153" s="26"/>
      <c r="G153" s="24"/>
      <c r="H153" s="23"/>
      <c r="K153" s="24"/>
      <c r="L153" s="23"/>
      <c r="O153" s="24"/>
      <c r="P153" s="23"/>
      <c r="S153" s="24"/>
      <c r="T153" s="23"/>
      <c r="W153" s="24"/>
      <c r="X153" s="23"/>
      <c r="AA153" s="24"/>
      <c r="AB153" s="23"/>
    </row>
    <row r="154" spans="1:28" customFormat="1" x14ac:dyDescent="0.25">
      <c r="A154" s="26"/>
      <c r="G154" s="24"/>
      <c r="H154" s="23"/>
      <c r="K154" s="24"/>
      <c r="L154" s="23"/>
      <c r="O154" s="24"/>
      <c r="P154" s="23"/>
      <c r="S154" s="24"/>
      <c r="T154" s="23"/>
      <c r="W154" s="24"/>
      <c r="X154" s="23"/>
      <c r="AA154" s="24"/>
      <c r="AB154" s="23"/>
    </row>
    <row r="155" spans="1:28" customFormat="1" x14ac:dyDescent="0.25">
      <c r="A155" s="26"/>
      <c r="G155" s="24"/>
      <c r="H155" s="23"/>
      <c r="K155" s="24"/>
      <c r="L155" s="23"/>
      <c r="O155" s="24"/>
      <c r="P155" s="23"/>
      <c r="S155" s="24"/>
      <c r="T155" s="23"/>
      <c r="W155" s="24"/>
      <c r="X155" s="23"/>
      <c r="AA155" s="24"/>
      <c r="AB155" s="23"/>
    </row>
    <row r="156" spans="1:28" customFormat="1" x14ac:dyDescent="0.25">
      <c r="A156" s="26"/>
      <c r="G156" s="24"/>
      <c r="H156" s="23"/>
      <c r="K156" s="24"/>
      <c r="L156" s="23"/>
      <c r="O156" s="24"/>
      <c r="P156" s="23"/>
      <c r="S156" s="24"/>
      <c r="T156" s="23"/>
      <c r="W156" s="24"/>
      <c r="X156" s="23"/>
      <c r="AA156" s="24"/>
      <c r="AB156" s="23"/>
    </row>
    <row r="157" spans="1:28" customFormat="1" x14ac:dyDescent="0.25">
      <c r="A157" s="26"/>
      <c r="G157" s="24"/>
      <c r="H157" s="23"/>
      <c r="K157" s="24"/>
      <c r="L157" s="23"/>
      <c r="O157" s="24"/>
      <c r="P157" s="23"/>
      <c r="S157" s="24"/>
      <c r="T157" s="23"/>
      <c r="W157" s="24"/>
      <c r="X157" s="23"/>
      <c r="AA157" s="24"/>
      <c r="AB157" s="23"/>
    </row>
    <row r="158" spans="1:28" customFormat="1" x14ac:dyDescent="0.25">
      <c r="A158" s="26"/>
      <c r="G158" s="24"/>
      <c r="H158" s="23"/>
      <c r="K158" s="24"/>
      <c r="L158" s="23"/>
      <c r="O158" s="24"/>
      <c r="P158" s="23"/>
      <c r="S158" s="24"/>
      <c r="T158" s="23"/>
      <c r="W158" s="24"/>
      <c r="X158" s="23"/>
      <c r="AA158" s="24"/>
      <c r="AB158" s="23"/>
    </row>
    <row r="159" spans="1:28" customFormat="1" x14ac:dyDescent="0.25">
      <c r="A159" s="26"/>
      <c r="G159" s="24"/>
      <c r="H159" s="23"/>
      <c r="K159" s="24"/>
      <c r="L159" s="23"/>
      <c r="O159" s="24"/>
      <c r="P159" s="23"/>
      <c r="S159" s="24"/>
      <c r="T159" s="23"/>
      <c r="W159" s="24"/>
      <c r="X159" s="23"/>
      <c r="AA159" s="24"/>
      <c r="AB159" s="23"/>
    </row>
    <row r="160" spans="1:28" customFormat="1" x14ac:dyDescent="0.25">
      <c r="A160" s="26"/>
      <c r="G160" s="24"/>
      <c r="H160" s="23"/>
      <c r="K160" s="24"/>
      <c r="L160" s="23"/>
      <c r="O160" s="24"/>
      <c r="P160" s="23"/>
      <c r="S160" s="24"/>
      <c r="T160" s="23"/>
      <c r="W160" s="24"/>
      <c r="X160" s="23"/>
      <c r="AA160" s="24"/>
      <c r="AB160" s="23"/>
    </row>
    <row r="161" spans="1:28" customFormat="1" x14ac:dyDescent="0.25">
      <c r="A161" s="26"/>
      <c r="G161" s="24"/>
      <c r="H161" s="23"/>
      <c r="K161" s="24"/>
      <c r="L161" s="23"/>
      <c r="O161" s="24"/>
      <c r="P161" s="23"/>
      <c r="S161" s="24"/>
      <c r="T161" s="23"/>
      <c r="W161" s="24"/>
      <c r="X161" s="23"/>
      <c r="AA161" s="24"/>
      <c r="AB161" s="23"/>
    </row>
    <row r="162" spans="1:28" customFormat="1" x14ac:dyDescent="0.25">
      <c r="A162" s="26"/>
      <c r="G162" s="24"/>
      <c r="H162" s="23"/>
      <c r="K162" s="24"/>
      <c r="L162" s="23"/>
      <c r="O162" s="24"/>
      <c r="P162" s="23"/>
      <c r="S162" s="24"/>
      <c r="T162" s="23"/>
      <c r="W162" s="24"/>
      <c r="X162" s="23"/>
      <c r="AA162" s="24"/>
      <c r="AB162" s="23"/>
    </row>
    <row r="163" spans="1:28" customFormat="1" x14ac:dyDescent="0.25">
      <c r="A163" s="26"/>
      <c r="G163" s="24"/>
      <c r="H163" s="23"/>
      <c r="K163" s="24"/>
      <c r="L163" s="23"/>
      <c r="O163" s="24"/>
      <c r="P163" s="23"/>
      <c r="S163" s="24"/>
      <c r="T163" s="23"/>
      <c r="W163" s="24"/>
      <c r="X163" s="23"/>
      <c r="AA163" s="24"/>
      <c r="AB163" s="23"/>
    </row>
    <row r="164" spans="1:28" customFormat="1" x14ac:dyDescent="0.25">
      <c r="A164" s="26"/>
      <c r="G164" s="24"/>
      <c r="H164" s="23"/>
      <c r="K164" s="24"/>
      <c r="L164" s="23"/>
      <c r="O164" s="24"/>
      <c r="P164" s="23"/>
      <c r="S164" s="24"/>
      <c r="T164" s="23"/>
      <c r="W164" s="24"/>
      <c r="X164" s="23"/>
      <c r="AA164" s="24"/>
      <c r="AB164" s="23"/>
    </row>
    <row r="165" spans="1:28" customFormat="1" x14ac:dyDescent="0.25">
      <c r="A165" s="26"/>
      <c r="G165" s="24"/>
      <c r="H165" s="23"/>
      <c r="K165" s="24"/>
      <c r="L165" s="23"/>
      <c r="O165" s="24"/>
      <c r="P165" s="23"/>
      <c r="S165" s="24"/>
      <c r="T165" s="23"/>
      <c r="W165" s="24"/>
      <c r="X165" s="23"/>
      <c r="AA165" s="24"/>
      <c r="AB165" s="23"/>
    </row>
    <row r="166" spans="1:28" customFormat="1" x14ac:dyDescent="0.25">
      <c r="A166" s="26"/>
      <c r="G166" s="24"/>
      <c r="H166" s="23"/>
      <c r="K166" s="24"/>
      <c r="L166" s="23"/>
      <c r="O166" s="24"/>
      <c r="P166" s="23"/>
      <c r="S166" s="24"/>
      <c r="T166" s="23"/>
      <c r="W166" s="24"/>
      <c r="X166" s="23"/>
      <c r="AA166" s="24"/>
      <c r="AB166" s="23"/>
    </row>
    <row r="167" spans="1:28" customFormat="1" x14ac:dyDescent="0.25">
      <c r="A167" s="26"/>
      <c r="G167" s="24"/>
      <c r="H167" s="23"/>
      <c r="K167" s="24"/>
      <c r="L167" s="23"/>
      <c r="O167" s="24"/>
      <c r="P167" s="23"/>
      <c r="S167" s="24"/>
      <c r="T167" s="23"/>
      <c r="W167" s="24"/>
      <c r="X167" s="23"/>
      <c r="AA167" s="24"/>
      <c r="AB167" s="23"/>
    </row>
    <row r="168" spans="1:28" customFormat="1" x14ac:dyDescent="0.25">
      <c r="A168" s="26"/>
      <c r="G168" s="24"/>
      <c r="H168" s="23"/>
      <c r="K168" s="24"/>
      <c r="L168" s="23"/>
      <c r="O168" s="24"/>
      <c r="P168" s="23"/>
      <c r="S168" s="24"/>
      <c r="T168" s="23"/>
      <c r="W168" s="24"/>
      <c r="X168" s="23"/>
      <c r="AA168" s="24"/>
      <c r="AB168" s="23"/>
    </row>
    <row r="169" spans="1:28" customFormat="1" x14ac:dyDescent="0.25">
      <c r="A169" s="26"/>
      <c r="G169" s="24"/>
      <c r="H169" s="23"/>
      <c r="K169" s="24"/>
      <c r="L169" s="23"/>
      <c r="O169" s="24"/>
      <c r="P169" s="23"/>
      <c r="S169" s="24"/>
      <c r="T169" s="23"/>
      <c r="W169" s="24"/>
      <c r="X169" s="23"/>
      <c r="AA169" s="24"/>
      <c r="AB169" s="23"/>
    </row>
    <row r="170" spans="1:28" customFormat="1" x14ac:dyDescent="0.25">
      <c r="A170" s="26"/>
      <c r="G170" s="24"/>
      <c r="H170" s="23"/>
      <c r="K170" s="24"/>
      <c r="L170" s="23"/>
      <c r="O170" s="24"/>
      <c r="P170" s="23"/>
      <c r="S170" s="24"/>
      <c r="T170" s="23"/>
      <c r="W170" s="24"/>
      <c r="X170" s="23"/>
      <c r="AA170" s="24"/>
      <c r="AB170" s="23"/>
    </row>
    <row r="171" spans="1:28" customFormat="1" x14ac:dyDescent="0.25">
      <c r="A171" s="26"/>
      <c r="G171" s="24"/>
      <c r="H171" s="23"/>
      <c r="K171" s="24"/>
      <c r="L171" s="23"/>
      <c r="O171" s="24"/>
      <c r="P171" s="23"/>
      <c r="S171" s="24"/>
      <c r="T171" s="23"/>
      <c r="W171" s="24"/>
      <c r="X171" s="23"/>
      <c r="AA171" s="24"/>
      <c r="AB171" s="23"/>
    </row>
    <row r="172" spans="1:28" customFormat="1" x14ac:dyDescent="0.25">
      <c r="A172" s="26"/>
      <c r="G172" s="24"/>
      <c r="H172" s="23"/>
      <c r="K172" s="24"/>
      <c r="L172" s="23"/>
      <c r="O172" s="24"/>
      <c r="P172" s="23"/>
      <c r="S172" s="24"/>
      <c r="T172" s="23"/>
      <c r="W172" s="24"/>
      <c r="X172" s="23"/>
      <c r="AA172" s="24"/>
      <c r="AB172" s="23"/>
    </row>
    <row r="173" spans="1:28" customFormat="1" x14ac:dyDescent="0.25">
      <c r="A173" s="26"/>
      <c r="G173" s="24"/>
      <c r="H173" s="23"/>
      <c r="K173" s="24"/>
      <c r="L173" s="23"/>
      <c r="O173" s="24"/>
      <c r="P173" s="23"/>
      <c r="S173" s="24"/>
      <c r="T173" s="23"/>
      <c r="W173" s="24"/>
      <c r="X173" s="23"/>
      <c r="AA173" s="24"/>
      <c r="AB173" s="23"/>
    </row>
    <row r="174" spans="1:28" customFormat="1" x14ac:dyDescent="0.25">
      <c r="A174" s="26"/>
      <c r="G174" s="24"/>
      <c r="H174" s="23"/>
      <c r="K174" s="24"/>
      <c r="L174" s="23"/>
      <c r="O174" s="24"/>
      <c r="P174" s="23"/>
      <c r="S174" s="24"/>
      <c r="T174" s="23"/>
      <c r="W174" s="24"/>
      <c r="X174" s="23"/>
      <c r="AA174" s="24"/>
      <c r="AB174" s="23"/>
    </row>
    <row r="175" spans="1:28" customFormat="1" x14ac:dyDescent="0.25">
      <c r="A175" s="26"/>
      <c r="G175" s="24"/>
      <c r="H175" s="23"/>
      <c r="K175" s="24"/>
      <c r="L175" s="23"/>
      <c r="O175" s="24"/>
      <c r="P175" s="23"/>
      <c r="S175" s="24"/>
      <c r="T175" s="23"/>
      <c r="W175" s="24"/>
      <c r="X175" s="23"/>
      <c r="AA175" s="24"/>
      <c r="AB175" s="23"/>
    </row>
    <row r="176" spans="1:28" customFormat="1" x14ac:dyDescent="0.25">
      <c r="A176" s="26"/>
      <c r="G176" s="24"/>
      <c r="H176" s="23"/>
      <c r="K176" s="24"/>
      <c r="L176" s="23"/>
      <c r="O176" s="24"/>
      <c r="P176" s="23"/>
      <c r="S176" s="24"/>
      <c r="T176" s="23"/>
      <c r="W176" s="24"/>
      <c r="X176" s="23"/>
      <c r="AA176" s="24"/>
      <c r="AB176" s="23"/>
    </row>
    <row r="177" spans="1:28" customFormat="1" x14ac:dyDescent="0.25">
      <c r="A177" s="26"/>
      <c r="G177" s="24"/>
      <c r="H177" s="23"/>
      <c r="K177" s="24"/>
      <c r="L177" s="23"/>
      <c r="O177" s="24"/>
      <c r="P177" s="23"/>
      <c r="S177" s="24"/>
      <c r="T177" s="23"/>
      <c r="W177" s="24"/>
      <c r="X177" s="23"/>
      <c r="AA177" s="24"/>
      <c r="AB177" s="23"/>
    </row>
    <row r="178" spans="1:28" customFormat="1" x14ac:dyDescent="0.25">
      <c r="A178" s="26"/>
      <c r="G178" s="24"/>
      <c r="H178" s="23"/>
      <c r="K178" s="24"/>
      <c r="L178" s="23"/>
      <c r="O178" s="24"/>
      <c r="P178" s="23"/>
      <c r="S178" s="24"/>
      <c r="T178" s="23"/>
      <c r="W178" s="24"/>
      <c r="X178" s="23"/>
      <c r="AA178" s="24"/>
      <c r="AB178" s="23"/>
    </row>
    <row r="179" spans="1:28" customFormat="1" x14ac:dyDescent="0.25">
      <c r="A179" s="26"/>
      <c r="G179" s="24"/>
      <c r="H179" s="23"/>
      <c r="K179" s="24"/>
      <c r="L179" s="23"/>
      <c r="O179" s="24"/>
      <c r="P179" s="23"/>
      <c r="S179" s="24"/>
      <c r="T179" s="23"/>
      <c r="W179" s="24"/>
      <c r="X179" s="23"/>
      <c r="AA179" s="24"/>
      <c r="AB179" s="23"/>
    </row>
    <row r="180" spans="1:28" customFormat="1" x14ac:dyDescent="0.25">
      <c r="A180" s="26"/>
      <c r="G180" s="24"/>
      <c r="H180" s="23"/>
      <c r="K180" s="24"/>
      <c r="L180" s="23"/>
      <c r="O180" s="24"/>
      <c r="P180" s="23"/>
      <c r="S180" s="24"/>
      <c r="T180" s="23"/>
      <c r="W180" s="24"/>
      <c r="X180" s="23"/>
      <c r="AA180" s="24"/>
      <c r="AB180" s="23"/>
    </row>
    <row r="181" spans="1:28" customFormat="1" x14ac:dyDescent="0.25">
      <c r="A181" s="26"/>
      <c r="G181" s="24"/>
      <c r="H181" s="23"/>
      <c r="K181" s="24"/>
      <c r="L181" s="23"/>
      <c r="O181" s="24"/>
      <c r="P181" s="23"/>
      <c r="S181" s="24"/>
      <c r="T181" s="23"/>
      <c r="W181" s="24"/>
      <c r="X181" s="23"/>
      <c r="AA181" s="24"/>
      <c r="AB181" s="23"/>
    </row>
    <row r="182" spans="1:28" customFormat="1" x14ac:dyDescent="0.25">
      <c r="A182" s="26"/>
      <c r="G182" s="24"/>
      <c r="H182" s="23"/>
      <c r="K182" s="24"/>
      <c r="L182" s="23"/>
      <c r="O182" s="24"/>
      <c r="P182" s="23"/>
      <c r="S182" s="24"/>
      <c r="T182" s="23"/>
      <c r="W182" s="24"/>
      <c r="X182" s="23"/>
      <c r="AA182" s="24"/>
      <c r="AB182" s="23"/>
    </row>
    <row r="183" spans="1:28" customFormat="1" x14ac:dyDescent="0.25">
      <c r="A183" s="26"/>
      <c r="G183" s="24"/>
      <c r="H183" s="23"/>
      <c r="K183" s="24"/>
      <c r="L183" s="23"/>
      <c r="O183" s="24"/>
      <c r="P183" s="23"/>
      <c r="S183" s="24"/>
      <c r="T183" s="23"/>
      <c r="W183" s="24"/>
      <c r="X183" s="23"/>
      <c r="AA183" s="24"/>
      <c r="AB183" s="23"/>
    </row>
    <row r="184" spans="1:28" customFormat="1" x14ac:dyDescent="0.25">
      <c r="A184" s="26"/>
      <c r="G184" s="24"/>
      <c r="H184" s="23"/>
      <c r="K184" s="24"/>
      <c r="L184" s="23"/>
      <c r="O184" s="24"/>
      <c r="P184" s="23"/>
      <c r="S184" s="24"/>
      <c r="T184" s="23"/>
      <c r="W184" s="24"/>
      <c r="X184" s="23"/>
      <c r="AA184" s="24"/>
      <c r="AB184" s="23"/>
    </row>
    <row r="185" spans="1:28" customFormat="1" x14ac:dyDescent="0.25">
      <c r="A185" s="26"/>
      <c r="G185" s="24"/>
      <c r="H185" s="23"/>
      <c r="K185" s="24"/>
      <c r="L185" s="23"/>
      <c r="O185" s="24"/>
      <c r="P185" s="23"/>
      <c r="S185" s="24"/>
      <c r="T185" s="23"/>
      <c r="W185" s="24"/>
      <c r="X185" s="23"/>
      <c r="AA185" s="24"/>
      <c r="AB185" s="23"/>
    </row>
    <row r="186" spans="1:28" customFormat="1" x14ac:dyDescent="0.25">
      <c r="A186" s="26"/>
      <c r="G186" s="24"/>
      <c r="H186" s="23"/>
      <c r="K186" s="24"/>
      <c r="L186" s="23"/>
      <c r="O186" s="24"/>
      <c r="P186" s="23"/>
      <c r="S186" s="24"/>
      <c r="T186" s="23"/>
      <c r="W186" s="24"/>
      <c r="X186" s="23"/>
      <c r="AA186" s="24"/>
      <c r="AB186" s="23"/>
    </row>
    <row r="187" spans="1:28" customFormat="1" x14ac:dyDescent="0.25">
      <c r="A187" s="26"/>
      <c r="G187" s="24"/>
      <c r="H187" s="23"/>
      <c r="K187" s="24"/>
      <c r="L187" s="23"/>
      <c r="O187" s="24"/>
      <c r="P187" s="23"/>
      <c r="S187" s="24"/>
      <c r="T187" s="23"/>
      <c r="W187" s="24"/>
      <c r="X187" s="23"/>
      <c r="AA187" s="24"/>
      <c r="AB187" s="23"/>
    </row>
    <row r="188" spans="1:28" customFormat="1" x14ac:dyDescent="0.25">
      <c r="A188" s="26"/>
      <c r="G188" s="24"/>
      <c r="H188" s="23"/>
      <c r="K188" s="24"/>
      <c r="L188" s="23"/>
      <c r="O188" s="24"/>
      <c r="P188" s="23"/>
      <c r="S188" s="24"/>
      <c r="T188" s="23"/>
      <c r="W188" s="24"/>
      <c r="X188" s="23"/>
      <c r="AA188" s="24"/>
      <c r="AB188" s="23"/>
    </row>
    <row r="189" spans="1:28" customFormat="1" x14ac:dyDescent="0.25">
      <c r="A189" s="26"/>
      <c r="G189" s="24"/>
      <c r="H189" s="23"/>
      <c r="K189" s="24"/>
      <c r="L189" s="23"/>
      <c r="O189" s="24"/>
      <c r="P189" s="23"/>
      <c r="S189" s="24"/>
      <c r="T189" s="23"/>
      <c r="W189" s="24"/>
      <c r="X189" s="23"/>
      <c r="AA189" s="24"/>
      <c r="AB189" s="23"/>
    </row>
    <row r="190" spans="1:28" customFormat="1" x14ac:dyDescent="0.25">
      <c r="A190" s="26"/>
      <c r="G190" s="24"/>
      <c r="H190" s="23"/>
      <c r="K190" s="24"/>
      <c r="L190" s="23"/>
      <c r="O190" s="24"/>
      <c r="P190" s="23"/>
      <c r="S190" s="24"/>
      <c r="T190" s="23"/>
      <c r="W190" s="24"/>
      <c r="X190" s="23"/>
      <c r="AA190" s="24"/>
      <c r="AB190" s="23"/>
    </row>
    <row r="191" spans="1:28" customFormat="1" x14ac:dyDescent="0.25">
      <c r="A191" s="26"/>
      <c r="G191" s="24"/>
      <c r="H191" s="23"/>
      <c r="K191" s="24"/>
      <c r="L191" s="23"/>
      <c r="O191" s="24"/>
      <c r="P191" s="23"/>
      <c r="S191" s="24"/>
      <c r="T191" s="23"/>
      <c r="W191" s="24"/>
      <c r="X191" s="23"/>
      <c r="AA191" s="24"/>
      <c r="AB191" s="23"/>
    </row>
    <row r="192" spans="1:28" customFormat="1" x14ac:dyDescent="0.25">
      <c r="A192" s="26"/>
      <c r="G192" s="24"/>
      <c r="H192" s="23"/>
      <c r="K192" s="24"/>
      <c r="L192" s="23"/>
      <c r="O192" s="24"/>
      <c r="P192" s="23"/>
      <c r="S192" s="24"/>
      <c r="T192" s="23"/>
      <c r="W192" s="24"/>
      <c r="X192" s="23"/>
      <c r="AA192" s="24"/>
      <c r="AB192" s="23"/>
    </row>
    <row r="193" spans="1:28" customFormat="1" x14ac:dyDescent="0.25">
      <c r="A193" s="26"/>
      <c r="G193" s="24"/>
      <c r="H193" s="23"/>
      <c r="K193" s="24"/>
      <c r="L193" s="23"/>
      <c r="O193" s="24"/>
      <c r="P193" s="23"/>
      <c r="S193" s="24"/>
      <c r="T193" s="23"/>
      <c r="W193" s="24"/>
      <c r="X193" s="23"/>
      <c r="AA193" s="24"/>
      <c r="AB193" s="23"/>
    </row>
    <row r="194" spans="1:28" customFormat="1" x14ac:dyDescent="0.25">
      <c r="A194" s="26"/>
      <c r="G194" s="24"/>
      <c r="H194" s="23"/>
      <c r="K194" s="24"/>
      <c r="L194" s="23"/>
      <c r="O194" s="24"/>
      <c r="P194" s="23"/>
      <c r="S194" s="24"/>
      <c r="T194" s="23"/>
      <c r="W194" s="24"/>
      <c r="X194" s="23"/>
      <c r="AA194" s="24"/>
      <c r="AB194" s="23"/>
    </row>
    <row r="195" spans="1:28" customFormat="1" x14ac:dyDescent="0.25">
      <c r="A195" s="26"/>
      <c r="G195" s="24"/>
      <c r="H195" s="23"/>
      <c r="K195" s="24"/>
      <c r="L195" s="23"/>
      <c r="O195" s="24"/>
      <c r="P195" s="23"/>
      <c r="S195" s="24"/>
      <c r="T195" s="23"/>
      <c r="W195" s="24"/>
      <c r="X195" s="23"/>
      <c r="AA195" s="24"/>
      <c r="AB195" s="23"/>
    </row>
    <row r="196" spans="1:28" customFormat="1" x14ac:dyDescent="0.25">
      <c r="A196" s="26"/>
      <c r="G196" s="24"/>
      <c r="H196" s="23"/>
      <c r="K196" s="24"/>
      <c r="L196" s="23"/>
      <c r="O196" s="24"/>
      <c r="P196" s="23"/>
      <c r="S196" s="24"/>
      <c r="T196" s="23"/>
      <c r="W196" s="24"/>
      <c r="X196" s="23"/>
      <c r="AA196" s="24"/>
      <c r="AB196" s="23"/>
    </row>
    <row r="197" spans="1:28" customFormat="1" x14ac:dyDescent="0.25">
      <c r="A197" s="26"/>
      <c r="G197" s="24"/>
      <c r="H197" s="23"/>
      <c r="K197" s="24"/>
      <c r="L197" s="23"/>
      <c r="O197" s="24"/>
      <c r="P197" s="23"/>
      <c r="S197" s="24"/>
      <c r="T197" s="23"/>
      <c r="W197" s="24"/>
      <c r="X197" s="23"/>
      <c r="AA197" s="24"/>
      <c r="AB197" s="23"/>
    </row>
    <row r="198" spans="1:28" customFormat="1" x14ac:dyDescent="0.25">
      <c r="A198" s="26"/>
      <c r="G198" s="24"/>
      <c r="H198" s="23"/>
      <c r="K198" s="24"/>
      <c r="L198" s="23"/>
      <c r="O198" s="24"/>
      <c r="P198" s="23"/>
      <c r="S198" s="24"/>
      <c r="T198" s="23"/>
      <c r="W198" s="24"/>
      <c r="X198" s="23"/>
      <c r="AA198" s="24"/>
      <c r="AB198" s="23"/>
    </row>
    <row r="199" spans="1:28" customFormat="1" x14ac:dyDescent="0.25">
      <c r="A199" s="26"/>
      <c r="G199" s="24"/>
      <c r="H199" s="23"/>
      <c r="K199" s="24"/>
      <c r="L199" s="23"/>
      <c r="O199" s="24"/>
      <c r="P199" s="23"/>
      <c r="S199" s="24"/>
      <c r="T199" s="23"/>
      <c r="W199" s="24"/>
      <c r="X199" s="23"/>
      <c r="AA199" s="24"/>
      <c r="AB199" s="23"/>
    </row>
    <row r="200" spans="1:28" customFormat="1" x14ac:dyDescent="0.25">
      <c r="A200" s="26"/>
      <c r="G200" s="24"/>
      <c r="H200" s="23"/>
      <c r="K200" s="24"/>
      <c r="L200" s="23"/>
      <c r="O200" s="24"/>
      <c r="P200" s="23"/>
      <c r="S200" s="24"/>
      <c r="T200" s="23"/>
      <c r="W200" s="24"/>
      <c r="X200" s="23"/>
      <c r="AA200" s="24"/>
      <c r="AB200" s="23"/>
    </row>
    <row r="201" spans="1:28" customFormat="1" x14ac:dyDescent="0.25">
      <c r="A201" s="26"/>
      <c r="G201" s="24"/>
      <c r="H201" s="23"/>
      <c r="K201" s="24"/>
      <c r="L201" s="23"/>
      <c r="O201" s="24"/>
      <c r="P201" s="23"/>
      <c r="S201" s="24"/>
      <c r="T201" s="23"/>
      <c r="W201" s="24"/>
      <c r="X201" s="23"/>
      <c r="AA201" s="24"/>
      <c r="AB201" s="23"/>
    </row>
    <row r="202" spans="1:28" customFormat="1" x14ac:dyDescent="0.25">
      <c r="A202" s="26"/>
      <c r="G202" s="24"/>
      <c r="H202" s="23"/>
      <c r="K202" s="24"/>
      <c r="L202" s="23"/>
      <c r="O202" s="24"/>
      <c r="P202" s="23"/>
      <c r="S202" s="24"/>
      <c r="T202" s="23"/>
      <c r="W202" s="24"/>
      <c r="X202" s="23"/>
      <c r="AA202" s="24"/>
      <c r="AB202" s="23"/>
    </row>
    <row r="203" spans="1:28" customFormat="1" x14ac:dyDescent="0.25">
      <c r="A203" s="26"/>
      <c r="G203" s="24"/>
      <c r="H203" s="23"/>
      <c r="K203" s="24"/>
      <c r="L203" s="23"/>
      <c r="O203" s="24"/>
      <c r="P203" s="23"/>
      <c r="S203" s="24"/>
      <c r="T203" s="23"/>
      <c r="W203" s="24"/>
      <c r="X203" s="23"/>
      <c r="AA203" s="24"/>
      <c r="AB203" s="23"/>
    </row>
    <row r="204" spans="1:28" customFormat="1" x14ac:dyDescent="0.25">
      <c r="A204" s="26"/>
      <c r="G204" s="24"/>
      <c r="H204" s="23"/>
      <c r="K204" s="24"/>
      <c r="L204" s="23"/>
      <c r="O204" s="24"/>
      <c r="P204" s="23"/>
      <c r="S204" s="24"/>
      <c r="T204" s="23"/>
      <c r="W204" s="24"/>
      <c r="X204" s="23"/>
      <c r="AA204" s="24"/>
      <c r="AB204" s="23"/>
    </row>
    <row r="205" spans="1:28" customFormat="1" x14ac:dyDescent="0.25">
      <c r="A205" s="26"/>
      <c r="G205" s="24"/>
      <c r="H205" s="23"/>
      <c r="K205" s="24"/>
      <c r="L205" s="23"/>
      <c r="O205" s="24"/>
      <c r="P205" s="23"/>
      <c r="S205" s="24"/>
      <c r="T205" s="23"/>
      <c r="W205" s="24"/>
      <c r="X205" s="23"/>
      <c r="AA205" s="24"/>
      <c r="AB205" s="23"/>
    </row>
    <row r="206" spans="1:28" customFormat="1" x14ac:dyDescent="0.25">
      <c r="A206" s="26"/>
      <c r="G206" s="24"/>
      <c r="H206" s="23"/>
      <c r="K206" s="24"/>
      <c r="L206" s="23"/>
      <c r="O206" s="24"/>
      <c r="P206" s="23"/>
      <c r="S206" s="24"/>
      <c r="T206" s="23"/>
      <c r="W206" s="24"/>
      <c r="X206" s="23"/>
      <c r="AA206" s="24"/>
      <c r="AB206" s="23"/>
    </row>
    <row r="207" spans="1:28" customFormat="1" x14ac:dyDescent="0.25">
      <c r="A207" s="26"/>
      <c r="G207" s="24"/>
      <c r="H207" s="23"/>
      <c r="K207" s="24"/>
      <c r="L207" s="23"/>
      <c r="O207" s="24"/>
      <c r="P207" s="23"/>
      <c r="S207" s="24"/>
      <c r="T207" s="23"/>
      <c r="W207" s="24"/>
      <c r="X207" s="23"/>
      <c r="AA207" s="24"/>
      <c r="AB207" s="23"/>
    </row>
    <row r="208" spans="1:28" customFormat="1" x14ac:dyDescent="0.25">
      <c r="A208" s="26"/>
      <c r="G208" s="24"/>
      <c r="H208" s="23"/>
      <c r="K208" s="24"/>
      <c r="L208" s="23"/>
      <c r="O208" s="24"/>
      <c r="P208" s="23"/>
      <c r="S208" s="24"/>
      <c r="T208" s="23"/>
      <c r="W208" s="24"/>
      <c r="X208" s="23"/>
      <c r="AA208" s="24"/>
      <c r="AB208" s="23"/>
    </row>
    <row r="209" spans="1:28" customFormat="1" x14ac:dyDescent="0.25">
      <c r="A209" s="26"/>
      <c r="G209" s="24"/>
      <c r="H209" s="23"/>
      <c r="K209" s="24"/>
      <c r="L209" s="23"/>
      <c r="O209" s="24"/>
      <c r="P209" s="23"/>
      <c r="S209" s="24"/>
      <c r="T209" s="23"/>
      <c r="W209" s="24"/>
      <c r="X209" s="23"/>
      <c r="AA209" s="24"/>
      <c r="AB209" s="23"/>
    </row>
    <row r="210" spans="1:28" customFormat="1" x14ac:dyDescent="0.25">
      <c r="A210" s="26"/>
      <c r="G210" s="24"/>
      <c r="H210" s="23"/>
      <c r="K210" s="24"/>
      <c r="L210" s="23"/>
      <c r="O210" s="24"/>
      <c r="P210" s="23"/>
      <c r="S210" s="24"/>
      <c r="T210" s="23"/>
      <c r="W210" s="24"/>
      <c r="X210" s="23"/>
      <c r="AA210" s="24"/>
      <c r="AB210" s="23"/>
    </row>
    <row r="211" spans="1:28" customFormat="1" x14ac:dyDescent="0.25">
      <c r="A211" s="26"/>
      <c r="G211" s="24"/>
      <c r="H211" s="23"/>
      <c r="K211" s="24"/>
      <c r="L211" s="23"/>
      <c r="O211" s="24"/>
      <c r="P211" s="23"/>
      <c r="S211" s="24"/>
      <c r="T211" s="23"/>
      <c r="W211" s="24"/>
      <c r="X211" s="23"/>
      <c r="AA211" s="24"/>
      <c r="AB211" s="23"/>
    </row>
    <row r="212" spans="1:28" customFormat="1" x14ac:dyDescent="0.25">
      <c r="A212" s="26"/>
      <c r="G212" s="24"/>
      <c r="H212" s="23"/>
      <c r="K212" s="24"/>
      <c r="L212" s="23"/>
      <c r="O212" s="24"/>
      <c r="P212" s="23"/>
      <c r="S212" s="24"/>
      <c r="T212" s="23"/>
      <c r="W212" s="24"/>
      <c r="X212" s="23"/>
      <c r="AA212" s="24"/>
      <c r="AB212" s="23"/>
    </row>
    <row r="213" spans="1:28" customFormat="1" x14ac:dyDescent="0.25">
      <c r="A213" s="26"/>
      <c r="G213" s="24"/>
      <c r="H213" s="23"/>
      <c r="K213" s="24"/>
      <c r="L213" s="23"/>
      <c r="O213" s="24"/>
      <c r="P213" s="23"/>
      <c r="S213" s="24"/>
      <c r="T213" s="23"/>
      <c r="W213" s="24"/>
      <c r="X213" s="23"/>
      <c r="AA213" s="24"/>
      <c r="AB213" s="23"/>
    </row>
    <row r="214" spans="1:28" customFormat="1" x14ac:dyDescent="0.25">
      <c r="A214" s="26"/>
      <c r="G214" s="24"/>
      <c r="H214" s="23"/>
      <c r="K214" s="24"/>
      <c r="L214" s="23"/>
      <c r="O214" s="24"/>
      <c r="P214" s="23"/>
      <c r="S214" s="24"/>
      <c r="T214" s="23"/>
      <c r="W214" s="24"/>
      <c r="X214" s="23"/>
      <c r="AA214" s="24"/>
      <c r="AB214" s="23"/>
    </row>
    <row r="215" spans="1:28" customFormat="1" x14ac:dyDescent="0.25">
      <c r="A215" s="26"/>
      <c r="G215" s="24"/>
      <c r="H215" s="23"/>
      <c r="K215" s="24"/>
      <c r="L215" s="23"/>
      <c r="O215" s="24"/>
      <c r="P215" s="23"/>
      <c r="S215" s="24"/>
      <c r="T215" s="23"/>
      <c r="W215" s="24"/>
      <c r="X215" s="23"/>
      <c r="AA215" s="24"/>
      <c r="AB215" s="23"/>
    </row>
    <row r="216" spans="1:28" customFormat="1" x14ac:dyDescent="0.25">
      <c r="A216" s="26"/>
      <c r="G216" s="24"/>
      <c r="H216" s="23"/>
      <c r="K216" s="24"/>
      <c r="L216" s="23"/>
      <c r="O216" s="24"/>
      <c r="P216" s="23"/>
      <c r="S216" s="24"/>
      <c r="T216" s="23"/>
      <c r="W216" s="24"/>
      <c r="X216" s="23"/>
      <c r="AA216" s="24"/>
      <c r="AB216" s="23"/>
    </row>
    <row r="217" spans="1:28" customFormat="1" x14ac:dyDescent="0.25">
      <c r="A217" s="26"/>
      <c r="G217" s="24"/>
      <c r="H217" s="23"/>
      <c r="K217" s="24"/>
      <c r="L217" s="23"/>
      <c r="O217" s="24"/>
      <c r="P217" s="23"/>
      <c r="S217" s="24"/>
      <c r="T217" s="23"/>
      <c r="W217" s="24"/>
      <c r="X217" s="23"/>
      <c r="AA217" s="24"/>
      <c r="AB217" s="23"/>
    </row>
    <row r="218" spans="1:28" customFormat="1" x14ac:dyDescent="0.25">
      <c r="A218" s="26"/>
      <c r="G218" s="24"/>
      <c r="H218" s="23"/>
      <c r="K218" s="24"/>
      <c r="L218" s="23"/>
      <c r="O218" s="24"/>
      <c r="P218" s="23"/>
      <c r="S218" s="24"/>
      <c r="T218" s="23"/>
      <c r="W218" s="24"/>
      <c r="X218" s="23"/>
      <c r="AA218" s="24"/>
      <c r="AB218" s="23"/>
    </row>
    <row r="219" spans="1:28" customFormat="1" x14ac:dyDescent="0.25">
      <c r="A219" s="26"/>
      <c r="G219" s="24"/>
      <c r="H219" s="23"/>
      <c r="K219" s="24"/>
      <c r="L219" s="23"/>
      <c r="O219" s="24"/>
      <c r="P219" s="23"/>
      <c r="S219" s="24"/>
      <c r="T219" s="23"/>
      <c r="W219" s="24"/>
      <c r="X219" s="23"/>
      <c r="AA219" s="24"/>
      <c r="AB219" s="23"/>
    </row>
    <row r="220" spans="1:28" customFormat="1" x14ac:dyDescent="0.25">
      <c r="A220" s="26"/>
      <c r="G220" s="24"/>
      <c r="H220" s="23"/>
      <c r="K220" s="24"/>
      <c r="L220" s="23"/>
      <c r="O220" s="24"/>
      <c r="P220" s="23"/>
      <c r="S220" s="24"/>
      <c r="T220" s="23"/>
      <c r="W220" s="24"/>
      <c r="X220" s="23"/>
      <c r="AA220" s="24"/>
      <c r="AB220" s="23"/>
    </row>
    <row r="221" spans="1:28" customFormat="1" x14ac:dyDescent="0.25">
      <c r="A221" s="26"/>
      <c r="G221" s="24"/>
      <c r="H221" s="23"/>
      <c r="K221" s="24"/>
      <c r="L221" s="23"/>
      <c r="O221" s="24"/>
      <c r="P221" s="23"/>
      <c r="S221" s="24"/>
      <c r="T221" s="23"/>
      <c r="W221" s="24"/>
      <c r="X221" s="23"/>
      <c r="AA221" s="24"/>
      <c r="AB221" s="23"/>
    </row>
    <row r="222" spans="1:28" customFormat="1" x14ac:dyDescent="0.25">
      <c r="A222" s="26"/>
      <c r="G222" s="24"/>
      <c r="H222" s="23"/>
      <c r="K222" s="24"/>
      <c r="L222" s="23"/>
      <c r="O222" s="24"/>
      <c r="P222" s="23"/>
      <c r="S222" s="24"/>
      <c r="T222" s="23"/>
      <c r="W222" s="24"/>
      <c r="X222" s="23"/>
      <c r="AA222" s="24"/>
      <c r="AB222" s="23"/>
    </row>
    <row r="223" spans="1:28" customFormat="1" x14ac:dyDescent="0.25">
      <c r="A223" s="26"/>
      <c r="G223" s="24"/>
      <c r="H223" s="23"/>
      <c r="K223" s="24"/>
      <c r="L223" s="23"/>
      <c r="O223" s="24"/>
      <c r="P223" s="23"/>
      <c r="S223" s="24"/>
      <c r="T223" s="23"/>
      <c r="W223" s="24"/>
      <c r="X223" s="23"/>
      <c r="AA223" s="24"/>
      <c r="AB223" s="23"/>
    </row>
    <row r="224" spans="1:28" customFormat="1" x14ac:dyDescent="0.25">
      <c r="A224" s="26"/>
      <c r="G224" s="24"/>
      <c r="H224" s="23"/>
      <c r="K224" s="24"/>
      <c r="L224" s="23"/>
      <c r="O224" s="24"/>
      <c r="P224" s="23"/>
      <c r="S224" s="24"/>
      <c r="T224" s="23"/>
      <c r="W224" s="24"/>
      <c r="X224" s="23"/>
      <c r="AA224" s="24"/>
      <c r="AB224" s="23"/>
    </row>
    <row r="225" spans="1:28" customFormat="1" x14ac:dyDescent="0.25">
      <c r="A225" s="26"/>
      <c r="G225" s="24"/>
      <c r="H225" s="23"/>
      <c r="K225" s="24"/>
      <c r="L225" s="23"/>
      <c r="O225" s="24"/>
      <c r="P225" s="23"/>
      <c r="S225" s="24"/>
      <c r="T225" s="23"/>
      <c r="W225" s="24"/>
      <c r="X225" s="23"/>
      <c r="AA225" s="24"/>
      <c r="AB225" s="23"/>
    </row>
    <row r="226" spans="1:28" customFormat="1" x14ac:dyDescent="0.25">
      <c r="A226" s="26"/>
      <c r="G226" s="24"/>
      <c r="H226" s="23"/>
      <c r="K226" s="24"/>
      <c r="L226" s="23"/>
      <c r="O226" s="24"/>
      <c r="P226" s="23"/>
      <c r="S226" s="24"/>
      <c r="T226" s="23"/>
      <c r="W226" s="24"/>
      <c r="X226" s="23"/>
      <c r="AA226" s="24"/>
      <c r="AB226" s="23"/>
    </row>
    <row r="227" spans="1:28" customFormat="1" x14ac:dyDescent="0.25">
      <c r="A227" s="26"/>
      <c r="G227" s="24"/>
      <c r="H227" s="23"/>
      <c r="K227" s="24"/>
      <c r="L227" s="23"/>
      <c r="O227" s="24"/>
      <c r="P227" s="23"/>
      <c r="S227" s="24"/>
      <c r="T227" s="23"/>
      <c r="W227" s="24"/>
      <c r="X227" s="23"/>
      <c r="AA227" s="24"/>
      <c r="AB227" s="23"/>
    </row>
    <row r="228" spans="1:28" customFormat="1" x14ac:dyDescent="0.25">
      <c r="A228" s="26"/>
      <c r="G228" s="24"/>
      <c r="H228" s="23"/>
      <c r="K228" s="24"/>
      <c r="L228" s="23"/>
      <c r="O228" s="24"/>
      <c r="P228" s="23"/>
      <c r="S228" s="24"/>
      <c r="T228" s="23"/>
      <c r="W228" s="24"/>
      <c r="X228" s="23"/>
      <c r="AA228" s="24"/>
      <c r="AB228" s="23"/>
    </row>
    <row r="229" spans="1:28" customFormat="1" x14ac:dyDescent="0.25">
      <c r="A229" s="26"/>
      <c r="G229" s="24"/>
      <c r="H229" s="23"/>
      <c r="K229" s="24"/>
      <c r="L229" s="23"/>
      <c r="O229" s="24"/>
      <c r="P229" s="23"/>
      <c r="S229" s="24"/>
      <c r="T229" s="23"/>
      <c r="W229" s="24"/>
      <c r="X229" s="23"/>
      <c r="AA229" s="24"/>
      <c r="AB229" s="23"/>
    </row>
    <row r="230" spans="1:28" customFormat="1" x14ac:dyDescent="0.25">
      <c r="A230" s="26"/>
      <c r="G230" s="24"/>
      <c r="H230" s="23"/>
      <c r="K230" s="24"/>
      <c r="L230" s="23"/>
      <c r="O230" s="24"/>
      <c r="P230" s="23"/>
      <c r="S230" s="24"/>
      <c r="T230" s="23"/>
      <c r="W230" s="24"/>
      <c r="X230" s="23"/>
      <c r="AA230" s="24"/>
      <c r="AB230" s="23"/>
    </row>
    <row r="231" spans="1:28" customFormat="1" x14ac:dyDescent="0.25">
      <c r="A231" s="26"/>
      <c r="G231" s="24"/>
      <c r="H231" s="23"/>
      <c r="K231" s="24"/>
      <c r="L231" s="23"/>
      <c r="O231" s="24"/>
      <c r="P231" s="23"/>
      <c r="S231" s="24"/>
      <c r="T231" s="23"/>
      <c r="W231" s="24"/>
      <c r="X231" s="23"/>
      <c r="AA231" s="24"/>
      <c r="AB231" s="23"/>
    </row>
    <row r="232" spans="1:28" customFormat="1" x14ac:dyDescent="0.25">
      <c r="A232" s="26"/>
      <c r="G232" s="24"/>
      <c r="H232" s="23"/>
      <c r="K232" s="24"/>
      <c r="L232" s="23"/>
      <c r="O232" s="24"/>
      <c r="P232" s="23"/>
      <c r="S232" s="24"/>
      <c r="T232" s="23"/>
      <c r="W232" s="24"/>
      <c r="X232" s="23"/>
      <c r="AA232" s="24"/>
      <c r="AB232" s="23"/>
    </row>
    <row r="233" spans="1:28" customFormat="1" x14ac:dyDescent="0.25">
      <c r="A233" s="26"/>
      <c r="G233" s="24"/>
      <c r="H233" s="23"/>
      <c r="K233" s="24"/>
      <c r="L233" s="23"/>
      <c r="O233" s="24"/>
      <c r="P233" s="23"/>
      <c r="S233" s="24"/>
      <c r="T233" s="23"/>
      <c r="W233" s="24"/>
      <c r="X233" s="23"/>
      <c r="AA233" s="24"/>
      <c r="AB233" s="23"/>
    </row>
    <row r="234" spans="1:28" customFormat="1" x14ac:dyDescent="0.25">
      <c r="A234" s="26"/>
      <c r="G234" s="24"/>
      <c r="H234" s="23"/>
      <c r="K234" s="24"/>
      <c r="L234" s="23"/>
      <c r="O234" s="24"/>
      <c r="P234" s="23"/>
      <c r="S234" s="24"/>
      <c r="T234" s="23"/>
      <c r="W234" s="24"/>
      <c r="X234" s="23"/>
      <c r="AA234" s="24"/>
      <c r="AB234" s="23"/>
    </row>
    <row r="235" spans="1:28" customFormat="1" x14ac:dyDescent="0.25">
      <c r="A235" s="26"/>
      <c r="G235" s="24"/>
      <c r="H235" s="23"/>
      <c r="K235" s="24"/>
      <c r="L235" s="23"/>
      <c r="O235" s="24"/>
      <c r="P235" s="23"/>
      <c r="S235" s="24"/>
      <c r="T235" s="23"/>
      <c r="W235" s="24"/>
      <c r="X235" s="23"/>
      <c r="AA235" s="24"/>
      <c r="AB235" s="23"/>
    </row>
    <row r="236" spans="1:28" customFormat="1" x14ac:dyDescent="0.25">
      <c r="A236" s="26"/>
      <c r="G236" s="24"/>
      <c r="H236" s="23"/>
      <c r="K236" s="24"/>
      <c r="L236" s="23"/>
      <c r="O236" s="24"/>
      <c r="P236" s="23"/>
      <c r="S236" s="24"/>
      <c r="T236" s="23"/>
      <c r="W236" s="24"/>
      <c r="X236" s="23"/>
      <c r="AA236" s="24"/>
      <c r="AB236" s="23"/>
    </row>
    <row r="237" spans="1:28" customFormat="1" x14ac:dyDescent="0.25">
      <c r="A237" s="26"/>
      <c r="G237" s="24"/>
      <c r="H237" s="23"/>
      <c r="K237" s="24"/>
      <c r="L237" s="23"/>
      <c r="O237" s="24"/>
      <c r="P237" s="23"/>
      <c r="S237" s="24"/>
      <c r="T237" s="23"/>
      <c r="W237" s="24"/>
      <c r="X237" s="23"/>
      <c r="AA237" s="24"/>
      <c r="AB237" s="23"/>
    </row>
    <row r="238" spans="1:28" customFormat="1" x14ac:dyDescent="0.25">
      <c r="A238" s="26"/>
      <c r="G238" s="24"/>
      <c r="H238" s="23"/>
      <c r="K238" s="24"/>
      <c r="L238" s="23"/>
      <c r="O238" s="24"/>
      <c r="P238" s="23"/>
      <c r="S238" s="24"/>
      <c r="T238" s="23"/>
      <c r="W238" s="24"/>
      <c r="X238" s="23"/>
      <c r="AA238" s="24"/>
      <c r="AB238" s="23"/>
    </row>
    <row r="239" spans="1:28" customFormat="1" x14ac:dyDescent="0.25">
      <c r="A239" s="26"/>
      <c r="G239" s="24"/>
      <c r="H239" s="23"/>
      <c r="K239" s="24"/>
      <c r="L239" s="23"/>
      <c r="O239" s="24"/>
      <c r="P239" s="23"/>
      <c r="S239" s="24"/>
      <c r="T239" s="23"/>
      <c r="W239" s="24"/>
      <c r="X239" s="23"/>
      <c r="AA239" s="24"/>
      <c r="AB239" s="23"/>
    </row>
    <row r="240" spans="1:28" customFormat="1" x14ac:dyDescent="0.25">
      <c r="A240" s="26"/>
      <c r="G240" s="24"/>
      <c r="H240" s="23"/>
      <c r="K240" s="24"/>
      <c r="L240" s="23"/>
      <c r="O240" s="24"/>
      <c r="P240" s="23"/>
      <c r="S240" s="24"/>
      <c r="T240" s="23"/>
      <c r="W240" s="24"/>
      <c r="X240" s="23"/>
      <c r="AA240" s="24"/>
      <c r="AB240" s="23"/>
    </row>
    <row r="241" spans="1:28" customFormat="1" x14ac:dyDescent="0.25">
      <c r="A241" s="26"/>
      <c r="G241" s="24"/>
      <c r="H241" s="23"/>
      <c r="K241" s="24"/>
      <c r="L241" s="23"/>
      <c r="O241" s="24"/>
      <c r="P241" s="23"/>
      <c r="S241" s="24"/>
      <c r="T241" s="23"/>
      <c r="W241" s="24"/>
      <c r="X241" s="23"/>
      <c r="AA241" s="24"/>
      <c r="AB241" s="23"/>
    </row>
    <row r="242" spans="1:28" customFormat="1" x14ac:dyDescent="0.25">
      <c r="A242" s="26"/>
      <c r="G242" s="24"/>
      <c r="H242" s="23"/>
      <c r="K242" s="24"/>
      <c r="L242" s="23"/>
      <c r="O242" s="24"/>
      <c r="P242" s="23"/>
      <c r="S242" s="24"/>
      <c r="T242" s="23"/>
      <c r="W242" s="24"/>
      <c r="X242" s="23"/>
      <c r="AA242" s="24"/>
      <c r="AB242" s="23"/>
    </row>
    <row r="243" spans="1:28" customFormat="1" x14ac:dyDescent="0.25">
      <c r="A243" s="26"/>
      <c r="G243" s="24"/>
      <c r="H243" s="23"/>
      <c r="K243" s="24"/>
      <c r="L243" s="23"/>
      <c r="O243" s="24"/>
      <c r="P243" s="23"/>
      <c r="S243" s="24"/>
      <c r="T243" s="23"/>
      <c r="W243" s="24"/>
      <c r="X243" s="23"/>
      <c r="AA243" s="24"/>
      <c r="AB243" s="23"/>
    </row>
    <row r="244" spans="1:28" customFormat="1" x14ac:dyDescent="0.25">
      <c r="A244" s="26"/>
      <c r="G244" s="24"/>
      <c r="H244" s="23"/>
      <c r="K244" s="24"/>
      <c r="L244" s="23"/>
      <c r="O244" s="24"/>
      <c r="P244" s="23"/>
      <c r="S244" s="24"/>
      <c r="T244" s="23"/>
      <c r="W244" s="24"/>
      <c r="X244" s="23"/>
      <c r="AA244" s="24"/>
      <c r="AB244" s="23"/>
    </row>
    <row r="245" spans="1:28" customFormat="1" x14ac:dyDescent="0.25">
      <c r="A245" s="26"/>
      <c r="G245" s="24"/>
      <c r="H245" s="23"/>
      <c r="K245" s="24"/>
      <c r="L245" s="23"/>
      <c r="O245" s="24"/>
      <c r="P245" s="23"/>
      <c r="S245" s="24"/>
      <c r="T245" s="23"/>
      <c r="W245" s="24"/>
      <c r="X245" s="23"/>
      <c r="AA245" s="24"/>
      <c r="AB245" s="23"/>
    </row>
    <row r="246" spans="1:28" customFormat="1" x14ac:dyDescent="0.25">
      <c r="A246" s="26"/>
      <c r="G246" s="24"/>
      <c r="H246" s="23"/>
      <c r="K246" s="24"/>
      <c r="L246" s="23"/>
      <c r="O246" s="24"/>
      <c r="P246" s="23"/>
      <c r="S246" s="24"/>
      <c r="T246" s="23"/>
      <c r="W246" s="24"/>
      <c r="X246" s="23"/>
      <c r="AA246" s="24"/>
      <c r="AB246" s="23"/>
    </row>
    <row r="247" spans="1:28" customFormat="1" x14ac:dyDescent="0.25">
      <c r="A247" s="26"/>
      <c r="G247" s="24"/>
      <c r="H247" s="23"/>
      <c r="K247" s="24"/>
      <c r="L247" s="23"/>
      <c r="O247" s="24"/>
      <c r="P247" s="23"/>
      <c r="S247" s="24"/>
      <c r="T247" s="23"/>
      <c r="W247" s="24"/>
      <c r="X247" s="23"/>
      <c r="AA247" s="24"/>
      <c r="AB247" s="23"/>
    </row>
    <row r="248" spans="1:28" customFormat="1" x14ac:dyDescent="0.25">
      <c r="A248" s="26"/>
      <c r="G248" s="24"/>
      <c r="H248" s="23"/>
      <c r="K248" s="24"/>
      <c r="L248" s="23"/>
      <c r="O248" s="24"/>
      <c r="P248" s="23"/>
      <c r="S248" s="24"/>
      <c r="T248" s="23"/>
      <c r="W248" s="24"/>
      <c r="X248" s="23"/>
      <c r="AA248" s="24"/>
      <c r="AB248" s="23"/>
    </row>
    <row r="249" spans="1:28" customFormat="1" x14ac:dyDescent="0.25">
      <c r="A249" s="26"/>
      <c r="G249" s="24"/>
      <c r="H249" s="23"/>
      <c r="K249" s="24"/>
      <c r="L249" s="23"/>
      <c r="O249" s="24"/>
      <c r="P249" s="23"/>
      <c r="S249" s="24"/>
      <c r="T249" s="23"/>
      <c r="W249" s="24"/>
      <c r="X249" s="23"/>
      <c r="AA249" s="24"/>
      <c r="AB249" s="23"/>
    </row>
    <row r="250" spans="1:28" customFormat="1" x14ac:dyDescent="0.25">
      <c r="A250" s="26"/>
      <c r="G250" s="24"/>
      <c r="H250" s="23"/>
      <c r="K250" s="24"/>
      <c r="L250" s="23"/>
      <c r="O250" s="24"/>
      <c r="P250" s="23"/>
      <c r="S250" s="24"/>
      <c r="T250" s="23"/>
      <c r="W250" s="24"/>
      <c r="X250" s="23"/>
      <c r="AA250" s="24"/>
      <c r="AB250" s="23"/>
    </row>
    <row r="251" spans="1:28" customFormat="1" x14ac:dyDescent="0.25">
      <c r="A251" s="26"/>
      <c r="G251" s="24"/>
      <c r="H251" s="23"/>
      <c r="K251" s="24"/>
      <c r="L251" s="23"/>
      <c r="O251" s="24"/>
      <c r="P251" s="23"/>
      <c r="S251" s="24"/>
      <c r="T251" s="23"/>
      <c r="W251" s="24"/>
      <c r="X251" s="23"/>
      <c r="AA251" s="24"/>
      <c r="AB251" s="23"/>
    </row>
    <row r="252" spans="1:28" customFormat="1" x14ac:dyDescent="0.25">
      <c r="A252" s="26"/>
      <c r="G252" s="24"/>
      <c r="H252" s="23"/>
      <c r="K252" s="24"/>
      <c r="L252" s="23"/>
      <c r="O252" s="24"/>
      <c r="P252" s="23"/>
      <c r="S252" s="24"/>
      <c r="T252" s="23"/>
      <c r="W252" s="24"/>
      <c r="X252" s="23"/>
      <c r="AA252" s="24"/>
      <c r="AB252" s="23"/>
    </row>
    <row r="253" spans="1:28" customFormat="1" x14ac:dyDescent="0.25">
      <c r="A253" s="26"/>
      <c r="G253" s="24"/>
      <c r="H253" s="23"/>
      <c r="K253" s="24"/>
      <c r="L253" s="23"/>
      <c r="O253" s="24"/>
      <c r="P253" s="23"/>
      <c r="S253" s="24"/>
      <c r="T253" s="23"/>
      <c r="W253" s="24"/>
      <c r="X253" s="23"/>
      <c r="AA253" s="24"/>
      <c r="AB253" s="23"/>
    </row>
    <row r="254" spans="1:28" customFormat="1" x14ac:dyDescent="0.25">
      <c r="A254" s="26"/>
      <c r="G254" s="24"/>
      <c r="H254" s="23"/>
      <c r="K254" s="24"/>
      <c r="L254" s="23"/>
      <c r="O254" s="24"/>
      <c r="P254" s="23"/>
      <c r="S254" s="24"/>
      <c r="T254" s="23"/>
      <c r="W254" s="24"/>
      <c r="X254" s="23"/>
      <c r="AA254" s="24"/>
      <c r="AB254" s="23"/>
    </row>
    <row r="255" spans="1:28" customFormat="1" x14ac:dyDescent="0.25">
      <c r="A255" s="26"/>
      <c r="G255" s="24"/>
      <c r="H255" s="23"/>
      <c r="K255" s="24"/>
      <c r="L255" s="23"/>
      <c r="O255" s="24"/>
      <c r="P255" s="23"/>
      <c r="S255" s="24"/>
      <c r="T255" s="23"/>
      <c r="W255" s="24"/>
      <c r="X255" s="23"/>
      <c r="AA255" s="24"/>
      <c r="AB255" s="23"/>
    </row>
    <row r="256" spans="1:28" customFormat="1" x14ac:dyDescent="0.25">
      <c r="A256" s="26"/>
      <c r="G256" s="24"/>
      <c r="H256" s="23"/>
      <c r="K256" s="24"/>
      <c r="L256" s="23"/>
      <c r="O256" s="24"/>
      <c r="P256" s="23"/>
      <c r="S256" s="24"/>
      <c r="T256" s="23"/>
      <c r="W256" s="24"/>
      <c r="X256" s="23"/>
      <c r="AA256" s="24"/>
      <c r="AB256" s="23"/>
    </row>
    <row r="257" spans="1:28" customFormat="1" x14ac:dyDescent="0.25">
      <c r="A257" s="26"/>
      <c r="G257" s="24"/>
      <c r="H257" s="23"/>
      <c r="K257" s="24"/>
      <c r="L257" s="23"/>
      <c r="O257" s="24"/>
      <c r="P257" s="23"/>
      <c r="S257" s="24"/>
      <c r="T257" s="23"/>
      <c r="W257" s="24"/>
      <c r="X257" s="23"/>
      <c r="AA257" s="24"/>
      <c r="AB257" s="23"/>
    </row>
    <row r="258" spans="1:28" customFormat="1" x14ac:dyDescent="0.25">
      <c r="A258" s="26"/>
      <c r="G258" s="24"/>
      <c r="H258" s="23"/>
      <c r="K258" s="24"/>
      <c r="L258" s="23"/>
      <c r="O258" s="24"/>
      <c r="P258" s="23"/>
      <c r="S258" s="24"/>
      <c r="T258" s="23"/>
      <c r="W258" s="24"/>
      <c r="X258" s="23"/>
      <c r="AA258" s="24"/>
      <c r="AB258" s="23"/>
    </row>
    <row r="259" spans="1:28" customFormat="1" x14ac:dyDescent="0.25">
      <c r="A259" s="26"/>
      <c r="G259" s="24"/>
      <c r="H259" s="23"/>
      <c r="K259" s="24"/>
      <c r="L259" s="23"/>
      <c r="O259" s="24"/>
      <c r="P259" s="23"/>
      <c r="S259" s="24"/>
      <c r="T259" s="23"/>
      <c r="W259" s="24"/>
      <c r="X259" s="23"/>
      <c r="AA259" s="24"/>
      <c r="AB259" s="23"/>
    </row>
    <row r="260" spans="1:28" customFormat="1" x14ac:dyDescent="0.25">
      <c r="A260" s="26"/>
      <c r="G260" s="24"/>
      <c r="H260" s="23"/>
      <c r="K260" s="24"/>
      <c r="L260" s="23"/>
      <c r="O260" s="24"/>
      <c r="P260" s="23"/>
      <c r="S260" s="24"/>
      <c r="T260" s="23"/>
      <c r="W260" s="24"/>
      <c r="X260" s="23"/>
      <c r="AA260" s="24"/>
      <c r="AB260" s="23"/>
    </row>
    <row r="261" spans="1:28" customFormat="1" x14ac:dyDescent="0.25">
      <c r="A261" s="26"/>
      <c r="G261" s="24"/>
      <c r="H261" s="23"/>
      <c r="K261" s="24"/>
      <c r="L261" s="23"/>
      <c r="O261" s="24"/>
      <c r="P261" s="23"/>
      <c r="S261" s="24"/>
      <c r="T261" s="23"/>
      <c r="W261" s="24"/>
      <c r="X261" s="23"/>
      <c r="AA261" s="24"/>
      <c r="AB261" s="23"/>
    </row>
    <row r="262" spans="1:28" customFormat="1" x14ac:dyDescent="0.25">
      <c r="A262" s="26"/>
      <c r="G262" s="24"/>
      <c r="H262" s="23"/>
      <c r="K262" s="24"/>
      <c r="L262" s="23"/>
      <c r="O262" s="24"/>
      <c r="P262" s="23"/>
      <c r="S262" s="24"/>
      <c r="T262" s="23"/>
      <c r="W262" s="24"/>
      <c r="X262" s="23"/>
      <c r="AA262" s="24"/>
      <c r="AB262" s="23"/>
    </row>
    <row r="263" spans="1:28" customFormat="1" x14ac:dyDescent="0.25">
      <c r="A263" s="26"/>
      <c r="G263" s="24"/>
      <c r="H263" s="23"/>
      <c r="K263" s="24"/>
      <c r="L263" s="23"/>
      <c r="O263" s="24"/>
      <c r="P263" s="23"/>
      <c r="S263" s="24"/>
      <c r="T263" s="23"/>
      <c r="W263" s="24"/>
      <c r="X263" s="23"/>
      <c r="AA263" s="24"/>
      <c r="AB263" s="23"/>
    </row>
    <row r="264" spans="1:28" customFormat="1" x14ac:dyDescent="0.25">
      <c r="A264" s="26"/>
      <c r="G264" s="24"/>
      <c r="H264" s="23"/>
      <c r="K264" s="24"/>
      <c r="L264" s="23"/>
      <c r="O264" s="24"/>
      <c r="P264" s="23"/>
      <c r="S264" s="24"/>
      <c r="T264" s="23"/>
      <c r="W264" s="24"/>
      <c r="X264" s="23"/>
      <c r="AA264" s="24"/>
      <c r="AB264" s="23"/>
    </row>
    <row r="265" spans="1:28" customFormat="1" x14ac:dyDescent="0.25">
      <c r="A265" s="26"/>
      <c r="G265" s="24"/>
      <c r="H265" s="23"/>
      <c r="K265" s="24"/>
      <c r="L265" s="23"/>
      <c r="O265" s="24"/>
      <c r="P265" s="23"/>
      <c r="S265" s="24"/>
      <c r="T265" s="23"/>
      <c r="W265" s="24"/>
      <c r="X265" s="23"/>
      <c r="AA265" s="24"/>
      <c r="AB265" s="23"/>
    </row>
    <row r="266" spans="1:28" customFormat="1" x14ac:dyDescent="0.25">
      <c r="A266" s="26"/>
      <c r="G266" s="24"/>
      <c r="H266" s="23"/>
      <c r="K266" s="24"/>
      <c r="L266" s="23"/>
      <c r="O266" s="24"/>
      <c r="P266" s="23"/>
      <c r="S266" s="24"/>
      <c r="T266" s="23"/>
      <c r="W266" s="24"/>
      <c r="X266" s="23"/>
      <c r="AA266" s="24"/>
      <c r="AB266" s="23"/>
    </row>
    <row r="267" spans="1:28" customFormat="1" x14ac:dyDescent="0.25">
      <c r="A267" s="26"/>
      <c r="G267" s="24"/>
      <c r="H267" s="23"/>
      <c r="K267" s="24"/>
      <c r="L267" s="23"/>
      <c r="O267" s="24"/>
      <c r="P267" s="23"/>
      <c r="S267" s="24"/>
      <c r="T267" s="23"/>
      <c r="W267" s="24"/>
      <c r="X267" s="23"/>
      <c r="AA267" s="24"/>
      <c r="AB267" s="23"/>
    </row>
    <row r="268" spans="1:28" customFormat="1" x14ac:dyDescent="0.25">
      <c r="A268" s="26"/>
      <c r="G268" s="24"/>
      <c r="H268" s="23"/>
      <c r="K268" s="24"/>
      <c r="L268" s="23"/>
      <c r="O268" s="24"/>
      <c r="P268" s="23"/>
      <c r="S268" s="24"/>
      <c r="T268" s="23"/>
      <c r="W268" s="24"/>
      <c r="X268" s="23"/>
      <c r="AA268" s="24"/>
      <c r="AB268" s="23"/>
    </row>
    <row r="269" spans="1:28" customFormat="1" x14ac:dyDescent="0.25">
      <c r="A269" s="26"/>
      <c r="G269" s="24"/>
      <c r="H269" s="23"/>
      <c r="K269" s="24"/>
      <c r="L269" s="23"/>
      <c r="O269" s="24"/>
      <c r="P269" s="23"/>
      <c r="S269" s="24"/>
      <c r="T269" s="23"/>
      <c r="W269" s="24"/>
      <c r="X269" s="23"/>
      <c r="AA269" s="24"/>
      <c r="AB269" s="23"/>
    </row>
    <row r="270" spans="1:28" customFormat="1" x14ac:dyDescent="0.25">
      <c r="A270" s="26"/>
      <c r="G270" s="24"/>
      <c r="H270" s="23"/>
      <c r="K270" s="24"/>
      <c r="L270" s="23"/>
      <c r="O270" s="24"/>
      <c r="P270" s="23"/>
      <c r="S270" s="24"/>
      <c r="T270" s="23"/>
      <c r="W270" s="24"/>
      <c r="X270" s="23"/>
      <c r="AA270" s="24"/>
      <c r="AB270" s="23"/>
    </row>
    <row r="271" spans="1:28" customFormat="1" x14ac:dyDescent="0.25">
      <c r="A271" s="26"/>
      <c r="G271" s="24"/>
      <c r="H271" s="23"/>
      <c r="K271" s="24"/>
      <c r="L271" s="23"/>
      <c r="O271" s="24"/>
      <c r="P271" s="23"/>
      <c r="S271" s="24"/>
      <c r="T271" s="23"/>
      <c r="W271" s="24"/>
      <c r="X271" s="23"/>
      <c r="AA271" s="24"/>
      <c r="AB271" s="23"/>
    </row>
    <row r="272" spans="1:28" customFormat="1" x14ac:dyDescent="0.25">
      <c r="A272" s="26"/>
      <c r="G272" s="24"/>
      <c r="H272" s="23"/>
      <c r="K272" s="24"/>
      <c r="L272" s="23"/>
      <c r="O272" s="24"/>
      <c r="P272" s="23"/>
      <c r="S272" s="24"/>
      <c r="T272" s="23"/>
      <c r="W272" s="24"/>
      <c r="X272" s="23"/>
      <c r="AA272" s="24"/>
      <c r="AB272" s="23"/>
    </row>
    <row r="273" spans="1:28" customFormat="1" x14ac:dyDescent="0.25">
      <c r="A273" s="26"/>
      <c r="G273" s="24"/>
      <c r="H273" s="23"/>
      <c r="K273" s="24"/>
      <c r="L273" s="23"/>
      <c r="O273" s="24"/>
      <c r="P273" s="23"/>
      <c r="S273" s="24"/>
      <c r="T273" s="23"/>
      <c r="W273" s="24"/>
      <c r="X273" s="23"/>
      <c r="AA273" s="24"/>
      <c r="AB273" s="23"/>
    </row>
    <row r="274" spans="1:28" customFormat="1" x14ac:dyDescent="0.25">
      <c r="A274" s="26"/>
      <c r="G274" s="24"/>
      <c r="H274" s="23"/>
      <c r="K274" s="24"/>
      <c r="L274" s="23"/>
      <c r="O274" s="24"/>
      <c r="P274" s="23"/>
      <c r="S274" s="24"/>
      <c r="T274" s="23"/>
      <c r="W274" s="24"/>
      <c r="X274" s="23"/>
      <c r="AA274" s="24"/>
      <c r="AB274" s="23"/>
    </row>
    <row r="275" spans="1:28" customFormat="1" x14ac:dyDescent="0.25">
      <c r="A275" s="26"/>
      <c r="G275" s="24"/>
      <c r="H275" s="23"/>
      <c r="K275" s="24"/>
      <c r="L275" s="23"/>
      <c r="O275" s="24"/>
      <c r="P275" s="23"/>
      <c r="S275" s="24"/>
      <c r="T275" s="23"/>
      <c r="W275" s="24"/>
      <c r="X275" s="23"/>
      <c r="AA275" s="24"/>
      <c r="AB275" s="23"/>
    </row>
    <row r="276" spans="1:28" customFormat="1" x14ac:dyDescent="0.25">
      <c r="A276" s="26"/>
      <c r="G276" s="24"/>
      <c r="H276" s="23"/>
      <c r="K276" s="24"/>
      <c r="L276" s="23"/>
      <c r="O276" s="24"/>
      <c r="P276" s="23"/>
      <c r="S276" s="24"/>
      <c r="T276" s="23"/>
      <c r="W276" s="24"/>
      <c r="X276" s="23"/>
      <c r="AA276" s="24"/>
      <c r="AB276" s="23"/>
    </row>
    <row r="277" spans="1:28" customFormat="1" x14ac:dyDescent="0.25">
      <c r="A277" s="26"/>
      <c r="G277" s="24"/>
      <c r="H277" s="23"/>
      <c r="K277" s="24"/>
      <c r="L277" s="23"/>
      <c r="O277" s="24"/>
      <c r="P277" s="23"/>
      <c r="S277" s="24"/>
      <c r="T277" s="23"/>
      <c r="W277" s="24"/>
      <c r="X277" s="23"/>
      <c r="AA277" s="24"/>
      <c r="AB277" s="23"/>
    </row>
    <row r="278" spans="1:28" customFormat="1" x14ac:dyDescent="0.25">
      <c r="A278" s="26"/>
      <c r="G278" s="24"/>
      <c r="H278" s="23"/>
      <c r="K278" s="24"/>
      <c r="L278" s="23"/>
      <c r="O278" s="24"/>
      <c r="P278" s="23"/>
      <c r="S278" s="24"/>
      <c r="T278" s="23"/>
      <c r="W278" s="24"/>
      <c r="X278" s="23"/>
      <c r="AA278" s="24"/>
      <c r="AB278" s="23"/>
    </row>
    <row r="279" spans="1:28" customFormat="1" x14ac:dyDescent="0.25">
      <c r="A279" s="26"/>
      <c r="G279" s="24"/>
      <c r="H279" s="23"/>
      <c r="K279" s="24"/>
      <c r="L279" s="23"/>
      <c r="O279" s="24"/>
      <c r="P279" s="23"/>
      <c r="S279" s="24"/>
      <c r="T279" s="23"/>
      <c r="W279" s="24"/>
      <c r="X279" s="23"/>
      <c r="AA279" s="24"/>
      <c r="AB279" s="23"/>
    </row>
    <row r="280" spans="1:28" customFormat="1" x14ac:dyDescent="0.25">
      <c r="A280" s="26"/>
      <c r="G280" s="24"/>
      <c r="H280" s="23"/>
      <c r="K280" s="24"/>
      <c r="L280" s="23"/>
      <c r="O280" s="24"/>
      <c r="P280" s="23"/>
      <c r="S280" s="24"/>
      <c r="T280" s="23"/>
      <c r="W280" s="24"/>
      <c r="X280" s="23"/>
      <c r="AA280" s="24"/>
      <c r="AB280" s="23"/>
    </row>
    <row r="281" spans="1:28" customFormat="1" x14ac:dyDescent="0.25">
      <c r="A281" s="26"/>
      <c r="G281" s="24"/>
      <c r="H281" s="23"/>
      <c r="K281" s="24"/>
      <c r="L281" s="23"/>
      <c r="O281" s="24"/>
      <c r="P281" s="23"/>
      <c r="S281" s="24"/>
      <c r="T281" s="23"/>
      <c r="W281" s="24"/>
      <c r="X281" s="23"/>
      <c r="AA281" s="24"/>
      <c r="AB281" s="23"/>
    </row>
    <row r="282" spans="1:28" customFormat="1" x14ac:dyDescent="0.25">
      <c r="A282" s="26"/>
      <c r="G282" s="24"/>
      <c r="H282" s="23"/>
      <c r="K282" s="24"/>
      <c r="L282" s="23"/>
      <c r="O282" s="24"/>
      <c r="P282" s="23"/>
      <c r="S282" s="24"/>
      <c r="T282" s="23"/>
      <c r="W282" s="24"/>
      <c r="X282" s="23"/>
      <c r="AA282" s="24"/>
      <c r="AB282" s="23"/>
    </row>
    <row r="283" spans="1:28" customFormat="1" x14ac:dyDescent="0.25">
      <c r="A283" s="26"/>
      <c r="G283" s="24"/>
      <c r="H283" s="23"/>
      <c r="K283" s="24"/>
      <c r="L283" s="23"/>
      <c r="O283" s="24"/>
      <c r="P283" s="23"/>
      <c r="S283" s="24"/>
      <c r="T283" s="23"/>
      <c r="W283" s="24"/>
      <c r="X283" s="23"/>
      <c r="AA283" s="24"/>
      <c r="AB283" s="23"/>
    </row>
    <row r="284" spans="1:28" customFormat="1" x14ac:dyDescent="0.25">
      <c r="A284" s="26"/>
      <c r="G284" s="24"/>
      <c r="H284" s="23"/>
      <c r="K284" s="24"/>
      <c r="L284" s="23"/>
      <c r="O284" s="24"/>
      <c r="P284" s="23"/>
      <c r="S284" s="24"/>
      <c r="T284" s="23"/>
      <c r="W284" s="24"/>
      <c r="X284" s="23"/>
      <c r="AA284" s="24"/>
      <c r="AB284" s="23"/>
    </row>
    <row r="285" spans="1:28" customFormat="1" x14ac:dyDescent="0.25">
      <c r="A285" s="26"/>
      <c r="G285" s="24"/>
      <c r="H285" s="23"/>
      <c r="K285" s="24"/>
      <c r="L285" s="23"/>
      <c r="O285" s="24"/>
      <c r="P285" s="23"/>
      <c r="S285" s="24"/>
      <c r="T285" s="23"/>
      <c r="W285" s="24"/>
      <c r="X285" s="23"/>
      <c r="AA285" s="24"/>
      <c r="AB285" s="23"/>
    </row>
    <row r="286" spans="1:28" customFormat="1" x14ac:dyDescent="0.25">
      <c r="A286" s="26"/>
      <c r="G286" s="24"/>
      <c r="H286" s="23"/>
      <c r="K286" s="24"/>
      <c r="L286" s="23"/>
      <c r="O286" s="24"/>
      <c r="P286" s="23"/>
      <c r="S286" s="24"/>
      <c r="T286" s="23"/>
      <c r="W286" s="24"/>
      <c r="X286" s="23"/>
      <c r="AA286" s="24"/>
      <c r="AB286" s="23"/>
    </row>
    <row r="287" spans="1:28" customFormat="1" x14ac:dyDescent="0.25">
      <c r="A287" s="26"/>
      <c r="G287" s="24"/>
      <c r="H287" s="23"/>
      <c r="K287" s="24"/>
      <c r="L287" s="23"/>
      <c r="O287" s="24"/>
      <c r="P287" s="23"/>
      <c r="S287" s="24"/>
      <c r="T287" s="23"/>
      <c r="W287" s="24"/>
      <c r="X287" s="23"/>
      <c r="AA287" s="24"/>
      <c r="AB287" s="23"/>
    </row>
    <row r="288" spans="1:28" customFormat="1" x14ac:dyDescent="0.25">
      <c r="A288" s="26"/>
      <c r="G288" s="24"/>
      <c r="H288" s="23"/>
      <c r="K288" s="24"/>
      <c r="L288" s="23"/>
      <c r="O288" s="24"/>
      <c r="P288" s="23"/>
      <c r="S288" s="24"/>
      <c r="T288" s="23"/>
      <c r="W288" s="24"/>
      <c r="X288" s="23"/>
      <c r="AA288" s="24"/>
      <c r="AB288" s="23"/>
    </row>
    <row r="289" spans="1:28" customFormat="1" x14ac:dyDescent="0.25">
      <c r="A289" s="26"/>
      <c r="G289" s="24"/>
      <c r="H289" s="23"/>
      <c r="K289" s="24"/>
      <c r="L289" s="23"/>
      <c r="O289" s="24"/>
      <c r="P289" s="23"/>
      <c r="S289" s="24"/>
      <c r="T289" s="23"/>
      <c r="W289" s="24"/>
      <c r="X289" s="23"/>
      <c r="AA289" s="24"/>
      <c r="AB289" s="23"/>
    </row>
    <row r="290" spans="1:28" customFormat="1" x14ac:dyDescent="0.25">
      <c r="A290" s="26"/>
      <c r="G290" s="24"/>
      <c r="H290" s="23"/>
      <c r="K290" s="24"/>
      <c r="L290" s="23"/>
      <c r="O290" s="24"/>
      <c r="P290" s="23"/>
      <c r="S290" s="24"/>
      <c r="T290" s="23"/>
      <c r="W290" s="24"/>
      <c r="X290" s="23"/>
      <c r="AA290" s="24"/>
      <c r="AB290" s="23"/>
    </row>
    <row r="291" spans="1:28" customFormat="1" x14ac:dyDescent="0.25">
      <c r="A291" s="26"/>
      <c r="G291" s="24"/>
      <c r="H291" s="23"/>
      <c r="K291" s="24"/>
      <c r="L291" s="23"/>
      <c r="O291" s="24"/>
      <c r="P291" s="23"/>
      <c r="S291" s="24"/>
      <c r="T291" s="23"/>
      <c r="W291" s="24"/>
      <c r="X291" s="23"/>
      <c r="AA291" s="24"/>
      <c r="AB291" s="23"/>
    </row>
    <row r="292" spans="1:28" customFormat="1" x14ac:dyDescent="0.25">
      <c r="A292" s="26"/>
      <c r="G292" s="24"/>
      <c r="H292" s="23"/>
      <c r="K292" s="24"/>
      <c r="L292" s="23"/>
      <c r="O292" s="24"/>
      <c r="P292" s="23"/>
      <c r="S292" s="24"/>
      <c r="T292" s="23"/>
      <c r="W292" s="24"/>
      <c r="X292" s="23"/>
      <c r="AA292" s="24"/>
      <c r="AB292" s="23"/>
    </row>
    <row r="293" spans="1:28" customFormat="1" x14ac:dyDescent="0.25">
      <c r="A293" s="26"/>
      <c r="G293" s="24"/>
      <c r="H293" s="23"/>
      <c r="K293" s="24"/>
      <c r="L293" s="23"/>
      <c r="O293" s="24"/>
      <c r="P293" s="23"/>
      <c r="S293" s="24"/>
      <c r="T293" s="23"/>
      <c r="W293" s="24"/>
      <c r="X293" s="23"/>
      <c r="AA293" s="24"/>
      <c r="AB293" s="23"/>
    </row>
    <row r="294" spans="1:28" customFormat="1" x14ac:dyDescent="0.25">
      <c r="A294" s="26"/>
      <c r="G294" s="24"/>
      <c r="H294" s="23"/>
      <c r="K294" s="24"/>
      <c r="L294" s="23"/>
      <c r="O294" s="24"/>
      <c r="P294" s="23"/>
      <c r="S294" s="24"/>
      <c r="T294" s="23"/>
      <c r="W294" s="24"/>
      <c r="X294" s="23"/>
      <c r="AA294" s="24"/>
      <c r="AB294" s="23"/>
    </row>
    <row r="295" spans="1:28" customFormat="1" x14ac:dyDescent="0.25">
      <c r="A295" s="26"/>
      <c r="G295" s="24"/>
      <c r="H295" s="23"/>
      <c r="K295" s="24"/>
      <c r="L295" s="23"/>
      <c r="O295" s="24"/>
      <c r="P295" s="23"/>
      <c r="S295" s="24"/>
      <c r="T295" s="23"/>
      <c r="W295" s="24"/>
      <c r="X295" s="23"/>
      <c r="AA295" s="24"/>
      <c r="AB295" s="23"/>
    </row>
    <row r="296" spans="1:28" customFormat="1" x14ac:dyDescent="0.25">
      <c r="A296" s="26"/>
      <c r="G296" s="24"/>
      <c r="H296" s="23"/>
      <c r="K296" s="24"/>
      <c r="L296" s="23"/>
      <c r="O296" s="24"/>
      <c r="P296" s="23"/>
      <c r="S296" s="24"/>
      <c r="T296" s="23"/>
      <c r="W296" s="24"/>
      <c r="X296" s="23"/>
      <c r="AA296" s="24"/>
      <c r="AB296" s="23"/>
    </row>
    <row r="297" spans="1:28" customFormat="1" x14ac:dyDescent="0.25">
      <c r="A297" s="26"/>
      <c r="G297" s="24"/>
      <c r="H297" s="23"/>
      <c r="K297" s="24"/>
      <c r="L297" s="23"/>
      <c r="O297" s="24"/>
      <c r="P297" s="23"/>
      <c r="S297" s="24"/>
      <c r="T297" s="23"/>
      <c r="W297" s="24"/>
      <c r="X297" s="23"/>
      <c r="AA297" s="24"/>
      <c r="AB297" s="23"/>
    </row>
    <row r="298" spans="1:28" customFormat="1" x14ac:dyDescent="0.25">
      <c r="A298" s="26"/>
      <c r="G298" s="24"/>
      <c r="H298" s="23"/>
      <c r="K298" s="24"/>
      <c r="L298" s="23"/>
      <c r="O298" s="24"/>
      <c r="P298" s="23"/>
      <c r="S298" s="24"/>
      <c r="T298" s="23"/>
      <c r="W298" s="24"/>
      <c r="X298" s="23"/>
      <c r="AA298" s="24"/>
      <c r="AB298" s="23"/>
    </row>
    <row r="299" spans="1:28" customFormat="1" x14ac:dyDescent="0.25">
      <c r="A299" s="26"/>
      <c r="G299" s="24"/>
      <c r="H299" s="23"/>
      <c r="K299" s="24"/>
      <c r="L299" s="23"/>
      <c r="O299" s="24"/>
      <c r="P299" s="23"/>
      <c r="S299" s="24"/>
      <c r="T299" s="23"/>
      <c r="W299" s="24"/>
      <c r="X299" s="23"/>
      <c r="AA299" s="24"/>
      <c r="AB299" s="23"/>
    </row>
    <row r="300" spans="1:28" customFormat="1" x14ac:dyDescent="0.25">
      <c r="A300" s="26"/>
      <c r="G300" s="24"/>
      <c r="H300" s="23"/>
      <c r="K300" s="24"/>
      <c r="L300" s="23"/>
      <c r="O300" s="24"/>
      <c r="P300" s="23"/>
      <c r="S300" s="24"/>
      <c r="T300" s="23"/>
      <c r="W300" s="24"/>
      <c r="X300" s="23"/>
      <c r="AA300" s="24"/>
      <c r="AB300" s="23"/>
    </row>
    <row r="301" spans="1:28" customFormat="1" x14ac:dyDescent="0.25">
      <c r="A301" s="26"/>
      <c r="G301" s="24"/>
      <c r="H301" s="23"/>
      <c r="K301" s="24"/>
      <c r="L301" s="23"/>
      <c r="O301" s="24"/>
      <c r="P301" s="23"/>
      <c r="S301" s="24"/>
      <c r="T301" s="23"/>
      <c r="W301" s="24"/>
      <c r="X301" s="23"/>
      <c r="AA301" s="24"/>
      <c r="AB301" s="23"/>
    </row>
    <row r="302" spans="1:28" customFormat="1" x14ac:dyDescent="0.25">
      <c r="A302" s="26"/>
      <c r="G302" s="24"/>
      <c r="H302" s="23"/>
      <c r="K302" s="24"/>
      <c r="L302" s="23"/>
      <c r="O302" s="24"/>
      <c r="P302" s="23"/>
      <c r="S302" s="24"/>
      <c r="T302" s="23"/>
      <c r="W302" s="24"/>
      <c r="X302" s="23"/>
      <c r="AA302" s="24"/>
      <c r="AB302" s="23"/>
    </row>
    <row r="303" spans="1:28" customFormat="1" x14ac:dyDescent="0.25">
      <c r="A303" s="26"/>
      <c r="G303" s="24"/>
      <c r="H303" s="23"/>
      <c r="K303" s="24"/>
      <c r="L303" s="23"/>
      <c r="O303" s="24"/>
      <c r="P303" s="23"/>
      <c r="S303" s="24"/>
      <c r="T303" s="23"/>
      <c r="W303" s="24"/>
      <c r="X303" s="23"/>
      <c r="AA303" s="24"/>
      <c r="AB303" s="23"/>
    </row>
    <row r="304" spans="1:28" customFormat="1" x14ac:dyDescent="0.25">
      <c r="A304" s="26"/>
      <c r="G304" s="24"/>
      <c r="H304" s="23"/>
      <c r="K304" s="24"/>
      <c r="L304" s="23"/>
      <c r="O304" s="24"/>
      <c r="P304" s="23"/>
      <c r="S304" s="24"/>
      <c r="T304" s="23"/>
      <c r="W304" s="24"/>
      <c r="X304" s="23"/>
      <c r="AA304" s="24"/>
      <c r="AB304" s="23"/>
    </row>
    <row r="305" spans="1:28" customFormat="1" x14ac:dyDescent="0.25">
      <c r="A305" s="26"/>
      <c r="G305" s="24"/>
      <c r="H305" s="23"/>
      <c r="K305" s="24"/>
      <c r="L305" s="23"/>
      <c r="O305" s="24"/>
      <c r="P305" s="23"/>
      <c r="S305" s="24"/>
      <c r="T305" s="23"/>
      <c r="W305" s="24"/>
      <c r="X305" s="23"/>
      <c r="AA305" s="24"/>
      <c r="AB305" s="23"/>
    </row>
    <row r="306" spans="1:28" customFormat="1" x14ac:dyDescent="0.25">
      <c r="A306" s="26"/>
      <c r="G306" s="24"/>
      <c r="H306" s="23"/>
      <c r="K306" s="24"/>
      <c r="L306" s="23"/>
      <c r="O306" s="24"/>
      <c r="P306" s="23"/>
      <c r="S306" s="24"/>
      <c r="T306" s="23"/>
      <c r="W306" s="24"/>
      <c r="X306" s="23"/>
      <c r="AA306" s="24"/>
      <c r="AB306" s="23"/>
    </row>
    <row r="307" spans="1:28" customFormat="1" x14ac:dyDescent="0.25">
      <c r="A307" s="26"/>
      <c r="G307" s="24"/>
      <c r="H307" s="23"/>
      <c r="K307" s="24"/>
      <c r="L307" s="23"/>
      <c r="O307" s="24"/>
      <c r="P307" s="23"/>
      <c r="S307" s="24"/>
      <c r="T307" s="23"/>
      <c r="W307" s="24"/>
      <c r="X307" s="23"/>
      <c r="AA307" s="24"/>
      <c r="AB307" s="23"/>
    </row>
    <row r="308" spans="1:28" customFormat="1" x14ac:dyDescent="0.25">
      <c r="A308" s="26"/>
      <c r="G308" s="24"/>
      <c r="H308" s="23"/>
      <c r="K308" s="24"/>
      <c r="L308" s="23"/>
      <c r="O308" s="24"/>
      <c r="P308" s="23"/>
      <c r="S308" s="24"/>
      <c r="T308" s="23"/>
      <c r="W308" s="24"/>
      <c r="X308" s="23"/>
      <c r="AA308" s="24"/>
      <c r="AB308" s="23"/>
    </row>
    <row r="309" spans="1:28" customFormat="1" x14ac:dyDescent="0.25">
      <c r="A309" s="26"/>
      <c r="G309" s="24"/>
      <c r="H309" s="23"/>
      <c r="K309" s="24"/>
      <c r="L309" s="23"/>
      <c r="O309" s="24"/>
      <c r="P309" s="23"/>
      <c r="S309" s="24"/>
      <c r="T309" s="23"/>
      <c r="W309" s="24"/>
      <c r="X309" s="23"/>
      <c r="AA309" s="24"/>
      <c r="AB309" s="23"/>
    </row>
    <row r="310" spans="1:28" customFormat="1" x14ac:dyDescent="0.25">
      <c r="A310" s="26"/>
      <c r="G310" s="24"/>
      <c r="H310" s="23"/>
      <c r="K310" s="24"/>
      <c r="L310" s="23"/>
      <c r="O310" s="24"/>
      <c r="P310" s="23"/>
      <c r="S310" s="24"/>
      <c r="T310" s="23"/>
      <c r="W310" s="24"/>
      <c r="X310" s="23"/>
      <c r="AA310" s="24"/>
      <c r="AB310" s="23"/>
    </row>
    <row r="311" spans="1:28" customFormat="1" x14ac:dyDescent="0.25">
      <c r="A311" s="26"/>
      <c r="G311" s="24"/>
      <c r="H311" s="23"/>
      <c r="K311" s="24"/>
      <c r="L311" s="23"/>
      <c r="O311" s="24"/>
      <c r="P311" s="23"/>
      <c r="S311" s="24"/>
      <c r="T311" s="23"/>
      <c r="W311" s="24"/>
      <c r="X311" s="23"/>
      <c r="AA311" s="24"/>
      <c r="AB311" s="23"/>
    </row>
    <row r="312" spans="1:28" customFormat="1" x14ac:dyDescent="0.25">
      <c r="A312" s="26"/>
      <c r="G312" s="24"/>
      <c r="H312" s="23"/>
      <c r="K312" s="24"/>
      <c r="L312" s="23"/>
      <c r="O312" s="24"/>
      <c r="P312" s="23"/>
      <c r="S312" s="24"/>
      <c r="T312" s="23"/>
      <c r="W312" s="24"/>
      <c r="X312" s="23"/>
      <c r="AA312" s="24"/>
      <c r="AB312" s="23"/>
    </row>
    <row r="313" spans="1:28" customFormat="1" x14ac:dyDescent="0.25">
      <c r="A313" s="26"/>
      <c r="G313" s="24"/>
      <c r="H313" s="23"/>
      <c r="K313" s="24"/>
      <c r="L313" s="23"/>
      <c r="O313" s="24"/>
      <c r="P313" s="23"/>
      <c r="S313" s="24"/>
      <c r="T313" s="23"/>
      <c r="W313" s="24"/>
      <c r="X313" s="23"/>
      <c r="AA313" s="24"/>
      <c r="AB313" s="23"/>
    </row>
    <row r="314" spans="1:28" customFormat="1" x14ac:dyDescent="0.25">
      <c r="A314" s="26"/>
      <c r="G314" s="24"/>
      <c r="H314" s="23"/>
      <c r="K314" s="24"/>
      <c r="L314" s="23"/>
      <c r="O314" s="24"/>
      <c r="P314" s="23"/>
      <c r="S314" s="24"/>
      <c r="T314" s="23"/>
      <c r="W314" s="24"/>
      <c r="X314" s="23"/>
      <c r="AA314" s="24"/>
      <c r="AB314" s="23"/>
    </row>
    <row r="315" spans="1:28" customFormat="1" x14ac:dyDescent="0.25">
      <c r="A315" s="26"/>
      <c r="G315" s="24"/>
      <c r="H315" s="23"/>
      <c r="K315" s="24"/>
      <c r="L315" s="23"/>
      <c r="O315" s="24"/>
      <c r="P315" s="23"/>
      <c r="S315" s="24"/>
      <c r="T315" s="23"/>
      <c r="W315" s="24"/>
      <c r="X315" s="23"/>
      <c r="AA315" s="24"/>
      <c r="AB315" s="23"/>
    </row>
    <row r="316" spans="1:28" customFormat="1" x14ac:dyDescent="0.25">
      <c r="A316" s="26"/>
      <c r="G316" s="24"/>
      <c r="H316" s="23"/>
      <c r="K316" s="24"/>
      <c r="L316" s="23"/>
      <c r="O316" s="24"/>
      <c r="P316" s="23"/>
      <c r="S316" s="24"/>
      <c r="T316" s="23"/>
      <c r="W316" s="24"/>
      <c r="X316" s="23"/>
      <c r="AA316" s="24"/>
      <c r="AB316" s="23"/>
    </row>
    <row r="317" spans="1:28" customFormat="1" x14ac:dyDescent="0.25">
      <c r="A317" s="26"/>
      <c r="G317" s="24"/>
      <c r="H317" s="23"/>
      <c r="K317" s="24"/>
      <c r="L317" s="23"/>
      <c r="O317" s="24"/>
      <c r="P317" s="23"/>
      <c r="S317" s="24"/>
      <c r="T317" s="23"/>
      <c r="W317" s="24"/>
      <c r="X317" s="23"/>
      <c r="AA317" s="24"/>
      <c r="AB317" s="23"/>
    </row>
    <row r="318" spans="1:28" customFormat="1" x14ac:dyDescent="0.25">
      <c r="A318" s="26"/>
      <c r="G318" s="24"/>
      <c r="H318" s="23"/>
      <c r="K318" s="24"/>
      <c r="L318" s="23"/>
      <c r="O318" s="24"/>
      <c r="P318" s="23"/>
      <c r="S318" s="24"/>
      <c r="T318" s="23"/>
      <c r="W318" s="24"/>
      <c r="X318" s="23"/>
      <c r="AA318" s="24"/>
      <c r="AB318" s="23"/>
    </row>
    <row r="319" spans="1:28" customFormat="1" x14ac:dyDescent="0.25">
      <c r="A319" s="26"/>
      <c r="G319" s="24"/>
      <c r="H319" s="23"/>
      <c r="K319" s="24"/>
      <c r="L319" s="23"/>
      <c r="O319" s="24"/>
      <c r="P319" s="23"/>
      <c r="S319" s="24"/>
      <c r="T319" s="23"/>
      <c r="W319" s="24"/>
      <c r="X319" s="23"/>
      <c r="AA319" s="24"/>
      <c r="AB319" s="23"/>
    </row>
    <row r="320" spans="1:28" customFormat="1" x14ac:dyDescent="0.25">
      <c r="A320" s="26"/>
      <c r="G320" s="24"/>
      <c r="H320" s="23"/>
      <c r="K320" s="24"/>
      <c r="L320" s="23"/>
      <c r="O320" s="24"/>
      <c r="P320" s="23"/>
      <c r="S320" s="24"/>
      <c r="T320" s="23"/>
      <c r="W320" s="24"/>
      <c r="X320" s="23"/>
      <c r="AA320" s="24"/>
      <c r="AB320" s="23"/>
    </row>
    <row r="321" spans="1:28" customFormat="1" x14ac:dyDescent="0.25">
      <c r="A321" s="26"/>
      <c r="G321" s="24"/>
      <c r="H321" s="23"/>
      <c r="K321" s="24"/>
      <c r="L321" s="23"/>
      <c r="O321" s="24"/>
      <c r="P321" s="23"/>
      <c r="S321" s="24"/>
      <c r="T321" s="23"/>
      <c r="W321" s="24"/>
      <c r="X321" s="23"/>
      <c r="AA321" s="24"/>
      <c r="AB321" s="23"/>
    </row>
    <row r="322" spans="1:28" customFormat="1" x14ac:dyDescent="0.25">
      <c r="A322" s="26"/>
      <c r="G322" s="24"/>
      <c r="H322" s="23"/>
      <c r="K322" s="24"/>
      <c r="L322" s="23"/>
      <c r="O322" s="24"/>
      <c r="P322" s="23"/>
      <c r="S322" s="24"/>
      <c r="T322" s="23"/>
      <c r="W322" s="24"/>
      <c r="X322" s="23"/>
      <c r="AA322" s="24"/>
      <c r="AB322" s="23"/>
    </row>
    <row r="323" spans="1:28" customFormat="1" x14ac:dyDescent="0.25">
      <c r="A323" s="26"/>
      <c r="G323" s="24"/>
      <c r="H323" s="23"/>
      <c r="K323" s="24"/>
      <c r="L323" s="23"/>
      <c r="O323" s="24"/>
      <c r="P323" s="23"/>
      <c r="S323" s="24"/>
      <c r="T323" s="23"/>
      <c r="W323" s="24"/>
      <c r="X323" s="23"/>
      <c r="AA323" s="24"/>
      <c r="AB323" s="23"/>
    </row>
    <row r="324" spans="1:28" customFormat="1" x14ac:dyDescent="0.25">
      <c r="A324" s="26"/>
      <c r="G324" s="24"/>
      <c r="H324" s="23"/>
      <c r="K324" s="24"/>
      <c r="L324" s="23"/>
      <c r="O324" s="24"/>
      <c r="P324" s="23"/>
      <c r="S324" s="24"/>
      <c r="T324" s="23"/>
      <c r="W324" s="24"/>
      <c r="X324" s="23"/>
      <c r="AA324" s="24"/>
      <c r="AB324" s="23"/>
    </row>
    <row r="325" spans="1:28" customFormat="1" x14ac:dyDescent="0.25">
      <c r="A325" s="26"/>
      <c r="G325" s="24"/>
      <c r="H325" s="23"/>
      <c r="K325" s="24"/>
      <c r="L325" s="23"/>
      <c r="O325" s="24"/>
      <c r="P325" s="23"/>
      <c r="S325" s="24"/>
      <c r="T325" s="23"/>
      <c r="W325" s="24"/>
      <c r="X325" s="23"/>
      <c r="AA325" s="24"/>
      <c r="AB325" s="23"/>
    </row>
    <row r="326" spans="1:28" customFormat="1" x14ac:dyDescent="0.25">
      <c r="A326" s="26"/>
      <c r="G326" s="24"/>
      <c r="H326" s="23"/>
      <c r="K326" s="24"/>
      <c r="L326" s="23"/>
      <c r="O326" s="24"/>
      <c r="P326" s="23"/>
      <c r="S326" s="24"/>
      <c r="T326" s="23"/>
      <c r="W326" s="24"/>
      <c r="X326" s="23"/>
      <c r="AA326" s="24"/>
      <c r="AB326" s="23"/>
    </row>
    <row r="327" spans="1:28" customFormat="1" x14ac:dyDescent="0.25">
      <c r="A327" s="26"/>
      <c r="G327" s="24"/>
      <c r="H327" s="23"/>
      <c r="K327" s="24"/>
      <c r="L327" s="23"/>
      <c r="O327" s="24"/>
      <c r="P327" s="23"/>
      <c r="S327" s="24"/>
      <c r="T327" s="23"/>
      <c r="W327" s="24"/>
      <c r="X327" s="23"/>
      <c r="AA327" s="24"/>
      <c r="AB327" s="23"/>
    </row>
    <row r="328" spans="1:28" customFormat="1" x14ac:dyDescent="0.25">
      <c r="A328" s="26"/>
      <c r="G328" s="24"/>
      <c r="H328" s="23"/>
      <c r="K328" s="24"/>
      <c r="L328" s="23"/>
      <c r="O328" s="24"/>
      <c r="P328" s="23"/>
      <c r="S328" s="24"/>
      <c r="T328" s="23"/>
      <c r="W328" s="24"/>
      <c r="X328" s="23"/>
      <c r="AA328" s="24"/>
      <c r="AB328" s="23"/>
    </row>
    <row r="329" spans="1:28" customFormat="1" x14ac:dyDescent="0.25">
      <c r="A329" s="26"/>
      <c r="G329" s="24"/>
      <c r="H329" s="23"/>
      <c r="K329" s="24"/>
      <c r="L329" s="23"/>
      <c r="O329" s="24"/>
      <c r="P329" s="23"/>
      <c r="S329" s="24"/>
      <c r="T329" s="23"/>
      <c r="W329" s="24"/>
      <c r="X329" s="23"/>
      <c r="AA329" s="24"/>
      <c r="AB329" s="23"/>
    </row>
    <row r="330" spans="1:28" customFormat="1" x14ac:dyDescent="0.25">
      <c r="A330" s="26"/>
      <c r="G330" s="24"/>
      <c r="H330" s="23"/>
      <c r="K330" s="24"/>
      <c r="L330" s="23"/>
      <c r="O330" s="24"/>
      <c r="P330" s="23"/>
      <c r="S330" s="24"/>
      <c r="T330" s="23"/>
      <c r="W330" s="24"/>
      <c r="X330" s="23"/>
      <c r="AA330" s="24"/>
      <c r="AB330" s="23"/>
    </row>
    <row r="331" spans="1:28" customFormat="1" x14ac:dyDescent="0.25">
      <c r="A331" s="26"/>
      <c r="G331" s="24"/>
      <c r="H331" s="23"/>
      <c r="K331" s="24"/>
      <c r="L331" s="23"/>
      <c r="O331" s="24"/>
      <c r="P331" s="23"/>
      <c r="S331" s="24"/>
      <c r="T331" s="23"/>
      <c r="W331" s="24"/>
      <c r="X331" s="23"/>
      <c r="AA331" s="24"/>
      <c r="AB331" s="23"/>
    </row>
    <row r="332" spans="1:28" customFormat="1" x14ac:dyDescent="0.25">
      <c r="A332" s="26"/>
      <c r="G332" s="24"/>
      <c r="H332" s="23"/>
      <c r="K332" s="24"/>
      <c r="L332" s="23"/>
      <c r="O332" s="24"/>
      <c r="P332" s="23"/>
      <c r="S332" s="24"/>
      <c r="T332" s="23"/>
      <c r="W332" s="24"/>
      <c r="X332" s="23"/>
      <c r="AA332" s="24"/>
      <c r="AB332" s="23"/>
    </row>
    <row r="333" spans="1:28" customFormat="1" x14ac:dyDescent="0.25">
      <c r="A333" s="26"/>
      <c r="G333" s="24"/>
      <c r="H333" s="23"/>
      <c r="K333" s="24"/>
      <c r="L333" s="23"/>
      <c r="O333" s="24"/>
      <c r="P333" s="23"/>
      <c r="S333" s="24"/>
      <c r="T333" s="23"/>
      <c r="W333" s="24"/>
      <c r="X333" s="23"/>
      <c r="AA333" s="24"/>
      <c r="AB333" s="23"/>
    </row>
    <row r="334" spans="1:28" customFormat="1" x14ac:dyDescent="0.25">
      <c r="A334" s="26"/>
      <c r="G334" s="24"/>
      <c r="H334" s="23"/>
      <c r="K334" s="24"/>
      <c r="L334" s="23"/>
      <c r="O334" s="24"/>
      <c r="P334" s="23"/>
      <c r="S334" s="24"/>
      <c r="T334" s="23"/>
      <c r="W334" s="24"/>
      <c r="X334" s="23"/>
      <c r="AA334" s="24"/>
      <c r="AB334" s="23"/>
    </row>
    <row r="335" spans="1:28" customFormat="1" x14ac:dyDescent="0.25">
      <c r="A335" s="26"/>
      <c r="G335" s="24"/>
      <c r="H335" s="23"/>
      <c r="K335" s="24"/>
      <c r="L335" s="23"/>
      <c r="O335" s="24"/>
      <c r="P335" s="23"/>
      <c r="S335" s="24"/>
      <c r="T335" s="23"/>
      <c r="W335" s="24"/>
      <c r="X335" s="23"/>
      <c r="AA335" s="24"/>
      <c r="AB335" s="23"/>
    </row>
    <row r="336" spans="1:28" customFormat="1" x14ac:dyDescent="0.25">
      <c r="A336" s="26"/>
      <c r="G336" s="24"/>
      <c r="H336" s="23"/>
      <c r="K336" s="24"/>
      <c r="L336" s="23"/>
      <c r="O336" s="24"/>
      <c r="P336" s="23"/>
      <c r="S336" s="24"/>
      <c r="T336" s="23"/>
      <c r="W336" s="24"/>
      <c r="X336" s="23"/>
      <c r="AA336" s="24"/>
      <c r="AB336" s="23"/>
    </row>
    <row r="337" spans="1:28" customFormat="1" x14ac:dyDescent="0.25">
      <c r="A337" s="26"/>
      <c r="G337" s="24"/>
      <c r="H337" s="23"/>
      <c r="K337" s="24"/>
      <c r="L337" s="23"/>
      <c r="O337" s="24"/>
      <c r="P337" s="23"/>
      <c r="S337" s="24"/>
      <c r="T337" s="23"/>
      <c r="W337" s="24"/>
      <c r="X337" s="23"/>
      <c r="AA337" s="24"/>
      <c r="AB337" s="23"/>
    </row>
    <row r="338" spans="1:28" customFormat="1" x14ac:dyDescent="0.25">
      <c r="A338" s="26"/>
      <c r="G338" s="24"/>
      <c r="H338" s="23"/>
      <c r="K338" s="24"/>
      <c r="L338" s="23"/>
      <c r="O338" s="24"/>
      <c r="P338" s="23"/>
      <c r="S338" s="24"/>
      <c r="T338" s="23"/>
      <c r="W338" s="24"/>
      <c r="X338" s="23"/>
      <c r="AA338" s="24"/>
      <c r="AB338" s="23"/>
    </row>
    <row r="339" spans="1:28" customFormat="1" x14ac:dyDescent="0.25">
      <c r="A339" s="26"/>
      <c r="G339" s="24"/>
      <c r="H339" s="23"/>
      <c r="K339" s="24"/>
      <c r="L339" s="23"/>
      <c r="O339" s="24"/>
      <c r="P339" s="23"/>
      <c r="S339" s="24"/>
      <c r="T339" s="23"/>
      <c r="W339" s="24"/>
      <c r="X339" s="23"/>
      <c r="AA339" s="24"/>
      <c r="AB339" s="23"/>
    </row>
    <row r="340" spans="1:28" customFormat="1" x14ac:dyDescent="0.25">
      <c r="A340" s="26"/>
      <c r="G340" s="24"/>
      <c r="H340" s="23"/>
      <c r="K340" s="24"/>
      <c r="L340" s="23"/>
      <c r="O340" s="24"/>
      <c r="P340" s="23"/>
      <c r="S340" s="24"/>
      <c r="T340" s="23"/>
      <c r="W340" s="24"/>
      <c r="X340" s="23"/>
      <c r="AA340" s="24"/>
      <c r="AB340" s="23"/>
    </row>
    <row r="341" spans="1:28" customFormat="1" x14ac:dyDescent="0.25">
      <c r="A341" s="26"/>
      <c r="G341" s="24"/>
      <c r="H341" s="23"/>
      <c r="K341" s="24"/>
      <c r="L341" s="23"/>
      <c r="O341" s="24"/>
      <c r="P341" s="23"/>
      <c r="S341" s="24"/>
      <c r="T341" s="23"/>
      <c r="W341" s="24"/>
      <c r="X341" s="23"/>
      <c r="AA341" s="24"/>
      <c r="AB341" s="23"/>
    </row>
    <row r="342" spans="1:28" customFormat="1" x14ac:dyDescent="0.25">
      <c r="A342" s="26"/>
      <c r="G342" s="24"/>
      <c r="H342" s="23"/>
      <c r="K342" s="24"/>
      <c r="L342" s="23"/>
      <c r="O342" s="24"/>
      <c r="P342" s="23"/>
      <c r="S342" s="24"/>
      <c r="T342" s="23"/>
      <c r="W342" s="24"/>
      <c r="X342" s="23"/>
      <c r="AA342" s="24"/>
      <c r="AB342" s="23"/>
    </row>
    <row r="343" spans="1:28" customFormat="1" x14ac:dyDescent="0.25">
      <c r="A343" s="26"/>
      <c r="G343" s="24"/>
      <c r="H343" s="23"/>
      <c r="K343" s="24"/>
      <c r="L343" s="23"/>
      <c r="O343" s="24"/>
      <c r="P343" s="23"/>
      <c r="S343" s="24"/>
      <c r="T343" s="23"/>
      <c r="W343" s="24"/>
      <c r="X343" s="23"/>
      <c r="AA343" s="24"/>
      <c r="AB343" s="23"/>
    </row>
    <row r="344" spans="1:28" customFormat="1" x14ac:dyDescent="0.25">
      <c r="A344" s="26"/>
      <c r="G344" s="24"/>
      <c r="H344" s="23"/>
      <c r="K344" s="24"/>
      <c r="L344" s="23"/>
      <c r="O344" s="24"/>
      <c r="P344" s="23"/>
      <c r="S344" s="24"/>
      <c r="T344" s="23"/>
      <c r="W344" s="24"/>
      <c r="X344" s="23"/>
      <c r="AA344" s="24"/>
      <c r="AB344" s="23"/>
    </row>
    <row r="345" spans="1:28" customFormat="1" x14ac:dyDescent="0.25">
      <c r="A345" s="26"/>
      <c r="G345" s="24"/>
      <c r="H345" s="23"/>
      <c r="K345" s="24"/>
      <c r="L345" s="23"/>
      <c r="O345" s="24"/>
      <c r="P345" s="23"/>
      <c r="S345" s="24"/>
      <c r="T345" s="23"/>
      <c r="W345" s="24"/>
      <c r="X345" s="23"/>
      <c r="AA345" s="24"/>
      <c r="AB345" s="23"/>
    </row>
    <row r="346" spans="1:28" customFormat="1" x14ac:dyDescent="0.25">
      <c r="A346" s="26"/>
      <c r="G346" s="24"/>
      <c r="H346" s="23"/>
      <c r="K346" s="24"/>
      <c r="L346" s="23"/>
      <c r="O346" s="24"/>
      <c r="P346" s="23"/>
      <c r="S346" s="24"/>
      <c r="T346" s="23"/>
      <c r="W346" s="24"/>
      <c r="X346" s="23"/>
      <c r="AA346" s="24"/>
      <c r="AB346" s="23"/>
    </row>
    <row r="347" spans="1:28" customFormat="1" x14ac:dyDescent="0.25">
      <c r="A347" s="26"/>
      <c r="G347" s="24"/>
      <c r="H347" s="23"/>
      <c r="K347" s="24"/>
      <c r="L347" s="23"/>
      <c r="O347" s="24"/>
      <c r="P347" s="23"/>
      <c r="S347" s="24"/>
      <c r="T347" s="23"/>
      <c r="W347" s="24"/>
      <c r="X347" s="23"/>
      <c r="AA347" s="24"/>
      <c r="AB347" s="23"/>
    </row>
    <row r="348" spans="1:28" customFormat="1" x14ac:dyDescent="0.25">
      <c r="A348" s="26"/>
      <c r="G348" s="24"/>
      <c r="H348" s="23"/>
      <c r="K348" s="24"/>
      <c r="L348" s="23"/>
      <c r="O348" s="24"/>
      <c r="P348" s="23"/>
      <c r="S348" s="24"/>
      <c r="T348" s="23"/>
      <c r="W348" s="24"/>
      <c r="X348" s="23"/>
      <c r="AA348" s="24"/>
      <c r="AB348" s="23"/>
    </row>
    <row r="349" spans="1:28" customFormat="1" x14ac:dyDescent="0.25">
      <c r="A349" s="26"/>
      <c r="G349" s="24"/>
      <c r="H349" s="23"/>
      <c r="K349" s="24"/>
      <c r="L349" s="23"/>
      <c r="O349" s="24"/>
      <c r="P349" s="23"/>
      <c r="S349" s="24"/>
      <c r="T349" s="23"/>
      <c r="W349" s="24"/>
      <c r="X349" s="23"/>
      <c r="AA349" s="24"/>
      <c r="AB349" s="23"/>
    </row>
    <row r="350" spans="1:28" customFormat="1" x14ac:dyDescent="0.25">
      <c r="A350" s="26"/>
      <c r="G350" s="24"/>
      <c r="H350" s="23"/>
      <c r="K350" s="24"/>
      <c r="L350" s="23"/>
      <c r="O350" s="24"/>
      <c r="P350" s="23"/>
      <c r="S350" s="24"/>
      <c r="T350" s="23"/>
      <c r="W350" s="24"/>
      <c r="X350" s="23"/>
      <c r="AA350" s="24"/>
      <c r="AB350" s="23"/>
    </row>
    <row r="351" spans="1:28" customFormat="1" x14ac:dyDescent="0.25">
      <c r="A351" s="26"/>
      <c r="G351" s="24"/>
      <c r="H351" s="23"/>
      <c r="K351" s="24"/>
      <c r="L351" s="23"/>
      <c r="O351" s="24"/>
      <c r="P351" s="23"/>
      <c r="S351" s="24"/>
      <c r="T351" s="23"/>
      <c r="W351" s="24"/>
      <c r="X351" s="23"/>
      <c r="AA351" s="24"/>
      <c r="AB351" s="23"/>
    </row>
    <row r="352" spans="1:28" customFormat="1" x14ac:dyDescent="0.25">
      <c r="A352" s="26"/>
      <c r="G352" s="24"/>
      <c r="H352" s="23"/>
      <c r="K352" s="24"/>
      <c r="L352" s="23"/>
      <c r="O352" s="24"/>
      <c r="P352" s="23"/>
      <c r="S352" s="24"/>
      <c r="T352" s="23"/>
      <c r="W352" s="24"/>
      <c r="X352" s="23"/>
      <c r="AA352" s="24"/>
      <c r="AB352" s="23"/>
    </row>
    <row r="353" spans="1:28" customFormat="1" x14ac:dyDescent="0.25">
      <c r="A353" s="26"/>
      <c r="G353" s="24"/>
      <c r="H353" s="23"/>
      <c r="K353" s="24"/>
      <c r="L353" s="23"/>
      <c r="O353" s="24"/>
      <c r="P353" s="23"/>
      <c r="S353" s="24"/>
      <c r="T353" s="23"/>
      <c r="W353" s="24"/>
      <c r="X353" s="23"/>
      <c r="AA353" s="24"/>
      <c r="AB353" s="23"/>
    </row>
    <row r="354" spans="1:28" customFormat="1" x14ac:dyDescent="0.25">
      <c r="A354" s="26"/>
      <c r="G354" s="24"/>
      <c r="H354" s="23"/>
      <c r="K354" s="24"/>
      <c r="L354" s="23"/>
      <c r="O354" s="24"/>
      <c r="P354" s="23"/>
      <c r="S354" s="24"/>
      <c r="T354" s="23"/>
      <c r="W354" s="24"/>
      <c r="X354" s="23"/>
      <c r="AA354" s="24"/>
      <c r="AB354" s="23"/>
    </row>
    <row r="355" spans="1:28" customFormat="1" x14ac:dyDescent="0.25">
      <c r="A355" s="26"/>
      <c r="G355" s="24"/>
      <c r="H355" s="23"/>
      <c r="K355" s="24"/>
      <c r="L355" s="23"/>
      <c r="O355" s="24"/>
      <c r="P355" s="23"/>
      <c r="S355" s="24"/>
      <c r="T355" s="23"/>
      <c r="W355" s="24"/>
      <c r="X355" s="23"/>
      <c r="AA355" s="24"/>
      <c r="AB355" s="23"/>
    </row>
    <row r="356" spans="1:28" customFormat="1" x14ac:dyDescent="0.25">
      <c r="A356" s="26"/>
      <c r="G356" s="24"/>
      <c r="H356" s="23"/>
      <c r="K356" s="24"/>
      <c r="L356" s="23"/>
      <c r="O356" s="24"/>
      <c r="P356" s="23"/>
      <c r="S356" s="24"/>
      <c r="T356" s="23"/>
      <c r="W356" s="24"/>
      <c r="X356" s="23"/>
      <c r="AA356" s="24"/>
      <c r="AB356" s="23"/>
    </row>
    <row r="357" spans="1:28" customFormat="1" x14ac:dyDescent="0.25">
      <c r="A357" s="26"/>
      <c r="G357" s="24"/>
      <c r="H357" s="23"/>
      <c r="K357" s="24"/>
      <c r="L357" s="23"/>
      <c r="O357" s="24"/>
      <c r="P357" s="23"/>
      <c r="S357" s="24"/>
      <c r="T357" s="23"/>
      <c r="W357" s="24"/>
      <c r="X357" s="23"/>
      <c r="AA357" s="24"/>
      <c r="AB357" s="23"/>
    </row>
    <row r="358" spans="1:28" customFormat="1" x14ac:dyDescent="0.25">
      <c r="A358" s="26"/>
      <c r="G358" s="24"/>
      <c r="H358" s="23"/>
      <c r="K358" s="24"/>
      <c r="L358" s="23"/>
      <c r="O358" s="24"/>
      <c r="P358" s="23"/>
      <c r="S358" s="24"/>
      <c r="T358" s="23"/>
      <c r="W358" s="24"/>
      <c r="X358" s="23"/>
      <c r="AA358" s="24"/>
      <c r="AB358" s="23"/>
    </row>
    <row r="359" spans="1:28" customFormat="1" x14ac:dyDescent="0.25">
      <c r="A359" s="26"/>
      <c r="G359" s="24"/>
      <c r="H359" s="23"/>
      <c r="K359" s="24"/>
      <c r="L359" s="23"/>
      <c r="O359" s="24"/>
      <c r="P359" s="23"/>
      <c r="S359" s="24"/>
      <c r="T359" s="23"/>
      <c r="W359" s="24"/>
      <c r="X359" s="23"/>
      <c r="AA359" s="24"/>
      <c r="AB359" s="23"/>
    </row>
    <row r="360" spans="1:28" customFormat="1" x14ac:dyDescent="0.25">
      <c r="A360" s="26"/>
      <c r="G360" s="24"/>
      <c r="H360" s="23"/>
      <c r="K360" s="24"/>
      <c r="L360" s="23"/>
      <c r="O360" s="24"/>
      <c r="P360" s="23"/>
      <c r="S360" s="24"/>
      <c r="T360" s="23"/>
      <c r="W360" s="24"/>
      <c r="X360" s="23"/>
      <c r="AA360" s="24"/>
      <c r="AB360" s="23"/>
    </row>
    <row r="361" spans="1:28" customFormat="1" x14ac:dyDescent="0.25">
      <c r="A361" s="26"/>
      <c r="G361" s="24"/>
      <c r="H361" s="23"/>
      <c r="K361" s="24"/>
      <c r="L361" s="23"/>
      <c r="O361" s="24"/>
      <c r="P361" s="23"/>
      <c r="S361" s="24"/>
      <c r="T361" s="23"/>
      <c r="W361" s="24"/>
      <c r="X361" s="23"/>
      <c r="AA361" s="24"/>
      <c r="AB361" s="23"/>
    </row>
    <row r="362" spans="1:28" customFormat="1" x14ac:dyDescent="0.25">
      <c r="A362" s="26"/>
      <c r="G362" s="24"/>
      <c r="H362" s="23"/>
      <c r="K362" s="24"/>
      <c r="L362" s="23"/>
      <c r="O362" s="24"/>
      <c r="P362" s="23"/>
      <c r="S362" s="24"/>
      <c r="T362" s="23"/>
      <c r="W362" s="24"/>
      <c r="X362" s="23"/>
      <c r="AA362" s="24"/>
      <c r="AB362" s="23"/>
    </row>
    <row r="363" spans="1:28" customFormat="1" x14ac:dyDescent="0.25">
      <c r="A363" s="26"/>
      <c r="G363" s="24"/>
      <c r="H363" s="23"/>
      <c r="K363" s="24"/>
      <c r="L363" s="23"/>
      <c r="O363" s="24"/>
      <c r="P363" s="23"/>
      <c r="S363" s="24"/>
      <c r="T363" s="23"/>
      <c r="W363" s="24"/>
      <c r="X363" s="23"/>
      <c r="AA363" s="24"/>
      <c r="AB363" s="23"/>
    </row>
    <row r="364" spans="1:28" customFormat="1" x14ac:dyDescent="0.25">
      <c r="A364" s="26"/>
      <c r="G364" s="24"/>
      <c r="H364" s="23"/>
      <c r="K364" s="24"/>
      <c r="L364" s="23"/>
      <c r="O364" s="24"/>
      <c r="P364" s="23"/>
      <c r="S364" s="24"/>
      <c r="T364" s="23"/>
      <c r="W364" s="24"/>
      <c r="X364" s="23"/>
      <c r="AA364" s="24"/>
      <c r="AB364" s="23"/>
    </row>
    <row r="365" spans="1:28" customFormat="1" x14ac:dyDescent="0.25">
      <c r="A365" s="26"/>
      <c r="G365" s="24"/>
      <c r="H365" s="23"/>
      <c r="K365" s="24"/>
      <c r="L365" s="23"/>
      <c r="O365" s="24"/>
      <c r="P365" s="23"/>
      <c r="S365" s="24"/>
      <c r="T365" s="23"/>
      <c r="W365" s="24"/>
      <c r="X365" s="23"/>
      <c r="AA365" s="24"/>
      <c r="AB365" s="23"/>
    </row>
    <row r="366" spans="1:28" customFormat="1" x14ac:dyDescent="0.25">
      <c r="A366" s="26"/>
      <c r="G366" s="24"/>
      <c r="H366" s="23"/>
      <c r="K366" s="24"/>
      <c r="L366" s="23"/>
      <c r="O366" s="24"/>
      <c r="P366" s="23"/>
      <c r="S366" s="24"/>
      <c r="T366" s="23"/>
      <c r="W366" s="24"/>
      <c r="X366" s="23"/>
      <c r="AA366" s="24"/>
      <c r="AB366" s="23"/>
    </row>
    <row r="367" spans="1:28" customFormat="1" x14ac:dyDescent="0.25">
      <c r="A367" s="26"/>
      <c r="G367" s="24"/>
      <c r="H367" s="23"/>
      <c r="K367" s="24"/>
      <c r="L367" s="23"/>
      <c r="O367" s="24"/>
      <c r="P367" s="23"/>
      <c r="S367" s="24"/>
      <c r="T367" s="23"/>
      <c r="W367" s="24"/>
      <c r="X367" s="23"/>
      <c r="AA367" s="24"/>
      <c r="AB367" s="23"/>
    </row>
    <row r="368" spans="1:28" customFormat="1" x14ac:dyDescent="0.25">
      <c r="A368" s="26"/>
      <c r="G368" s="24"/>
      <c r="H368" s="23"/>
      <c r="K368" s="24"/>
      <c r="L368" s="23"/>
      <c r="O368" s="24"/>
      <c r="P368" s="23"/>
      <c r="S368" s="24"/>
      <c r="T368" s="23"/>
      <c r="W368" s="24"/>
      <c r="X368" s="23"/>
      <c r="AA368" s="24"/>
      <c r="AB368" s="23"/>
    </row>
    <row r="369" spans="1:28" customFormat="1" x14ac:dyDescent="0.25">
      <c r="A369" s="26"/>
      <c r="G369" s="24"/>
      <c r="H369" s="23"/>
      <c r="K369" s="24"/>
      <c r="L369" s="23"/>
      <c r="O369" s="24"/>
      <c r="P369" s="23"/>
      <c r="S369" s="24"/>
      <c r="T369" s="23"/>
      <c r="W369" s="24"/>
      <c r="X369" s="23"/>
      <c r="AA369" s="24"/>
      <c r="AB369" s="23"/>
    </row>
    <row r="370" spans="1:28" customFormat="1" x14ac:dyDescent="0.25">
      <c r="A370" s="26"/>
      <c r="G370" s="24"/>
      <c r="H370" s="23"/>
      <c r="K370" s="24"/>
      <c r="L370" s="23"/>
      <c r="O370" s="24"/>
      <c r="P370" s="23"/>
      <c r="S370" s="24"/>
      <c r="T370" s="23"/>
      <c r="W370" s="24"/>
      <c r="X370" s="23"/>
      <c r="AA370" s="24"/>
      <c r="AB370" s="23"/>
    </row>
    <row r="371" spans="1:28" customFormat="1" x14ac:dyDescent="0.25">
      <c r="A371" s="26"/>
      <c r="G371" s="24"/>
      <c r="H371" s="23"/>
      <c r="K371" s="24"/>
      <c r="L371" s="23"/>
      <c r="O371" s="24"/>
      <c r="P371" s="23"/>
      <c r="S371" s="24"/>
      <c r="T371" s="23"/>
      <c r="W371" s="24"/>
      <c r="X371" s="23"/>
      <c r="AA371" s="24"/>
      <c r="AB371" s="23"/>
    </row>
    <row r="372" spans="1:28" customFormat="1" x14ac:dyDescent="0.25">
      <c r="A372" s="26"/>
      <c r="G372" s="24"/>
      <c r="H372" s="23"/>
      <c r="K372" s="24"/>
      <c r="L372" s="23"/>
      <c r="O372" s="24"/>
      <c r="P372" s="23"/>
      <c r="S372" s="24"/>
      <c r="T372" s="23"/>
      <c r="W372" s="24"/>
      <c r="X372" s="23"/>
      <c r="AA372" s="24"/>
      <c r="AB372" s="23"/>
    </row>
    <row r="373" spans="1:28" customFormat="1" x14ac:dyDescent="0.25">
      <c r="A373" s="26"/>
      <c r="G373" s="24"/>
      <c r="H373" s="23"/>
      <c r="K373" s="24"/>
      <c r="L373" s="23"/>
      <c r="O373" s="24"/>
      <c r="P373" s="23"/>
      <c r="S373" s="24"/>
      <c r="T373" s="23"/>
      <c r="W373" s="24"/>
      <c r="X373" s="23"/>
      <c r="AA373" s="24"/>
      <c r="AB373" s="23"/>
    </row>
    <row r="374" spans="1:28" customFormat="1" x14ac:dyDescent="0.25">
      <c r="A374" s="26"/>
      <c r="G374" s="24"/>
      <c r="H374" s="23"/>
      <c r="K374" s="24"/>
      <c r="L374" s="23"/>
      <c r="O374" s="24"/>
      <c r="P374" s="23"/>
      <c r="S374" s="24"/>
      <c r="T374" s="23"/>
      <c r="W374" s="24"/>
      <c r="X374" s="23"/>
      <c r="AA374" s="24"/>
      <c r="AB374" s="23"/>
    </row>
    <row r="375" spans="1:28" customFormat="1" x14ac:dyDescent="0.25">
      <c r="A375" s="26"/>
      <c r="G375" s="24"/>
      <c r="H375" s="23"/>
      <c r="K375" s="24"/>
      <c r="L375" s="23"/>
      <c r="O375" s="24"/>
      <c r="P375" s="23"/>
      <c r="S375" s="24"/>
      <c r="T375" s="23"/>
      <c r="W375" s="24"/>
      <c r="X375" s="23"/>
      <c r="AA375" s="24"/>
      <c r="AB375" s="23"/>
    </row>
    <row r="376" spans="1:28" customFormat="1" x14ac:dyDescent="0.25">
      <c r="A376" s="26"/>
      <c r="G376" s="24"/>
      <c r="H376" s="23"/>
      <c r="K376" s="24"/>
      <c r="L376" s="23"/>
      <c r="O376" s="24"/>
      <c r="P376" s="23"/>
      <c r="S376" s="24"/>
      <c r="T376" s="23"/>
      <c r="W376" s="24"/>
      <c r="X376" s="23"/>
      <c r="AA376" s="24"/>
      <c r="AB376" s="23"/>
    </row>
    <row r="377" spans="1:28" customFormat="1" x14ac:dyDescent="0.25">
      <c r="A377" s="26"/>
      <c r="G377" s="24"/>
      <c r="H377" s="23"/>
      <c r="K377" s="24"/>
      <c r="L377" s="23"/>
      <c r="O377" s="24"/>
      <c r="P377" s="23"/>
      <c r="S377" s="24"/>
      <c r="T377" s="23"/>
      <c r="W377" s="24"/>
      <c r="X377" s="23"/>
      <c r="AA377" s="24"/>
      <c r="AB377" s="23"/>
    </row>
    <row r="378" spans="1:28" customFormat="1" x14ac:dyDescent="0.25">
      <c r="A378" s="26"/>
      <c r="G378" s="24"/>
      <c r="H378" s="23"/>
      <c r="K378" s="24"/>
      <c r="L378" s="23"/>
      <c r="O378" s="24"/>
      <c r="P378" s="23"/>
      <c r="S378" s="24"/>
      <c r="T378" s="23"/>
      <c r="W378" s="24"/>
      <c r="X378" s="23"/>
      <c r="AA378" s="24"/>
      <c r="AB378" s="23"/>
    </row>
    <row r="379" spans="1:28" customFormat="1" x14ac:dyDescent="0.25">
      <c r="A379" s="26"/>
      <c r="G379" s="24"/>
      <c r="H379" s="23"/>
      <c r="K379" s="24"/>
      <c r="L379" s="23"/>
      <c r="O379" s="24"/>
      <c r="P379" s="23"/>
      <c r="S379" s="24"/>
      <c r="T379" s="23"/>
      <c r="W379" s="24"/>
      <c r="X379" s="23"/>
      <c r="AA379" s="24"/>
      <c r="AB379" s="23"/>
    </row>
    <row r="380" spans="1:28" customFormat="1" x14ac:dyDescent="0.25">
      <c r="A380" s="26"/>
      <c r="G380" s="24"/>
      <c r="H380" s="23"/>
      <c r="K380" s="24"/>
      <c r="L380" s="23"/>
      <c r="O380" s="24"/>
      <c r="P380" s="23"/>
      <c r="S380" s="24"/>
      <c r="T380" s="23"/>
      <c r="W380" s="24"/>
      <c r="X380" s="23"/>
      <c r="AA380" s="24"/>
      <c r="AB380" s="23"/>
    </row>
    <row r="381" spans="1:28" customFormat="1" x14ac:dyDescent="0.25">
      <c r="A381" s="26"/>
      <c r="G381" s="24"/>
      <c r="H381" s="23"/>
      <c r="K381" s="24"/>
      <c r="L381" s="23"/>
      <c r="O381" s="24"/>
      <c r="P381" s="23"/>
      <c r="S381" s="24"/>
      <c r="T381" s="23"/>
      <c r="W381" s="24"/>
      <c r="X381" s="23"/>
      <c r="AA381" s="24"/>
      <c r="AB381" s="23"/>
    </row>
    <row r="382" spans="1:28" customFormat="1" x14ac:dyDescent="0.25">
      <c r="A382" s="26"/>
      <c r="G382" s="24"/>
      <c r="H382" s="23"/>
      <c r="K382" s="24"/>
      <c r="L382" s="23"/>
      <c r="O382" s="24"/>
      <c r="P382" s="23"/>
      <c r="S382" s="24"/>
      <c r="T382" s="23"/>
      <c r="W382" s="24"/>
      <c r="X382" s="23"/>
      <c r="AA382" s="24"/>
      <c r="AB382" s="23"/>
    </row>
    <row r="383" spans="1:28" customFormat="1" x14ac:dyDescent="0.25">
      <c r="A383" s="26"/>
      <c r="G383" s="24"/>
      <c r="H383" s="23"/>
      <c r="K383" s="24"/>
      <c r="L383" s="23"/>
      <c r="O383" s="24"/>
      <c r="P383" s="23"/>
      <c r="S383" s="24"/>
      <c r="T383" s="23"/>
      <c r="W383" s="24"/>
      <c r="X383" s="23"/>
      <c r="AA383" s="24"/>
      <c r="AB383" s="23"/>
    </row>
    <row r="384" spans="1:28" customFormat="1" x14ac:dyDescent="0.25">
      <c r="A384" s="26"/>
      <c r="G384" s="24"/>
      <c r="H384" s="23"/>
      <c r="K384" s="24"/>
      <c r="L384" s="23"/>
      <c r="O384" s="24"/>
      <c r="P384" s="23"/>
      <c r="S384" s="24"/>
      <c r="T384" s="23"/>
      <c r="W384" s="24"/>
      <c r="X384" s="23"/>
      <c r="AA384" s="24"/>
      <c r="AB384" s="23"/>
    </row>
    <row r="385" spans="1:28" customFormat="1" x14ac:dyDescent="0.25">
      <c r="A385" s="26"/>
      <c r="G385" s="24"/>
      <c r="H385" s="23"/>
      <c r="K385" s="24"/>
      <c r="L385" s="23"/>
      <c r="O385" s="24"/>
      <c r="P385" s="23"/>
      <c r="S385" s="24"/>
      <c r="T385" s="23"/>
      <c r="W385" s="24"/>
      <c r="X385" s="23"/>
      <c r="AA385" s="24"/>
      <c r="AB385" s="23"/>
    </row>
    <row r="386" spans="1:28" customFormat="1" x14ac:dyDescent="0.25">
      <c r="A386" s="26"/>
      <c r="G386" s="24"/>
      <c r="H386" s="23"/>
      <c r="K386" s="24"/>
      <c r="L386" s="23"/>
      <c r="O386" s="24"/>
      <c r="P386" s="23"/>
      <c r="S386" s="24"/>
      <c r="T386" s="23"/>
      <c r="W386" s="24"/>
      <c r="X386" s="23"/>
      <c r="AA386" s="24"/>
      <c r="AB386" s="23"/>
    </row>
    <row r="387" spans="1:28" customFormat="1" x14ac:dyDescent="0.25">
      <c r="A387" s="26"/>
      <c r="G387" s="24"/>
      <c r="H387" s="23"/>
      <c r="K387" s="24"/>
      <c r="L387" s="23"/>
      <c r="O387" s="24"/>
      <c r="P387" s="23"/>
      <c r="S387" s="24"/>
      <c r="T387" s="23"/>
      <c r="W387" s="24"/>
      <c r="X387" s="23"/>
      <c r="AA387" s="24"/>
      <c r="AB387" s="23"/>
    </row>
    <row r="388" spans="1:28" customFormat="1" x14ac:dyDescent="0.25">
      <c r="A388" s="26"/>
      <c r="G388" s="24"/>
      <c r="H388" s="23"/>
      <c r="K388" s="24"/>
      <c r="L388" s="23"/>
      <c r="O388" s="24"/>
      <c r="P388" s="23"/>
      <c r="S388" s="24"/>
      <c r="T388" s="23"/>
      <c r="W388" s="24"/>
      <c r="X388" s="23"/>
      <c r="AA388" s="24"/>
      <c r="AB388" s="23"/>
    </row>
    <row r="389" spans="1:28" customFormat="1" x14ac:dyDescent="0.25">
      <c r="A389" s="26"/>
      <c r="G389" s="24"/>
      <c r="H389" s="23"/>
      <c r="K389" s="24"/>
      <c r="L389" s="23"/>
      <c r="O389" s="24"/>
      <c r="P389" s="23"/>
      <c r="S389" s="24"/>
      <c r="T389" s="23"/>
      <c r="W389" s="24"/>
      <c r="X389" s="23"/>
      <c r="AA389" s="24"/>
      <c r="AB389" s="23"/>
    </row>
    <row r="390" spans="1:28" customFormat="1" x14ac:dyDescent="0.25">
      <c r="A390" s="26"/>
      <c r="G390" s="24"/>
      <c r="H390" s="23"/>
      <c r="K390" s="24"/>
      <c r="L390" s="23"/>
      <c r="O390" s="24"/>
      <c r="P390" s="23"/>
      <c r="S390" s="24"/>
      <c r="T390" s="23"/>
      <c r="W390" s="24"/>
      <c r="X390" s="23"/>
      <c r="AA390" s="24"/>
      <c r="AB390" s="23"/>
    </row>
    <row r="391" spans="1:28" customFormat="1" x14ac:dyDescent="0.25">
      <c r="A391" s="26"/>
      <c r="G391" s="24"/>
      <c r="H391" s="23"/>
      <c r="K391" s="24"/>
      <c r="L391" s="23"/>
      <c r="O391" s="24"/>
      <c r="P391" s="23"/>
      <c r="S391" s="24"/>
      <c r="T391" s="23"/>
      <c r="W391" s="24"/>
      <c r="X391" s="23"/>
      <c r="AA391" s="24"/>
      <c r="AB391" s="23"/>
    </row>
    <row r="392" spans="1:28" customFormat="1" x14ac:dyDescent="0.25">
      <c r="A392" s="26"/>
      <c r="G392" s="24"/>
      <c r="H392" s="23"/>
      <c r="K392" s="24"/>
      <c r="L392" s="23"/>
      <c r="O392" s="24"/>
      <c r="P392" s="23"/>
      <c r="S392" s="24"/>
      <c r="T392" s="23"/>
      <c r="W392" s="24"/>
      <c r="X392" s="23"/>
      <c r="AA392" s="24"/>
      <c r="AB392" s="23"/>
    </row>
    <row r="393" spans="1:28" customFormat="1" x14ac:dyDescent="0.25">
      <c r="A393" s="26"/>
      <c r="G393" s="24"/>
      <c r="H393" s="23"/>
      <c r="K393" s="24"/>
      <c r="L393" s="23"/>
      <c r="O393" s="24"/>
      <c r="P393" s="23"/>
      <c r="S393" s="24"/>
      <c r="T393" s="23"/>
      <c r="W393" s="24"/>
      <c r="X393" s="23"/>
      <c r="AA393" s="24"/>
      <c r="AB393" s="23"/>
    </row>
    <row r="394" spans="1:28" customFormat="1" x14ac:dyDescent="0.25">
      <c r="A394" s="26"/>
      <c r="G394" s="24"/>
      <c r="H394" s="23"/>
      <c r="K394" s="24"/>
      <c r="L394" s="23"/>
      <c r="O394" s="24"/>
      <c r="P394" s="23"/>
      <c r="S394" s="24"/>
      <c r="T394" s="23"/>
      <c r="W394" s="24"/>
      <c r="X394" s="23"/>
      <c r="AA394" s="24"/>
      <c r="AB394" s="23"/>
    </row>
    <row r="395" spans="1:28" customFormat="1" x14ac:dyDescent="0.25">
      <c r="A395" s="26"/>
      <c r="G395" s="24"/>
      <c r="H395" s="23"/>
      <c r="K395" s="24"/>
      <c r="L395" s="23"/>
      <c r="O395" s="24"/>
      <c r="P395" s="23"/>
      <c r="S395" s="24"/>
      <c r="T395" s="23"/>
      <c r="W395" s="24"/>
      <c r="X395" s="23"/>
      <c r="AA395" s="24"/>
      <c r="AB395" s="23"/>
    </row>
    <row r="396" spans="1:28" customFormat="1" x14ac:dyDescent="0.25">
      <c r="A396" s="26"/>
      <c r="G396" s="24"/>
      <c r="H396" s="23"/>
      <c r="K396" s="24"/>
      <c r="L396" s="23"/>
      <c r="O396" s="24"/>
      <c r="P396" s="23"/>
      <c r="S396" s="24"/>
      <c r="T396" s="23"/>
      <c r="W396" s="24"/>
      <c r="X396" s="23"/>
      <c r="AA396" s="24"/>
      <c r="AB396" s="23"/>
    </row>
    <row r="397" spans="1:28" customFormat="1" x14ac:dyDescent="0.25">
      <c r="A397" s="26"/>
      <c r="G397" s="24"/>
      <c r="H397" s="23"/>
      <c r="K397" s="24"/>
      <c r="L397" s="23"/>
      <c r="O397" s="24"/>
      <c r="P397" s="23"/>
      <c r="S397" s="24"/>
      <c r="T397" s="23"/>
      <c r="W397" s="24"/>
      <c r="X397" s="23"/>
      <c r="AA397" s="24"/>
      <c r="AB397" s="23"/>
    </row>
    <row r="398" spans="1:28" customFormat="1" x14ac:dyDescent="0.25">
      <c r="A398" s="26"/>
      <c r="G398" s="24"/>
      <c r="H398" s="23"/>
      <c r="K398" s="24"/>
      <c r="L398" s="23"/>
      <c r="O398" s="24"/>
      <c r="P398" s="23"/>
      <c r="S398" s="24"/>
      <c r="T398" s="23"/>
      <c r="W398" s="24"/>
      <c r="X398" s="23"/>
      <c r="AA398" s="24"/>
      <c r="AB398" s="23"/>
    </row>
    <row r="399" spans="1:28" customFormat="1" x14ac:dyDescent="0.25">
      <c r="A399" s="26"/>
      <c r="G399" s="24"/>
      <c r="H399" s="23"/>
      <c r="K399" s="24"/>
      <c r="L399" s="23"/>
      <c r="O399" s="24"/>
      <c r="P399" s="23"/>
      <c r="S399" s="24"/>
      <c r="T399" s="23"/>
      <c r="W399" s="24"/>
      <c r="X399" s="23"/>
      <c r="AA399" s="24"/>
      <c r="AB399" s="23"/>
    </row>
    <row r="400" spans="1:28" customFormat="1" x14ac:dyDescent="0.25">
      <c r="A400" s="26"/>
      <c r="G400" s="24"/>
      <c r="H400" s="23"/>
      <c r="K400" s="24"/>
      <c r="L400" s="23"/>
      <c r="O400" s="24"/>
      <c r="P400" s="23"/>
      <c r="S400" s="24"/>
      <c r="T400" s="23"/>
      <c r="W400" s="24"/>
      <c r="X400" s="23"/>
      <c r="AA400" s="24"/>
      <c r="AB400" s="23"/>
    </row>
    <row r="401" spans="1:28" customFormat="1" x14ac:dyDescent="0.25">
      <c r="A401" s="26"/>
      <c r="G401" s="24"/>
      <c r="H401" s="23"/>
      <c r="K401" s="24"/>
      <c r="L401" s="23"/>
      <c r="O401" s="24"/>
      <c r="P401" s="23"/>
      <c r="S401" s="24"/>
      <c r="T401" s="23"/>
      <c r="W401" s="24"/>
      <c r="X401" s="23"/>
      <c r="AA401" s="24"/>
      <c r="AB401" s="23"/>
    </row>
    <row r="402" spans="1:28" customFormat="1" x14ac:dyDescent="0.25">
      <c r="A402" s="26"/>
      <c r="G402" s="24"/>
      <c r="H402" s="23"/>
      <c r="K402" s="24"/>
      <c r="L402" s="23"/>
      <c r="O402" s="24"/>
      <c r="P402" s="23"/>
      <c r="S402" s="24"/>
      <c r="T402" s="23"/>
      <c r="W402" s="24"/>
      <c r="X402" s="23"/>
      <c r="AA402" s="24"/>
      <c r="AB402" s="23"/>
    </row>
    <row r="403" spans="1:28" customFormat="1" x14ac:dyDescent="0.25">
      <c r="A403" s="26"/>
      <c r="G403" s="24"/>
      <c r="H403" s="23"/>
      <c r="K403" s="24"/>
      <c r="L403" s="23"/>
      <c r="O403" s="24"/>
      <c r="P403" s="23"/>
      <c r="S403" s="24"/>
      <c r="T403" s="23"/>
      <c r="W403" s="24"/>
      <c r="X403" s="23"/>
      <c r="AA403" s="24"/>
      <c r="AB403" s="23"/>
    </row>
    <row r="404" spans="1:28" customFormat="1" x14ac:dyDescent="0.25">
      <c r="A404" s="26"/>
      <c r="G404" s="24"/>
      <c r="H404" s="23"/>
      <c r="K404" s="24"/>
      <c r="L404" s="23"/>
      <c r="O404" s="24"/>
      <c r="P404" s="23"/>
      <c r="S404" s="24"/>
      <c r="T404" s="23"/>
      <c r="W404" s="24"/>
      <c r="X404" s="23"/>
      <c r="AA404" s="24"/>
      <c r="AB404" s="23"/>
    </row>
    <row r="405" spans="1:28" customFormat="1" x14ac:dyDescent="0.25">
      <c r="A405" s="26"/>
      <c r="G405" s="24"/>
      <c r="H405" s="23"/>
      <c r="K405" s="24"/>
      <c r="L405" s="23"/>
      <c r="O405" s="24"/>
      <c r="P405" s="23"/>
      <c r="S405" s="24"/>
      <c r="T405" s="23"/>
      <c r="W405" s="24"/>
      <c r="X405" s="23"/>
      <c r="AA405" s="24"/>
      <c r="AB405" s="23"/>
    </row>
    <row r="406" spans="1:28" customFormat="1" x14ac:dyDescent="0.25">
      <c r="A406" s="26"/>
      <c r="G406" s="24"/>
      <c r="H406" s="23"/>
      <c r="K406" s="24"/>
      <c r="L406" s="23"/>
      <c r="O406" s="24"/>
      <c r="P406" s="23"/>
      <c r="S406" s="24"/>
      <c r="T406" s="23"/>
      <c r="W406" s="24"/>
      <c r="X406" s="23"/>
      <c r="AA406" s="24"/>
      <c r="AB406" s="23"/>
    </row>
    <row r="407" spans="1:28" customFormat="1" x14ac:dyDescent="0.25">
      <c r="A407" s="26"/>
      <c r="G407" s="24"/>
      <c r="H407" s="23"/>
      <c r="K407" s="24"/>
      <c r="L407" s="23"/>
      <c r="O407" s="24"/>
      <c r="P407" s="23"/>
      <c r="S407" s="24"/>
      <c r="T407" s="23"/>
      <c r="W407" s="24"/>
      <c r="X407" s="23"/>
      <c r="AA407" s="24"/>
      <c r="AB407" s="23"/>
    </row>
    <row r="408" spans="1:28" customFormat="1" x14ac:dyDescent="0.25">
      <c r="A408" s="26"/>
      <c r="G408" s="24"/>
      <c r="H408" s="23"/>
      <c r="K408" s="24"/>
      <c r="L408" s="23"/>
      <c r="O408" s="24"/>
      <c r="P408" s="23"/>
      <c r="S408" s="24"/>
      <c r="T408" s="23"/>
      <c r="W408" s="24"/>
      <c r="X408" s="23"/>
      <c r="AA408" s="24"/>
      <c r="AB408" s="23"/>
    </row>
    <row r="409" spans="1:28" customFormat="1" x14ac:dyDescent="0.25">
      <c r="A409" s="26"/>
      <c r="G409" s="24"/>
      <c r="H409" s="23"/>
      <c r="K409" s="24"/>
      <c r="L409" s="23"/>
      <c r="O409" s="24"/>
      <c r="P409" s="23"/>
      <c r="S409" s="24"/>
      <c r="T409" s="23"/>
      <c r="W409" s="24"/>
      <c r="X409" s="23"/>
      <c r="AA409" s="24"/>
      <c r="AB409" s="23"/>
    </row>
    <row r="410" spans="1:28" customFormat="1" x14ac:dyDescent="0.25">
      <c r="A410" s="26"/>
      <c r="G410" s="24"/>
      <c r="H410" s="23"/>
      <c r="K410" s="24"/>
      <c r="L410" s="23"/>
      <c r="O410" s="24"/>
      <c r="P410" s="23"/>
      <c r="S410" s="24"/>
      <c r="T410" s="23"/>
      <c r="W410" s="24"/>
      <c r="X410" s="23"/>
      <c r="AA410" s="24"/>
      <c r="AB410" s="23"/>
    </row>
    <row r="411" spans="1:28" customFormat="1" x14ac:dyDescent="0.25">
      <c r="A411" s="26"/>
      <c r="G411" s="24"/>
      <c r="H411" s="23"/>
      <c r="K411" s="24"/>
      <c r="L411" s="23"/>
      <c r="O411" s="24"/>
      <c r="P411" s="23"/>
      <c r="S411" s="24"/>
      <c r="T411" s="23"/>
      <c r="W411" s="24"/>
      <c r="X411" s="23"/>
      <c r="AA411" s="24"/>
      <c r="AB411" s="23"/>
    </row>
    <row r="412" spans="1:28" customFormat="1" x14ac:dyDescent="0.25">
      <c r="A412" s="26"/>
      <c r="G412" s="24"/>
      <c r="H412" s="23"/>
      <c r="K412" s="24"/>
      <c r="L412" s="23"/>
      <c r="O412" s="24"/>
      <c r="P412" s="23"/>
      <c r="S412" s="24"/>
      <c r="T412" s="23"/>
      <c r="W412" s="24"/>
      <c r="X412" s="23"/>
      <c r="AA412" s="24"/>
      <c r="AB412" s="23"/>
    </row>
    <row r="413" spans="1:28" customFormat="1" x14ac:dyDescent="0.25">
      <c r="A413" s="26"/>
      <c r="G413" s="24"/>
      <c r="H413" s="23"/>
      <c r="K413" s="24"/>
      <c r="L413" s="23"/>
      <c r="O413" s="24"/>
      <c r="P413" s="23"/>
      <c r="S413" s="24"/>
      <c r="T413" s="23"/>
      <c r="W413" s="24"/>
      <c r="X413" s="23"/>
      <c r="AA413" s="24"/>
      <c r="AB413" s="23"/>
    </row>
    <row r="414" spans="1:28" customFormat="1" x14ac:dyDescent="0.25">
      <c r="A414" s="26"/>
      <c r="G414" s="24"/>
      <c r="H414" s="23"/>
      <c r="K414" s="24"/>
      <c r="L414" s="23"/>
      <c r="O414" s="24"/>
      <c r="P414" s="23"/>
      <c r="S414" s="24"/>
      <c r="T414" s="23"/>
      <c r="W414" s="24"/>
      <c r="X414" s="23"/>
      <c r="AA414" s="24"/>
      <c r="AB414" s="23"/>
    </row>
    <row r="415" spans="1:28" customFormat="1" x14ac:dyDescent="0.25">
      <c r="A415" s="26"/>
      <c r="G415" s="24"/>
      <c r="H415" s="23"/>
      <c r="K415" s="24"/>
      <c r="L415" s="23"/>
      <c r="O415" s="24"/>
      <c r="P415" s="23"/>
      <c r="S415" s="24"/>
      <c r="T415" s="23"/>
      <c r="W415" s="24"/>
      <c r="X415" s="23"/>
      <c r="AA415" s="24"/>
      <c r="AB415" s="23"/>
    </row>
    <row r="416" spans="1:28" customFormat="1" x14ac:dyDescent="0.25">
      <c r="A416" s="26"/>
      <c r="G416" s="24"/>
      <c r="H416" s="23"/>
      <c r="K416" s="24"/>
      <c r="L416" s="23"/>
      <c r="O416" s="24"/>
      <c r="P416" s="23"/>
      <c r="S416" s="24"/>
      <c r="T416" s="23"/>
      <c r="W416" s="24"/>
      <c r="X416" s="23"/>
      <c r="AA416" s="24"/>
      <c r="AB416" s="23"/>
    </row>
    <row r="417" spans="1:28" customFormat="1" x14ac:dyDescent="0.25">
      <c r="A417" s="26"/>
      <c r="G417" s="24"/>
      <c r="H417" s="23"/>
      <c r="K417" s="24"/>
      <c r="L417" s="23"/>
      <c r="O417" s="24"/>
      <c r="P417" s="23"/>
      <c r="S417" s="24"/>
      <c r="T417" s="23"/>
      <c r="W417" s="24"/>
      <c r="X417" s="23"/>
      <c r="AA417" s="24"/>
      <c r="AB417" s="23"/>
    </row>
    <row r="418" spans="1:28" customFormat="1" x14ac:dyDescent="0.25">
      <c r="A418" s="26"/>
      <c r="G418" s="24"/>
      <c r="H418" s="23"/>
      <c r="K418" s="24"/>
      <c r="L418" s="23"/>
      <c r="O418" s="24"/>
      <c r="P418" s="23"/>
      <c r="S418" s="24"/>
      <c r="T418" s="23"/>
      <c r="W418" s="24"/>
      <c r="X418" s="23"/>
      <c r="AA418" s="24"/>
      <c r="AB418" s="23"/>
    </row>
    <row r="419" spans="1:28" customFormat="1" x14ac:dyDescent="0.25">
      <c r="A419" s="26"/>
      <c r="G419" s="24"/>
      <c r="H419" s="23"/>
      <c r="K419" s="24"/>
      <c r="L419" s="23"/>
      <c r="O419" s="24"/>
      <c r="P419" s="23"/>
      <c r="S419" s="24"/>
      <c r="T419" s="23"/>
      <c r="W419" s="24"/>
      <c r="X419" s="23"/>
      <c r="AA419" s="24"/>
      <c r="AB419" s="23"/>
    </row>
    <row r="420" spans="1:28" customFormat="1" x14ac:dyDescent="0.25">
      <c r="A420" s="26"/>
      <c r="G420" s="24"/>
      <c r="H420" s="23"/>
      <c r="K420" s="24"/>
      <c r="L420" s="23"/>
      <c r="O420" s="24"/>
      <c r="P420" s="23"/>
      <c r="S420" s="24"/>
      <c r="T420" s="23"/>
      <c r="W420" s="24"/>
      <c r="X420" s="23"/>
      <c r="AA420" s="24"/>
      <c r="AB420" s="23"/>
    </row>
    <row r="421" spans="1:28" customFormat="1" x14ac:dyDescent="0.25">
      <c r="A421" s="26"/>
      <c r="G421" s="24"/>
      <c r="H421" s="23"/>
      <c r="K421" s="24"/>
      <c r="L421" s="23"/>
      <c r="O421" s="24"/>
      <c r="P421" s="23"/>
      <c r="S421" s="24"/>
      <c r="T421" s="23"/>
      <c r="W421" s="24"/>
      <c r="X421" s="23"/>
      <c r="AA421" s="24"/>
      <c r="AB421" s="23"/>
    </row>
    <row r="422" spans="1:28" customFormat="1" x14ac:dyDescent="0.25">
      <c r="A422" s="26"/>
      <c r="G422" s="24"/>
      <c r="H422" s="23"/>
      <c r="K422" s="24"/>
      <c r="L422" s="23"/>
      <c r="O422" s="24"/>
      <c r="P422" s="23"/>
      <c r="S422" s="24"/>
      <c r="T422" s="23"/>
      <c r="W422" s="24"/>
      <c r="X422" s="23"/>
      <c r="AA422" s="24"/>
      <c r="AB422" s="23"/>
    </row>
    <row r="423" spans="1:28" customFormat="1" x14ac:dyDescent="0.25">
      <c r="A423" s="26"/>
      <c r="G423" s="24"/>
      <c r="H423" s="23"/>
      <c r="K423" s="24"/>
      <c r="L423" s="23"/>
      <c r="O423" s="24"/>
      <c r="P423" s="23"/>
      <c r="S423" s="24"/>
      <c r="T423" s="23"/>
      <c r="W423" s="24"/>
      <c r="X423" s="23"/>
      <c r="AA423" s="24"/>
      <c r="AB423" s="23"/>
    </row>
    <row r="424" spans="1:28" customFormat="1" x14ac:dyDescent="0.25">
      <c r="A424" s="26"/>
      <c r="G424" s="24"/>
      <c r="H424" s="23"/>
      <c r="K424" s="24"/>
      <c r="L424" s="23"/>
      <c r="O424" s="24"/>
      <c r="P424" s="23"/>
      <c r="S424" s="24"/>
      <c r="T424" s="23"/>
      <c r="W424" s="24"/>
      <c r="X424" s="23"/>
      <c r="AA424" s="24"/>
      <c r="AB424" s="23"/>
    </row>
    <row r="425" spans="1:28" customFormat="1" x14ac:dyDescent="0.25">
      <c r="A425" s="26"/>
      <c r="G425" s="24"/>
      <c r="H425" s="23"/>
      <c r="K425" s="24"/>
      <c r="L425" s="23"/>
      <c r="O425" s="24"/>
      <c r="P425" s="23"/>
      <c r="S425" s="24"/>
      <c r="T425" s="23"/>
      <c r="W425" s="24"/>
      <c r="X425" s="23"/>
      <c r="AA425" s="24"/>
      <c r="AB425" s="23"/>
    </row>
    <row r="426" spans="1:28" customFormat="1" x14ac:dyDescent="0.25">
      <c r="A426" s="26"/>
      <c r="G426" s="24"/>
      <c r="H426" s="23"/>
      <c r="K426" s="24"/>
      <c r="L426" s="23"/>
      <c r="O426" s="24"/>
      <c r="P426" s="23"/>
      <c r="S426" s="24"/>
      <c r="T426" s="23"/>
      <c r="W426" s="24"/>
      <c r="X426" s="23"/>
      <c r="AA426" s="24"/>
      <c r="AB426" s="23"/>
    </row>
    <row r="427" spans="1:28" customFormat="1" x14ac:dyDescent="0.25">
      <c r="A427" s="26"/>
      <c r="G427" s="24"/>
      <c r="H427" s="23"/>
      <c r="K427" s="24"/>
      <c r="L427" s="23"/>
      <c r="O427" s="24"/>
      <c r="P427" s="23"/>
      <c r="S427" s="24"/>
      <c r="T427" s="23"/>
      <c r="W427" s="24"/>
      <c r="X427" s="23"/>
      <c r="AA427" s="24"/>
      <c r="AB427" s="23"/>
    </row>
    <row r="428" spans="1:28" customFormat="1" x14ac:dyDescent="0.25">
      <c r="A428" s="26"/>
      <c r="G428" s="24"/>
      <c r="H428" s="23"/>
      <c r="K428" s="24"/>
      <c r="L428" s="23"/>
      <c r="O428" s="24"/>
      <c r="P428" s="23"/>
      <c r="S428" s="24"/>
      <c r="T428" s="23"/>
      <c r="W428" s="24"/>
      <c r="X428" s="23"/>
      <c r="AA428" s="24"/>
      <c r="AB428" s="23"/>
    </row>
    <row r="429" spans="1:28" customFormat="1" x14ac:dyDescent="0.25">
      <c r="A429" s="26"/>
      <c r="G429" s="24"/>
      <c r="H429" s="23"/>
      <c r="K429" s="24"/>
      <c r="L429" s="23"/>
      <c r="O429" s="24"/>
      <c r="P429" s="23"/>
      <c r="S429" s="24"/>
      <c r="T429" s="23"/>
      <c r="W429" s="24"/>
      <c r="X429" s="23"/>
      <c r="AA429" s="24"/>
      <c r="AB429" s="23"/>
    </row>
    <row r="430" spans="1:28" customFormat="1" x14ac:dyDescent="0.25">
      <c r="A430" s="26"/>
      <c r="G430" s="24"/>
      <c r="H430" s="23"/>
      <c r="K430" s="24"/>
      <c r="L430" s="23"/>
      <c r="O430" s="24"/>
      <c r="P430" s="23"/>
      <c r="S430" s="24"/>
      <c r="T430" s="23"/>
      <c r="W430" s="24"/>
      <c r="X430" s="23"/>
      <c r="AA430" s="24"/>
      <c r="AB430" s="23"/>
    </row>
    <row r="431" spans="1:28" customFormat="1" x14ac:dyDescent="0.25">
      <c r="A431" s="26"/>
      <c r="G431" s="24"/>
      <c r="H431" s="23"/>
      <c r="K431" s="24"/>
      <c r="L431" s="23"/>
      <c r="O431" s="24"/>
      <c r="P431" s="23"/>
      <c r="S431" s="24"/>
      <c r="T431" s="23"/>
      <c r="W431" s="24"/>
      <c r="X431" s="23"/>
      <c r="AA431" s="24"/>
      <c r="AB431" s="23"/>
    </row>
    <row r="432" spans="1:28" customFormat="1" x14ac:dyDescent="0.25">
      <c r="A432" s="26"/>
      <c r="G432" s="24"/>
      <c r="H432" s="23"/>
      <c r="K432" s="24"/>
      <c r="L432" s="23"/>
      <c r="O432" s="24"/>
      <c r="P432" s="23"/>
      <c r="S432" s="24"/>
      <c r="T432" s="23"/>
      <c r="W432" s="24"/>
      <c r="X432" s="23"/>
      <c r="AA432" s="24"/>
      <c r="AB432" s="23"/>
    </row>
    <row r="433" spans="1:28" customFormat="1" x14ac:dyDescent="0.25">
      <c r="A433" s="26"/>
      <c r="G433" s="24"/>
      <c r="H433" s="23"/>
      <c r="K433" s="24"/>
      <c r="L433" s="23"/>
      <c r="O433" s="24"/>
      <c r="P433" s="23"/>
      <c r="S433" s="24"/>
      <c r="T433" s="23"/>
      <c r="W433" s="24"/>
      <c r="X433" s="23"/>
      <c r="AA433" s="24"/>
      <c r="AB433" s="23"/>
    </row>
    <row r="434" spans="1:28" customFormat="1" x14ac:dyDescent="0.25">
      <c r="A434" s="26"/>
      <c r="G434" s="24"/>
      <c r="H434" s="23"/>
      <c r="K434" s="24"/>
      <c r="L434" s="23"/>
      <c r="O434" s="24"/>
      <c r="P434" s="23"/>
      <c r="S434" s="24"/>
      <c r="T434" s="23"/>
      <c r="W434" s="24"/>
      <c r="X434" s="23"/>
      <c r="AA434" s="24"/>
      <c r="AB434" s="23"/>
    </row>
    <row r="435" spans="1:28" customFormat="1" x14ac:dyDescent="0.25">
      <c r="A435" s="26"/>
      <c r="G435" s="24"/>
      <c r="H435" s="23"/>
      <c r="K435" s="24"/>
      <c r="L435" s="23"/>
      <c r="O435" s="24"/>
      <c r="P435" s="23"/>
      <c r="S435" s="24"/>
      <c r="T435" s="23"/>
      <c r="W435" s="24"/>
      <c r="X435" s="23"/>
      <c r="AA435" s="24"/>
      <c r="AB435" s="23"/>
    </row>
    <row r="436" spans="1:28" customFormat="1" x14ac:dyDescent="0.25">
      <c r="A436" s="26"/>
      <c r="G436" s="24"/>
      <c r="H436" s="23"/>
      <c r="K436" s="24"/>
      <c r="L436" s="23"/>
      <c r="O436" s="24"/>
      <c r="P436" s="23"/>
      <c r="S436" s="24"/>
      <c r="T436" s="23"/>
      <c r="W436" s="24"/>
      <c r="X436" s="23"/>
      <c r="AA436" s="24"/>
      <c r="AB436" s="23"/>
    </row>
    <row r="437" spans="1:28" customFormat="1" x14ac:dyDescent="0.25">
      <c r="A437" s="26"/>
      <c r="G437" s="24"/>
      <c r="H437" s="23"/>
      <c r="K437" s="24"/>
      <c r="L437" s="23"/>
      <c r="O437" s="24"/>
      <c r="P437" s="23"/>
      <c r="S437" s="24"/>
      <c r="T437" s="23"/>
      <c r="W437" s="24"/>
      <c r="X437" s="23"/>
      <c r="AA437" s="24"/>
      <c r="AB437" s="23"/>
    </row>
    <row r="438" spans="1:28" customFormat="1" x14ac:dyDescent="0.25">
      <c r="A438" s="26"/>
      <c r="G438" s="24"/>
      <c r="H438" s="23"/>
      <c r="K438" s="24"/>
      <c r="L438" s="23"/>
      <c r="O438" s="24"/>
      <c r="P438" s="23"/>
      <c r="S438" s="24"/>
      <c r="T438" s="23"/>
      <c r="W438" s="24"/>
      <c r="X438" s="23"/>
      <c r="AA438" s="24"/>
      <c r="AB438" s="23"/>
    </row>
    <row r="439" spans="1:28" customFormat="1" x14ac:dyDescent="0.25">
      <c r="A439" s="26"/>
      <c r="G439" s="24"/>
      <c r="H439" s="23"/>
      <c r="K439" s="24"/>
      <c r="L439" s="23"/>
      <c r="O439" s="24"/>
      <c r="P439" s="23"/>
      <c r="S439" s="24"/>
      <c r="T439" s="23"/>
      <c r="W439" s="24"/>
      <c r="X439" s="23"/>
      <c r="AA439" s="24"/>
      <c r="AB439" s="23"/>
    </row>
    <row r="440" spans="1:28" customFormat="1" x14ac:dyDescent="0.25">
      <c r="A440" s="26"/>
      <c r="G440" s="24"/>
      <c r="H440" s="23"/>
      <c r="K440" s="24"/>
      <c r="L440" s="23"/>
      <c r="O440" s="24"/>
      <c r="P440" s="23"/>
      <c r="S440" s="24"/>
      <c r="T440" s="23"/>
      <c r="W440" s="24"/>
      <c r="X440" s="23"/>
      <c r="AA440" s="24"/>
      <c r="AB440" s="23"/>
    </row>
    <row r="441" spans="1:28" customFormat="1" x14ac:dyDescent="0.25">
      <c r="A441" s="26"/>
      <c r="G441" s="24"/>
      <c r="H441" s="23"/>
      <c r="K441" s="24"/>
      <c r="L441" s="23"/>
      <c r="O441" s="24"/>
      <c r="P441" s="23"/>
      <c r="S441" s="24"/>
      <c r="T441" s="23"/>
      <c r="W441" s="24"/>
      <c r="X441" s="23"/>
      <c r="AA441" s="24"/>
      <c r="AB441" s="23"/>
    </row>
    <row r="442" spans="1:28" customFormat="1" x14ac:dyDescent="0.25">
      <c r="A442" s="26"/>
      <c r="G442" s="24"/>
      <c r="H442" s="23"/>
      <c r="K442" s="24"/>
      <c r="L442" s="23"/>
      <c r="O442" s="24"/>
      <c r="P442" s="23"/>
      <c r="S442" s="24"/>
      <c r="T442" s="23"/>
      <c r="W442" s="24"/>
      <c r="X442" s="23"/>
      <c r="AA442" s="24"/>
      <c r="AB442" s="23"/>
    </row>
    <row r="443" spans="1:28" customFormat="1" x14ac:dyDescent="0.25">
      <c r="A443" s="26"/>
      <c r="G443" s="24"/>
      <c r="H443" s="23"/>
      <c r="K443" s="24"/>
      <c r="L443" s="23"/>
      <c r="O443" s="24"/>
      <c r="P443" s="23"/>
      <c r="S443" s="24"/>
      <c r="T443" s="23"/>
      <c r="W443" s="24"/>
      <c r="X443" s="23"/>
      <c r="AA443" s="24"/>
      <c r="AB443" s="23"/>
    </row>
    <row r="444" spans="1:28" customFormat="1" x14ac:dyDescent="0.25">
      <c r="A444" s="26"/>
      <c r="G444" s="24"/>
      <c r="H444" s="23"/>
      <c r="K444" s="24"/>
      <c r="L444" s="23"/>
      <c r="O444" s="24"/>
      <c r="P444" s="23"/>
      <c r="S444" s="24"/>
      <c r="T444" s="23"/>
      <c r="W444" s="24"/>
      <c r="X444" s="23"/>
      <c r="AA444" s="24"/>
      <c r="AB444" s="23"/>
    </row>
    <row r="445" spans="1:28" customFormat="1" x14ac:dyDescent="0.25">
      <c r="A445" s="26"/>
      <c r="G445" s="24"/>
      <c r="H445" s="23"/>
      <c r="K445" s="24"/>
      <c r="L445" s="23"/>
      <c r="O445" s="24"/>
      <c r="P445" s="23"/>
      <c r="S445" s="24"/>
      <c r="T445" s="23"/>
      <c r="W445" s="24"/>
      <c r="X445" s="23"/>
      <c r="AA445" s="24"/>
      <c r="AB445" s="23"/>
    </row>
    <row r="446" spans="1:28" customFormat="1" x14ac:dyDescent="0.25">
      <c r="A446" s="26"/>
      <c r="G446" s="24"/>
      <c r="H446" s="23"/>
      <c r="K446" s="24"/>
      <c r="L446" s="23"/>
      <c r="O446" s="24"/>
      <c r="P446" s="23"/>
      <c r="S446" s="24"/>
      <c r="T446" s="23"/>
      <c r="W446" s="24"/>
      <c r="X446" s="23"/>
      <c r="AA446" s="24"/>
      <c r="AB446" s="23"/>
    </row>
    <row r="447" spans="1:28" customFormat="1" x14ac:dyDescent="0.25">
      <c r="A447" s="26"/>
      <c r="G447" s="24"/>
      <c r="H447" s="23"/>
      <c r="K447" s="24"/>
      <c r="L447" s="23"/>
      <c r="O447" s="24"/>
      <c r="P447" s="23"/>
      <c r="S447" s="24"/>
      <c r="T447" s="23"/>
      <c r="W447" s="24"/>
      <c r="X447" s="23"/>
      <c r="AA447" s="24"/>
      <c r="AB447" s="23"/>
    </row>
    <row r="448" spans="1:28" customFormat="1" x14ac:dyDescent="0.25">
      <c r="A448" s="26"/>
      <c r="G448" s="24"/>
      <c r="H448" s="23"/>
      <c r="K448" s="24"/>
      <c r="L448" s="23"/>
      <c r="O448" s="24"/>
      <c r="P448" s="23"/>
      <c r="S448" s="24"/>
      <c r="T448" s="23"/>
      <c r="W448" s="24"/>
      <c r="X448" s="23"/>
      <c r="AA448" s="24"/>
      <c r="AB448" s="23"/>
    </row>
    <row r="449" spans="1:28" customFormat="1" x14ac:dyDescent="0.25">
      <c r="A449" s="26"/>
      <c r="G449" s="24"/>
      <c r="H449" s="23"/>
      <c r="K449" s="24"/>
      <c r="L449" s="23"/>
      <c r="O449" s="24"/>
      <c r="P449" s="23"/>
      <c r="S449" s="24"/>
      <c r="T449" s="23"/>
      <c r="W449" s="24"/>
      <c r="X449" s="23"/>
      <c r="AA449" s="24"/>
      <c r="AB449" s="23"/>
    </row>
    <row r="450" spans="1:28" customFormat="1" x14ac:dyDescent="0.25">
      <c r="A450" s="26"/>
      <c r="G450" s="24"/>
      <c r="H450" s="23"/>
      <c r="K450" s="24"/>
      <c r="L450" s="23"/>
      <c r="O450" s="24"/>
      <c r="P450" s="23"/>
      <c r="S450" s="24"/>
      <c r="T450" s="23"/>
      <c r="W450" s="24"/>
      <c r="X450" s="23"/>
      <c r="AA450" s="24"/>
      <c r="AB450" s="23"/>
    </row>
    <row r="451" spans="1:28" customFormat="1" x14ac:dyDescent="0.25">
      <c r="A451" s="26"/>
      <c r="G451" s="24"/>
      <c r="H451" s="23"/>
      <c r="K451" s="24"/>
      <c r="L451" s="23"/>
      <c r="O451" s="24"/>
      <c r="P451" s="23"/>
      <c r="S451" s="24"/>
      <c r="T451" s="23"/>
      <c r="W451" s="24"/>
      <c r="X451" s="23"/>
      <c r="AA451" s="24"/>
      <c r="AB451" s="23"/>
    </row>
    <row r="452" spans="1:28" customFormat="1" x14ac:dyDescent="0.25">
      <c r="A452" s="26"/>
      <c r="G452" s="24"/>
      <c r="H452" s="23"/>
      <c r="K452" s="24"/>
      <c r="L452" s="23"/>
      <c r="O452" s="24"/>
      <c r="P452" s="23"/>
      <c r="S452" s="24"/>
      <c r="T452" s="23"/>
      <c r="W452" s="24"/>
      <c r="X452" s="23"/>
      <c r="AA452" s="24"/>
      <c r="AB452" s="23"/>
    </row>
    <row r="453" spans="1:28" customFormat="1" x14ac:dyDescent="0.25">
      <c r="A453" s="26"/>
      <c r="G453" s="24"/>
      <c r="H453" s="23"/>
      <c r="K453" s="24"/>
      <c r="L453" s="23"/>
      <c r="O453" s="24"/>
      <c r="P453" s="23"/>
      <c r="S453" s="24"/>
      <c r="T453" s="23"/>
      <c r="W453" s="24"/>
      <c r="X453" s="23"/>
      <c r="AA453" s="24"/>
      <c r="AB453" s="23"/>
    </row>
    <row r="454" spans="1:28" customFormat="1" x14ac:dyDescent="0.25">
      <c r="A454" s="26"/>
      <c r="G454" s="24"/>
      <c r="H454" s="23"/>
      <c r="K454" s="24"/>
      <c r="L454" s="23"/>
      <c r="O454" s="24"/>
      <c r="P454" s="23"/>
      <c r="S454" s="24"/>
      <c r="T454" s="23"/>
      <c r="W454" s="24"/>
      <c r="X454" s="23"/>
      <c r="AA454" s="24"/>
      <c r="AB454" s="23"/>
    </row>
    <row r="455" spans="1:28" customFormat="1" x14ac:dyDescent="0.25">
      <c r="A455" s="26"/>
      <c r="G455" s="24"/>
      <c r="H455" s="23"/>
      <c r="K455" s="24"/>
      <c r="L455" s="23"/>
      <c r="O455" s="24"/>
      <c r="P455" s="23"/>
      <c r="S455" s="24"/>
      <c r="T455" s="23"/>
      <c r="W455" s="24"/>
      <c r="X455" s="23"/>
      <c r="AA455" s="24"/>
      <c r="AB455" s="23"/>
    </row>
    <row r="456" spans="1:28" customFormat="1" x14ac:dyDescent="0.25">
      <c r="A456" s="26"/>
      <c r="G456" s="24"/>
      <c r="H456" s="23"/>
      <c r="K456" s="24"/>
      <c r="L456" s="23"/>
      <c r="O456" s="24"/>
      <c r="P456" s="23"/>
      <c r="S456" s="24"/>
      <c r="T456" s="23"/>
      <c r="W456" s="24"/>
      <c r="X456" s="23"/>
      <c r="AA456" s="24"/>
      <c r="AB456" s="23"/>
    </row>
    <row r="457" spans="1:28" customFormat="1" x14ac:dyDescent="0.25">
      <c r="A457" s="26"/>
      <c r="G457" s="24"/>
      <c r="H457" s="23"/>
      <c r="K457" s="24"/>
      <c r="L457" s="23"/>
      <c r="O457" s="24"/>
      <c r="P457" s="23"/>
      <c r="S457" s="24"/>
      <c r="T457" s="23"/>
      <c r="W457" s="24"/>
      <c r="X457" s="23"/>
      <c r="AA457" s="24"/>
      <c r="AB457" s="23"/>
    </row>
    <row r="458" spans="1:28" customFormat="1" x14ac:dyDescent="0.25">
      <c r="A458" s="26"/>
      <c r="G458" s="24"/>
      <c r="H458" s="23"/>
      <c r="K458" s="24"/>
      <c r="L458" s="23"/>
      <c r="O458" s="24"/>
      <c r="P458" s="23"/>
      <c r="S458" s="24"/>
      <c r="T458" s="23"/>
      <c r="W458" s="24"/>
      <c r="X458" s="23"/>
      <c r="AA458" s="24"/>
      <c r="AB458" s="23"/>
    </row>
    <row r="459" spans="1:28" customFormat="1" x14ac:dyDescent="0.25">
      <c r="A459" s="26"/>
      <c r="G459" s="24"/>
      <c r="H459" s="23"/>
      <c r="K459" s="24"/>
      <c r="L459" s="23"/>
      <c r="O459" s="24"/>
      <c r="P459" s="23"/>
      <c r="S459" s="24"/>
      <c r="T459" s="23"/>
      <c r="W459" s="24"/>
      <c r="X459" s="23"/>
      <c r="AA459" s="24"/>
      <c r="AB459" s="23"/>
    </row>
    <row r="460" spans="1:28" customFormat="1" x14ac:dyDescent="0.25">
      <c r="A460" s="26"/>
      <c r="G460" s="24"/>
      <c r="H460" s="23"/>
      <c r="K460" s="24"/>
      <c r="L460" s="23"/>
      <c r="O460" s="24"/>
      <c r="P460" s="23"/>
      <c r="S460" s="24"/>
      <c r="T460" s="23"/>
      <c r="W460" s="24"/>
      <c r="X460" s="23"/>
      <c r="AA460" s="24"/>
      <c r="AB460" s="23"/>
    </row>
    <row r="461" spans="1:28" customFormat="1" x14ac:dyDescent="0.25">
      <c r="A461" s="26"/>
      <c r="G461" s="24"/>
      <c r="H461" s="23"/>
      <c r="K461" s="24"/>
      <c r="L461" s="23"/>
      <c r="O461" s="24"/>
      <c r="P461" s="23"/>
      <c r="S461" s="24"/>
      <c r="T461" s="23"/>
      <c r="W461" s="24"/>
      <c r="X461" s="23"/>
      <c r="AA461" s="24"/>
      <c r="AB461" s="23"/>
    </row>
    <row r="462" spans="1:28" customFormat="1" x14ac:dyDescent="0.25">
      <c r="A462" s="26"/>
      <c r="G462" s="24"/>
      <c r="H462" s="23"/>
      <c r="K462" s="24"/>
      <c r="L462" s="23"/>
      <c r="O462" s="24"/>
      <c r="P462" s="23"/>
      <c r="S462" s="24"/>
      <c r="T462" s="23"/>
      <c r="W462" s="24"/>
      <c r="X462" s="23"/>
      <c r="AA462" s="24"/>
      <c r="AB462" s="23"/>
    </row>
    <row r="463" spans="1:28" customFormat="1" x14ac:dyDescent="0.25">
      <c r="A463" s="26"/>
      <c r="G463" s="24"/>
      <c r="H463" s="23"/>
      <c r="K463" s="24"/>
      <c r="L463" s="23"/>
      <c r="O463" s="24"/>
      <c r="P463" s="23"/>
      <c r="S463" s="24"/>
      <c r="T463" s="23"/>
      <c r="W463" s="24"/>
      <c r="X463" s="23"/>
      <c r="AA463" s="24"/>
      <c r="AB463" s="23"/>
    </row>
    <row r="464" spans="1:28" customFormat="1" x14ac:dyDescent="0.25">
      <c r="A464" s="26"/>
      <c r="G464" s="24"/>
      <c r="H464" s="23"/>
      <c r="K464" s="24"/>
      <c r="L464" s="23"/>
      <c r="O464" s="24"/>
      <c r="P464" s="23"/>
      <c r="S464" s="24"/>
      <c r="T464" s="23"/>
      <c r="W464" s="24"/>
      <c r="X464" s="23"/>
      <c r="AA464" s="24"/>
      <c r="AB464" s="23"/>
    </row>
    <row r="465" spans="1:28" customFormat="1" x14ac:dyDescent="0.25">
      <c r="A465" s="26"/>
      <c r="G465" s="24"/>
      <c r="H465" s="23"/>
      <c r="K465" s="24"/>
      <c r="L465" s="23"/>
      <c r="O465" s="24"/>
      <c r="P465" s="23"/>
      <c r="S465" s="24"/>
      <c r="T465" s="23"/>
      <c r="W465" s="24"/>
      <c r="X465" s="23"/>
      <c r="AA465" s="24"/>
      <c r="AB465" s="23"/>
    </row>
    <row r="466" spans="1:28" customFormat="1" x14ac:dyDescent="0.25">
      <c r="A466" s="26"/>
      <c r="G466" s="24"/>
      <c r="H466" s="23"/>
      <c r="K466" s="24"/>
      <c r="L466" s="23"/>
      <c r="O466" s="24"/>
      <c r="P466" s="23"/>
      <c r="S466" s="24"/>
      <c r="T466" s="23"/>
      <c r="W466" s="24"/>
      <c r="X466" s="23"/>
      <c r="AA466" s="24"/>
      <c r="AB466" s="23"/>
    </row>
    <row r="467" spans="1:28" customFormat="1" x14ac:dyDescent="0.25">
      <c r="A467" s="26"/>
      <c r="G467" s="24"/>
      <c r="H467" s="23"/>
      <c r="K467" s="24"/>
      <c r="L467" s="23"/>
      <c r="O467" s="24"/>
      <c r="P467" s="23"/>
      <c r="S467" s="24"/>
      <c r="T467" s="23"/>
      <c r="W467" s="24"/>
      <c r="X467" s="23"/>
      <c r="AA467" s="24"/>
      <c r="AB467" s="23"/>
    </row>
    <row r="468" spans="1:28" customFormat="1" x14ac:dyDescent="0.25">
      <c r="A468" s="26"/>
      <c r="G468" s="24"/>
      <c r="H468" s="23"/>
      <c r="K468" s="24"/>
      <c r="L468" s="23"/>
      <c r="O468" s="24"/>
      <c r="P468" s="23"/>
      <c r="S468" s="24"/>
      <c r="T468" s="23"/>
      <c r="W468" s="24"/>
      <c r="X468" s="23"/>
      <c r="AA468" s="24"/>
      <c r="AB468" s="23"/>
    </row>
    <row r="469" spans="1:28" customFormat="1" x14ac:dyDescent="0.25">
      <c r="A469" s="26"/>
      <c r="G469" s="24"/>
      <c r="H469" s="23"/>
      <c r="K469" s="24"/>
      <c r="L469" s="23"/>
      <c r="O469" s="24"/>
      <c r="P469" s="23"/>
      <c r="S469" s="24"/>
      <c r="T469" s="23"/>
      <c r="W469" s="24"/>
      <c r="X469" s="23"/>
      <c r="AA469" s="24"/>
      <c r="AB469" s="23"/>
    </row>
    <row r="470" spans="1:28" customFormat="1" x14ac:dyDescent="0.25">
      <c r="A470" s="26"/>
      <c r="G470" s="24"/>
      <c r="H470" s="23"/>
      <c r="K470" s="24"/>
      <c r="L470" s="23"/>
      <c r="O470" s="24"/>
      <c r="P470" s="23"/>
      <c r="S470" s="24"/>
      <c r="T470" s="23"/>
      <c r="W470" s="24"/>
      <c r="X470" s="23"/>
      <c r="AA470" s="24"/>
      <c r="AB470" s="23"/>
    </row>
    <row r="471" spans="1:28" customFormat="1" x14ac:dyDescent="0.25">
      <c r="A471" s="26"/>
      <c r="G471" s="24"/>
      <c r="H471" s="23"/>
      <c r="K471" s="24"/>
      <c r="L471" s="23"/>
      <c r="O471" s="24"/>
      <c r="P471" s="23"/>
      <c r="S471" s="24"/>
      <c r="T471" s="23"/>
      <c r="W471" s="24"/>
      <c r="X471" s="23"/>
      <c r="AA471" s="24"/>
      <c r="AB471" s="23"/>
    </row>
    <row r="472" spans="1:28" customFormat="1" x14ac:dyDescent="0.25">
      <c r="A472" s="26"/>
      <c r="G472" s="24"/>
      <c r="H472" s="23"/>
      <c r="K472" s="24"/>
      <c r="L472" s="23"/>
      <c r="O472" s="24"/>
      <c r="P472" s="23"/>
      <c r="S472" s="24"/>
      <c r="T472" s="23"/>
      <c r="W472" s="24"/>
      <c r="X472" s="23"/>
      <c r="AA472" s="24"/>
      <c r="AB472" s="23"/>
    </row>
    <row r="473" spans="1:28" customFormat="1" x14ac:dyDescent="0.25">
      <c r="A473" s="26"/>
      <c r="G473" s="24"/>
      <c r="H473" s="23"/>
      <c r="K473" s="24"/>
      <c r="L473" s="23"/>
      <c r="O473" s="24"/>
      <c r="P473" s="23"/>
      <c r="S473" s="24"/>
      <c r="T473" s="23"/>
      <c r="W473" s="24"/>
      <c r="X473" s="23"/>
      <c r="AA473" s="24"/>
      <c r="AB473" s="23"/>
    </row>
    <row r="474" spans="1:28" customFormat="1" x14ac:dyDescent="0.25">
      <c r="A474" s="26"/>
      <c r="G474" s="24"/>
      <c r="H474" s="23"/>
      <c r="K474" s="24"/>
      <c r="L474" s="23"/>
      <c r="O474" s="24"/>
      <c r="P474" s="23"/>
      <c r="S474" s="24"/>
      <c r="T474" s="23"/>
      <c r="W474" s="24"/>
      <c r="X474" s="23"/>
      <c r="AA474" s="24"/>
      <c r="AB474" s="23"/>
    </row>
    <row r="475" spans="1:28" customFormat="1" x14ac:dyDescent="0.25">
      <c r="A475" s="26"/>
      <c r="G475" s="24"/>
      <c r="H475" s="23"/>
      <c r="K475" s="24"/>
      <c r="L475" s="23"/>
      <c r="O475" s="24"/>
      <c r="P475" s="23"/>
      <c r="S475" s="24"/>
      <c r="T475" s="23"/>
      <c r="W475" s="24"/>
      <c r="X475" s="23"/>
      <c r="AA475" s="24"/>
      <c r="AB475" s="23"/>
    </row>
    <row r="476" spans="1:28" customFormat="1" x14ac:dyDescent="0.25">
      <c r="A476" s="26"/>
      <c r="G476" s="24"/>
      <c r="H476" s="23"/>
      <c r="K476" s="24"/>
      <c r="L476" s="23"/>
      <c r="O476" s="24"/>
      <c r="P476" s="23"/>
      <c r="S476" s="24"/>
      <c r="T476" s="23"/>
      <c r="W476" s="24"/>
      <c r="X476" s="23"/>
      <c r="AA476" s="24"/>
      <c r="AB476" s="23"/>
    </row>
    <row r="477" spans="1:28" customFormat="1" x14ac:dyDescent="0.25">
      <c r="A477" s="26"/>
      <c r="G477" s="24"/>
      <c r="H477" s="23"/>
      <c r="K477" s="24"/>
      <c r="L477" s="23"/>
      <c r="O477" s="24"/>
      <c r="P477" s="23"/>
      <c r="S477" s="24"/>
      <c r="T477" s="23"/>
      <c r="W477" s="24"/>
      <c r="X477" s="23"/>
      <c r="AA477" s="24"/>
      <c r="AB477" s="23"/>
    </row>
    <row r="478" spans="1:28" customFormat="1" x14ac:dyDescent="0.25">
      <c r="A478" s="26"/>
      <c r="G478" s="24"/>
      <c r="H478" s="23"/>
      <c r="K478" s="24"/>
      <c r="L478" s="23"/>
      <c r="O478" s="24"/>
      <c r="P478" s="23"/>
      <c r="S478" s="24"/>
      <c r="T478" s="23"/>
      <c r="W478" s="24"/>
      <c r="X478" s="23"/>
      <c r="AA478" s="24"/>
      <c r="AB478" s="23"/>
    </row>
    <row r="479" spans="1:28" customFormat="1" x14ac:dyDescent="0.25">
      <c r="A479" s="26"/>
      <c r="G479" s="24"/>
      <c r="H479" s="23"/>
      <c r="K479" s="24"/>
      <c r="L479" s="23"/>
      <c r="O479" s="24"/>
      <c r="P479" s="23"/>
      <c r="S479" s="24"/>
      <c r="T479" s="23"/>
      <c r="W479" s="24"/>
      <c r="X479" s="23"/>
      <c r="AA479" s="24"/>
      <c r="AB479" s="23"/>
    </row>
    <row r="480" spans="1:28" customFormat="1" x14ac:dyDescent="0.25">
      <c r="A480" s="26"/>
      <c r="G480" s="24"/>
      <c r="H480" s="23"/>
      <c r="K480" s="24"/>
      <c r="L480" s="23"/>
      <c r="O480" s="24"/>
      <c r="P480" s="23"/>
      <c r="S480" s="24"/>
      <c r="T480" s="23"/>
      <c r="W480" s="24"/>
      <c r="X480" s="23"/>
      <c r="AA480" s="24"/>
      <c r="AB480" s="23"/>
    </row>
    <row r="481" spans="1:28" customFormat="1" x14ac:dyDescent="0.25">
      <c r="A481" s="26"/>
      <c r="G481" s="24"/>
      <c r="H481" s="23"/>
      <c r="K481" s="24"/>
      <c r="L481" s="23"/>
      <c r="O481" s="24"/>
      <c r="P481" s="23"/>
      <c r="S481" s="24"/>
      <c r="T481" s="23"/>
      <c r="W481" s="24"/>
      <c r="X481" s="23"/>
      <c r="AA481" s="24"/>
      <c r="AB481" s="23"/>
    </row>
    <row r="482" spans="1:28" customFormat="1" x14ac:dyDescent="0.25">
      <c r="A482" s="26"/>
      <c r="G482" s="24"/>
      <c r="H482" s="23"/>
      <c r="K482" s="24"/>
      <c r="L482" s="23"/>
      <c r="O482" s="24"/>
      <c r="P482" s="23"/>
      <c r="S482" s="24"/>
      <c r="T482" s="23"/>
      <c r="W482" s="24"/>
      <c r="X482" s="23"/>
      <c r="AA482" s="24"/>
      <c r="AB482" s="23"/>
    </row>
    <row r="483" spans="1:28" customFormat="1" x14ac:dyDescent="0.25">
      <c r="A483" s="26"/>
      <c r="G483" s="24"/>
      <c r="H483" s="23"/>
      <c r="K483" s="24"/>
      <c r="L483" s="23"/>
      <c r="O483" s="24"/>
      <c r="P483" s="23"/>
      <c r="S483" s="24"/>
      <c r="T483" s="23"/>
      <c r="W483" s="24"/>
      <c r="X483" s="23"/>
      <c r="AA483" s="24"/>
      <c r="AB483" s="23"/>
    </row>
    <row r="484" spans="1:28" customFormat="1" x14ac:dyDescent="0.25">
      <c r="A484" s="26"/>
      <c r="G484" s="24"/>
      <c r="H484" s="23"/>
      <c r="K484" s="24"/>
      <c r="L484" s="23"/>
      <c r="O484" s="24"/>
      <c r="P484" s="23"/>
      <c r="S484" s="24"/>
      <c r="T484" s="23"/>
      <c r="W484" s="24"/>
      <c r="X484" s="23"/>
      <c r="AA484" s="24"/>
      <c r="AB484" s="23"/>
    </row>
    <row r="485" spans="1:28" customFormat="1" x14ac:dyDescent="0.25">
      <c r="A485" s="26"/>
      <c r="G485" s="24"/>
      <c r="H485" s="23"/>
      <c r="K485" s="24"/>
      <c r="L485" s="23"/>
      <c r="O485" s="24"/>
      <c r="P485" s="23"/>
      <c r="S485" s="24"/>
      <c r="T485" s="23"/>
      <c r="W485" s="24"/>
      <c r="X485" s="23"/>
      <c r="AA485" s="24"/>
      <c r="AB485" s="23"/>
    </row>
    <row r="486" spans="1:28" customFormat="1" x14ac:dyDescent="0.25">
      <c r="A486" s="26"/>
      <c r="G486" s="24"/>
      <c r="H486" s="23"/>
      <c r="K486" s="24"/>
      <c r="L486" s="23"/>
      <c r="O486" s="24"/>
      <c r="P486" s="23"/>
      <c r="S486" s="24"/>
      <c r="T486" s="23"/>
      <c r="W486" s="24"/>
      <c r="X486" s="23"/>
      <c r="AA486" s="24"/>
      <c r="AB486" s="23"/>
    </row>
    <row r="487" spans="1:28" customFormat="1" x14ac:dyDescent="0.25">
      <c r="A487" s="26"/>
      <c r="G487" s="24"/>
      <c r="H487" s="23"/>
      <c r="K487" s="24"/>
      <c r="L487" s="23"/>
      <c r="O487" s="24"/>
      <c r="P487" s="23"/>
      <c r="S487" s="24"/>
      <c r="T487" s="23"/>
      <c r="W487" s="24"/>
      <c r="X487" s="23"/>
      <c r="AA487" s="24"/>
      <c r="AB487" s="23"/>
    </row>
    <row r="488" spans="1:28" customFormat="1" x14ac:dyDescent="0.25">
      <c r="A488" s="26"/>
      <c r="G488" s="24"/>
      <c r="H488" s="23"/>
      <c r="K488" s="24"/>
      <c r="L488" s="23"/>
      <c r="O488" s="24"/>
      <c r="P488" s="23"/>
      <c r="S488" s="24"/>
      <c r="T488" s="23"/>
      <c r="W488" s="24"/>
      <c r="X488" s="23"/>
      <c r="AA488" s="24"/>
      <c r="AB488" s="23"/>
    </row>
    <row r="489" spans="1:28" customFormat="1" x14ac:dyDescent="0.25">
      <c r="A489" s="26"/>
      <c r="G489" s="24"/>
      <c r="H489" s="23"/>
      <c r="K489" s="24"/>
      <c r="L489" s="23"/>
      <c r="O489" s="24"/>
      <c r="P489" s="23"/>
      <c r="S489" s="24"/>
      <c r="T489" s="23"/>
      <c r="W489" s="24"/>
      <c r="X489" s="23"/>
      <c r="AA489" s="24"/>
      <c r="AB489" s="23"/>
    </row>
    <row r="490" spans="1:28" customFormat="1" x14ac:dyDescent="0.25">
      <c r="A490" s="26"/>
      <c r="G490" s="24"/>
      <c r="H490" s="23"/>
      <c r="K490" s="24"/>
      <c r="L490" s="23"/>
      <c r="O490" s="24"/>
      <c r="P490" s="23"/>
      <c r="S490" s="24"/>
      <c r="T490" s="23"/>
      <c r="W490" s="24"/>
      <c r="X490" s="23"/>
      <c r="AA490" s="24"/>
      <c r="AB490" s="23"/>
    </row>
    <row r="491" spans="1:28" customFormat="1" x14ac:dyDescent="0.25">
      <c r="A491" s="26"/>
      <c r="G491" s="24"/>
      <c r="H491" s="23"/>
      <c r="K491" s="24"/>
      <c r="L491" s="23"/>
      <c r="O491" s="24"/>
      <c r="P491" s="23"/>
      <c r="S491" s="24"/>
      <c r="T491" s="23"/>
      <c r="W491" s="24"/>
      <c r="X491" s="23"/>
      <c r="AA491" s="24"/>
      <c r="AB491" s="23"/>
    </row>
    <row r="492" spans="1:28" customFormat="1" x14ac:dyDescent="0.25">
      <c r="A492" s="26"/>
      <c r="G492" s="24"/>
      <c r="H492" s="23"/>
      <c r="K492" s="24"/>
      <c r="L492" s="23"/>
      <c r="O492" s="24"/>
      <c r="P492" s="23"/>
      <c r="S492" s="24"/>
      <c r="T492" s="23"/>
      <c r="W492" s="24"/>
      <c r="X492" s="23"/>
      <c r="AA492" s="24"/>
      <c r="AB492" s="23"/>
    </row>
    <row r="493" spans="1:28" customFormat="1" x14ac:dyDescent="0.25">
      <c r="A493" s="26"/>
      <c r="G493" s="24"/>
      <c r="H493" s="23"/>
      <c r="K493" s="24"/>
      <c r="L493" s="23"/>
      <c r="O493" s="24"/>
      <c r="P493" s="23"/>
      <c r="S493" s="24"/>
      <c r="T493" s="23"/>
      <c r="W493" s="24"/>
      <c r="X493" s="23"/>
      <c r="AA493" s="24"/>
      <c r="AB493" s="23"/>
    </row>
    <row r="494" spans="1:28" customFormat="1" x14ac:dyDescent="0.25">
      <c r="A494" s="26"/>
      <c r="G494" s="24"/>
      <c r="H494" s="23"/>
      <c r="K494" s="24"/>
      <c r="L494" s="23"/>
      <c r="O494" s="24"/>
      <c r="P494" s="23"/>
      <c r="S494" s="24"/>
      <c r="T494" s="23"/>
      <c r="W494" s="24"/>
      <c r="X494" s="23"/>
      <c r="AA494" s="24"/>
      <c r="AB494" s="23"/>
    </row>
    <row r="495" spans="1:28" customFormat="1" x14ac:dyDescent="0.25">
      <c r="A495" s="26"/>
      <c r="G495" s="24"/>
      <c r="H495" s="23"/>
      <c r="K495" s="24"/>
      <c r="L495" s="23"/>
      <c r="O495" s="24"/>
      <c r="P495" s="23"/>
      <c r="S495" s="24"/>
      <c r="T495" s="23"/>
      <c r="W495" s="24"/>
      <c r="X495" s="23"/>
      <c r="AA495" s="24"/>
      <c r="AB495" s="23"/>
    </row>
    <row r="496" spans="1:28" customFormat="1" x14ac:dyDescent="0.25">
      <c r="A496" s="26"/>
      <c r="G496" s="24"/>
      <c r="H496" s="23"/>
      <c r="K496" s="24"/>
      <c r="L496" s="23"/>
      <c r="O496" s="24"/>
      <c r="P496" s="23"/>
      <c r="S496" s="24"/>
      <c r="T496" s="23"/>
      <c r="W496" s="24"/>
      <c r="X496" s="23"/>
      <c r="AA496" s="24"/>
      <c r="AB496" s="23"/>
    </row>
    <row r="497" spans="1:28" customFormat="1" x14ac:dyDescent="0.25">
      <c r="A497" s="26"/>
      <c r="G497" s="24"/>
      <c r="H497" s="23"/>
      <c r="K497" s="24"/>
      <c r="L497" s="23"/>
      <c r="O497" s="24"/>
      <c r="P497" s="23"/>
      <c r="S497" s="24"/>
      <c r="T497" s="23"/>
      <c r="W497" s="24"/>
      <c r="X497" s="23"/>
      <c r="AA497" s="24"/>
      <c r="AB497" s="23"/>
    </row>
    <row r="498" spans="1:28" customFormat="1" x14ac:dyDescent="0.25">
      <c r="A498" s="26"/>
      <c r="G498" s="24"/>
      <c r="H498" s="23"/>
      <c r="K498" s="24"/>
      <c r="L498" s="23"/>
      <c r="O498" s="24"/>
      <c r="P498" s="23"/>
      <c r="S498" s="24"/>
      <c r="T498" s="23"/>
      <c r="W498" s="24"/>
      <c r="X498" s="23"/>
      <c r="AA498" s="24"/>
      <c r="AB498" s="23"/>
    </row>
    <row r="499" spans="1:28" customFormat="1" x14ac:dyDescent="0.25">
      <c r="A499" s="26"/>
      <c r="G499" s="24"/>
      <c r="H499" s="23"/>
      <c r="K499" s="24"/>
      <c r="L499" s="23"/>
      <c r="O499" s="24"/>
      <c r="P499" s="23"/>
      <c r="S499" s="24"/>
      <c r="T499" s="23"/>
      <c r="W499" s="24"/>
      <c r="X499" s="23"/>
      <c r="AA499" s="24"/>
      <c r="AB499" s="23"/>
    </row>
    <row r="500" spans="1:28" customFormat="1" x14ac:dyDescent="0.25">
      <c r="A500" s="26"/>
      <c r="G500" s="24"/>
      <c r="H500" s="23"/>
      <c r="K500" s="24"/>
      <c r="L500" s="23"/>
      <c r="O500" s="24"/>
      <c r="P500" s="23"/>
      <c r="S500" s="24"/>
      <c r="T500" s="23"/>
      <c r="W500" s="24"/>
      <c r="X500" s="23"/>
      <c r="AA500" s="24"/>
      <c r="AB500" s="23"/>
    </row>
    <row r="501" spans="1:28" customFormat="1" x14ac:dyDescent="0.25">
      <c r="A501" s="26"/>
      <c r="G501" s="24"/>
      <c r="H501" s="23"/>
      <c r="K501" s="24"/>
      <c r="L501" s="23"/>
      <c r="O501" s="24"/>
      <c r="P501" s="23"/>
      <c r="S501" s="24"/>
      <c r="T501" s="23"/>
      <c r="W501" s="24"/>
      <c r="X501" s="23"/>
      <c r="AA501" s="24"/>
      <c r="AB501" s="23"/>
    </row>
    <row r="502" spans="1:28" customFormat="1" x14ac:dyDescent="0.25">
      <c r="A502" s="26"/>
      <c r="G502" s="24"/>
      <c r="H502" s="23"/>
      <c r="K502" s="24"/>
      <c r="L502" s="23"/>
      <c r="O502" s="24"/>
      <c r="P502" s="23"/>
      <c r="S502" s="24"/>
      <c r="T502" s="23"/>
      <c r="W502" s="24"/>
      <c r="X502" s="23"/>
      <c r="AA502" s="24"/>
      <c r="AB502" s="23"/>
    </row>
    <row r="503" spans="1:28" customFormat="1" x14ac:dyDescent="0.25">
      <c r="A503" s="26"/>
      <c r="G503" s="24"/>
      <c r="H503" s="23"/>
      <c r="K503" s="24"/>
      <c r="L503" s="23"/>
      <c r="O503" s="24"/>
      <c r="P503" s="23"/>
      <c r="S503" s="24"/>
      <c r="T503" s="23"/>
      <c r="W503" s="24"/>
      <c r="X503" s="23"/>
      <c r="AA503" s="24"/>
      <c r="AB503" s="23"/>
    </row>
    <row r="504" spans="1:28" customFormat="1" x14ac:dyDescent="0.25">
      <c r="A504" s="26"/>
      <c r="G504" s="24"/>
      <c r="H504" s="23"/>
      <c r="K504" s="24"/>
      <c r="L504" s="23"/>
      <c r="O504" s="24"/>
      <c r="P504" s="23"/>
      <c r="S504" s="24"/>
      <c r="T504" s="23"/>
      <c r="W504" s="24"/>
      <c r="X504" s="23"/>
      <c r="AA504" s="24"/>
      <c r="AB504" s="23"/>
    </row>
    <row r="505" spans="1:28" customFormat="1" x14ac:dyDescent="0.25">
      <c r="A505" s="26"/>
      <c r="G505" s="24"/>
      <c r="H505" s="23"/>
      <c r="K505" s="24"/>
      <c r="L505" s="23"/>
      <c r="O505" s="24"/>
      <c r="P505" s="23"/>
      <c r="S505" s="24"/>
      <c r="T505" s="23"/>
      <c r="W505" s="24"/>
      <c r="X505" s="23"/>
      <c r="AA505" s="24"/>
      <c r="AB505" s="23"/>
    </row>
    <row r="506" spans="1:28" customFormat="1" x14ac:dyDescent="0.25">
      <c r="A506" s="26"/>
      <c r="G506" s="24"/>
      <c r="H506" s="23"/>
      <c r="K506" s="24"/>
      <c r="L506" s="23"/>
      <c r="O506" s="24"/>
      <c r="P506" s="23"/>
      <c r="S506" s="24"/>
      <c r="T506" s="23"/>
      <c r="W506" s="24"/>
      <c r="X506" s="23"/>
      <c r="AA506" s="24"/>
      <c r="AB506" s="23"/>
    </row>
    <row r="507" spans="1:28" customFormat="1" x14ac:dyDescent="0.25">
      <c r="A507" s="26"/>
      <c r="G507" s="24"/>
      <c r="H507" s="23"/>
      <c r="K507" s="24"/>
      <c r="L507" s="23"/>
      <c r="O507" s="24"/>
      <c r="P507" s="23"/>
      <c r="S507" s="24"/>
      <c r="T507" s="23"/>
      <c r="W507" s="24"/>
      <c r="X507" s="23"/>
      <c r="AA507" s="24"/>
      <c r="AB507" s="23"/>
    </row>
    <row r="508" spans="1:28" customFormat="1" x14ac:dyDescent="0.25">
      <c r="A508" s="26"/>
      <c r="G508" s="24"/>
      <c r="H508" s="23"/>
      <c r="K508" s="24"/>
      <c r="L508" s="23"/>
      <c r="O508" s="24"/>
      <c r="P508" s="23"/>
      <c r="S508" s="24"/>
      <c r="T508" s="23"/>
      <c r="W508" s="24"/>
      <c r="X508" s="23"/>
      <c r="AA508" s="24"/>
      <c r="AB508" s="23"/>
    </row>
    <row r="509" spans="1:28" customFormat="1" x14ac:dyDescent="0.25">
      <c r="A509" s="26"/>
      <c r="G509" s="24"/>
      <c r="H509" s="23"/>
      <c r="K509" s="24"/>
      <c r="L509" s="23"/>
      <c r="O509" s="24"/>
      <c r="P509" s="23"/>
      <c r="S509" s="24"/>
      <c r="T509" s="23"/>
      <c r="W509" s="24"/>
      <c r="X509" s="23"/>
      <c r="AA509" s="24"/>
      <c r="AB509" s="23"/>
    </row>
    <row r="510" spans="1:28" customFormat="1" x14ac:dyDescent="0.25">
      <c r="A510" s="26"/>
      <c r="G510" s="24"/>
      <c r="H510" s="23"/>
      <c r="K510" s="24"/>
      <c r="L510" s="23"/>
      <c r="O510" s="24"/>
      <c r="P510" s="23"/>
      <c r="S510" s="24"/>
      <c r="T510" s="23"/>
      <c r="W510" s="24"/>
      <c r="X510" s="23"/>
      <c r="AA510" s="24"/>
      <c r="AB510" s="23"/>
    </row>
    <row r="511" spans="1:28" customFormat="1" x14ac:dyDescent="0.25">
      <c r="A511" s="26"/>
      <c r="G511" s="24"/>
      <c r="H511" s="23"/>
      <c r="K511" s="24"/>
      <c r="L511" s="23"/>
      <c r="O511" s="24"/>
      <c r="P511" s="23"/>
      <c r="S511" s="24"/>
      <c r="T511" s="23"/>
      <c r="W511" s="24"/>
      <c r="X511" s="23"/>
      <c r="AA511" s="24"/>
      <c r="AB511" s="23"/>
    </row>
    <row r="512" spans="1:28" customFormat="1" x14ac:dyDescent="0.25">
      <c r="A512" s="26"/>
      <c r="G512" s="24"/>
      <c r="H512" s="23"/>
      <c r="K512" s="24"/>
      <c r="L512" s="23"/>
      <c r="O512" s="24"/>
      <c r="P512" s="23"/>
      <c r="S512" s="24"/>
      <c r="T512" s="23"/>
      <c r="W512" s="24"/>
      <c r="X512" s="23"/>
      <c r="AA512" s="24"/>
      <c r="AB512" s="23"/>
    </row>
    <row r="513" spans="1:28" customFormat="1" x14ac:dyDescent="0.25">
      <c r="A513" s="26"/>
      <c r="G513" s="24"/>
      <c r="H513" s="23"/>
      <c r="K513" s="24"/>
      <c r="L513" s="23"/>
      <c r="O513" s="24"/>
      <c r="P513" s="23"/>
      <c r="S513" s="24"/>
      <c r="T513" s="23"/>
      <c r="W513" s="24"/>
      <c r="X513" s="23"/>
      <c r="AA513" s="24"/>
      <c r="AB513" s="23"/>
    </row>
    <row r="514" spans="1:28" customFormat="1" x14ac:dyDescent="0.25">
      <c r="A514" s="26"/>
      <c r="G514" s="24"/>
      <c r="H514" s="23"/>
      <c r="K514" s="24"/>
      <c r="L514" s="23"/>
      <c r="O514" s="24"/>
      <c r="P514" s="23"/>
      <c r="S514" s="24"/>
      <c r="T514" s="23"/>
      <c r="W514" s="24"/>
      <c r="X514" s="23"/>
      <c r="AA514" s="24"/>
      <c r="AB514" s="23"/>
    </row>
    <row r="515" spans="1:28" customFormat="1" x14ac:dyDescent="0.25">
      <c r="A515" s="26"/>
      <c r="G515" s="24"/>
      <c r="H515" s="23"/>
      <c r="K515" s="24"/>
      <c r="L515" s="23"/>
      <c r="O515" s="24"/>
      <c r="P515" s="23"/>
      <c r="S515" s="24"/>
      <c r="T515" s="23"/>
      <c r="W515" s="24"/>
      <c r="X515" s="23"/>
      <c r="AA515" s="24"/>
      <c r="AB515" s="23"/>
    </row>
    <row r="516" spans="1:28" customFormat="1" x14ac:dyDescent="0.25">
      <c r="A516" s="26"/>
      <c r="G516" s="24"/>
      <c r="H516" s="23"/>
      <c r="K516" s="24"/>
      <c r="L516" s="23"/>
      <c r="O516" s="24"/>
      <c r="P516" s="23"/>
      <c r="S516" s="24"/>
      <c r="T516" s="23"/>
      <c r="W516" s="24"/>
      <c r="X516" s="23"/>
      <c r="AA516" s="24"/>
      <c r="AB516" s="23"/>
    </row>
    <row r="517" spans="1:28" customFormat="1" x14ac:dyDescent="0.25">
      <c r="A517" s="26"/>
      <c r="G517" s="24"/>
      <c r="H517" s="23"/>
      <c r="K517" s="24"/>
      <c r="L517" s="23"/>
      <c r="O517" s="24"/>
      <c r="P517" s="23"/>
      <c r="S517" s="24"/>
      <c r="T517" s="23"/>
      <c r="W517" s="24"/>
      <c r="X517" s="23"/>
      <c r="AA517" s="24"/>
      <c r="AB517" s="23"/>
    </row>
    <row r="518" spans="1:28" customFormat="1" x14ac:dyDescent="0.25">
      <c r="A518" s="26"/>
      <c r="G518" s="24"/>
      <c r="H518" s="23"/>
      <c r="K518" s="24"/>
      <c r="L518" s="23"/>
      <c r="O518" s="24"/>
      <c r="P518" s="23"/>
      <c r="S518" s="24"/>
      <c r="T518" s="23"/>
      <c r="W518" s="24"/>
      <c r="X518" s="23"/>
      <c r="AA518" s="24"/>
      <c r="AB518" s="23"/>
    </row>
    <row r="519" spans="1:28" customFormat="1" x14ac:dyDescent="0.25">
      <c r="A519" s="26"/>
      <c r="G519" s="24"/>
      <c r="H519" s="23"/>
      <c r="K519" s="24"/>
      <c r="L519" s="23"/>
      <c r="O519" s="24"/>
      <c r="P519" s="23"/>
      <c r="S519" s="24"/>
      <c r="T519" s="23"/>
      <c r="W519" s="24"/>
      <c r="X519" s="23"/>
      <c r="AA519" s="24"/>
      <c r="AB519" s="23"/>
    </row>
    <row r="520" spans="1:28" customFormat="1" x14ac:dyDescent="0.25">
      <c r="A520" s="26"/>
      <c r="G520" s="24"/>
      <c r="H520" s="23"/>
      <c r="K520" s="24"/>
      <c r="L520" s="23"/>
      <c r="O520" s="24"/>
      <c r="P520" s="23"/>
      <c r="S520" s="24"/>
      <c r="T520" s="23"/>
      <c r="W520" s="24"/>
      <c r="X520" s="23"/>
      <c r="AA520" s="24"/>
      <c r="AB520" s="23"/>
    </row>
    <row r="521" spans="1:28" customFormat="1" x14ac:dyDescent="0.25">
      <c r="A521" s="26"/>
      <c r="G521" s="24"/>
      <c r="H521" s="23"/>
      <c r="K521" s="24"/>
      <c r="L521" s="23"/>
      <c r="O521" s="24"/>
      <c r="P521" s="23"/>
      <c r="S521" s="24"/>
      <c r="T521" s="23"/>
      <c r="W521" s="24"/>
      <c r="X521" s="23"/>
      <c r="AA521" s="24"/>
      <c r="AB521" s="23"/>
    </row>
    <row r="522" spans="1:28" customFormat="1" x14ac:dyDescent="0.25">
      <c r="A522" s="26"/>
      <c r="G522" s="24"/>
      <c r="H522" s="23"/>
      <c r="K522" s="24"/>
      <c r="L522" s="23"/>
      <c r="O522" s="24"/>
      <c r="P522" s="23"/>
      <c r="S522" s="24"/>
      <c r="T522" s="23"/>
      <c r="W522" s="24"/>
      <c r="X522" s="23"/>
      <c r="AA522" s="24"/>
      <c r="AB522" s="23"/>
    </row>
    <row r="523" spans="1:28" customFormat="1" x14ac:dyDescent="0.25">
      <c r="A523" s="26"/>
      <c r="G523" s="24"/>
      <c r="H523" s="23"/>
      <c r="K523" s="24"/>
      <c r="L523" s="23"/>
      <c r="O523" s="24"/>
      <c r="P523" s="23"/>
      <c r="S523" s="24"/>
      <c r="T523" s="23"/>
      <c r="W523" s="24"/>
      <c r="X523" s="23"/>
      <c r="AA523" s="24"/>
      <c r="AB523" s="23"/>
    </row>
    <row r="524" spans="1:28" customFormat="1" x14ac:dyDescent="0.25">
      <c r="A524" s="26"/>
      <c r="G524" s="24"/>
      <c r="H524" s="23"/>
      <c r="K524" s="24"/>
      <c r="L524" s="23"/>
      <c r="O524" s="24"/>
      <c r="P524" s="23"/>
      <c r="S524" s="24"/>
      <c r="T524" s="23"/>
      <c r="W524" s="24"/>
      <c r="X524" s="23"/>
      <c r="AA524" s="24"/>
      <c r="AB524" s="23"/>
    </row>
    <row r="525" spans="1:28" customFormat="1" x14ac:dyDescent="0.25">
      <c r="A525" s="26"/>
      <c r="G525" s="24"/>
      <c r="H525" s="23"/>
      <c r="K525" s="24"/>
      <c r="L525" s="23"/>
      <c r="O525" s="24"/>
      <c r="P525" s="23"/>
      <c r="S525" s="24"/>
      <c r="T525" s="23"/>
      <c r="W525" s="24"/>
      <c r="X525" s="23"/>
      <c r="AA525" s="24"/>
      <c r="AB525" s="23"/>
    </row>
    <row r="526" spans="1:28" customFormat="1" x14ac:dyDescent="0.25">
      <c r="A526" s="26"/>
      <c r="G526" s="24"/>
      <c r="H526" s="23"/>
      <c r="K526" s="24"/>
      <c r="L526" s="23"/>
      <c r="O526" s="24"/>
      <c r="P526" s="23"/>
      <c r="S526" s="24"/>
      <c r="T526" s="23"/>
      <c r="W526" s="24"/>
      <c r="X526" s="23"/>
      <c r="AA526" s="24"/>
      <c r="AB526" s="23"/>
    </row>
    <row r="527" spans="1:28" customFormat="1" x14ac:dyDescent="0.25">
      <c r="A527" s="26"/>
      <c r="G527" s="24"/>
      <c r="H527" s="23"/>
      <c r="K527" s="24"/>
      <c r="L527" s="23"/>
      <c r="O527" s="24"/>
      <c r="P527" s="23"/>
      <c r="S527" s="24"/>
      <c r="T527" s="23"/>
      <c r="W527" s="24"/>
      <c r="X527" s="23"/>
      <c r="AA527" s="24"/>
      <c r="AB527" s="23"/>
    </row>
    <row r="528" spans="1:28" customFormat="1" x14ac:dyDescent="0.25">
      <c r="A528" s="26"/>
      <c r="G528" s="24"/>
      <c r="H528" s="23"/>
      <c r="K528" s="24"/>
      <c r="L528" s="23"/>
      <c r="O528" s="24"/>
      <c r="P528" s="23"/>
      <c r="S528" s="24"/>
      <c r="T528" s="23"/>
      <c r="W528" s="24"/>
      <c r="X528" s="23"/>
      <c r="AA528" s="24"/>
      <c r="AB528" s="23"/>
    </row>
    <row r="529" spans="1:28" customFormat="1" x14ac:dyDescent="0.25">
      <c r="A529" s="26"/>
      <c r="G529" s="24"/>
      <c r="H529" s="23"/>
      <c r="K529" s="24"/>
      <c r="L529" s="23"/>
      <c r="O529" s="24"/>
      <c r="P529" s="23"/>
      <c r="S529" s="24"/>
      <c r="T529" s="23"/>
      <c r="W529" s="24"/>
      <c r="X529" s="23"/>
      <c r="AA529" s="24"/>
      <c r="AB529" s="23"/>
    </row>
    <row r="530" spans="1:28" customFormat="1" x14ac:dyDescent="0.25">
      <c r="A530" s="26"/>
      <c r="G530" s="24"/>
      <c r="H530" s="23"/>
      <c r="K530" s="24"/>
      <c r="L530" s="23"/>
      <c r="O530" s="24"/>
      <c r="P530" s="23"/>
      <c r="S530" s="24"/>
      <c r="T530" s="23"/>
      <c r="W530" s="24"/>
      <c r="X530" s="23"/>
      <c r="AA530" s="24"/>
      <c r="AB530" s="23"/>
    </row>
    <row r="531" spans="1:28" customFormat="1" x14ac:dyDescent="0.25">
      <c r="A531" s="26"/>
      <c r="G531" s="24"/>
      <c r="H531" s="23"/>
      <c r="K531" s="24"/>
      <c r="L531" s="23"/>
      <c r="O531" s="24"/>
      <c r="P531" s="23"/>
      <c r="S531" s="24"/>
      <c r="T531" s="23"/>
      <c r="W531" s="24"/>
      <c r="X531" s="23"/>
      <c r="AA531" s="24"/>
      <c r="AB531" s="23"/>
    </row>
    <row r="532" spans="1:28" customFormat="1" x14ac:dyDescent="0.25">
      <c r="A532" s="26"/>
      <c r="G532" s="24"/>
      <c r="H532" s="23"/>
      <c r="K532" s="24"/>
      <c r="L532" s="23"/>
      <c r="O532" s="24"/>
      <c r="P532" s="23"/>
      <c r="S532" s="24"/>
      <c r="T532" s="23"/>
      <c r="W532" s="24"/>
      <c r="X532" s="23"/>
      <c r="AA532" s="24"/>
      <c r="AB532" s="23"/>
    </row>
    <row r="533" spans="1:28" customFormat="1" x14ac:dyDescent="0.25">
      <c r="A533" s="26"/>
      <c r="G533" s="24"/>
      <c r="H533" s="23"/>
      <c r="K533" s="24"/>
      <c r="L533" s="23"/>
      <c r="O533" s="24"/>
      <c r="P533" s="23"/>
      <c r="S533" s="24"/>
      <c r="T533" s="23"/>
      <c r="W533" s="24"/>
      <c r="X533" s="23"/>
      <c r="AA533" s="24"/>
      <c r="AB533" s="23"/>
    </row>
    <row r="534" spans="1:28" customFormat="1" x14ac:dyDescent="0.25">
      <c r="A534" s="26"/>
      <c r="G534" s="24"/>
      <c r="H534" s="23"/>
      <c r="K534" s="24"/>
      <c r="L534" s="23"/>
      <c r="O534" s="24"/>
      <c r="P534" s="23"/>
      <c r="S534" s="24"/>
      <c r="T534" s="23"/>
      <c r="W534" s="24"/>
      <c r="X534" s="23"/>
      <c r="AA534" s="24"/>
      <c r="AB534" s="23"/>
    </row>
    <row r="535" spans="1:28" customFormat="1" x14ac:dyDescent="0.25">
      <c r="A535" s="26"/>
      <c r="G535" s="24"/>
      <c r="H535" s="23"/>
      <c r="K535" s="24"/>
      <c r="L535" s="23"/>
      <c r="O535" s="24"/>
      <c r="P535" s="23"/>
      <c r="S535" s="24"/>
      <c r="T535" s="23"/>
      <c r="W535" s="24"/>
      <c r="X535" s="23"/>
      <c r="AA535" s="24"/>
      <c r="AB535" s="23"/>
    </row>
    <row r="536" spans="1:28" customFormat="1" x14ac:dyDescent="0.25">
      <c r="A536" s="26"/>
      <c r="G536" s="24"/>
      <c r="H536" s="23"/>
      <c r="K536" s="24"/>
      <c r="L536" s="23"/>
      <c r="O536" s="24"/>
      <c r="P536" s="23"/>
      <c r="S536" s="24"/>
      <c r="T536" s="23"/>
      <c r="W536" s="24"/>
      <c r="X536" s="23"/>
      <c r="AA536" s="24"/>
      <c r="AB536" s="23"/>
    </row>
    <row r="537" spans="1:28" customFormat="1" x14ac:dyDescent="0.25">
      <c r="A537" s="26"/>
      <c r="G537" s="24"/>
      <c r="H537" s="23"/>
      <c r="K537" s="24"/>
      <c r="L537" s="23"/>
      <c r="O537" s="24"/>
      <c r="P537" s="23"/>
      <c r="S537" s="24"/>
      <c r="T537" s="23"/>
      <c r="W537" s="24"/>
      <c r="X537" s="23"/>
      <c r="AA537" s="24"/>
      <c r="AB537" s="23"/>
    </row>
    <row r="538" spans="1:28" customFormat="1" x14ac:dyDescent="0.25">
      <c r="A538" s="26"/>
      <c r="G538" s="24"/>
      <c r="H538" s="23"/>
      <c r="K538" s="24"/>
      <c r="L538" s="23"/>
      <c r="O538" s="24"/>
      <c r="P538" s="23"/>
      <c r="S538" s="24"/>
      <c r="T538" s="23"/>
      <c r="W538" s="24"/>
      <c r="X538" s="23"/>
      <c r="AA538" s="24"/>
      <c r="AB538" s="23"/>
    </row>
    <row r="539" spans="1:28" customFormat="1" x14ac:dyDescent="0.25">
      <c r="A539" s="26"/>
      <c r="G539" s="24"/>
      <c r="H539" s="23"/>
      <c r="K539" s="24"/>
      <c r="L539" s="23"/>
      <c r="O539" s="24"/>
      <c r="P539" s="23"/>
      <c r="S539" s="24"/>
      <c r="T539" s="23"/>
      <c r="W539" s="24"/>
      <c r="X539" s="23"/>
      <c r="AA539" s="24"/>
      <c r="AB539" s="23"/>
    </row>
    <row r="540" spans="1:28" customFormat="1" x14ac:dyDescent="0.25">
      <c r="A540" s="26"/>
      <c r="G540" s="24"/>
      <c r="H540" s="23"/>
      <c r="K540" s="24"/>
      <c r="L540" s="23"/>
      <c r="O540" s="24"/>
      <c r="P540" s="23"/>
      <c r="S540" s="24"/>
      <c r="T540" s="23"/>
      <c r="W540" s="24"/>
      <c r="X540" s="23"/>
      <c r="AA540" s="24"/>
      <c r="AB540" s="23"/>
    </row>
    <row r="541" spans="1:28" customFormat="1" x14ac:dyDescent="0.25">
      <c r="A541" s="26"/>
      <c r="G541" s="24"/>
      <c r="H541" s="23"/>
      <c r="K541" s="24"/>
      <c r="L541" s="23"/>
      <c r="O541" s="24"/>
      <c r="P541" s="23"/>
      <c r="S541" s="24"/>
      <c r="T541" s="23"/>
      <c r="W541" s="24"/>
      <c r="X541" s="23"/>
      <c r="AA541" s="24"/>
      <c r="AB541" s="23"/>
    </row>
    <row r="542" spans="1:28" customFormat="1" x14ac:dyDescent="0.25">
      <c r="A542" s="26"/>
      <c r="G542" s="24"/>
      <c r="H542" s="23"/>
      <c r="K542" s="24"/>
      <c r="L542" s="23"/>
      <c r="O542" s="24"/>
      <c r="P542" s="23"/>
      <c r="S542" s="24"/>
      <c r="T542" s="23"/>
      <c r="W542" s="24"/>
      <c r="X542" s="23"/>
      <c r="AA542" s="24"/>
      <c r="AB542" s="23"/>
    </row>
    <row r="543" spans="1:28" customFormat="1" x14ac:dyDescent="0.25">
      <c r="A543" s="26"/>
      <c r="G543" s="24"/>
      <c r="H543" s="23"/>
      <c r="K543" s="24"/>
      <c r="L543" s="23"/>
      <c r="O543" s="24"/>
      <c r="P543" s="23"/>
      <c r="S543" s="24"/>
      <c r="T543" s="23"/>
      <c r="W543" s="24"/>
      <c r="X543" s="23"/>
      <c r="AA543" s="24"/>
      <c r="AB543" s="23"/>
    </row>
    <row r="544" spans="1:28" customFormat="1" x14ac:dyDescent="0.25">
      <c r="A544" s="26"/>
      <c r="G544" s="24"/>
      <c r="H544" s="23"/>
      <c r="K544" s="24"/>
      <c r="L544" s="23"/>
      <c r="O544" s="24"/>
      <c r="P544" s="23"/>
      <c r="S544" s="24"/>
      <c r="T544" s="23"/>
      <c r="W544" s="24"/>
      <c r="X544" s="23"/>
      <c r="AA544" s="24"/>
      <c r="AB544" s="23"/>
    </row>
    <row r="545" spans="1:28" customFormat="1" x14ac:dyDescent="0.25">
      <c r="A545" s="26"/>
      <c r="G545" s="24"/>
      <c r="H545" s="23"/>
      <c r="K545" s="24"/>
      <c r="L545" s="23"/>
      <c r="O545" s="24"/>
      <c r="P545" s="23"/>
      <c r="S545" s="24"/>
      <c r="T545" s="23"/>
      <c r="W545" s="24"/>
      <c r="X545" s="23"/>
      <c r="AA545" s="24"/>
      <c r="AB545" s="23"/>
    </row>
    <row r="546" spans="1:28" customFormat="1" x14ac:dyDescent="0.25">
      <c r="A546" s="26"/>
      <c r="G546" s="24"/>
      <c r="H546" s="23"/>
      <c r="K546" s="24"/>
      <c r="L546" s="23"/>
      <c r="O546" s="24"/>
      <c r="P546" s="23"/>
      <c r="S546" s="24"/>
      <c r="T546" s="23"/>
      <c r="W546" s="24"/>
      <c r="X546" s="23"/>
      <c r="AA546" s="24"/>
      <c r="AB546" s="23"/>
    </row>
    <row r="547" spans="1:28" customFormat="1" x14ac:dyDescent="0.25">
      <c r="A547" s="26"/>
      <c r="G547" s="24"/>
      <c r="H547" s="23"/>
      <c r="K547" s="24"/>
      <c r="L547" s="23"/>
      <c r="O547" s="24"/>
      <c r="P547" s="23"/>
      <c r="S547" s="24"/>
      <c r="T547" s="23"/>
      <c r="W547" s="24"/>
      <c r="X547" s="23"/>
      <c r="AA547" s="24"/>
      <c r="AB547" s="23"/>
    </row>
    <row r="548" spans="1:28" customFormat="1" x14ac:dyDescent="0.25">
      <c r="A548" s="26"/>
      <c r="G548" s="24"/>
      <c r="H548" s="23"/>
      <c r="K548" s="24"/>
      <c r="L548" s="23"/>
      <c r="O548" s="24"/>
      <c r="P548" s="23"/>
      <c r="S548" s="24"/>
      <c r="T548" s="23"/>
      <c r="W548" s="24"/>
      <c r="X548" s="23"/>
      <c r="AA548" s="24"/>
      <c r="AB548" s="23"/>
    </row>
    <row r="549" spans="1:28" customFormat="1" x14ac:dyDescent="0.25">
      <c r="A549" s="26"/>
      <c r="G549" s="24"/>
      <c r="H549" s="23"/>
      <c r="K549" s="24"/>
      <c r="L549" s="23"/>
      <c r="O549" s="24"/>
      <c r="P549" s="23"/>
      <c r="S549" s="24"/>
      <c r="T549" s="23"/>
      <c r="W549" s="24"/>
      <c r="X549" s="23"/>
      <c r="AA549" s="24"/>
      <c r="AB549" s="23"/>
    </row>
    <row r="550" spans="1:28" customFormat="1" x14ac:dyDescent="0.25">
      <c r="A550" s="26"/>
      <c r="G550" s="24"/>
      <c r="H550" s="23"/>
      <c r="K550" s="24"/>
      <c r="L550" s="23"/>
      <c r="O550" s="24"/>
      <c r="P550" s="23"/>
      <c r="S550" s="24"/>
      <c r="T550" s="23"/>
      <c r="W550" s="24"/>
      <c r="X550" s="23"/>
      <c r="AA550" s="24"/>
      <c r="AB550" s="23"/>
    </row>
    <row r="551" spans="1:28" customFormat="1" x14ac:dyDescent="0.25">
      <c r="A551" s="26"/>
      <c r="G551" s="24"/>
      <c r="H551" s="23"/>
      <c r="K551" s="24"/>
      <c r="L551" s="23"/>
      <c r="O551" s="24"/>
      <c r="P551" s="23"/>
      <c r="S551" s="24"/>
      <c r="T551" s="23"/>
      <c r="W551" s="24"/>
      <c r="X551" s="23"/>
      <c r="AA551" s="24"/>
      <c r="AB551" s="23"/>
    </row>
    <row r="552" spans="1:28" customFormat="1" x14ac:dyDescent="0.25">
      <c r="A552" s="26"/>
      <c r="G552" s="24"/>
      <c r="H552" s="23"/>
      <c r="K552" s="24"/>
      <c r="L552" s="23"/>
      <c r="O552" s="24"/>
      <c r="P552" s="23"/>
      <c r="S552" s="24"/>
      <c r="T552" s="23"/>
      <c r="W552" s="24"/>
      <c r="X552" s="23"/>
      <c r="AA552" s="24"/>
      <c r="AB552" s="23"/>
    </row>
    <row r="553" spans="1:28" customFormat="1" x14ac:dyDescent="0.25">
      <c r="A553" s="26"/>
      <c r="G553" s="24"/>
      <c r="H553" s="23"/>
      <c r="K553" s="24"/>
      <c r="L553" s="23"/>
      <c r="O553" s="24"/>
      <c r="P553" s="23"/>
      <c r="S553" s="24"/>
      <c r="T553" s="23"/>
      <c r="W553" s="24"/>
      <c r="X553" s="23"/>
      <c r="AA553" s="24"/>
      <c r="AB553" s="23"/>
    </row>
    <row r="554" spans="1:28" customFormat="1" x14ac:dyDescent="0.25">
      <c r="A554" s="26"/>
      <c r="G554" s="24"/>
      <c r="H554" s="23"/>
      <c r="K554" s="24"/>
      <c r="L554" s="23"/>
      <c r="O554" s="24"/>
      <c r="P554" s="23"/>
      <c r="S554" s="24"/>
      <c r="T554" s="23"/>
      <c r="W554" s="24"/>
      <c r="X554" s="23"/>
      <c r="AA554" s="24"/>
      <c r="AB554" s="23"/>
    </row>
    <row r="555" spans="1:28" customFormat="1" x14ac:dyDescent="0.25">
      <c r="A555" s="26"/>
      <c r="G555" s="24"/>
      <c r="H555" s="23"/>
      <c r="K555" s="24"/>
      <c r="L555" s="23"/>
      <c r="O555" s="24"/>
      <c r="P555" s="23"/>
      <c r="S555" s="24"/>
      <c r="T555" s="23"/>
      <c r="W555" s="24"/>
      <c r="X555" s="23"/>
      <c r="AA555" s="24"/>
      <c r="AB555" s="23"/>
    </row>
    <row r="556" spans="1:28" customFormat="1" x14ac:dyDescent="0.25">
      <c r="A556" s="26"/>
      <c r="G556" s="24"/>
      <c r="H556" s="23"/>
      <c r="K556" s="24"/>
      <c r="L556" s="23"/>
      <c r="O556" s="24"/>
      <c r="P556" s="23"/>
      <c r="S556" s="24"/>
      <c r="T556" s="23"/>
      <c r="W556" s="24"/>
      <c r="X556" s="23"/>
      <c r="AA556" s="24"/>
      <c r="AB556" s="23"/>
    </row>
    <row r="557" spans="1:28" customFormat="1" x14ac:dyDescent="0.25">
      <c r="A557" s="26"/>
      <c r="G557" s="24"/>
      <c r="H557" s="23"/>
      <c r="K557" s="24"/>
      <c r="L557" s="23"/>
      <c r="O557" s="24"/>
      <c r="P557" s="23"/>
      <c r="S557" s="24"/>
      <c r="T557" s="23"/>
      <c r="W557" s="24"/>
      <c r="X557" s="23"/>
      <c r="AA557" s="24"/>
      <c r="AB557" s="23"/>
    </row>
    <row r="558" spans="1:28" customFormat="1" x14ac:dyDescent="0.25">
      <c r="A558" s="26"/>
      <c r="G558" s="24"/>
      <c r="H558" s="23"/>
      <c r="K558" s="24"/>
      <c r="L558" s="23"/>
      <c r="O558" s="24"/>
      <c r="P558" s="23"/>
      <c r="S558" s="24"/>
      <c r="T558" s="23"/>
      <c r="W558" s="24"/>
      <c r="X558" s="23"/>
      <c r="AA558" s="24"/>
      <c r="AB558" s="23"/>
    </row>
    <row r="559" spans="1:28" customFormat="1" x14ac:dyDescent="0.25">
      <c r="A559" s="26"/>
      <c r="G559" s="24"/>
      <c r="H559" s="23"/>
      <c r="K559" s="24"/>
      <c r="L559" s="23"/>
      <c r="O559" s="24"/>
      <c r="P559" s="23"/>
      <c r="S559" s="24"/>
      <c r="T559" s="23"/>
      <c r="W559" s="24"/>
      <c r="X559" s="23"/>
      <c r="AA559" s="24"/>
      <c r="AB559" s="23"/>
    </row>
    <row r="560" spans="1:28" customFormat="1" x14ac:dyDescent="0.25">
      <c r="A560" s="26"/>
      <c r="G560" s="24"/>
      <c r="H560" s="23"/>
      <c r="K560" s="24"/>
      <c r="L560" s="23"/>
      <c r="O560" s="24"/>
      <c r="P560" s="23"/>
      <c r="S560" s="24"/>
      <c r="T560" s="23"/>
      <c r="W560" s="24"/>
      <c r="X560" s="23"/>
      <c r="AA560" s="24"/>
      <c r="AB560" s="23"/>
    </row>
    <row r="561" spans="1:28" customFormat="1" x14ac:dyDescent="0.25">
      <c r="A561" s="26"/>
      <c r="G561" s="24"/>
      <c r="H561" s="23"/>
      <c r="K561" s="24"/>
      <c r="L561" s="23"/>
      <c r="O561" s="24"/>
      <c r="P561" s="23"/>
      <c r="S561" s="24"/>
      <c r="T561" s="23"/>
      <c r="W561" s="24"/>
      <c r="X561" s="23"/>
      <c r="AA561" s="24"/>
      <c r="AB561" s="23"/>
    </row>
    <row r="562" spans="1:28" customFormat="1" x14ac:dyDescent="0.25">
      <c r="A562" s="26"/>
      <c r="G562" s="24"/>
      <c r="H562" s="23"/>
      <c r="K562" s="24"/>
      <c r="L562" s="23"/>
      <c r="O562" s="24"/>
      <c r="P562" s="23"/>
      <c r="S562" s="24"/>
      <c r="T562" s="23"/>
      <c r="W562" s="24"/>
      <c r="X562" s="23"/>
      <c r="AA562" s="24"/>
      <c r="AB562" s="23"/>
    </row>
    <row r="563" spans="1:28" customFormat="1" x14ac:dyDescent="0.25">
      <c r="A563" s="26"/>
      <c r="G563" s="24"/>
      <c r="H563" s="23"/>
      <c r="K563" s="24"/>
      <c r="L563" s="23"/>
      <c r="O563" s="24"/>
      <c r="P563" s="23"/>
      <c r="S563" s="24"/>
      <c r="T563" s="23"/>
      <c r="W563" s="24"/>
      <c r="X563" s="23"/>
      <c r="AA563" s="24"/>
      <c r="AB563" s="23"/>
    </row>
    <row r="564" spans="1:28" customFormat="1" x14ac:dyDescent="0.25">
      <c r="A564" s="26"/>
      <c r="G564" s="24"/>
      <c r="H564" s="23"/>
      <c r="K564" s="24"/>
      <c r="L564" s="23"/>
      <c r="O564" s="24"/>
      <c r="P564" s="23"/>
      <c r="S564" s="24"/>
      <c r="T564" s="23"/>
      <c r="W564" s="24"/>
      <c r="X564" s="23"/>
      <c r="AA564" s="24"/>
      <c r="AB564" s="23"/>
    </row>
    <row r="565" spans="1:28" customFormat="1" x14ac:dyDescent="0.25">
      <c r="A565" s="26"/>
      <c r="G565" s="24"/>
      <c r="H565" s="23"/>
      <c r="K565" s="24"/>
      <c r="L565" s="23"/>
      <c r="O565" s="24"/>
      <c r="P565" s="23"/>
      <c r="S565" s="24"/>
      <c r="T565" s="23"/>
      <c r="W565" s="24"/>
      <c r="X565" s="23"/>
      <c r="AA565" s="24"/>
      <c r="AB565" s="23"/>
    </row>
    <row r="566" spans="1:28" customFormat="1" x14ac:dyDescent="0.25">
      <c r="A566" s="26"/>
      <c r="G566" s="24"/>
      <c r="H566" s="23"/>
      <c r="K566" s="24"/>
      <c r="L566" s="23"/>
      <c r="O566" s="24"/>
      <c r="P566" s="23"/>
      <c r="S566" s="24"/>
      <c r="T566" s="23"/>
      <c r="W566" s="24"/>
      <c r="X566" s="23"/>
      <c r="AA566" s="24"/>
      <c r="AB566" s="23"/>
    </row>
    <row r="567" spans="1:28" customFormat="1" x14ac:dyDescent="0.25">
      <c r="A567" s="26"/>
      <c r="G567" s="24"/>
      <c r="H567" s="23"/>
      <c r="K567" s="24"/>
      <c r="L567" s="23"/>
      <c r="O567" s="24"/>
      <c r="P567" s="23"/>
      <c r="S567" s="24"/>
      <c r="T567" s="23"/>
      <c r="W567" s="24"/>
      <c r="X567" s="23"/>
      <c r="AA567" s="24"/>
      <c r="AB567" s="23"/>
    </row>
    <row r="568" spans="1:28" customFormat="1" x14ac:dyDescent="0.25">
      <c r="A568" s="26"/>
      <c r="G568" s="24"/>
      <c r="H568" s="23"/>
      <c r="K568" s="24"/>
      <c r="L568" s="23"/>
      <c r="O568" s="24"/>
      <c r="P568" s="23"/>
      <c r="S568" s="24"/>
      <c r="T568" s="23"/>
      <c r="W568" s="24"/>
      <c r="X568" s="23"/>
      <c r="AA568" s="24"/>
      <c r="AB568" s="23"/>
    </row>
    <row r="569" spans="1:28" customFormat="1" x14ac:dyDescent="0.25">
      <c r="A569" s="26"/>
      <c r="G569" s="24"/>
      <c r="H569" s="23"/>
      <c r="K569" s="24"/>
      <c r="L569" s="23"/>
      <c r="O569" s="24"/>
      <c r="P569" s="23"/>
      <c r="S569" s="24"/>
      <c r="T569" s="23"/>
      <c r="W569" s="24"/>
      <c r="X569" s="23"/>
      <c r="AA569" s="24"/>
      <c r="AB569" s="23"/>
    </row>
    <row r="570" spans="1:28" customFormat="1" x14ac:dyDescent="0.25">
      <c r="A570" s="26"/>
      <c r="G570" s="24"/>
      <c r="H570" s="23"/>
      <c r="K570" s="24"/>
      <c r="L570" s="23"/>
      <c r="O570" s="24"/>
      <c r="P570" s="23"/>
      <c r="S570" s="24"/>
      <c r="T570" s="23"/>
      <c r="W570" s="24"/>
      <c r="X570" s="23"/>
      <c r="AA570" s="24"/>
      <c r="AB570" s="23"/>
    </row>
    <row r="571" spans="1:28" customFormat="1" x14ac:dyDescent="0.25">
      <c r="A571" s="26"/>
      <c r="G571" s="24"/>
      <c r="H571" s="23"/>
      <c r="K571" s="24"/>
      <c r="L571" s="23"/>
      <c r="O571" s="24"/>
      <c r="P571" s="23"/>
      <c r="S571" s="24"/>
      <c r="T571" s="23"/>
      <c r="W571" s="24"/>
      <c r="X571" s="23"/>
      <c r="AA571" s="24"/>
      <c r="AB571" s="23"/>
    </row>
    <row r="572" spans="1:28" customFormat="1" x14ac:dyDescent="0.25">
      <c r="A572" s="26"/>
      <c r="G572" s="24"/>
      <c r="H572" s="23"/>
      <c r="K572" s="24"/>
      <c r="L572" s="23"/>
      <c r="O572" s="24"/>
      <c r="P572" s="23"/>
      <c r="S572" s="24"/>
      <c r="T572" s="23"/>
      <c r="W572" s="24"/>
      <c r="X572" s="23"/>
      <c r="AA572" s="24"/>
      <c r="AB572" s="23"/>
    </row>
    <row r="573" spans="1:28" customFormat="1" x14ac:dyDescent="0.25">
      <c r="A573" s="26"/>
      <c r="G573" s="24"/>
      <c r="H573" s="23"/>
      <c r="K573" s="24"/>
      <c r="L573" s="23"/>
      <c r="O573" s="24"/>
      <c r="P573" s="23"/>
      <c r="S573" s="24"/>
      <c r="T573" s="23"/>
      <c r="W573" s="24"/>
      <c r="X573" s="23"/>
      <c r="AA573" s="24"/>
      <c r="AB573" s="23"/>
    </row>
    <row r="574" spans="1:28" customFormat="1" x14ac:dyDescent="0.25">
      <c r="A574" s="26"/>
      <c r="G574" s="24"/>
      <c r="H574" s="23"/>
      <c r="K574" s="24"/>
      <c r="L574" s="23"/>
      <c r="O574" s="24"/>
      <c r="P574" s="23"/>
      <c r="S574" s="24"/>
      <c r="T574" s="23"/>
      <c r="W574" s="24"/>
      <c r="X574" s="23"/>
      <c r="AA574" s="24"/>
      <c r="AB574" s="23"/>
    </row>
    <row r="575" spans="1:28" customFormat="1" x14ac:dyDescent="0.25">
      <c r="A575" s="26"/>
      <c r="G575" s="24"/>
      <c r="H575" s="23"/>
      <c r="K575" s="24"/>
      <c r="L575" s="23"/>
      <c r="O575" s="24"/>
      <c r="P575" s="23"/>
      <c r="S575" s="24"/>
      <c r="T575" s="23"/>
      <c r="W575" s="24"/>
      <c r="X575" s="23"/>
      <c r="AA575" s="24"/>
      <c r="AB575" s="23"/>
    </row>
    <row r="576" spans="1:28" customFormat="1" x14ac:dyDescent="0.25">
      <c r="A576" s="26"/>
      <c r="G576" s="24"/>
      <c r="H576" s="23"/>
      <c r="K576" s="24"/>
      <c r="L576" s="23"/>
      <c r="O576" s="24"/>
      <c r="P576" s="23"/>
      <c r="S576" s="24"/>
      <c r="T576" s="23"/>
      <c r="W576" s="24"/>
      <c r="X576" s="23"/>
      <c r="AA576" s="24"/>
      <c r="AB576" s="23"/>
    </row>
    <row r="577" spans="1:28" customFormat="1" x14ac:dyDescent="0.25">
      <c r="A577" s="26"/>
      <c r="G577" s="24"/>
      <c r="H577" s="23"/>
      <c r="K577" s="24"/>
      <c r="L577" s="23"/>
      <c r="O577" s="24"/>
      <c r="P577" s="23"/>
      <c r="S577" s="24"/>
      <c r="T577" s="23"/>
      <c r="W577" s="24"/>
      <c r="X577" s="23"/>
      <c r="AA577" s="24"/>
      <c r="AB577" s="23"/>
    </row>
    <row r="578" spans="1:28" customFormat="1" x14ac:dyDescent="0.25">
      <c r="A578" s="26"/>
      <c r="G578" s="24"/>
      <c r="H578" s="23"/>
      <c r="K578" s="24"/>
      <c r="L578" s="23"/>
      <c r="O578" s="24"/>
      <c r="P578" s="23"/>
      <c r="S578" s="24"/>
      <c r="T578" s="23"/>
      <c r="W578" s="24"/>
      <c r="X578" s="23"/>
      <c r="AA578" s="24"/>
      <c r="AB578" s="23"/>
    </row>
    <row r="579" spans="1:28" customFormat="1" x14ac:dyDescent="0.25">
      <c r="A579" s="26"/>
      <c r="G579" s="24"/>
      <c r="H579" s="23"/>
      <c r="K579" s="24"/>
      <c r="L579" s="23"/>
      <c r="O579" s="24"/>
      <c r="P579" s="23"/>
      <c r="S579" s="24"/>
      <c r="T579" s="23"/>
      <c r="W579" s="24"/>
      <c r="X579" s="23"/>
      <c r="AA579" s="24"/>
      <c r="AB579" s="23"/>
    </row>
    <row r="580" spans="1:28" customFormat="1" x14ac:dyDescent="0.25">
      <c r="A580" s="26"/>
      <c r="G580" s="24"/>
      <c r="H580" s="23"/>
      <c r="K580" s="24"/>
      <c r="L580" s="23"/>
      <c r="O580" s="24"/>
      <c r="P580" s="23"/>
      <c r="S580" s="24"/>
      <c r="T580" s="23"/>
      <c r="W580" s="24"/>
      <c r="X580" s="23"/>
      <c r="AA580" s="24"/>
      <c r="AB580" s="23"/>
    </row>
    <row r="581" spans="1:28" customFormat="1" x14ac:dyDescent="0.25">
      <c r="A581" s="26"/>
      <c r="G581" s="24"/>
      <c r="H581" s="23"/>
      <c r="K581" s="24"/>
      <c r="L581" s="23"/>
      <c r="O581" s="24"/>
      <c r="P581" s="23"/>
      <c r="S581" s="24"/>
      <c r="T581" s="23"/>
      <c r="W581" s="24"/>
      <c r="X581" s="23"/>
      <c r="AA581" s="24"/>
      <c r="AB581" s="23"/>
    </row>
    <row r="582" spans="1:28" customFormat="1" x14ac:dyDescent="0.25">
      <c r="A582" s="26"/>
      <c r="G582" s="24"/>
      <c r="H582" s="23"/>
      <c r="K582" s="24"/>
      <c r="L582" s="23"/>
      <c r="O582" s="24"/>
      <c r="P582" s="23"/>
      <c r="S582" s="24"/>
      <c r="T582" s="23"/>
      <c r="W582" s="24"/>
      <c r="X582" s="23"/>
      <c r="AA582" s="24"/>
      <c r="AB582" s="23"/>
    </row>
    <row r="583" spans="1:28" customFormat="1" x14ac:dyDescent="0.25">
      <c r="A583" s="26"/>
      <c r="G583" s="24"/>
      <c r="H583" s="23"/>
      <c r="K583" s="24"/>
      <c r="L583" s="23"/>
      <c r="O583" s="24"/>
      <c r="P583" s="23"/>
      <c r="S583" s="24"/>
      <c r="T583" s="23"/>
      <c r="W583" s="24"/>
      <c r="X583" s="23"/>
      <c r="AA583" s="24"/>
      <c r="AB583" s="23"/>
    </row>
    <row r="584" spans="1:28" customFormat="1" x14ac:dyDescent="0.25">
      <c r="A584" s="26"/>
      <c r="G584" s="24"/>
      <c r="H584" s="23"/>
      <c r="K584" s="24"/>
      <c r="L584" s="23"/>
      <c r="O584" s="24"/>
      <c r="P584" s="23"/>
      <c r="S584" s="24"/>
      <c r="T584" s="23"/>
      <c r="W584" s="24"/>
      <c r="X584" s="23"/>
      <c r="AA584" s="24"/>
      <c r="AB584" s="23"/>
    </row>
    <row r="585" spans="1:28" customFormat="1" x14ac:dyDescent="0.25">
      <c r="A585" s="26"/>
      <c r="G585" s="24"/>
      <c r="H585" s="23"/>
      <c r="K585" s="24"/>
      <c r="L585" s="23"/>
      <c r="O585" s="24"/>
      <c r="P585" s="23"/>
      <c r="S585" s="24"/>
      <c r="T585" s="23"/>
      <c r="W585" s="24"/>
      <c r="X585" s="23"/>
      <c r="AA585" s="24"/>
      <c r="AB585" s="23"/>
    </row>
    <row r="586" spans="1:28" customFormat="1" x14ac:dyDescent="0.25">
      <c r="A586" s="26"/>
      <c r="G586" s="24"/>
      <c r="H586" s="23"/>
      <c r="K586" s="24"/>
      <c r="L586" s="23"/>
      <c r="O586" s="24"/>
      <c r="P586" s="23"/>
      <c r="S586" s="24"/>
      <c r="T586" s="23"/>
      <c r="W586" s="24"/>
      <c r="X586" s="23"/>
      <c r="AA586" s="24"/>
      <c r="AB586" s="23"/>
    </row>
    <row r="587" spans="1:28" customFormat="1" x14ac:dyDescent="0.25">
      <c r="A587" s="26"/>
      <c r="G587" s="24"/>
      <c r="H587" s="23"/>
      <c r="K587" s="24"/>
      <c r="L587" s="23"/>
      <c r="O587" s="24"/>
      <c r="P587" s="23"/>
      <c r="S587" s="24"/>
      <c r="T587" s="23"/>
      <c r="W587" s="24"/>
      <c r="X587" s="23"/>
      <c r="AA587" s="24"/>
      <c r="AB587" s="23"/>
    </row>
    <row r="588" spans="1:28" customFormat="1" x14ac:dyDescent="0.25">
      <c r="A588" s="26"/>
      <c r="G588" s="24"/>
      <c r="H588" s="23"/>
      <c r="K588" s="24"/>
      <c r="L588" s="23"/>
      <c r="O588" s="24"/>
      <c r="P588" s="23"/>
      <c r="S588" s="24"/>
      <c r="T588" s="23"/>
      <c r="W588" s="24"/>
      <c r="X588" s="23"/>
      <c r="AA588" s="24"/>
      <c r="AB588" s="23"/>
    </row>
    <row r="589" spans="1:28" customFormat="1" x14ac:dyDescent="0.25">
      <c r="A589" s="26"/>
      <c r="G589" s="24"/>
      <c r="H589" s="23"/>
      <c r="K589" s="24"/>
      <c r="L589" s="23"/>
      <c r="O589" s="24"/>
      <c r="P589" s="23"/>
      <c r="S589" s="24"/>
      <c r="T589" s="23"/>
      <c r="W589" s="24"/>
      <c r="X589" s="23"/>
      <c r="AA589" s="24"/>
      <c r="AB589" s="23"/>
    </row>
    <row r="590" spans="1:28" customFormat="1" x14ac:dyDescent="0.25">
      <c r="A590" s="26"/>
      <c r="G590" s="24"/>
      <c r="H590" s="23"/>
      <c r="K590" s="24"/>
      <c r="L590" s="23"/>
      <c r="O590" s="24"/>
      <c r="P590" s="23"/>
      <c r="S590" s="24"/>
      <c r="T590" s="23"/>
      <c r="W590" s="24"/>
      <c r="X590" s="23"/>
      <c r="AA590" s="24"/>
      <c r="AB590" s="23"/>
    </row>
    <row r="591" spans="1:28" customFormat="1" x14ac:dyDescent="0.25">
      <c r="A591" s="26"/>
      <c r="G591" s="24"/>
      <c r="H591" s="23"/>
      <c r="K591" s="24"/>
      <c r="L591" s="23"/>
      <c r="O591" s="24"/>
      <c r="P591" s="23"/>
      <c r="S591" s="24"/>
      <c r="T591" s="23"/>
      <c r="W591" s="24"/>
      <c r="X591" s="23"/>
      <c r="AA591" s="24"/>
      <c r="AB591" s="23"/>
    </row>
    <row r="592" spans="1:28" customFormat="1" x14ac:dyDescent="0.25">
      <c r="A592" s="26"/>
      <c r="G592" s="24"/>
      <c r="H592" s="23"/>
      <c r="K592" s="24"/>
      <c r="L592" s="23"/>
      <c r="O592" s="24"/>
      <c r="P592" s="23"/>
      <c r="S592" s="24"/>
      <c r="T592" s="23"/>
      <c r="W592" s="24"/>
      <c r="X592" s="23"/>
      <c r="AA592" s="24"/>
      <c r="AB592" s="23"/>
    </row>
    <row r="593" spans="1:28" customFormat="1" x14ac:dyDescent="0.25">
      <c r="A593" s="26"/>
      <c r="G593" s="24"/>
      <c r="H593" s="23"/>
      <c r="K593" s="24"/>
      <c r="L593" s="23"/>
      <c r="O593" s="24"/>
      <c r="P593" s="23"/>
      <c r="S593" s="24"/>
      <c r="T593" s="23"/>
      <c r="W593" s="24"/>
      <c r="X593" s="23"/>
      <c r="AA593" s="24"/>
      <c r="AB593" s="23"/>
    </row>
    <row r="594" spans="1:28" customFormat="1" x14ac:dyDescent="0.25">
      <c r="A594" s="26"/>
      <c r="G594" s="24"/>
      <c r="H594" s="23"/>
      <c r="K594" s="24"/>
      <c r="L594" s="23"/>
      <c r="O594" s="24"/>
      <c r="P594" s="23"/>
      <c r="S594" s="24"/>
      <c r="T594" s="23"/>
      <c r="W594" s="24"/>
      <c r="X594" s="23"/>
      <c r="AA594" s="24"/>
      <c r="AB594" s="23"/>
    </row>
    <row r="595" spans="1:28" customFormat="1" x14ac:dyDescent="0.25">
      <c r="A595" s="26"/>
      <c r="G595" s="24"/>
      <c r="H595" s="23"/>
      <c r="K595" s="24"/>
      <c r="L595" s="23"/>
      <c r="O595" s="24"/>
      <c r="P595" s="23"/>
      <c r="S595" s="24"/>
      <c r="T595" s="23"/>
      <c r="W595" s="24"/>
      <c r="X595" s="23"/>
      <c r="AA595" s="24"/>
      <c r="AB595" s="23"/>
    </row>
    <row r="596" spans="1:28" customFormat="1" x14ac:dyDescent="0.25">
      <c r="A596" s="26"/>
      <c r="G596" s="24"/>
      <c r="H596" s="23"/>
      <c r="K596" s="24"/>
      <c r="L596" s="23"/>
      <c r="O596" s="24"/>
      <c r="P596" s="23"/>
      <c r="S596" s="24"/>
      <c r="T596" s="23"/>
      <c r="W596" s="24"/>
      <c r="X596" s="23"/>
      <c r="AA596" s="24"/>
      <c r="AB596" s="23"/>
    </row>
    <row r="597" spans="1:28" customFormat="1" x14ac:dyDescent="0.25">
      <c r="A597" s="26"/>
      <c r="G597" s="24"/>
      <c r="H597" s="23"/>
      <c r="K597" s="24"/>
      <c r="L597" s="23"/>
      <c r="O597" s="24"/>
      <c r="P597" s="23"/>
      <c r="S597" s="24"/>
      <c r="T597" s="23"/>
      <c r="W597" s="24"/>
      <c r="X597" s="23"/>
      <c r="AA597" s="24"/>
      <c r="AB597" s="23"/>
    </row>
    <row r="598" spans="1:28" customFormat="1" x14ac:dyDescent="0.25">
      <c r="A598" s="26"/>
      <c r="G598" s="24"/>
      <c r="H598" s="23"/>
      <c r="K598" s="24"/>
      <c r="L598" s="23"/>
      <c r="O598" s="24"/>
      <c r="P598" s="23"/>
      <c r="S598" s="24"/>
      <c r="T598" s="23"/>
      <c r="W598" s="24"/>
      <c r="X598" s="23"/>
      <c r="AA598" s="24"/>
      <c r="AB598" s="23"/>
    </row>
    <row r="599" spans="1:28" customFormat="1" x14ac:dyDescent="0.25">
      <c r="A599" s="26"/>
      <c r="G599" s="24"/>
      <c r="H599" s="23"/>
      <c r="K599" s="24"/>
      <c r="L599" s="23"/>
      <c r="O599" s="24"/>
      <c r="P599" s="23"/>
      <c r="S599" s="24"/>
      <c r="T599" s="23"/>
      <c r="W599" s="24"/>
      <c r="X599" s="23"/>
      <c r="AA599" s="24"/>
      <c r="AB599" s="23"/>
    </row>
    <row r="600" spans="1:28" customFormat="1" x14ac:dyDescent="0.25">
      <c r="A600" s="26"/>
      <c r="G600" s="24"/>
      <c r="H600" s="23"/>
      <c r="K600" s="24"/>
      <c r="L600" s="23"/>
      <c r="O600" s="24"/>
      <c r="P600" s="23"/>
      <c r="S600" s="24"/>
      <c r="T600" s="23"/>
      <c r="W600" s="24"/>
      <c r="X600" s="23"/>
      <c r="AA600" s="24"/>
      <c r="AB600" s="23"/>
    </row>
    <row r="601" spans="1:28" customFormat="1" x14ac:dyDescent="0.25">
      <c r="A601" s="26"/>
      <c r="G601" s="24"/>
      <c r="H601" s="23"/>
      <c r="K601" s="24"/>
      <c r="L601" s="23"/>
      <c r="O601" s="24"/>
      <c r="P601" s="23"/>
      <c r="S601" s="24"/>
      <c r="T601" s="23"/>
      <c r="W601" s="24"/>
      <c r="X601" s="23"/>
      <c r="AA601" s="24"/>
      <c r="AB601" s="23"/>
    </row>
    <row r="602" spans="1:28" customFormat="1" x14ac:dyDescent="0.25">
      <c r="A602" s="26"/>
      <c r="G602" s="24"/>
      <c r="H602" s="23"/>
      <c r="K602" s="24"/>
      <c r="L602" s="23"/>
      <c r="O602" s="24"/>
      <c r="P602" s="23"/>
      <c r="S602" s="24"/>
      <c r="T602" s="23"/>
      <c r="W602" s="24"/>
      <c r="X602" s="23"/>
      <c r="AA602" s="24"/>
      <c r="AB602"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03"/>
  <sheetViews>
    <sheetView workbookViewId="0">
      <selection activeCell="E17" sqref="E17"/>
    </sheetView>
  </sheetViews>
  <sheetFormatPr defaultRowHeight="15" x14ac:dyDescent="0.25"/>
  <cols>
    <col min="1" max="1" width="101.85546875" style="26" bestFit="1"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53</v>
      </c>
      <c r="B1" t="s">
        <v>39</v>
      </c>
      <c r="C1" t="s">
        <v>223</v>
      </c>
      <c r="D1" t="s">
        <v>224</v>
      </c>
      <c r="E1" t="s">
        <v>225</v>
      </c>
      <c r="F1" t="s">
        <v>226</v>
      </c>
      <c r="G1" t="s">
        <v>227</v>
      </c>
      <c r="H1" t="s">
        <v>228</v>
      </c>
      <c r="I1" t="s">
        <v>229</v>
      </c>
      <c r="J1" t="s">
        <v>230</v>
      </c>
      <c r="K1" t="s">
        <v>231</v>
      </c>
      <c r="L1" t="s">
        <v>40</v>
      </c>
      <c r="M1" t="s">
        <v>232</v>
      </c>
      <c r="N1" t="s">
        <v>233</v>
      </c>
      <c r="O1" t="s">
        <v>234</v>
      </c>
      <c r="P1" t="s">
        <v>235</v>
      </c>
      <c r="Q1" t="s">
        <v>236</v>
      </c>
      <c r="R1" t="s">
        <v>237</v>
      </c>
      <c r="S1" t="s">
        <v>238</v>
      </c>
      <c r="T1" t="s">
        <v>239</v>
      </c>
      <c r="U1" t="s">
        <v>240</v>
      </c>
      <c r="V1" t="s">
        <v>41</v>
      </c>
      <c r="W1" t="s">
        <v>241</v>
      </c>
      <c r="X1" t="s">
        <v>242</v>
      </c>
      <c r="Y1" t="s">
        <v>243</v>
      </c>
      <c r="Z1" t="s">
        <v>244</v>
      </c>
      <c r="AA1" t="s">
        <v>245</v>
      </c>
      <c r="AB1" t="s">
        <v>246</v>
      </c>
      <c r="AC1" t="s">
        <v>247</v>
      </c>
      <c r="AD1" t="s">
        <v>248</v>
      </c>
      <c r="AE1" t="s">
        <v>249</v>
      </c>
      <c r="AF1" t="s">
        <v>46</v>
      </c>
      <c r="AG1" t="s">
        <v>250</v>
      </c>
      <c r="AH1" t="s">
        <v>251</v>
      </c>
      <c r="AI1" t="s">
        <v>252</v>
      </c>
      <c r="AJ1" t="s">
        <v>253</v>
      </c>
      <c r="AK1" t="s">
        <v>254</v>
      </c>
      <c r="AL1" t="s">
        <v>255</v>
      </c>
      <c r="AM1" t="s">
        <v>256</v>
      </c>
      <c r="AN1" t="s">
        <v>257</v>
      </c>
      <c r="AO1" t="s">
        <v>258</v>
      </c>
      <c r="AP1" t="s">
        <v>47</v>
      </c>
      <c r="AQ1" t="s">
        <v>259</v>
      </c>
      <c r="AR1" t="s">
        <v>260</v>
      </c>
      <c r="AS1" t="s">
        <v>261</v>
      </c>
      <c r="AT1" t="s">
        <v>262</v>
      </c>
      <c r="AU1" t="s">
        <v>263</v>
      </c>
      <c r="AV1" t="s">
        <v>264</v>
      </c>
      <c r="AW1" t="s">
        <v>265</v>
      </c>
      <c r="AX1" t="s">
        <v>266</v>
      </c>
      <c r="AY1" t="s">
        <v>267</v>
      </c>
      <c r="AZ1" t="s">
        <v>52</v>
      </c>
      <c r="BA1" t="s">
        <v>268</v>
      </c>
      <c r="BB1" t="s">
        <v>269</v>
      </c>
      <c r="BC1" t="s">
        <v>270</v>
      </c>
      <c r="BD1" t="s">
        <v>271</v>
      </c>
      <c r="BE1" t="s">
        <v>272</v>
      </c>
      <c r="BF1" t="s">
        <v>273</v>
      </c>
      <c r="BG1" t="s">
        <v>274</v>
      </c>
      <c r="BH1" t="s">
        <v>275</v>
      </c>
      <c r="BI1" t="s">
        <v>276</v>
      </c>
    </row>
    <row r="2" spans="1:61" x14ac:dyDescent="0.25">
      <c r="A2" t="str">
        <f>Specs!A3</f>
        <v>eCANOPY_TREES_TOTAL_PERCENT_COVER</v>
      </c>
      <c r="B2">
        <f>LowExpected!E3</f>
        <v>40</v>
      </c>
      <c r="C2">
        <f>LowExpected!F3</f>
        <v>36</v>
      </c>
      <c r="D2">
        <f>LowExpected!G3</f>
        <v>34.199999999999996</v>
      </c>
      <c r="E2">
        <f>LowExpected!H3</f>
        <v>34.199999999999996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68.399999999999991</v>
      </c>
      <c r="AI2">
        <f>LowExpected!T3</f>
        <v>68.399999999999991</v>
      </c>
      <c r="AJ2">
        <f>ModExpected!R3</f>
        <v>48</v>
      </c>
      <c r="AK2">
        <f>ModExpected!S3</f>
        <v>43.2</v>
      </c>
      <c r="AL2">
        <f>ModExpected!T3</f>
        <v>43.2</v>
      </c>
      <c r="AM2">
        <f>HighExpected!R3</f>
        <v>20</v>
      </c>
      <c r="AN2">
        <f>HighExpected!S3</f>
        <v>18</v>
      </c>
      <c r="AO2">
        <f>HighExpected!T3</f>
        <v>18</v>
      </c>
      <c r="AP2">
        <f>LowExpected!U3</f>
        <v>85</v>
      </c>
      <c r="AQ2">
        <f>LowExpected!V3</f>
        <v>76.5</v>
      </c>
      <c r="AR2">
        <f>LowExpected!W3</f>
        <v>72.674999999999997</v>
      </c>
      <c r="AS2">
        <f>LowExpected!X3</f>
        <v>72.674999999999997</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51.3</v>
      </c>
      <c r="BC2">
        <f>LowExpected!AB3</f>
        <v>51.3</v>
      </c>
      <c r="BD2">
        <f>ModExpected!Z3</f>
        <v>36</v>
      </c>
      <c r="BE2">
        <f>ModExpected!AA3</f>
        <v>32.4</v>
      </c>
      <c r="BF2">
        <f>ModExpected!AB3</f>
        <v>32.4</v>
      </c>
      <c r="BG2">
        <f>HighExpected!Z3</f>
        <v>15</v>
      </c>
      <c r="BH2">
        <f>HighExpected!AA3</f>
        <v>13.5</v>
      </c>
      <c r="BI2">
        <f>HighExpected!AB3</f>
        <v>13.5</v>
      </c>
    </row>
    <row r="3" spans="1:61" x14ac:dyDescent="0.25">
      <c r="A3"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t="str">
        <f>Specs!A5</f>
        <v>eCANOPY_TREES_OVERSTORY_HEIGHT_TO_LIVE_CROWN</v>
      </c>
      <c r="B4">
        <f>LowExpected!E5</f>
        <v>20</v>
      </c>
      <c r="C4">
        <f>LowExpected!F5</f>
        <v>22</v>
      </c>
      <c r="D4">
        <f>LowExpected!G5</f>
        <v>23.1</v>
      </c>
      <c r="E4">
        <f>LowExpected!H5</f>
        <v>23.1</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4.620000000000001</v>
      </c>
      <c r="AI4">
        <f>LowExpected!T5</f>
        <v>4.620000000000001</v>
      </c>
      <c r="AJ4">
        <f>ModExpected!R5</f>
        <v>4.8</v>
      </c>
      <c r="AK4">
        <f>ModExpected!S5</f>
        <v>4.8</v>
      </c>
      <c r="AL4">
        <f>ModExpected!T5</f>
        <v>4.8</v>
      </c>
      <c r="AM4">
        <f>HighExpected!R5</f>
        <v>6</v>
      </c>
      <c r="AN4">
        <f>HighExpected!S5</f>
        <v>6</v>
      </c>
      <c r="AO4">
        <f>HighExpected!T5</f>
        <v>6</v>
      </c>
      <c r="AP4">
        <f>LowExpected!U5</f>
        <v>20</v>
      </c>
      <c r="AQ4">
        <f>LowExpected!V5</f>
        <v>22</v>
      </c>
      <c r="AR4">
        <f>LowExpected!W5</f>
        <v>23.1</v>
      </c>
      <c r="AS4">
        <f>LowExpected!X5</f>
        <v>23.1</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63.525000000000013</v>
      </c>
      <c r="BC4">
        <f>LowExpected!AB5</f>
        <v>63.525000000000013</v>
      </c>
      <c r="BD4">
        <f>ModExpected!Z5</f>
        <v>66</v>
      </c>
      <c r="BE4">
        <f>ModExpected!AA5</f>
        <v>66</v>
      </c>
      <c r="BF4">
        <f>ModExpected!AB5</f>
        <v>66</v>
      </c>
      <c r="BG4">
        <f>HighExpected!Z5</f>
        <v>82.5</v>
      </c>
      <c r="BH4">
        <f>HighExpected!AA5</f>
        <v>82.5</v>
      </c>
      <c r="BI4">
        <f>HighExpected!AB5</f>
        <v>82.5</v>
      </c>
    </row>
    <row r="5" spans="1:61" x14ac:dyDescent="0.25">
      <c r="A5"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t="str">
        <f>Specs!A7</f>
        <v>eCANOPY_TREES_OVERSTORY_PERCENT_COVER</v>
      </c>
      <c r="B6">
        <f>LowExpected!E7</f>
        <v>40</v>
      </c>
      <c r="C6">
        <f>LowExpected!F7</f>
        <v>36</v>
      </c>
      <c r="D6">
        <f>LowExpected!G7</f>
        <v>34.199999999999996</v>
      </c>
      <c r="E6">
        <f>LowExpected!H7</f>
        <v>34.199999999999996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68.399999999999991</v>
      </c>
      <c r="AI6">
        <f>LowExpected!T7</f>
        <v>68.399999999999991</v>
      </c>
      <c r="AJ6">
        <f>ModExpected!R7</f>
        <v>48</v>
      </c>
      <c r="AK6">
        <f>ModExpected!S7</f>
        <v>43.2</v>
      </c>
      <c r="AL6">
        <f>ModExpected!T7</f>
        <v>43.2</v>
      </c>
      <c r="AM6">
        <f>HighExpected!R7</f>
        <v>20</v>
      </c>
      <c r="AN6">
        <f>HighExpected!S7</f>
        <v>18</v>
      </c>
      <c r="AO6">
        <f>HighExpected!T7</f>
        <v>18</v>
      </c>
      <c r="AP6">
        <f>LowExpected!U7</f>
        <v>50</v>
      </c>
      <c r="AQ6">
        <f>LowExpected!V7</f>
        <v>45</v>
      </c>
      <c r="AR6">
        <f>LowExpected!W7</f>
        <v>42.75</v>
      </c>
      <c r="AS6">
        <f>LowExpected!X7</f>
        <v>42.75</v>
      </c>
      <c r="AT6">
        <f>ModExpected!V7</f>
        <v>30</v>
      </c>
      <c r="AU6">
        <f>ModExpected!W7</f>
        <v>27</v>
      </c>
      <c r="AV6">
        <f>ModExpected!X7</f>
        <v>27</v>
      </c>
      <c r="AW6">
        <f>HighExpected!V7</f>
        <v>12.5</v>
      </c>
      <c r="AX6">
        <f>HighExpected!W7</f>
        <v>11.25</v>
      </c>
      <c r="AY6">
        <f>HighExpected!X7</f>
        <v>11.25</v>
      </c>
      <c r="AZ6">
        <f>LowExpected!Y7</f>
        <v>50</v>
      </c>
      <c r="BA6">
        <f>LowExpected!Z7</f>
        <v>45</v>
      </c>
      <c r="BB6">
        <f>LowExpected!AA7</f>
        <v>42.75</v>
      </c>
      <c r="BC6">
        <f>LowExpected!AB7</f>
        <v>42.75</v>
      </c>
      <c r="BD6">
        <f>ModExpected!Z7</f>
        <v>30</v>
      </c>
      <c r="BE6">
        <f>ModExpected!AA7</f>
        <v>27</v>
      </c>
      <c r="BF6">
        <f>ModExpected!AB7</f>
        <v>27</v>
      </c>
      <c r="BG6">
        <f>HighExpected!Z7</f>
        <v>12.5</v>
      </c>
      <c r="BH6">
        <f>HighExpected!AA7</f>
        <v>11.25</v>
      </c>
      <c r="BI6">
        <f>HighExpected!AB7</f>
        <v>11.25</v>
      </c>
    </row>
    <row r="7" spans="1:61" x14ac:dyDescent="0.25">
      <c r="A7" t="str">
        <f>Specs!A8</f>
        <v>eCANOPY_TREES_OVERSTORY_STEM_DENSITY</v>
      </c>
      <c r="B7">
        <f>LowExpected!E8</f>
        <v>12</v>
      </c>
      <c r="C7">
        <f>LowExpected!F8</f>
        <v>10.8</v>
      </c>
      <c r="D7">
        <f>LowExpected!G8</f>
        <v>10.26</v>
      </c>
      <c r="E7">
        <f>LowExpected!H8</f>
        <v>10.26</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2992.5</v>
      </c>
      <c r="AI7">
        <f>LowExpected!T8</f>
        <v>2992.5</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38.475000000000001</v>
      </c>
      <c r="AS7">
        <f>LowExpected!X8</f>
        <v>38.475000000000001</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85.5</v>
      </c>
      <c r="BC7">
        <f>LowExpected!AB8</f>
        <v>85.5</v>
      </c>
      <c r="BD7">
        <f>ModExpected!Z8</f>
        <v>60</v>
      </c>
      <c r="BE7">
        <f>ModExpected!AA8</f>
        <v>54</v>
      </c>
      <c r="BF7">
        <f>ModExpected!AB8</f>
        <v>54</v>
      </c>
      <c r="BG7">
        <f>HighExpected!Z8</f>
        <v>25</v>
      </c>
      <c r="BH7">
        <f>HighExpected!AA8</f>
        <v>22.5</v>
      </c>
      <c r="BI7">
        <f>HighExpected!AB8</f>
        <v>22.5</v>
      </c>
    </row>
    <row r="8" spans="1:61" x14ac:dyDescent="0.25">
      <c r="A8"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42.75</v>
      </c>
      <c r="AS11">
        <f>LowExpected!X12</f>
        <v>42.75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128.25</v>
      </c>
      <c r="AS12">
        <f>LowExpected!X13</f>
        <v>128.25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2.2000000000000002</v>
      </c>
      <c r="AR14">
        <f>LowExpected!W15</f>
        <v>2.3100000000000005</v>
      </c>
      <c r="AS14">
        <f>LowExpected!X15</f>
        <v>2.3100000000000005</v>
      </c>
      <c r="AT14">
        <f>ModExpected!V15</f>
        <v>2.2000000000000002</v>
      </c>
      <c r="AU14">
        <f>ModExpected!W15</f>
        <v>2.2000000000000002</v>
      </c>
      <c r="AV14">
        <f>ModExpected!X15</f>
        <v>2.2000000000000002</v>
      </c>
      <c r="AW14">
        <f>HighExpected!V15</f>
        <v>3</v>
      </c>
      <c r="AX14">
        <f>HighExpected!W15</f>
        <v>3</v>
      </c>
      <c r="AY14">
        <f>HighExpected!X15</f>
        <v>3</v>
      </c>
      <c r="AZ14">
        <f>LowExpected!Y15</f>
        <v>2</v>
      </c>
      <c r="BA14">
        <f>LowExpected!Z15</f>
        <v>2.2000000000000002</v>
      </c>
      <c r="BB14">
        <f>LowExpected!AA15</f>
        <v>2.3100000000000005</v>
      </c>
      <c r="BC14">
        <f>LowExpected!AB15</f>
        <v>2.3100000000000005</v>
      </c>
      <c r="BD14">
        <f>ModExpected!Z15</f>
        <v>2.2000000000000002</v>
      </c>
      <c r="BE14">
        <f>ModExpected!AA15</f>
        <v>2.2000000000000002</v>
      </c>
      <c r="BF14">
        <f>ModExpected!AB15</f>
        <v>2.2000000000000002</v>
      </c>
      <c r="BG14">
        <f>HighExpected!Z15</f>
        <v>3</v>
      </c>
      <c r="BH14">
        <f>HighExpected!AA15</f>
        <v>3</v>
      </c>
      <c r="BI14">
        <f>HighExpected!AB15</f>
        <v>3</v>
      </c>
    </row>
    <row r="15" spans="1:61" x14ac:dyDescent="0.25">
      <c r="A15"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2.7</v>
      </c>
      <c r="AH16">
        <f>LowExpected!S17</f>
        <v>2.5649999999999999</v>
      </c>
      <c r="AI16">
        <f>LowExpected!T17</f>
        <v>2.5649999999999999</v>
      </c>
      <c r="AJ16">
        <f>ModExpected!R17</f>
        <v>2.4000000000000004</v>
      </c>
      <c r="AK16">
        <f>ModExpected!S17</f>
        <v>2.1600000000000006</v>
      </c>
      <c r="AL16">
        <f>ModExpected!T17</f>
        <v>2.1600000000000006</v>
      </c>
      <c r="AM16">
        <f>HighExpected!R17</f>
        <v>0.89999999999999991</v>
      </c>
      <c r="AN16">
        <f>HighExpected!S17</f>
        <v>0.80999999999999994</v>
      </c>
      <c r="AO16">
        <f>HighExpected!T17</f>
        <v>0.80999999999999994</v>
      </c>
      <c r="AP16">
        <f>LowExpected!U17</f>
        <v>30</v>
      </c>
      <c r="AQ16">
        <f>LowExpected!V17</f>
        <v>27</v>
      </c>
      <c r="AR16">
        <f>LowExpected!W17</f>
        <v>25.65</v>
      </c>
      <c r="AS16">
        <f>LowExpected!X17</f>
        <v>25.65</v>
      </c>
      <c r="AT16">
        <f>ModExpected!V17</f>
        <v>24</v>
      </c>
      <c r="AU16">
        <f>ModExpected!W17</f>
        <v>21.6</v>
      </c>
      <c r="AV16">
        <f>ModExpected!X17</f>
        <v>21.6</v>
      </c>
      <c r="AW16">
        <f>HighExpected!V17</f>
        <v>9</v>
      </c>
      <c r="AX16">
        <f>HighExpected!W17</f>
        <v>8.1</v>
      </c>
      <c r="AY16">
        <f>HighExpected!X17</f>
        <v>8.1</v>
      </c>
      <c r="AZ16">
        <f>LowExpected!Y17</f>
        <v>5</v>
      </c>
      <c r="BA16">
        <f>LowExpected!Z17</f>
        <v>4.5</v>
      </c>
      <c r="BB16">
        <f>LowExpected!AA17</f>
        <v>4.2749999999999995</v>
      </c>
      <c r="BC16">
        <f>LowExpected!AB17</f>
        <v>4.2749999999999995</v>
      </c>
      <c r="BD16">
        <f>ModExpected!Z17</f>
        <v>4</v>
      </c>
      <c r="BE16">
        <f>ModExpected!AA17</f>
        <v>3.6</v>
      </c>
      <c r="BF16">
        <f>ModExpected!AB17</f>
        <v>3.6</v>
      </c>
      <c r="BG16">
        <f>HighExpected!Z17</f>
        <v>1.5</v>
      </c>
      <c r="BH16">
        <f>HighExpected!AA17</f>
        <v>1.35</v>
      </c>
      <c r="BI16">
        <f>HighExpected!AB17</f>
        <v>1.35</v>
      </c>
    </row>
    <row r="17" spans="1:61" x14ac:dyDescent="0.25">
      <c r="A17"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900</v>
      </c>
      <c r="AH17">
        <f>LowExpected!S18</f>
        <v>855</v>
      </c>
      <c r="AI17">
        <f>LowExpected!T18</f>
        <v>855</v>
      </c>
      <c r="AJ17">
        <f>ModExpected!R18</f>
        <v>800</v>
      </c>
      <c r="AK17">
        <f>ModExpected!S18</f>
        <v>720</v>
      </c>
      <c r="AL17">
        <f>ModExpected!T18</f>
        <v>720</v>
      </c>
      <c r="AM17">
        <f>HighExpected!R18</f>
        <v>300</v>
      </c>
      <c r="AN17">
        <f>HighExpected!S18</f>
        <v>270</v>
      </c>
      <c r="AO17">
        <f>HighExpected!T18</f>
        <v>270</v>
      </c>
      <c r="AP17">
        <f>LowExpected!U18</f>
        <v>1000</v>
      </c>
      <c r="AQ17">
        <f>LowExpected!V18</f>
        <v>900</v>
      </c>
      <c r="AR17">
        <f>LowExpected!W18</f>
        <v>855</v>
      </c>
      <c r="AS17">
        <f>LowExpected!X18</f>
        <v>855</v>
      </c>
      <c r="AT17">
        <f>ModExpected!V18</f>
        <v>800</v>
      </c>
      <c r="AU17">
        <f>ModExpected!W18</f>
        <v>720</v>
      </c>
      <c r="AV17">
        <f>ModExpected!X18</f>
        <v>720</v>
      </c>
      <c r="AW17">
        <f>HighExpected!V18</f>
        <v>300</v>
      </c>
      <c r="AX17">
        <f>HighExpected!W18</f>
        <v>270</v>
      </c>
      <c r="AY17">
        <f>HighExpected!X18</f>
        <v>270</v>
      </c>
      <c r="AZ17">
        <f>LowExpected!Y18</f>
        <v>25</v>
      </c>
      <c r="BA17">
        <f>LowExpected!Z18</f>
        <v>22.5</v>
      </c>
      <c r="BB17">
        <f>LowExpected!AA18</f>
        <v>21.375</v>
      </c>
      <c r="BC17">
        <f>LowExpected!AB18</f>
        <v>21.375</v>
      </c>
      <c r="BD17">
        <f>ModExpected!Z18</f>
        <v>20</v>
      </c>
      <c r="BE17">
        <f>ModExpected!AA18</f>
        <v>18</v>
      </c>
      <c r="BF17">
        <f>ModExpected!AB18</f>
        <v>18</v>
      </c>
      <c r="BG17">
        <f>HighExpected!Z18</f>
        <v>7.5</v>
      </c>
      <c r="BH17">
        <f>HighExpected!AA18</f>
        <v>6.75</v>
      </c>
      <c r="BI17">
        <f>HighExpected!AB18</f>
        <v>6.75</v>
      </c>
    </row>
    <row r="18" spans="1:61" x14ac:dyDescent="0.25">
      <c r="A18" t="str">
        <f>Specs!A19</f>
        <v>eCANOPY_SNAGS_CLASS_1_ALL_OTHERS_DIAMETER</v>
      </c>
      <c r="B18">
        <f>LowExpected!E19</f>
        <v>0</v>
      </c>
      <c r="C18">
        <f>LowExpected!F19</f>
        <v>0</v>
      </c>
      <c r="D18">
        <f>LowExpected!G19</f>
        <v>9.6</v>
      </c>
      <c r="E18">
        <f>LowExpected!H19</f>
        <v>0</v>
      </c>
      <c r="F18">
        <f>ModExpected!F19</f>
        <v>0</v>
      </c>
      <c r="G18">
        <f>ModExpected!G19</f>
        <v>9.6</v>
      </c>
      <c r="H18">
        <f>ModExpected!H19</f>
        <v>9.6</v>
      </c>
      <c r="I18">
        <f>HighExpected!F19</f>
        <v>0</v>
      </c>
      <c r="J18">
        <f>HighExpected!G19</f>
        <v>9.6</v>
      </c>
      <c r="K18">
        <f>HighExpected!H19</f>
        <v>9.6</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2.9</v>
      </c>
      <c r="AM18">
        <f>HighExpected!R19</f>
        <v>3.5</v>
      </c>
      <c r="AN18">
        <f>HighExpected!S19</f>
        <v>2.9</v>
      </c>
      <c r="AO18">
        <f>HighExpected!T19</f>
        <v>2.9</v>
      </c>
      <c r="AP18">
        <f>LowExpected!U19</f>
        <v>13</v>
      </c>
      <c r="AQ18">
        <f>LowExpected!V19</f>
        <v>13</v>
      </c>
      <c r="AR18">
        <f>LowExpected!W19</f>
        <v>9</v>
      </c>
      <c r="AS18">
        <f>LowExpected!X19</f>
        <v>0</v>
      </c>
      <c r="AT18">
        <f>ModExpected!V19</f>
        <v>13</v>
      </c>
      <c r="AU18">
        <f>ModExpected!W19</f>
        <v>9</v>
      </c>
      <c r="AV18">
        <f>ModExpected!X19</f>
        <v>9</v>
      </c>
      <c r="AW18">
        <f>HighExpected!V19</f>
        <v>13</v>
      </c>
      <c r="AX18">
        <f>HighExpected!W19</f>
        <v>9</v>
      </c>
      <c r="AY18">
        <f>HighExpected!X19</f>
        <v>9</v>
      </c>
      <c r="AZ18">
        <f>LowExpected!Y19</f>
        <v>0</v>
      </c>
      <c r="BA18">
        <f>LowExpected!Z19</f>
        <v>0</v>
      </c>
      <c r="BB18">
        <f>LowExpected!AA19</f>
        <v>12</v>
      </c>
      <c r="BC18">
        <f>LowExpected!AB19</f>
        <v>0</v>
      </c>
      <c r="BD18">
        <f>ModExpected!Z19</f>
        <v>0</v>
      </c>
      <c r="BE18">
        <f>ModExpected!AA19</f>
        <v>12</v>
      </c>
      <c r="BF18">
        <f>ModExpected!AB19</f>
        <v>12</v>
      </c>
      <c r="BG18">
        <f>HighExpected!Z19</f>
        <v>0</v>
      </c>
      <c r="BH18">
        <f>HighExpected!AA19</f>
        <v>12</v>
      </c>
      <c r="BI18">
        <f>HighExpected!AB19</f>
        <v>12</v>
      </c>
    </row>
    <row r="19" spans="1:61" x14ac:dyDescent="0.25">
      <c r="A19" t="str">
        <f>Specs!A20</f>
        <v>eCANOPY_SNAGS_CLASS_1_ALL_OTHERS_HEIGHT</v>
      </c>
      <c r="B19">
        <f>LowExpected!E20</f>
        <v>0</v>
      </c>
      <c r="C19">
        <f>LowExpected!F20</f>
        <v>0</v>
      </c>
      <c r="D19">
        <f>LowExpected!G20</f>
        <v>100</v>
      </c>
      <c r="E19">
        <f>LowExpected!H20</f>
        <v>0</v>
      </c>
      <c r="F19">
        <f>ModExpected!F20</f>
        <v>0</v>
      </c>
      <c r="G19">
        <f>ModExpected!G20</f>
        <v>100</v>
      </c>
      <c r="H19">
        <f>ModExpected!H20</f>
        <v>100</v>
      </c>
      <c r="I19">
        <f>HighExpected!F20</f>
        <v>0</v>
      </c>
      <c r="J19">
        <f>HighExpected!G20</f>
        <v>100</v>
      </c>
      <c r="K19">
        <f>HighExpected!H20</f>
        <v>100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25</v>
      </c>
      <c r="AM19">
        <f>HighExpected!R20</f>
        <v>25</v>
      </c>
      <c r="AN19">
        <f>HighExpected!S20</f>
        <v>25</v>
      </c>
      <c r="AO19">
        <f>HighExpected!T20</f>
        <v>25</v>
      </c>
      <c r="AP19">
        <f>LowExpected!U20</f>
        <v>55</v>
      </c>
      <c r="AQ19">
        <f>LowExpected!V20</f>
        <v>55</v>
      </c>
      <c r="AR19">
        <f>LowExpected!W20</f>
        <v>50</v>
      </c>
      <c r="AS19">
        <f>LowExpected!X20</f>
        <v>0</v>
      </c>
      <c r="AT19">
        <f>ModExpected!V20</f>
        <v>55</v>
      </c>
      <c r="AU19">
        <f>ModExpected!W20</f>
        <v>50</v>
      </c>
      <c r="AV19">
        <f>ModExpected!X20</f>
        <v>50</v>
      </c>
      <c r="AW19">
        <f>HighExpected!V20</f>
        <v>55</v>
      </c>
      <c r="AX19">
        <f>HighExpected!W20</f>
        <v>50</v>
      </c>
      <c r="AY19">
        <f>HighExpected!X20</f>
        <v>50</v>
      </c>
      <c r="AZ19">
        <f>LowExpected!Y20</f>
        <v>0</v>
      </c>
      <c r="BA19">
        <f>LowExpected!Z20</f>
        <v>0</v>
      </c>
      <c r="BB19">
        <f>LowExpected!AA20</f>
        <v>78</v>
      </c>
      <c r="BC19">
        <f>LowExpected!AB20</f>
        <v>0</v>
      </c>
      <c r="BD19">
        <f>ModExpected!Z20</f>
        <v>0</v>
      </c>
      <c r="BE19">
        <f>ModExpected!AA20</f>
        <v>78</v>
      </c>
      <c r="BF19">
        <f>ModExpected!AB20</f>
        <v>78</v>
      </c>
      <c r="BG19">
        <f>HighExpected!Z20</f>
        <v>0</v>
      </c>
      <c r="BH19">
        <f>HighExpected!AA20</f>
        <v>78</v>
      </c>
      <c r="BI19">
        <f>HighExpected!AB20</f>
        <v>78</v>
      </c>
    </row>
    <row r="20" spans="1:61" x14ac:dyDescent="0.25">
      <c r="A20"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5.5200000000000005</v>
      </c>
      <c r="I20">
        <f>HighExpected!F21</f>
        <v>0</v>
      </c>
      <c r="J20">
        <f>HighExpected!G21</f>
        <v>9</v>
      </c>
      <c r="K20">
        <f>HighExpected!H21</f>
        <v>9.3000000000000007</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1610</v>
      </c>
      <c r="AM20">
        <f>HighExpected!R21</f>
        <v>100</v>
      </c>
      <c r="AN20">
        <f>HighExpected!S21</f>
        <v>2625</v>
      </c>
      <c r="AO20">
        <f>HighExpected!T21</f>
        <v>2712.5</v>
      </c>
      <c r="AP20">
        <f>LowExpected!U21</f>
        <v>5</v>
      </c>
      <c r="AQ20">
        <f>LowExpected!V21</f>
        <v>5</v>
      </c>
      <c r="AR20">
        <f>LowExpected!W21</f>
        <v>24.5</v>
      </c>
      <c r="AS20">
        <f>LowExpected!X21</f>
        <v>0</v>
      </c>
      <c r="AT20">
        <f>ModExpected!V21</f>
        <v>5</v>
      </c>
      <c r="AU20">
        <f>ModExpected!W21</f>
        <v>83</v>
      </c>
      <c r="AV20">
        <f>ModExpected!X21</f>
        <v>94.7</v>
      </c>
      <c r="AW20">
        <f>HighExpected!V21</f>
        <v>5</v>
      </c>
      <c r="AX20">
        <f>HighExpected!W21</f>
        <v>151.25</v>
      </c>
      <c r="AY20">
        <f>HighExpected!X21</f>
        <v>156.125</v>
      </c>
      <c r="AZ20">
        <f>LowExpected!Y21</f>
        <v>0</v>
      </c>
      <c r="BA20">
        <f>LowExpected!Z21</f>
        <v>0</v>
      </c>
      <c r="BB20">
        <f>LowExpected!AA21</f>
        <v>10</v>
      </c>
      <c r="BC20">
        <f>LowExpected!AB21</f>
        <v>0</v>
      </c>
      <c r="BD20">
        <f>ModExpected!Z21</f>
        <v>0</v>
      </c>
      <c r="BE20">
        <f>ModExpected!AA21</f>
        <v>40</v>
      </c>
      <c r="BF20">
        <f>ModExpected!AB21</f>
        <v>46</v>
      </c>
      <c r="BG20">
        <f>HighExpected!Z21</f>
        <v>0</v>
      </c>
      <c r="BH20">
        <f>HighExpected!AA21</f>
        <v>75</v>
      </c>
      <c r="BI20">
        <f>HighExpected!AB21</f>
        <v>77.5</v>
      </c>
    </row>
    <row r="21" spans="1:61" x14ac:dyDescent="0.25">
      <c r="A21"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30</v>
      </c>
      <c r="J24">
        <f>HighExpected!G25</f>
        <v>31</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60</v>
      </c>
      <c r="AN24">
        <f>HighExpected!S25</f>
        <v>62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64.257099999999994</v>
      </c>
      <c r="AX24">
        <f>HighExpected!W25</f>
        <v>66.382099999999994</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45</v>
      </c>
      <c r="BH24">
        <f>HighExpected!AA25</f>
        <v>46.5</v>
      </c>
      <c r="BI24">
        <f>HighExpected!AB25</f>
        <v>0</v>
      </c>
    </row>
    <row r="25" spans="1:61" x14ac:dyDescent="0.25">
      <c r="A25"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9</v>
      </c>
      <c r="J25">
        <f>HighExpected!G26</f>
        <v>9.3000000000000007</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2625</v>
      </c>
      <c r="AN25">
        <f>HighExpected!S26</f>
        <v>2712.5</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151.25</v>
      </c>
      <c r="AX25">
        <f>HighExpected!W26</f>
        <v>156.125</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75</v>
      </c>
      <c r="BH25">
        <f>HighExpected!AA26</f>
        <v>77.5</v>
      </c>
      <c r="BI25">
        <f>HighExpected!AB26</f>
        <v>0</v>
      </c>
    </row>
    <row r="26" spans="1:61" x14ac:dyDescent="0.25">
      <c r="A26"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9</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2625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151.25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75</v>
      </c>
    </row>
    <row r="29" spans="1:61" x14ac:dyDescent="0.25">
      <c r="A2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t="str">
        <f>Specs!A35</f>
        <v>eSHRUBS_PRIMARY_LAYER_HEIGHT</v>
      </c>
      <c r="B34">
        <f>LowExpected!E35</f>
        <v>2.2000000000000002</v>
      </c>
      <c r="C34">
        <f>LowExpected!F35</f>
        <v>2.2000000000000002</v>
      </c>
      <c r="D34">
        <f>LowExpected!G35</f>
        <v>2.2000000000000002</v>
      </c>
      <c r="E34">
        <f>LowExpected!H35</f>
        <v>2.2000000000000002</v>
      </c>
      <c r="F34">
        <f>ModExpected!F35</f>
        <v>2.2000000000000002</v>
      </c>
      <c r="G34">
        <f>ModExpected!G35</f>
        <v>2.75</v>
      </c>
      <c r="H34">
        <f>ModExpected!H35</f>
        <v>2.75</v>
      </c>
      <c r="I34">
        <f>HighExpected!F35</f>
        <v>2.2000000000000002</v>
      </c>
      <c r="J34">
        <f>HighExpected!G35</f>
        <v>2.2000000000000002</v>
      </c>
      <c r="K34">
        <f>HighExpected!H35</f>
        <v>2.2000000000000002</v>
      </c>
      <c r="L34">
        <f>LowExpected!I35</f>
        <v>5</v>
      </c>
      <c r="M34">
        <f>LowExpected!J35</f>
        <v>5</v>
      </c>
      <c r="N34">
        <f>LowExpected!K35</f>
        <v>5</v>
      </c>
      <c r="O34">
        <f>LowExpected!L35</f>
        <v>5</v>
      </c>
      <c r="P34">
        <f>ModExpected!J35</f>
        <v>5</v>
      </c>
      <c r="Q34">
        <f>ModExpected!K35</f>
        <v>6.25</v>
      </c>
      <c r="R34">
        <f>ModExpected!L35</f>
        <v>6.25</v>
      </c>
      <c r="S34">
        <f>HighExpected!J35</f>
        <v>5</v>
      </c>
      <c r="T34">
        <f>HighExpected!K35</f>
        <v>5</v>
      </c>
      <c r="U34">
        <f>HighExpected!L35</f>
        <v>5</v>
      </c>
      <c r="V34">
        <f>LowExpected!M35</f>
        <v>3</v>
      </c>
      <c r="W34">
        <f>LowExpected!N35</f>
        <v>3</v>
      </c>
      <c r="X34">
        <f>LowExpected!O35</f>
        <v>3</v>
      </c>
      <c r="Y34">
        <f>LowExpected!P35</f>
        <v>3</v>
      </c>
      <c r="Z34">
        <f>ModExpected!N35</f>
        <v>3</v>
      </c>
      <c r="AA34">
        <f>ModExpected!O35</f>
        <v>3.75</v>
      </c>
      <c r="AB34">
        <f>ModExpected!P35</f>
        <v>3.75</v>
      </c>
      <c r="AC34">
        <f>HighExpected!N35</f>
        <v>3</v>
      </c>
      <c r="AD34">
        <f>HighExpected!O35</f>
        <v>3</v>
      </c>
      <c r="AE34">
        <f>HighExpected!P35</f>
        <v>3</v>
      </c>
      <c r="AF34">
        <f>LowExpected!Q35</f>
        <v>5</v>
      </c>
      <c r="AG34">
        <f>LowExpected!R35</f>
        <v>5</v>
      </c>
      <c r="AH34">
        <f>LowExpected!S35</f>
        <v>5</v>
      </c>
      <c r="AI34">
        <f>LowExpected!T35</f>
        <v>5</v>
      </c>
      <c r="AJ34">
        <f>ModExpected!R35</f>
        <v>5</v>
      </c>
      <c r="AK34">
        <f>ModExpected!S35</f>
        <v>6.25</v>
      </c>
      <c r="AL34">
        <f>ModExpected!T35</f>
        <v>6.25</v>
      </c>
      <c r="AM34">
        <f>HighExpected!R35</f>
        <v>5</v>
      </c>
      <c r="AN34">
        <f>HighExpected!S35</f>
        <v>5</v>
      </c>
      <c r="AO34">
        <f>HighExpected!T35</f>
        <v>5</v>
      </c>
      <c r="AP34">
        <f>LowExpected!U35</f>
        <v>6</v>
      </c>
      <c r="AQ34">
        <f>LowExpected!V35</f>
        <v>6</v>
      </c>
      <c r="AR34">
        <f>LowExpected!W35</f>
        <v>6</v>
      </c>
      <c r="AS34">
        <f>LowExpected!X35</f>
        <v>6</v>
      </c>
      <c r="AT34">
        <f>ModExpected!V35</f>
        <v>6</v>
      </c>
      <c r="AU34">
        <f>ModExpected!W35</f>
        <v>7.5</v>
      </c>
      <c r="AV34">
        <f>ModExpected!X35</f>
        <v>7.5</v>
      </c>
      <c r="AW34">
        <f>HighExpected!V35</f>
        <v>6</v>
      </c>
      <c r="AX34">
        <f>HighExpected!W35</f>
        <v>6</v>
      </c>
      <c r="AY34">
        <f>HighExpected!X35</f>
        <v>6</v>
      </c>
      <c r="AZ34">
        <f>LowExpected!Y35</f>
        <v>5</v>
      </c>
      <c r="BA34">
        <f>LowExpected!Z35</f>
        <v>5</v>
      </c>
      <c r="BB34">
        <f>LowExpected!AA35</f>
        <v>5</v>
      </c>
      <c r="BC34">
        <f>LowExpected!AB35</f>
        <v>5</v>
      </c>
      <c r="BD34">
        <f>ModExpected!Z35</f>
        <v>5</v>
      </c>
      <c r="BE34">
        <f>ModExpected!AA35</f>
        <v>6.25</v>
      </c>
      <c r="BF34">
        <f>ModExpected!AB35</f>
        <v>6.25</v>
      </c>
      <c r="BG34">
        <f>HighExpected!Z35</f>
        <v>5</v>
      </c>
      <c r="BH34">
        <f>HighExpected!AA35</f>
        <v>5</v>
      </c>
      <c r="BI34">
        <f>HighExpected!AB35</f>
        <v>5</v>
      </c>
    </row>
    <row r="35" spans="1:61" x14ac:dyDescent="0.25">
      <c r="A35" t="str">
        <f>Specs!A36</f>
        <v>eSHRUBS_PRIMARY_LAYER_PERCENT_COVER</v>
      </c>
      <c r="B35">
        <f>LowExpected!E36</f>
        <v>21.6</v>
      </c>
      <c r="C35">
        <f>LowExpected!F36</f>
        <v>21.6</v>
      </c>
      <c r="D35">
        <f>LowExpected!G36</f>
        <v>21.6</v>
      </c>
      <c r="E35">
        <f>LowExpected!H36</f>
        <v>21.6</v>
      </c>
      <c r="F35">
        <f>ModExpected!F36</f>
        <v>21.6</v>
      </c>
      <c r="G35">
        <f>ModExpected!G36</f>
        <v>27</v>
      </c>
      <c r="H35">
        <f>ModExpected!H36</f>
        <v>27</v>
      </c>
      <c r="I35">
        <f>HighExpected!F36</f>
        <v>21.6</v>
      </c>
      <c r="J35">
        <f>HighExpected!G36</f>
        <v>30.24</v>
      </c>
      <c r="K35">
        <f>HighExpected!H36</f>
        <v>30.24</v>
      </c>
      <c r="L35">
        <f>LowExpected!I36</f>
        <v>70</v>
      </c>
      <c r="M35">
        <f>LowExpected!J36</f>
        <v>70</v>
      </c>
      <c r="N35">
        <f>LowExpected!K36</f>
        <v>70</v>
      </c>
      <c r="O35">
        <f>LowExpected!L36</f>
        <v>70</v>
      </c>
      <c r="P35">
        <f>ModExpected!J36</f>
        <v>70</v>
      </c>
      <c r="Q35">
        <f>ModExpected!K36</f>
        <v>87.5</v>
      </c>
      <c r="R35">
        <f>ModExpected!L36</f>
        <v>87.5</v>
      </c>
      <c r="S35">
        <f>HighExpected!J36</f>
        <v>70</v>
      </c>
      <c r="T35">
        <f>HighExpected!K36</f>
        <v>98</v>
      </c>
      <c r="U35">
        <f>HighExpected!L36</f>
        <v>98</v>
      </c>
      <c r="V35">
        <f>LowExpected!M36</f>
        <v>2</v>
      </c>
      <c r="W35">
        <f>LowExpected!N36</f>
        <v>2</v>
      </c>
      <c r="X35">
        <f>LowExpected!O36</f>
        <v>2</v>
      </c>
      <c r="Y35">
        <f>LowExpected!P36</f>
        <v>2</v>
      </c>
      <c r="Z35">
        <f>ModExpected!N36</f>
        <v>2</v>
      </c>
      <c r="AA35">
        <f>ModExpected!O36</f>
        <v>2.5</v>
      </c>
      <c r="AB35">
        <f>ModExpected!P36</f>
        <v>2.5</v>
      </c>
      <c r="AC35">
        <f>HighExpected!N36</f>
        <v>2</v>
      </c>
      <c r="AD35">
        <f>HighExpected!O36</f>
        <v>2.8</v>
      </c>
      <c r="AE35">
        <f>HighExpected!P36</f>
        <v>2.8</v>
      </c>
      <c r="AF35">
        <f>LowExpected!Q36</f>
        <v>10</v>
      </c>
      <c r="AG35">
        <f>LowExpected!R36</f>
        <v>10</v>
      </c>
      <c r="AH35">
        <f>LowExpected!S36</f>
        <v>10</v>
      </c>
      <c r="AI35">
        <f>LowExpected!T36</f>
        <v>10</v>
      </c>
      <c r="AJ35">
        <f>ModExpected!R36</f>
        <v>10</v>
      </c>
      <c r="AK35">
        <f>ModExpected!S36</f>
        <v>12.5</v>
      </c>
      <c r="AL35">
        <f>ModExpected!T36</f>
        <v>12.5</v>
      </c>
      <c r="AM35">
        <f>HighExpected!R36</f>
        <v>10</v>
      </c>
      <c r="AN35">
        <f>HighExpected!S36</f>
        <v>14</v>
      </c>
      <c r="AO35">
        <f>HighExpected!T36</f>
        <v>14</v>
      </c>
      <c r="AP35">
        <f>LowExpected!U36</f>
        <v>30</v>
      </c>
      <c r="AQ35">
        <f>LowExpected!V36</f>
        <v>30</v>
      </c>
      <c r="AR35">
        <f>LowExpected!W36</f>
        <v>30</v>
      </c>
      <c r="AS35">
        <f>LowExpected!X36</f>
        <v>30</v>
      </c>
      <c r="AT35">
        <f>ModExpected!V36</f>
        <v>30</v>
      </c>
      <c r="AU35">
        <f>ModExpected!W36</f>
        <v>37.5</v>
      </c>
      <c r="AV35">
        <f>ModExpected!X36</f>
        <v>37.5</v>
      </c>
      <c r="AW35">
        <f>HighExpected!V36</f>
        <v>30</v>
      </c>
      <c r="AX35">
        <f>HighExpected!W36</f>
        <v>42</v>
      </c>
      <c r="AY35">
        <f>HighExpected!X36</f>
        <v>42</v>
      </c>
      <c r="AZ35">
        <f>LowExpected!Y36</f>
        <v>80</v>
      </c>
      <c r="BA35">
        <f>LowExpected!Z36</f>
        <v>80</v>
      </c>
      <c r="BB35">
        <f>LowExpected!AA36</f>
        <v>80</v>
      </c>
      <c r="BC35">
        <f>LowExpected!AB36</f>
        <v>80</v>
      </c>
      <c r="BD35">
        <f>ModExpected!Z36</f>
        <v>80</v>
      </c>
      <c r="BE35">
        <f>ModExpected!AA36</f>
        <v>100</v>
      </c>
      <c r="BF35">
        <f>ModExpected!AB36</f>
        <v>100</v>
      </c>
      <c r="BG35">
        <f>HighExpected!Z36</f>
        <v>80</v>
      </c>
      <c r="BH35">
        <f>HighExpected!AA36</f>
        <v>112</v>
      </c>
      <c r="BI35">
        <f>HighExpected!AB36</f>
        <v>112</v>
      </c>
    </row>
    <row r="36" spans="1:61" x14ac:dyDescent="0.25">
      <c r="A36" t="str">
        <f>Specs!A37</f>
        <v>eSHRUBS_PRIMARY_LAYER_PERCENT_LIVE</v>
      </c>
      <c r="B36">
        <f>LowExpected!E37</f>
        <v>85</v>
      </c>
      <c r="C36">
        <f>LowExpected!F37</f>
        <v>85</v>
      </c>
      <c r="D36">
        <f>LowExpected!G37</f>
        <v>85</v>
      </c>
      <c r="E36">
        <f>LowExpected!H37</f>
        <v>85</v>
      </c>
      <c r="F36">
        <f>ModExpected!F37</f>
        <v>85</v>
      </c>
      <c r="G36">
        <f>ModExpected!G37</f>
        <v>85</v>
      </c>
      <c r="H36">
        <f>ModExpected!H37</f>
        <v>85</v>
      </c>
      <c r="I36">
        <f>HighExpected!F37</f>
        <v>85</v>
      </c>
      <c r="J36">
        <f>HighExpected!G37</f>
        <v>85</v>
      </c>
      <c r="K36">
        <f>HighExpected!H37</f>
        <v>85</v>
      </c>
      <c r="L36">
        <f>LowExpected!I37</f>
        <v>85</v>
      </c>
      <c r="M36">
        <f>LowExpected!J37</f>
        <v>85</v>
      </c>
      <c r="N36">
        <f>LowExpected!K37</f>
        <v>85</v>
      </c>
      <c r="O36">
        <f>LowExpected!L37</f>
        <v>85</v>
      </c>
      <c r="P36">
        <f>ModExpected!J37</f>
        <v>85</v>
      </c>
      <c r="Q36">
        <f>ModExpected!K37</f>
        <v>85</v>
      </c>
      <c r="R36">
        <f>ModExpected!L37</f>
        <v>85</v>
      </c>
      <c r="S36">
        <f>HighExpected!J37</f>
        <v>85</v>
      </c>
      <c r="T36">
        <f>HighExpected!K37</f>
        <v>85</v>
      </c>
      <c r="U36">
        <f>HighExpected!L37</f>
        <v>85</v>
      </c>
      <c r="V36">
        <f>LowExpected!M37</f>
        <v>100</v>
      </c>
      <c r="W36">
        <f>LowExpected!N37</f>
        <v>100</v>
      </c>
      <c r="X36">
        <f>LowExpected!O37</f>
        <v>100</v>
      </c>
      <c r="Y36">
        <f>LowExpected!P37</f>
        <v>100</v>
      </c>
      <c r="Z36">
        <f>ModExpected!N37</f>
        <v>100</v>
      </c>
      <c r="AA36">
        <f>ModExpected!O37</f>
        <v>100</v>
      </c>
      <c r="AB36">
        <f>ModExpected!P37</f>
        <v>100</v>
      </c>
      <c r="AC36">
        <f>HighExpected!N37</f>
        <v>100</v>
      </c>
      <c r="AD36">
        <f>HighExpected!O37</f>
        <v>100</v>
      </c>
      <c r="AE36">
        <f>HighExpected!P37</f>
        <v>100</v>
      </c>
      <c r="AF36">
        <f>LowExpected!Q37</f>
        <v>90</v>
      </c>
      <c r="AG36">
        <f>LowExpected!R37</f>
        <v>90</v>
      </c>
      <c r="AH36">
        <f>LowExpected!S37</f>
        <v>90</v>
      </c>
      <c r="AI36">
        <f>LowExpected!T37</f>
        <v>90</v>
      </c>
      <c r="AJ36">
        <f>ModExpected!R37</f>
        <v>90</v>
      </c>
      <c r="AK36">
        <f>ModExpected!S37</f>
        <v>90</v>
      </c>
      <c r="AL36">
        <f>ModExpected!T37</f>
        <v>90</v>
      </c>
      <c r="AM36">
        <f>HighExpected!R37</f>
        <v>90</v>
      </c>
      <c r="AN36">
        <f>HighExpected!S37</f>
        <v>90</v>
      </c>
      <c r="AO36">
        <f>HighExpected!T37</f>
        <v>90</v>
      </c>
      <c r="AP36">
        <f>LowExpected!U37</f>
        <v>85</v>
      </c>
      <c r="AQ36">
        <f>LowExpected!V37</f>
        <v>85</v>
      </c>
      <c r="AR36">
        <f>LowExpected!W37</f>
        <v>85</v>
      </c>
      <c r="AS36">
        <f>LowExpected!X37</f>
        <v>85</v>
      </c>
      <c r="AT36">
        <f>ModExpected!V37</f>
        <v>85</v>
      </c>
      <c r="AU36">
        <f>ModExpected!W37</f>
        <v>85</v>
      </c>
      <c r="AV36">
        <f>ModExpected!X37</f>
        <v>85</v>
      </c>
      <c r="AW36">
        <f>HighExpected!V37</f>
        <v>85</v>
      </c>
      <c r="AX36">
        <f>HighExpected!W37</f>
        <v>85</v>
      </c>
      <c r="AY36">
        <f>HighExpected!X37</f>
        <v>85</v>
      </c>
      <c r="AZ36">
        <f>LowExpected!Y37</f>
        <v>90</v>
      </c>
      <c r="BA36">
        <f>LowExpected!Z37</f>
        <v>90</v>
      </c>
      <c r="BB36">
        <f>LowExpected!AA37</f>
        <v>90</v>
      </c>
      <c r="BC36">
        <f>LowExpected!AB37</f>
        <v>90</v>
      </c>
      <c r="BD36">
        <f>ModExpected!Z37</f>
        <v>90</v>
      </c>
      <c r="BE36">
        <f>ModExpected!AA37</f>
        <v>90</v>
      </c>
      <c r="BF36">
        <f>ModExpected!AB37</f>
        <v>90</v>
      </c>
      <c r="BG36">
        <f>HighExpected!Z37</f>
        <v>90</v>
      </c>
      <c r="BH36">
        <f>HighExpected!AA37</f>
        <v>90</v>
      </c>
      <c r="BI36">
        <f>HighExpected!AB37</f>
        <v>90</v>
      </c>
    </row>
    <row r="37" spans="1:61" x14ac:dyDescent="0.25">
      <c r="A37" t="str">
        <f>Specs!A38</f>
        <v>eSHRUBS_SECONDARY_LAYER_HEIGHT</v>
      </c>
      <c r="B37">
        <f>LowExpected!E38</f>
        <v>0.3</v>
      </c>
      <c r="C37">
        <f>LowExpected!F38</f>
        <v>0.3</v>
      </c>
      <c r="D37">
        <f>LowExpected!G38</f>
        <v>0.3</v>
      </c>
      <c r="E37">
        <f>LowExpected!H38</f>
        <v>0.3</v>
      </c>
      <c r="F37">
        <f>ModExpected!F38</f>
        <v>0.3</v>
      </c>
      <c r="G37">
        <f>ModExpected!G38</f>
        <v>0.375</v>
      </c>
      <c r="H37">
        <f>ModExpected!H38</f>
        <v>0.375</v>
      </c>
      <c r="I37">
        <f>HighExpected!F38</f>
        <v>0.3</v>
      </c>
      <c r="J37">
        <f>HighExpected!G38</f>
        <v>0.3</v>
      </c>
      <c r="K37">
        <f>HighExpected!H38</f>
        <v>0.3</v>
      </c>
      <c r="L37">
        <f>LowExpected!I38</f>
        <v>2</v>
      </c>
      <c r="M37">
        <f>LowExpected!J38</f>
        <v>2</v>
      </c>
      <c r="N37">
        <f>LowExpected!K38</f>
        <v>2</v>
      </c>
      <c r="O37">
        <f>LowExpected!L38</f>
        <v>2</v>
      </c>
      <c r="P37">
        <f>ModExpected!J38</f>
        <v>2</v>
      </c>
      <c r="Q37">
        <f>ModExpected!K38</f>
        <v>2.5</v>
      </c>
      <c r="R37">
        <f>ModExpected!L38</f>
        <v>2.5</v>
      </c>
      <c r="S37">
        <f>HighExpected!J38</f>
        <v>2</v>
      </c>
      <c r="T37">
        <f>HighExpected!K38</f>
        <v>2</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1</v>
      </c>
      <c r="AH37">
        <f>LowExpected!S38</f>
        <v>1</v>
      </c>
      <c r="AI37">
        <f>LowExpected!T38</f>
        <v>1</v>
      </c>
      <c r="AJ37">
        <f>ModExpected!R38</f>
        <v>1</v>
      </c>
      <c r="AK37">
        <f>ModExpected!S38</f>
        <v>1.25</v>
      </c>
      <c r="AL37">
        <f>ModExpected!T38</f>
        <v>1.25</v>
      </c>
      <c r="AM37">
        <f>HighExpected!R38</f>
        <v>1</v>
      </c>
      <c r="AN37">
        <f>HighExpected!S38</f>
        <v>1</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t="str">
        <f>Specs!A39</f>
        <v>eSHRUBS_SECONDARY_LAYER_PERCENT_COVER</v>
      </c>
      <c r="B38">
        <f>LowExpected!E39</f>
        <v>1.2</v>
      </c>
      <c r="C38">
        <f>LowExpected!F39</f>
        <v>1.2</v>
      </c>
      <c r="D38">
        <f>LowExpected!G39</f>
        <v>1.2</v>
      </c>
      <c r="E38">
        <f>LowExpected!H39</f>
        <v>1.2</v>
      </c>
      <c r="F38">
        <f>ModExpected!F39</f>
        <v>1.2</v>
      </c>
      <c r="G38">
        <f>ModExpected!G39</f>
        <v>1.5</v>
      </c>
      <c r="H38">
        <f>ModExpected!H39</f>
        <v>1.5</v>
      </c>
      <c r="I38">
        <f>HighExpected!F39</f>
        <v>1.2</v>
      </c>
      <c r="J38">
        <f>HighExpected!G39</f>
        <v>1.68</v>
      </c>
      <c r="K38">
        <f>HighExpected!H39</f>
        <v>1.68</v>
      </c>
      <c r="L38">
        <f>LowExpected!I39</f>
        <v>5</v>
      </c>
      <c r="M38">
        <f>LowExpected!J39</f>
        <v>5</v>
      </c>
      <c r="N38">
        <f>LowExpected!K39</f>
        <v>5</v>
      </c>
      <c r="O38">
        <f>LowExpected!L39</f>
        <v>5</v>
      </c>
      <c r="P38">
        <f>ModExpected!J39</f>
        <v>5</v>
      </c>
      <c r="Q38">
        <f>ModExpected!K39</f>
        <v>6.25</v>
      </c>
      <c r="R38">
        <f>ModExpected!L39</f>
        <v>6.25</v>
      </c>
      <c r="S38">
        <f>HighExpected!J39</f>
        <v>5</v>
      </c>
      <c r="T38">
        <f>HighExpected!K39</f>
        <v>7</v>
      </c>
      <c r="U38">
        <f>HighExpected!L39</f>
        <v>7</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20</v>
      </c>
      <c r="AH38">
        <f>LowExpected!S39</f>
        <v>20</v>
      </c>
      <c r="AI38">
        <f>LowExpected!T39</f>
        <v>20</v>
      </c>
      <c r="AJ38">
        <f>ModExpected!R39</f>
        <v>20</v>
      </c>
      <c r="AK38">
        <f>ModExpected!S39</f>
        <v>25</v>
      </c>
      <c r="AL38">
        <f>ModExpected!T39</f>
        <v>25</v>
      </c>
      <c r="AM38">
        <f>HighExpected!R39</f>
        <v>20</v>
      </c>
      <c r="AN38">
        <f>HighExpected!S39</f>
        <v>28</v>
      </c>
      <c r="AO38">
        <f>HighExpected!T39</f>
        <v>28</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t="str">
        <f>Specs!A40</f>
        <v>eSHRUBS_SECONDARY_LAYER_PERCENT_LIVE</v>
      </c>
      <c r="B39">
        <f>LowExpected!E40</f>
        <v>95</v>
      </c>
      <c r="C39">
        <f>LowExpected!F40</f>
        <v>95</v>
      </c>
      <c r="D39">
        <f>LowExpected!G40</f>
        <v>95</v>
      </c>
      <c r="E39">
        <f>LowExpected!H40</f>
        <v>95</v>
      </c>
      <c r="F39">
        <f>ModExpected!F40</f>
        <v>95</v>
      </c>
      <c r="G39">
        <f>ModExpected!G40</f>
        <v>95</v>
      </c>
      <c r="H39">
        <f>ModExpected!H40</f>
        <v>95</v>
      </c>
      <c r="I39">
        <f>HighExpected!F40</f>
        <v>95</v>
      </c>
      <c r="J39">
        <f>HighExpected!G40</f>
        <v>95</v>
      </c>
      <c r="K39">
        <f>HighExpected!H40</f>
        <v>95</v>
      </c>
      <c r="L39">
        <f>LowExpected!I40</f>
        <v>85</v>
      </c>
      <c r="M39">
        <f>LowExpected!J40</f>
        <v>85</v>
      </c>
      <c r="N39">
        <f>LowExpected!K40</f>
        <v>85</v>
      </c>
      <c r="O39">
        <f>LowExpected!L40</f>
        <v>85</v>
      </c>
      <c r="P39">
        <f>ModExpected!J40</f>
        <v>85</v>
      </c>
      <c r="Q39">
        <f>ModExpected!K40</f>
        <v>85</v>
      </c>
      <c r="R39">
        <f>ModExpected!L40</f>
        <v>85</v>
      </c>
      <c r="S39">
        <f>HighExpected!J40</f>
        <v>85</v>
      </c>
      <c r="T39">
        <f>HighExpected!K40</f>
        <v>85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90</v>
      </c>
      <c r="AH39">
        <f>LowExpected!S40</f>
        <v>90</v>
      </c>
      <c r="AI39">
        <f>LowExpected!T40</f>
        <v>90</v>
      </c>
      <c r="AJ39">
        <f>ModExpected!R40</f>
        <v>90</v>
      </c>
      <c r="AK39">
        <f>ModExpected!S40</f>
        <v>90</v>
      </c>
      <c r="AL39">
        <f>ModExpected!T40</f>
        <v>90</v>
      </c>
      <c r="AM39">
        <f>HighExpected!R40</f>
        <v>90</v>
      </c>
      <c r="AN39">
        <f>HighExpected!S40</f>
        <v>90</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t="str">
        <f>Specs!A41</f>
        <v>eHERBACEOUS_PRIMARY_LAYER_HEIGHT</v>
      </c>
      <c r="B40">
        <f>LowExpected!E41</f>
        <v>0.9</v>
      </c>
      <c r="C40">
        <f>LowExpected!F41</f>
        <v>0.9</v>
      </c>
      <c r="D40">
        <f>LowExpected!G41</f>
        <v>0.9</v>
      </c>
      <c r="E40">
        <f>LowExpected!H41</f>
        <v>0.9</v>
      </c>
      <c r="F40">
        <f>ModExpected!F41</f>
        <v>0.9</v>
      </c>
      <c r="G40">
        <f>ModExpected!G41</f>
        <v>1.125</v>
      </c>
      <c r="H40">
        <f>ModExpected!H41</f>
        <v>1.125</v>
      </c>
      <c r="I40">
        <f>HighExpected!F41</f>
        <v>0.9</v>
      </c>
      <c r="J40">
        <f>HighExpected!G41</f>
        <v>0.9</v>
      </c>
      <c r="K40">
        <f>HighExpected!H41</f>
        <v>0.9</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2</v>
      </c>
      <c r="X40">
        <f>LowExpected!O41</f>
        <v>2</v>
      </c>
      <c r="Y40">
        <f>LowExpected!P41</f>
        <v>2</v>
      </c>
      <c r="Z40">
        <f>ModExpected!N41</f>
        <v>2</v>
      </c>
      <c r="AA40">
        <f>ModExpected!O41</f>
        <v>2.5</v>
      </c>
      <c r="AB40">
        <f>ModExpected!P41</f>
        <v>2.5</v>
      </c>
      <c r="AC40">
        <f>HighExpected!N41</f>
        <v>2</v>
      </c>
      <c r="AD40">
        <f>HighExpected!O41</f>
        <v>2</v>
      </c>
      <c r="AE40">
        <f>HighExpected!P41</f>
        <v>2</v>
      </c>
      <c r="AF40">
        <f>LowExpected!Q41</f>
        <v>1</v>
      </c>
      <c r="AG40">
        <f>LowExpected!R41</f>
        <v>1</v>
      </c>
      <c r="AH40">
        <f>LowExpected!S41</f>
        <v>1</v>
      </c>
      <c r="AI40">
        <f>LowExpected!T41</f>
        <v>1</v>
      </c>
      <c r="AJ40">
        <f>ModExpected!R41</f>
        <v>1</v>
      </c>
      <c r="AK40">
        <f>ModExpected!S41</f>
        <v>1.25</v>
      </c>
      <c r="AL40">
        <f>ModExpected!T41</f>
        <v>1.25</v>
      </c>
      <c r="AM40">
        <f>HighExpected!R41</f>
        <v>1</v>
      </c>
      <c r="AN40">
        <f>HighExpected!S41</f>
        <v>1</v>
      </c>
      <c r="AO40">
        <f>HighExpected!T41</f>
        <v>1</v>
      </c>
      <c r="AP40">
        <f>LowExpected!U41</f>
        <v>2.5</v>
      </c>
      <c r="AQ40">
        <f>LowExpected!V41</f>
        <v>2.5</v>
      </c>
      <c r="AR40">
        <f>LowExpected!W41</f>
        <v>2.5</v>
      </c>
      <c r="AS40">
        <f>LowExpected!X41</f>
        <v>2.5</v>
      </c>
      <c r="AT40">
        <f>ModExpected!V41</f>
        <v>2.5</v>
      </c>
      <c r="AU40">
        <f>ModExpected!W41</f>
        <v>3.125</v>
      </c>
      <c r="AV40">
        <f>ModExpected!X41</f>
        <v>3.125</v>
      </c>
      <c r="AW40">
        <f>HighExpected!V41</f>
        <v>2.5</v>
      </c>
      <c r="AX40">
        <f>HighExpected!W41</f>
        <v>2.5</v>
      </c>
      <c r="AY40">
        <f>HighExpected!X41</f>
        <v>2.5</v>
      </c>
      <c r="AZ40">
        <f>LowExpected!Y41</f>
        <v>2</v>
      </c>
      <c r="BA40">
        <f>LowExpected!Z41</f>
        <v>2</v>
      </c>
      <c r="BB40">
        <f>LowExpected!AA41</f>
        <v>2</v>
      </c>
      <c r="BC40">
        <f>LowExpected!AB41</f>
        <v>2</v>
      </c>
      <c r="BD40">
        <f>ModExpected!Z41</f>
        <v>2</v>
      </c>
      <c r="BE40">
        <f>ModExpected!AA41</f>
        <v>2.5</v>
      </c>
      <c r="BF40">
        <f>ModExpected!AB41</f>
        <v>2.5</v>
      </c>
      <c r="BG40">
        <f>HighExpected!Z41</f>
        <v>2</v>
      </c>
      <c r="BH40">
        <f>HighExpected!AA41</f>
        <v>2</v>
      </c>
      <c r="BI40">
        <f>HighExpected!AB41</f>
        <v>2</v>
      </c>
    </row>
    <row r="41" spans="1:61" x14ac:dyDescent="0.25">
      <c r="A41" t="str">
        <f>Specs!A42</f>
        <v>eHERBACEOUS_PRIMARY_LAYER_LOADING</v>
      </c>
      <c r="B41">
        <f>LowExpected!E42</f>
        <v>0.1</v>
      </c>
      <c r="C41">
        <f>LowExpected!F42</f>
        <v>0.1</v>
      </c>
      <c r="D41">
        <f>LowExpected!G42</f>
        <v>0.1</v>
      </c>
      <c r="E41">
        <f>LowExpected!H42</f>
        <v>0.1</v>
      </c>
      <c r="F41">
        <f>ModExpected!F42</f>
        <v>0.1</v>
      </c>
      <c r="G41">
        <f>ModExpected!G42</f>
        <v>0.125</v>
      </c>
      <c r="H41">
        <f>ModExpected!H42</f>
        <v>0.125</v>
      </c>
      <c r="I41">
        <f>HighExpected!F42</f>
        <v>0.1</v>
      </c>
      <c r="J41">
        <f>HighExpected!G42</f>
        <v>0.13999999999999999</v>
      </c>
      <c r="K41">
        <f>HighExpected!H42</f>
        <v>0.13999999999999999</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1</v>
      </c>
      <c r="X41">
        <f>LowExpected!O42</f>
        <v>1</v>
      </c>
      <c r="Y41">
        <f>LowExpected!P42</f>
        <v>1</v>
      </c>
      <c r="Z41">
        <f>ModExpected!N42</f>
        <v>1</v>
      </c>
      <c r="AA41">
        <f>ModExpected!O42</f>
        <v>1.25</v>
      </c>
      <c r="AB41">
        <f>ModExpected!P42</f>
        <v>1.25</v>
      </c>
      <c r="AC41">
        <f>HighExpected!N42</f>
        <v>1</v>
      </c>
      <c r="AD41">
        <f>HighExpected!O42</f>
        <v>1.4</v>
      </c>
      <c r="AE41">
        <f>HighExpected!P42</f>
        <v>1.4</v>
      </c>
      <c r="AF41">
        <f>LowExpected!Q42</f>
        <v>0.01</v>
      </c>
      <c r="AG41">
        <f>LowExpected!R42</f>
        <v>0.01</v>
      </c>
      <c r="AH41">
        <f>LowExpected!S42</f>
        <v>0.01</v>
      </c>
      <c r="AI41">
        <f>LowExpected!T42</f>
        <v>0.01</v>
      </c>
      <c r="AJ41">
        <f>ModExpected!R42</f>
        <v>0.01</v>
      </c>
      <c r="AK41">
        <f>ModExpected!S42</f>
        <v>1.2500000000000001E-2</v>
      </c>
      <c r="AL41">
        <f>ModExpected!T42</f>
        <v>1.2500000000000001E-2</v>
      </c>
      <c r="AM41">
        <f>HighExpected!R42</f>
        <v>0.01</v>
      </c>
      <c r="AN41">
        <f>HighExpected!S42</f>
        <v>1.3999999999999999E-2</v>
      </c>
      <c r="AO41">
        <f>HighExpected!T42</f>
        <v>1.3999999999999999E-2</v>
      </c>
      <c r="AP41">
        <f>LowExpected!U42</f>
        <v>0.4</v>
      </c>
      <c r="AQ41">
        <f>LowExpected!V42</f>
        <v>0.4</v>
      </c>
      <c r="AR41">
        <f>LowExpected!W42</f>
        <v>0.4</v>
      </c>
      <c r="AS41">
        <f>LowExpected!X42</f>
        <v>0.4</v>
      </c>
      <c r="AT41">
        <f>ModExpected!V42</f>
        <v>0.4</v>
      </c>
      <c r="AU41">
        <f>ModExpected!W42</f>
        <v>0.5</v>
      </c>
      <c r="AV41">
        <f>ModExpected!X42</f>
        <v>0.5</v>
      </c>
      <c r="AW41">
        <f>HighExpected!V42</f>
        <v>0.4</v>
      </c>
      <c r="AX41">
        <f>HighExpected!W42</f>
        <v>0.55999999999999994</v>
      </c>
      <c r="AY41">
        <f>HighExpected!X42</f>
        <v>0.55999999999999994</v>
      </c>
      <c r="AZ41">
        <f>LowExpected!Y42</f>
        <v>0.1</v>
      </c>
      <c r="BA41">
        <f>LowExpected!Z42</f>
        <v>0.1</v>
      </c>
      <c r="BB41">
        <f>LowExpected!AA42</f>
        <v>0.1</v>
      </c>
      <c r="BC41">
        <f>LowExpected!AB42</f>
        <v>0.1</v>
      </c>
      <c r="BD41">
        <f>ModExpected!Z42</f>
        <v>0.1</v>
      </c>
      <c r="BE41">
        <f>ModExpected!AA42</f>
        <v>0.125</v>
      </c>
      <c r="BF41">
        <f>ModExpected!AB42</f>
        <v>0.125</v>
      </c>
      <c r="BG41">
        <f>HighExpected!Z42</f>
        <v>0.1</v>
      </c>
      <c r="BH41">
        <f>HighExpected!AA42</f>
        <v>0.13999999999999999</v>
      </c>
      <c r="BI41">
        <f>HighExpected!AB42</f>
        <v>0.13999999999999999</v>
      </c>
    </row>
    <row r="42" spans="1:61" x14ac:dyDescent="0.25">
      <c r="A42" t="str">
        <f>Specs!A43</f>
        <v>eHERBACEOUS_PRIMARY_LAYER_PERCENT_COVER</v>
      </c>
      <c r="B42">
        <f>LowExpected!E43</f>
        <v>0.7</v>
      </c>
      <c r="C42">
        <f>LowExpected!F43</f>
        <v>0.7</v>
      </c>
      <c r="D42">
        <f>LowExpected!G43</f>
        <v>0.7</v>
      </c>
      <c r="E42">
        <f>LowExpected!H43</f>
        <v>0.7</v>
      </c>
      <c r="F42">
        <f>ModExpected!F43</f>
        <v>0.7</v>
      </c>
      <c r="G42">
        <f>ModExpected!G43</f>
        <v>0.875</v>
      </c>
      <c r="H42">
        <f>ModExpected!H43</f>
        <v>0.875</v>
      </c>
      <c r="I42">
        <f>HighExpected!F43</f>
        <v>0.7</v>
      </c>
      <c r="J42">
        <f>HighExpected!G43</f>
        <v>0.97999999999999987</v>
      </c>
      <c r="K42">
        <f>HighExpected!H43</f>
        <v>0.97999999999999987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90</v>
      </c>
      <c r="X42">
        <f>LowExpected!O43</f>
        <v>90</v>
      </c>
      <c r="Y42">
        <f>LowExpected!P43</f>
        <v>90</v>
      </c>
      <c r="Z42">
        <f>ModExpected!N43</f>
        <v>90</v>
      </c>
      <c r="AA42">
        <f>ModExpected!O43</f>
        <v>112.5</v>
      </c>
      <c r="AB42">
        <f>ModExpected!P43</f>
        <v>112.5</v>
      </c>
      <c r="AC42">
        <f>HighExpected!N43</f>
        <v>90</v>
      </c>
      <c r="AD42">
        <f>HighExpected!O43</f>
        <v>125.99999999999999</v>
      </c>
      <c r="AE42">
        <f>HighExpected!P43</f>
        <v>125.99999999999999</v>
      </c>
      <c r="AF42">
        <f>LowExpected!Q43</f>
        <v>2</v>
      </c>
      <c r="AG42">
        <f>LowExpected!R43</f>
        <v>2</v>
      </c>
      <c r="AH42">
        <f>LowExpected!S43</f>
        <v>2</v>
      </c>
      <c r="AI42">
        <f>LowExpected!T43</f>
        <v>2</v>
      </c>
      <c r="AJ42">
        <f>ModExpected!R43</f>
        <v>2</v>
      </c>
      <c r="AK42">
        <f>ModExpected!S43</f>
        <v>2.5</v>
      </c>
      <c r="AL42">
        <f>ModExpected!T43</f>
        <v>2.5</v>
      </c>
      <c r="AM42">
        <f>HighExpected!R43</f>
        <v>2</v>
      </c>
      <c r="AN42">
        <f>HighExpected!S43</f>
        <v>2.8</v>
      </c>
      <c r="AO42">
        <f>HighExpected!T43</f>
        <v>2.8</v>
      </c>
      <c r="AP42">
        <f>LowExpected!U43</f>
        <v>30</v>
      </c>
      <c r="AQ42">
        <f>LowExpected!V43</f>
        <v>30</v>
      </c>
      <c r="AR42">
        <f>LowExpected!W43</f>
        <v>30</v>
      </c>
      <c r="AS42">
        <f>LowExpected!X43</f>
        <v>30</v>
      </c>
      <c r="AT42">
        <f>ModExpected!V43</f>
        <v>30</v>
      </c>
      <c r="AU42">
        <f>ModExpected!W43</f>
        <v>37.5</v>
      </c>
      <c r="AV42">
        <f>ModExpected!X43</f>
        <v>37.5</v>
      </c>
      <c r="AW42">
        <f>HighExpected!V43</f>
        <v>30</v>
      </c>
      <c r="AX42">
        <f>HighExpected!W43</f>
        <v>42</v>
      </c>
      <c r="AY42">
        <f>HighExpected!X43</f>
        <v>42</v>
      </c>
      <c r="AZ42">
        <f>LowExpected!Y43</f>
        <v>20</v>
      </c>
      <c r="BA42">
        <f>LowExpected!Z43</f>
        <v>20</v>
      </c>
      <c r="BB42">
        <f>LowExpected!AA43</f>
        <v>20</v>
      </c>
      <c r="BC42">
        <f>LowExpected!AB43</f>
        <v>20</v>
      </c>
      <c r="BD42">
        <f>ModExpected!Z43</f>
        <v>20</v>
      </c>
      <c r="BE42">
        <f>ModExpected!AA43</f>
        <v>25</v>
      </c>
      <c r="BF42">
        <f>ModExpected!AB43</f>
        <v>25</v>
      </c>
      <c r="BG42">
        <f>HighExpected!Z43</f>
        <v>20</v>
      </c>
      <c r="BH42">
        <f>HighExpected!AA43</f>
        <v>28</v>
      </c>
      <c r="BI42">
        <f>HighExpected!AB43</f>
        <v>28</v>
      </c>
    </row>
    <row r="43" spans="1:61" x14ac:dyDescent="0.25">
      <c r="A43" t="str">
        <f>Specs!A44</f>
        <v>eHERBACEOUS_PRIMARY_LAYER_PERCENT_LIVE</v>
      </c>
      <c r="B43">
        <f>LowExpected!E44</f>
        <v>95</v>
      </c>
      <c r="C43">
        <f>LowExpected!F44</f>
        <v>95</v>
      </c>
      <c r="D43">
        <f>LowExpected!G44</f>
        <v>95</v>
      </c>
      <c r="E43">
        <f>LowExpected!H44</f>
        <v>95</v>
      </c>
      <c r="F43">
        <f>ModExpected!F44</f>
        <v>95</v>
      </c>
      <c r="G43">
        <f>ModExpected!G44</f>
        <v>95</v>
      </c>
      <c r="H43">
        <f>ModExpected!H44</f>
        <v>95</v>
      </c>
      <c r="I43">
        <f>HighExpected!F44</f>
        <v>95</v>
      </c>
      <c r="J43">
        <f>HighExpected!G44</f>
        <v>95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85</v>
      </c>
      <c r="X43">
        <f>LowExpected!O44</f>
        <v>85</v>
      </c>
      <c r="Y43">
        <f>LowExpected!P44</f>
        <v>85</v>
      </c>
      <c r="Z43">
        <f>ModExpected!N44</f>
        <v>85</v>
      </c>
      <c r="AA43">
        <f>ModExpected!O44</f>
        <v>85</v>
      </c>
      <c r="AB43">
        <f>ModExpected!P44</f>
        <v>85</v>
      </c>
      <c r="AC43">
        <f>HighExpected!N44</f>
        <v>85</v>
      </c>
      <c r="AD43">
        <f>HighExpected!O44</f>
        <v>85</v>
      </c>
      <c r="AE43">
        <f>HighExpected!P44</f>
        <v>85</v>
      </c>
      <c r="AF43">
        <f>LowExpected!Q44</f>
        <v>90</v>
      </c>
      <c r="AG43">
        <f>LowExpected!R44</f>
        <v>90</v>
      </c>
      <c r="AH43">
        <f>LowExpected!S44</f>
        <v>90</v>
      </c>
      <c r="AI43">
        <f>LowExpected!T44</f>
        <v>90</v>
      </c>
      <c r="AJ43">
        <f>ModExpected!R44</f>
        <v>90</v>
      </c>
      <c r="AK43">
        <f>ModExpected!S44</f>
        <v>90</v>
      </c>
      <c r="AL43">
        <f>ModExpected!T44</f>
        <v>90</v>
      </c>
      <c r="AM43">
        <f>HighExpected!R44</f>
        <v>90</v>
      </c>
      <c r="AN43">
        <f>HighExpected!S44</f>
        <v>90</v>
      </c>
      <c r="AO43">
        <f>HighExpected!T44</f>
        <v>90</v>
      </c>
      <c r="AP43">
        <f>LowExpected!U44</f>
        <v>80</v>
      </c>
      <c r="AQ43">
        <f>LowExpected!V44</f>
        <v>80</v>
      </c>
      <c r="AR43">
        <f>LowExpected!W44</f>
        <v>80</v>
      </c>
      <c r="AS43">
        <f>LowExpected!X44</f>
        <v>80</v>
      </c>
      <c r="AT43">
        <f>ModExpected!V44</f>
        <v>80</v>
      </c>
      <c r="AU43">
        <f>ModExpected!W44</f>
        <v>80</v>
      </c>
      <c r="AV43">
        <f>ModExpected!X44</f>
        <v>80</v>
      </c>
      <c r="AW43">
        <f>HighExpected!V44</f>
        <v>80</v>
      </c>
      <c r="AX43">
        <f>HighExpected!W44</f>
        <v>80</v>
      </c>
      <c r="AY43">
        <f>HighExpected!X44</f>
        <v>80</v>
      </c>
      <c r="AZ43">
        <f>LowExpected!Y44</f>
        <v>60</v>
      </c>
      <c r="BA43">
        <f>LowExpected!Z44</f>
        <v>60</v>
      </c>
      <c r="BB43">
        <f>LowExpected!AA44</f>
        <v>60</v>
      </c>
      <c r="BC43">
        <f>LowExpected!AB44</f>
        <v>60</v>
      </c>
      <c r="BD43">
        <f>ModExpected!Z44</f>
        <v>60</v>
      </c>
      <c r="BE43">
        <f>ModExpected!AA44</f>
        <v>60</v>
      </c>
      <c r="BF43">
        <f>ModExpected!AB44</f>
        <v>60</v>
      </c>
      <c r="BG43">
        <f>HighExpected!Z44</f>
        <v>60</v>
      </c>
      <c r="BH43">
        <f>HighExpected!AA44</f>
        <v>60</v>
      </c>
      <c r="BI43">
        <f>HighExpected!AB44</f>
        <v>60</v>
      </c>
    </row>
    <row r="44" spans="1:61" x14ac:dyDescent="0.25">
      <c r="A44" t="str">
        <f>Specs!A45</f>
        <v>eHERBACEOUS_SECONDARY_LAYER_HEIGHT</v>
      </c>
      <c r="B44">
        <f>LowExpected!E45</f>
        <v>0.9</v>
      </c>
      <c r="C44">
        <f>LowExpected!F45</f>
        <v>0.9</v>
      </c>
      <c r="D44">
        <f>LowExpected!G45</f>
        <v>0.9</v>
      </c>
      <c r="E44">
        <f>LowExpected!H45</f>
        <v>0.9</v>
      </c>
      <c r="F44">
        <f>ModExpected!F45</f>
        <v>0.9</v>
      </c>
      <c r="G44">
        <f>ModExpected!G45</f>
        <v>1.125</v>
      </c>
      <c r="H44">
        <f>ModExpected!H45</f>
        <v>1.125</v>
      </c>
      <c r="I44">
        <f>HighExpected!F45</f>
        <v>0.9</v>
      </c>
      <c r="J44">
        <f>HighExpected!G45</f>
        <v>0.9</v>
      </c>
      <c r="K44">
        <f>HighExpected!H45</f>
        <v>0.9</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1</v>
      </c>
      <c r="X44">
        <f>LowExpected!O45</f>
        <v>1</v>
      </c>
      <c r="Y44">
        <f>LowExpected!P45</f>
        <v>1</v>
      </c>
      <c r="Z44">
        <f>ModExpected!N45</f>
        <v>1</v>
      </c>
      <c r="AA44">
        <f>ModExpected!O45</f>
        <v>1.25</v>
      </c>
      <c r="AB44">
        <f>ModExpected!P45</f>
        <v>1.25</v>
      </c>
      <c r="AC44">
        <f>HighExpected!N45</f>
        <v>1</v>
      </c>
      <c r="AD44">
        <f>HighExpected!O45</f>
        <v>1</v>
      </c>
      <c r="AE44">
        <f>HighExpected!P45</f>
        <v>1</v>
      </c>
      <c r="AF44">
        <f>LowExpected!Q45</f>
        <v>0.5</v>
      </c>
      <c r="AG44">
        <f>LowExpected!R45</f>
        <v>0.5</v>
      </c>
      <c r="AH44">
        <f>LowExpected!S45</f>
        <v>0.5</v>
      </c>
      <c r="AI44">
        <f>LowExpected!T45</f>
        <v>0.5</v>
      </c>
      <c r="AJ44">
        <f>ModExpected!R45</f>
        <v>0.5</v>
      </c>
      <c r="AK44">
        <f>ModExpected!S45</f>
        <v>0.625</v>
      </c>
      <c r="AL44">
        <f>ModExpected!T45</f>
        <v>0.625</v>
      </c>
      <c r="AM44">
        <f>HighExpected!R45</f>
        <v>0.5</v>
      </c>
      <c r="AN44">
        <f>HighExpected!S45</f>
        <v>0.5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1</v>
      </c>
      <c r="BB44">
        <f>LowExpected!AA45</f>
        <v>1</v>
      </c>
      <c r="BC44">
        <f>LowExpected!AB45</f>
        <v>1</v>
      </c>
      <c r="BD44">
        <f>ModExpected!Z45</f>
        <v>1</v>
      </c>
      <c r="BE44">
        <f>ModExpected!AA45</f>
        <v>1.25</v>
      </c>
      <c r="BF44">
        <f>ModExpected!AB45</f>
        <v>1.25</v>
      </c>
      <c r="BG44">
        <f>HighExpected!Z45</f>
        <v>1</v>
      </c>
      <c r="BH44">
        <f>HighExpected!AA45</f>
        <v>1</v>
      </c>
      <c r="BI44">
        <f>HighExpected!AB45</f>
        <v>1</v>
      </c>
    </row>
    <row r="45" spans="1:61" x14ac:dyDescent="0.25">
      <c r="A45" t="str">
        <f>Specs!A46</f>
        <v>eHERBACEOUS_SECONDARY_LAYER_LOADING</v>
      </c>
      <c r="B45">
        <f>LowExpected!E46</f>
        <v>0.1</v>
      </c>
      <c r="C45">
        <f>LowExpected!F46</f>
        <v>0.1</v>
      </c>
      <c r="D45">
        <f>LowExpected!G46</f>
        <v>0.1</v>
      </c>
      <c r="E45">
        <f>LowExpected!H46</f>
        <v>0.1</v>
      </c>
      <c r="F45">
        <f>ModExpected!F46</f>
        <v>0.1</v>
      </c>
      <c r="G45">
        <f>ModExpected!G46</f>
        <v>0.125</v>
      </c>
      <c r="H45">
        <f>ModExpected!H46</f>
        <v>0.125</v>
      </c>
      <c r="I45">
        <f>HighExpected!F46</f>
        <v>0.1</v>
      </c>
      <c r="J45">
        <f>HighExpected!G46</f>
        <v>0.13999999999999999</v>
      </c>
      <c r="K45">
        <f>HighExpected!H46</f>
        <v>0.13999999999999999</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0.01</v>
      </c>
      <c r="X45">
        <f>LowExpected!O46</f>
        <v>0.01</v>
      </c>
      <c r="Y45">
        <f>LowExpected!P46</f>
        <v>0.01</v>
      </c>
      <c r="Z45">
        <f>ModExpected!N46</f>
        <v>0.01</v>
      </c>
      <c r="AA45">
        <f>ModExpected!O46</f>
        <v>1.2500000000000001E-2</v>
      </c>
      <c r="AB45">
        <f>ModExpected!P46</f>
        <v>1.2500000000000001E-2</v>
      </c>
      <c r="AC45">
        <f>HighExpected!N46</f>
        <v>0.01</v>
      </c>
      <c r="AD45">
        <f>HighExpected!O46</f>
        <v>1.3999999999999999E-2</v>
      </c>
      <c r="AE45">
        <f>HighExpected!P46</f>
        <v>1.3999999999999999E-2</v>
      </c>
      <c r="AF45">
        <f>LowExpected!Q46</f>
        <v>0.02</v>
      </c>
      <c r="AG45">
        <f>LowExpected!R46</f>
        <v>0.02</v>
      </c>
      <c r="AH45">
        <f>LowExpected!S46</f>
        <v>0.02</v>
      </c>
      <c r="AI45">
        <f>LowExpected!T46</f>
        <v>0.02</v>
      </c>
      <c r="AJ45">
        <f>ModExpected!R46</f>
        <v>0.02</v>
      </c>
      <c r="AK45">
        <f>ModExpected!S46</f>
        <v>2.5000000000000001E-2</v>
      </c>
      <c r="AL45">
        <f>ModExpected!T46</f>
        <v>2.5000000000000001E-2</v>
      </c>
      <c r="AM45">
        <f>HighExpected!R46</f>
        <v>0.02</v>
      </c>
      <c r="AN45">
        <f>HighExpected!S46</f>
        <v>2.7999999999999997E-2</v>
      </c>
      <c r="AO45">
        <f>HighExpected!T46</f>
        <v>2.7999999999999997E-2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0.1</v>
      </c>
      <c r="BB45">
        <f>LowExpected!AA46</f>
        <v>0.1</v>
      </c>
      <c r="BC45">
        <f>LowExpected!AB46</f>
        <v>0.1</v>
      </c>
      <c r="BD45">
        <f>ModExpected!Z46</f>
        <v>0.1</v>
      </c>
      <c r="BE45">
        <f>ModExpected!AA46</f>
        <v>0.125</v>
      </c>
      <c r="BF45">
        <f>ModExpected!AB46</f>
        <v>0.125</v>
      </c>
      <c r="BG45">
        <f>HighExpected!Z46</f>
        <v>0.1</v>
      </c>
      <c r="BH45">
        <f>HighExpected!AA46</f>
        <v>0.13999999999999999</v>
      </c>
      <c r="BI45">
        <f>HighExpected!AB46</f>
        <v>0.13999999999999999</v>
      </c>
    </row>
    <row r="46" spans="1:61" x14ac:dyDescent="0.25">
      <c r="A46" t="str">
        <f>Specs!A47</f>
        <v>eHERBACEOUS_SECONDARY_LAYER_PERCENT_COVER</v>
      </c>
      <c r="B46">
        <f>LowExpected!E47</f>
        <v>0.2</v>
      </c>
      <c r="C46">
        <f>LowExpected!F47</f>
        <v>0.2</v>
      </c>
      <c r="D46">
        <f>LowExpected!G47</f>
        <v>0.2</v>
      </c>
      <c r="E46">
        <f>LowExpected!H47</f>
        <v>0.2</v>
      </c>
      <c r="F46">
        <f>ModExpected!F47</f>
        <v>0.2</v>
      </c>
      <c r="G46">
        <f>ModExpected!G47</f>
        <v>0.25</v>
      </c>
      <c r="H46">
        <f>ModExpected!H47</f>
        <v>0.25</v>
      </c>
      <c r="I46">
        <f>HighExpected!F47</f>
        <v>0.2</v>
      </c>
      <c r="J46">
        <f>HighExpected!G47</f>
        <v>0.27999999999999997</v>
      </c>
      <c r="K46">
        <f>HighExpected!H47</f>
        <v>0.27999999999999997</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8</v>
      </c>
      <c r="X46">
        <f>LowExpected!O47</f>
        <v>8</v>
      </c>
      <c r="Y46">
        <f>LowExpected!P47</f>
        <v>8</v>
      </c>
      <c r="Z46">
        <f>ModExpected!N47</f>
        <v>8</v>
      </c>
      <c r="AA46">
        <f>ModExpected!O47</f>
        <v>10</v>
      </c>
      <c r="AB46">
        <f>ModExpected!P47</f>
        <v>10</v>
      </c>
      <c r="AC46">
        <f>HighExpected!N47</f>
        <v>8</v>
      </c>
      <c r="AD46">
        <f>HighExpected!O47</f>
        <v>11.2</v>
      </c>
      <c r="AE46">
        <f>HighExpected!P47</f>
        <v>11.2</v>
      </c>
      <c r="AF46">
        <f>LowExpected!Q47</f>
        <v>5</v>
      </c>
      <c r="AG46">
        <f>LowExpected!R47</f>
        <v>5</v>
      </c>
      <c r="AH46">
        <f>LowExpected!S47</f>
        <v>5</v>
      </c>
      <c r="AI46">
        <f>LowExpected!T47</f>
        <v>5</v>
      </c>
      <c r="AJ46">
        <f>ModExpected!R47</f>
        <v>5</v>
      </c>
      <c r="AK46">
        <f>ModExpected!S47</f>
        <v>6.25</v>
      </c>
      <c r="AL46">
        <f>ModExpected!T47</f>
        <v>6.25</v>
      </c>
      <c r="AM46">
        <f>HighExpected!R47</f>
        <v>5</v>
      </c>
      <c r="AN46">
        <f>HighExpected!S47</f>
        <v>7</v>
      </c>
      <c r="AO46">
        <f>HighExpected!T47</f>
        <v>7</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20</v>
      </c>
      <c r="BB46">
        <f>LowExpected!AA47</f>
        <v>20</v>
      </c>
      <c r="BC46">
        <f>LowExpected!AB47</f>
        <v>20</v>
      </c>
      <c r="BD46">
        <f>ModExpected!Z47</f>
        <v>20</v>
      </c>
      <c r="BE46">
        <f>ModExpected!AA47</f>
        <v>25</v>
      </c>
      <c r="BF46">
        <f>ModExpected!AB47</f>
        <v>25</v>
      </c>
      <c r="BG46">
        <f>HighExpected!Z47</f>
        <v>20</v>
      </c>
      <c r="BH46">
        <f>HighExpected!AA47</f>
        <v>28</v>
      </c>
      <c r="BI46">
        <f>HighExpected!AB47</f>
        <v>28</v>
      </c>
    </row>
    <row r="47" spans="1:61" x14ac:dyDescent="0.25">
      <c r="A47" t="str">
        <f>Specs!A48</f>
        <v>eHERBACEOUS_SECONDARY_LAYER_PERCENT_LIVE</v>
      </c>
      <c r="B47">
        <f>LowExpected!E48</f>
        <v>85</v>
      </c>
      <c r="C47">
        <f>LowExpected!F48</f>
        <v>85</v>
      </c>
      <c r="D47">
        <f>LowExpected!G48</f>
        <v>85</v>
      </c>
      <c r="E47">
        <f>LowExpected!H48</f>
        <v>85</v>
      </c>
      <c r="F47">
        <f>ModExpected!F48</f>
        <v>85</v>
      </c>
      <c r="G47">
        <f>ModExpected!G48</f>
        <v>85</v>
      </c>
      <c r="H47">
        <f>ModExpected!H48</f>
        <v>85</v>
      </c>
      <c r="I47">
        <f>HighExpected!F48</f>
        <v>85</v>
      </c>
      <c r="J47">
        <f>HighExpected!G48</f>
        <v>85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70</v>
      </c>
      <c r="X47">
        <f>LowExpected!O48</f>
        <v>70</v>
      </c>
      <c r="Y47">
        <f>LowExpected!P48</f>
        <v>70</v>
      </c>
      <c r="Z47">
        <f>ModExpected!N48</f>
        <v>70</v>
      </c>
      <c r="AA47">
        <f>ModExpected!O48</f>
        <v>70</v>
      </c>
      <c r="AB47">
        <f>ModExpected!P48</f>
        <v>70</v>
      </c>
      <c r="AC47">
        <f>HighExpected!N48</f>
        <v>70</v>
      </c>
      <c r="AD47">
        <f>HighExpected!O48</f>
        <v>70</v>
      </c>
      <c r="AE47">
        <f>HighExpected!P48</f>
        <v>70</v>
      </c>
      <c r="AF47">
        <f>LowExpected!Q48</f>
        <v>90</v>
      </c>
      <c r="AG47">
        <f>LowExpected!R48</f>
        <v>90</v>
      </c>
      <c r="AH47">
        <f>LowExpected!S48</f>
        <v>90</v>
      </c>
      <c r="AI47">
        <f>LowExpected!T48</f>
        <v>90</v>
      </c>
      <c r="AJ47">
        <f>ModExpected!R48</f>
        <v>90</v>
      </c>
      <c r="AK47">
        <f>ModExpected!S48</f>
        <v>90</v>
      </c>
      <c r="AL47">
        <f>ModExpected!T48</f>
        <v>90</v>
      </c>
      <c r="AM47">
        <f>HighExpected!R48</f>
        <v>90</v>
      </c>
      <c r="AN47">
        <f>HighExpected!S48</f>
        <v>90</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60</v>
      </c>
      <c r="BB47">
        <f>LowExpected!AA48</f>
        <v>60</v>
      </c>
      <c r="BC47">
        <f>LowExpected!AB48</f>
        <v>60</v>
      </c>
      <c r="BD47">
        <f>ModExpected!Z48</f>
        <v>60</v>
      </c>
      <c r="BE47">
        <f>ModExpected!AA48</f>
        <v>60</v>
      </c>
      <c r="BF47">
        <f>ModExpected!AB48</f>
        <v>60</v>
      </c>
      <c r="BG47">
        <f>HighExpected!Z48</f>
        <v>60</v>
      </c>
      <c r="BH47">
        <f>HighExpected!AA48</f>
        <v>60</v>
      </c>
      <c r="BI47">
        <f>HighExpected!AB48</f>
        <v>60</v>
      </c>
    </row>
    <row r="48" spans="1:61" x14ac:dyDescent="0.25">
      <c r="A48" t="str">
        <f>Specs!A49</f>
        <v>eWOODY_FUEL_ALL_DOWNED_WOODY_FUEL_DEPTH</v>
      </c>
      <c r="B48">
        <f>LowExpected!E49</f>
        <v>4</v>
      </c>
      <c r="C48">
        <f>LowExpected!F49</f>
        <v>4</v>
      </c>
      <c r="D48">
        <f>LowExpected!G49</f>
        <v>4</v>
      </c>
      <c r="E48">
        <f>LowExpected!H49</f>
        <v>4</v>
      </c>
      <c r="F48">
        <f>ModExpected!F49</f>
        <v>4</v>
      </c>
      <c r="G48">
        <f>ModExpected!G49</f>
        <v>5</v>
      </c>
      <c r="H48">
        <f>ModExpected!H49</f>
        <v>6.25</v>
      </c>
      <c r="I48">
        <f>HighExpected!F49</f>
        <v>4</v>
      </c>
      <c r="J48">
        <f>HighExpected!G49</f>
        <v>5.2</v>
      </c>
      <c r="K48">
        <f>HighExpected!H49</f>
        <v>7.2799999999999994</v>
      </c>
      <c r="L48">
        <f>LowExpected!I49</f>
        <v>1</v>
      </c>
      <c r="M48">
        <f>LowExpected!J49</f>
        <v>1</v>
      </c>
      <c r="N48">
        <f>LowExpected!K49</f>
        <v>1</v>
      </c>
      <c r="O48">
        <f>LowExpected!L49</f>
        <v>1</v>
      </c>
      <c r="P48">
        <f>ModExpected!J49</f>
        <v>1</v>
      </c>
      <c r="Q48">
        <f>ModExpected!K49</f>
        <v>1.25</v>
      </c>
      <c r="R48">
        <f>ModExpected!L49</f>
        <v>1.5625</v>
      </c>
      <c r="S48">
        <f>HighExpected!J49</f>
        <v>1</v>
      </c>
      <c r="T48">
        <f>HighExpected!K49</f>
        <v>1.3</v>
      </c>
      <c r="U48">
        <f>HighExpected!L49</f>
        <v>1.8199999999999998</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0.5</v>
      </c>
      <c r="AH48">
        <f>LowExpected!S49</f>
        <v>0.5</v>
      </c>
      <c r="AI48">
        <f>LowExpected!T49</f>
        <v>0.5</v>
      </c>
      <c r="AJ48">
        <f>ModExpected!R49</f>
        <v>0.5</v>
      </c>
      <c r="AK48">
        <f>ModExpected!S49</f>
        <v>0.625</v>
      </c>
      <c r="AL48">
        <f>ModExpected!T49</f>
        <v>0.78125</v>
      </c>
      <c r="AM48">
        <f>HighExpected!R49</f>
        <v>0.5</v>
      </c>
      <c r="AN48">
        <f>HighExpected!S49</f>
        <v>0.65</v>
      </c>
      <c r="AO48">
        <f>HighExpected!T49</f>
        <v>0.90999999999999992</v>
      </c>
      <c r="AP48">
        <f>LowExpected!U49</f>
        <v>1</v>
      </c>
      <c r="AQ48">
        <f>LowExpected!V49</f>
        <v>1</v>
      </c>
      <c r="AR48">
        <f>LowExpected!W49</f>
        <v>1</v>
      </c>
      <c r="AS48">
        <f>LowExpected!X49</f>
        <v>1</v>
      </c>
      <c r="AT48">
        <f>ModExpected!V49</f>
        <v>1</v>
      </c>
      <c r="AU48">
        <f>ModExpected!W49</f>
        <v>1.25</v>
      </c>
      <c r="AV48">
        <f>ModExpected!X49</f>
        <v>1.5625</v>
      </c>
      <c r="AW48">
        <f>HighExpected!V49</f>
        <v>1</v>
      </c>
      <c r="AX48">
        <f>HighExpected!W49</f>
        <v>1.3</v>
      </c>
      <c r="AY48">
        <f>HighExpected!X49</f>
        <v>1.8199999999999998</v>
      </c>
      <c r="AZ48">
        <f>LowExpected!Y49</f>
        <v>0.5</v>
      </c>
      <c r="BA48">
        <f>LowExpected!Z49</f>
        <v>0.5</v>
      </c>
      <c r="BB48">
        <f>LowExpected!AA49</f>
        <v>0.5</v>
      </c>
      <c r="BC48">
        <f>LowExpected!AB49</f>
        <v>0.5</v>
      </c>
      <c r="BD48">
        <f>ModExpected!Z49</f>
        <v>0.5</v>
      </c>
      <c r="BE48">
        <f>ModExpected!AA49</f>
        <v>0.625</v>
      </c>
      <c r="BF48">
        <f>ModExpected!AB49</f>
        <v>0.78125</v>
      </c>
      <c r="BG48">
        <f>HighExpected!Z49</f>
        <v>0.5</v>
      </c>
      <c r="BH48">
        <f>HighExpected!AA49</f>
        <v>0.65</v>
      </c>
      <c r="BI48">
        <f>HighExpected!AB49</f>
        <v>0.90999999999999992</v>
      </c>
    </row>
    <row r="49" spans="1:61" x14ac:dyDescent="0.25">
      <c r="A49" t="str">
        <f>Specs!A50</f>
        <v>eWOODY_FUEL_ALL_DOWNED_WOODY_FUEL_TOTAL_PERCENT_COVER</v>
      </c>
      <c r="B49">
        <f>LowExpected!E50</f>
        <v>70</v>
      </c>
      <c r="C49">
        <f>LowExpected!F50</f>
        <v>70</v>
      </c>
      <c r="D49">
        <f>LowExpected!G50</f>
        <v>70</v>
      </c>
      <c r="E49">
        <f>LowExpected!H50</f>
        <v>70</v>
      </c>
      <c r="F49">
        <f>ModExpected!F50</f>
        <v>70</v>
      </c>
      <c r="G49">
        <f>ModExpected!G50</f>
        <v>87.5</v>
      </c>
      <c r="H49">
        <f>ModExpected!H50</f>
        <v>109.375</v>
      </c>
      <c r="I49">
        <f>HighExpected!F50</f>
        <v>70</v>
      </c>
      <c r="J49">
        <f>HighExpected!G50</f>
        <v>91</v>
      </c>
      <c r="K49">
        <f>HighExpected!H50</f>
        <v>100</v>
      </c>
      <c r="L49">
        <f>LowExpected!I50</f>
        <v>50</v>
      </c>
      <c r="M49">
        <f>LowExpected!J50</f>
        <v>50</v>
      </c>
      <c r="N49">
        <f>LowExpected!K50</f>
        <v>50</v>
      </c>
      <c r="O49">
        <f>LowExpected!L50</f>
        <v>50</v>
      </c>
      <c r="P49">
        <f>ModExpected!J50</f>
        <v>50</v>
      </c>
      <c r="Q49">
        <f>ModExpected!K50</f>
        <v>62.5</v>
      </c>
      <c r="R49">
        <f>ModExpected!L50</f>
        <v>78.125</v>
      </c>
      <c r="S49">
        <f>HighExpected!J50</f>
        <v>50</v>
      </c>
      <c r="T49">
        <f>HighExpected!K50</f>
        <v>65</v>
      </c>
      <c r="U49">
        <f>HighExpected!L50</f>
        <v>91</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30</v>
      </c>
      <c r="AH49">
        <f>LowExpected!S50</f>
        <v>30</v>
      </c>
      <c r="AI49">
        <f>LowExpected!T50</f>
        <v>30</v>
      </c>
      <c r="AJ49">
        <f>ModExpected!R50</f>
        <v>30</v>
      </c>
      <c r="AK49">
        <f>ModExpected!S50</f>
        <v>37.5</v>
      </c>
      <c r="AL49">
        <f>ModExpected!T50</f>
        <v>46.875</v>
      </c>
      <c r="AM49">
        <f>HighExpected!R50</f>
        <v>30</v>
      </c>
      <c r="AN49">
        <f>HighExpected!S50</f>
        <v>39</v>
      </c>
      <c r="AO49">
        <f>HighExpected!T50</f>
        <v>54.599999999999994</v>
      </c>
      <c r="AP49">
        <f>LowExpected!U50</f>
        <v>40</v>
      </c>
      <c r="AQ49">
        <f>LowExpected!V50</f>
        <v>40</v>
      </c>
      <c r="AR49">
        <f>LowExpected!W50</f>
        <v>40</v>
      </c>
      <c r="AS49">
        <f>LowExpected!X50</f>
        <v>40</v>
      </c>
      <c r="AT49">
        <f>ModExpected!V50</f>
        <v>40</v>
      </c>
      <c r="AU49">
        <f>ModExpected!W50</f>
        <v>50</v>
      </c>
      <c r="AV49">
        <f>ModExpected!X50</f>
        <v>62.5</v>
      </c>
      <c r="AW49">
        <f>HighExpected!V50</f>
        <v>40</v>
      </c>
      <c r="AX49">
        <f>HighExpected!W50</f>
        <v>52</v>
      </c>
      <c r="AY49">
        <f>HighExpected!X50</f>
        <v>72.8</v>
      </c>
      <c r="AZ49">
        <f>LowExpected!Y50</f>
        <v>15</v>
      </c>
      <c r="BA49">
        <f>LowExpected!Z50</f>
        <v>15</v>
      </c>
      <c r="BB49">
        <f>LowExpected!AA50</f>
        <v>15</v>
      </c>
      <c r="BC49">
        <f>LowExpected!AB50</f>
        <v>15</v>
      </c>
      <c r="BD49">
        <f>ModExpected!Z50</f>
        <v>15</v>
      </c>
      <c r="BE49">
        <f>ModExpected!AA50</f>
        <v>18.75</v>
      </c>
      <c r="BF49">
        <f>ModExpected!AB50</f>
        <v>23.4375</v>
      </c>
      <c r="BG49">
        <f>HighExpected!Z50</f>
        <v>15</v>
      </c>
      <c r="BH49">
        <f>HighExpected!AA50</f>
        <v>19.5</v>
      </c>
      <c r="BI49">
        <f>HighExpected!AB50</f>
        <v>27.299999999999997</v>
      </c>
    </row>
    <row r="50" spans="1:61" x14ac:dyDescent="0.25">
      <c r="A50" t="str">
        <f>Specs!A51</f>
        <v>eWOODY_FUEL_SOUND_WOOD_LOADINGS_ZERO_TO_THREE_INCHES_ONE_TO_THREE_INCHES</v>
      </c>
      <c r="B50">
        <f>LowExpected!E51</f>
        <v>2</v>
      </c>
      <c r="C50">
        <f>LowExpected!F51</f>
        <v>2</v>
      </c>
      <c r="D50">
        <f>LowExpected!G51</f>
        <v>2</v>
      </c>
      <c r="E50">
        <f>LowExpected!H51</f>
        <v>2</v>
      </c>
      <c r="F50">
        <f>ModExpected!F51</f>
        <v>2</v>
      </c>
      <c r="G50">
        <f>ModExpected!G51</f>
        <v>2.5</v>
      </c>
      <c r="H50">
        <f>ModExpected!H51</f>
        <v>3.125</v>
      </c>
      <c r="I50">
        <f>HighExpected!F51</f>
        <v>2</v>
      </c>
      <c r="J50">
        <f>HighExpected!G51</f>
        <v>2.6</v>
      </c>
      <c r="K50">
        <f>HighExpected!H51</f>
        <v>3.6399999999999997</v>
      </c>
      <c r="L50">
        <f>LowExpected!I51</f>
        <v>1</v>
      </c>
      <c r="M50">
        <f>LowExpected!J51</f>
        <v>1</v>
      </c>
      <c r="N50">
        <f>LowExpected!K51</f>
        <v>1</v>
      </c>
      <c r="O50">
        <f>LowExpected!L51</f>
        <v>1</v>
      </c>
      <c r="P50">
        <f>ModExpected!J51</f>
        <v>1</v>
      </c>
      <c r="Q50">
        <f>ModExpected!K51</f>
        <v>1.25</v>
      </c>
      <c r="R50">
        <f>ModExpected!L51</f>
        <v>1.5625</v>
      </c>
      <c r="S50">
        <f>HighExpected!J51</f>
        <v>1</v>
      </c>
      <c r="T50">
        <f>HighExpected!K51</f>
        <v>1.3</v>
      </c>
      <c r="U50">
        <f>HighExpected!L51</f>
        <v>1.8199999999999998</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0.5</v>
      </c>
      <c r="AH50">
        <f>LowExpected!S51</f>
        <v>0.5</v>
      </c>
      <c r="AI50">
        <f>LowExpected!T51</f>
        <v>0.5</v>
      </c>
      <c r="AJ50">
        <f>ModExpected!R51</f>
        <v>0.5</v>
      </c>
      <c r="AK50">
        <f>ModExpected!S51</f>
        <v>0.625</v>
      </c>
      <c r="AL50">
        <f>ModExpected!T51</f>
        <v>0.78125</v>
      </c>
      <c r="AM50">
        <f>HighExpected!R51</f>
        <v>0.5</v>
      </c>
      <c r="AN50">
        <f>HighExpected!S51</f>
        <v>0.65</v>
      </c>
      <c r="AO50">
        <f>HighExpected!T51</f>
        <v>0.90999999999999992</v>
      </c>
      <c r="AP50">
        <f>LowExpected!U51</f>
        <v>1</v>
      </c>
      <c r="AQ50">
        <f>LowExpected!V51</f>
        <v>1</v>
      </c>
      <c r="AR50">
        <f>LowExpected!W51</f>
        <v>1</v>
      </c>
      <c r="AS50">
        <f>LowExpected!X51</f>
        <v>1</v>
      </c>
      <c r="AT50">
        <f>ModExpected!V51</f>
        <v>1</v>
      </c>
      <c r="AU50">
        <f>ModExpected!W51</f>
        <v>1.25</v>
      </c>
      <c r="AV50">
        <f>ModExpected!X51</f>
        <v>1.5625</v>
      </c>
      <c r="AW50">
        <f>HighExpected!V51</f>
        <v>1</v>
      </c>
      <c r="AX50">
        <f>HighExpected!W51</f>
        <v>1.3</v>
      </c>
      <c r="AY50">
        <f>HighExpected!X51</f>
        <v>1.8199999999999998</v>
      </c>
      <c r="AZ50">
        <f>LowExpected!Y51</f>
        <v>0.3</v>
      </c>
      <c r="BA50">
        <f>LowExpected!Z51</f>
        <v>0.3</v>
      </c>
      <c r="BB50">
        <f>LowExpected!AA51</f>
        <v>0.3</v>
      </c>
      <c r="BC50">
        <f>LowExpected!AB51</f>
        <v>0.3</v>
      </c>
      <c r="BD50">
        <f>ModExpected!Z51</f>
        <v>0.3</v>
      </c>
      <c r="BE50">
        <f>ModExpected!AA51</f>
        <v>0.375</v>
      </c>
      <c r="BF50">
        <f>ModExpected!AB51</f>
        <v>0.46875</v>
      </c>
      <c r="BG50">
        <f>HighExpected!Z51</f>
        <v>0.3</v>
      </c>
      <c r="BH50">
        <f>HighExpected!AA51</f>
        <v>0.39</v>
      </c>
      <c r="BI50">
        <f>HighExpected!AB51</f>
        <v>0.54599999999999993</v>
      </c>
    </row>
    <row r="51" spans="1:61" x14ac:dyDescent="0.25">
      <c r="A51" t="str">
        <f>Specs!A52</f>
        <v>eWOODY_FUEL_SOUND_WOOD_LOADINGS_ZERO_TO_THREE_INCHES_QUARTER_INCH_TO_ONE_INCH</v>
      </c>
      <c r="B51">
        <f>LowExpected!E52</f>
        <v>1.5</v>
      </c>
      <c r="C51">
        <f>LowExpected!F52</f>
        <v>1.5</v>
      </c>
      <c r="D51">
        <f>LowExpected!G52</f>
        <v>1.5</v>
      </c>
      <c r="E51">
        <f>LowExpected!H52</f>
        <v>1.5</v>
      </c>
      <c r="F51">
        <f>ModExpected!F52</f>
        <v>1.5</v>
      </c>
      <c r="G51">
        <f>ModExpected!G52</f>
        <v>1.875</v>
      </c>
      <c r="H51">
        <f>ModExpected!H52</f>
        <v>2.34375</v>
      </c>
      <c r="I51">
        <f>HighExpected!F52</f>
        <v>1.5</v>
      </c>
      <c r="J51">
        <f>HighExpected!G52</f>
        <v>1.9500000000000002</v>
      </c>
      <c r="K51">
        <f>HighExpected!H52</f>
        <v>2.73</v>
      </c>
      <c r="L51">
        <f>LowExpected!I52</f>
        <v>1</v>
      </c>
      <c r="M51">
        <f>LowExpected!J52</f>
        <v>1</v>
      </c>
      <c r="N51">
        <f>LowExpected!K52</f>
        <v>1</v>
      </c>
      <c r="O51">
        <f>LowExpected!L52</f>
        <v>1</v>
      </c>
      <c r="P51">
        <f>ModExpected!J52</f>
        <v>1</v>
      </c>
      <c r="Q51">
        <f>ModExpected!K52</f>
        <v>1.25</v>
      </c>
      <c r="R51">
        <f>ModExpected!L52</f>
        <v>1.5625</v>
      </c>
      <c r="S51">
        <f>HighExpected!J52</f>
        <v>1</v>
      </c>
      <c r="T51">
        <f>HighExpected!K52</f>
        <v>1.3</v>
      </c>
      <c r="U51">
        <f>HighExpected!L52</f>
        <v>1.8199999999999998</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0.2</v>
      </c>
      <c r="AH51">
        <f>LowExpected!S52</f>
        <v>0.2</v>
      </c>
      <c r="AI51">
        <f>LowExpected!T52</f>
        <v>0.2</v>
      </c>
      <c r="AJ51">
        <f>ModExpected!R52</f>
        <v>0.2</v>
      </c>
      <c r="AK51">
        <f>ModExpected!S52</f>
        <v>0.25</v>
      </c>
      <c r="AL51">
        <f>ModExpected!T52</f>
        <v>0.3125</v>
      </c>
      <c r="AM51">
        <f>HighExpected!R52</f>
        <v>0.2</v>
      </c>
      <c r="AN51">
        <f>HighExpected!S52</f>
        <v>0.26</v>
      </c>
      <c r="AO51">
        <f>HighExpected!T52</f>
        <v>0.36399999999999999</v>
      </c>
      <c r="AP51">
        <f>LowExpected!U52</f>
        <v>0.5</v>
      </c>
      <c r="AQ51">
        <f>LowExpected!V52</f>
        <v>0.5</v>
      </c>
      <c r="AR51">
        <f>LowExpected!W52</f>
        <v>0.5</v>
      </c>
      <c r="AS51">
        <f>LowExpected!X52</f>
        <v>0.5</v>
      </c>
      <c r="AT51">
        <f>ModExpected!V52</f>
        <v>0.5</v>
      </c>
      <c r="AU51">
        <f>ModExpected!W52</f>
        <v>0.625</v>
      </c>
      <c r="AV51">
        <f>ModExpected!X52</f>
        <v>0.78125</v>
      </c>
      <c r="AW51">
        <f>HighExpected!V52</f>
        <v>0.5</v>
      </c>
      <c r="AX51">
        <f>HighExpected!W52</f>
        <v>0.65</v>
      </c>
      <c r="AY51">
        <f>HighExpected!X52</f>
        <v>0.90999999999999992</v>
      </c>
      <c r="AZ51">
        <f>LowExpected!Y52</f>
        <v>0.4</v>
      </c>
      <c r="BA51">
        <f>LowExpected!Z52</f>
        <v>0.4</v>
      </c>
      <c r="BB51">
        <f>LowExpected!AA52</f>
        <v>0.4</v>
      </c>
      <c r="BC51">
        <f>LowExpected!AB52</f>
        <v>0.4</v>
      </c>
      <c r="BD51">
        <f>ModExpected!Z52</f>
        <v>0.4</v>
      </c>
      <c r="BE51">
        <f>ModExpected!AA52</f>
        <v>0.5</v>
      </c>
      <c r="BF51">
        <f>ModExpected!AB52</f>
        <v>0.625</v>
      </c>
      <c r="BG51">
        <f>HighExpected!Z52</f>
        <v>0.4</v>
      </c>
      <c r="BH51">
        <f>HighExpected!AA52</f>
        <v>0.52</v>
      </c>
      <c r="BI51">
        <f>HighExpected!AB52</f>
        <v>0.72799999999999998</v>
      </c>
    </row>
    <row r="52" spans="1:61" x14ac:dyDescent="0.25">
      <c r="A52" t="str">
        <f>Specs!A53</f>
        <v>eWOODY_FUEL_SOUND_WOOD_LOADINGS_ZERO_TO_THREE_INCHES_ZERO_TO_QUARTER_INCH</v>
      </c>
      <c r="B52">
        <f>LowExpected!E53</f>
        <v>1</v>
      </c>
      <c r="C52">
        <f>LowExpected!F53</f>
        <v>1</v>
      </c>
      <c r="D52">
        <f>LowExpected!G53</f>
        <v>1</v>
      </c>
      <c r="E52">
        <f>LowExpected!H53</f>
        <v>1</v>
      </c>
      <c r="F52">
        <f>ModExpected!F53</f>
        <v>1</v>
      </c>
      <c r="G52">
        <f>ModExpected!G53</f>
        <v>1.25</v>
      </c>
      <c r="H52">
        <f>ModExpected!H53</f>
        <v>1.5625</v>
      </c>
      <c r="I52">
        <f>HighExpected!F53</f>
        <v>1</v>
      </c>
      <c r="J52">
        <f>HighExpected!G53</f>
        <v>1.3</v>
      </c>
      <c r="K52">
        <f>HighExpected!H53</f>
        <v>1.8199999999999998</v>
      </c>
      <c r="L52">
        <f>LowExpected!I53</f>
        <v>0.5</v>
      </c>
      <c r="M52">
        <f>LowExpected!J53</f>
        <v>0.5</v>
      </c>
      <c r="N52">
        <f>LowExpected!K53</f>
        <v>0.5</v>
      </c>
      <c r="O52">
        <f>LowExpected!L53</f>
        <v>0.5</v>
      </c>
      <c r="P52">
        <f>ModExpected!J53</f>
        <v>0.5</v>
      </c>
      <c r="Q52">
        <f>ModExpected!K53</f>
        <v>0.625</v>
      </c>
      <c r="R52">
        <f>ModExpected!L53</f>
        <v>0.78125</v>
      </c>
      <c r="S52">
        <f>HighExpected!J53</f>
        <v>0.5</v>
      </c>
      <c r="T52">
        <f>HighExpected!K53</f>
        <v>0.65</v>
      </c>
      <c r="U52">
        <f>HighExpected!L53</f>
        <v>0.90999999999999992</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0.1</v>
      </c>
      <c r="AH52">
        <f>LowExpected!S53</f>
        <v>0.1</v>
      </c>
      <c r="AI52">
        <f>LowExpected!T53</f>
        <v>0.1</v>
      </c>
      <c r="AJ52">
        <f>ModExpected!R53</f>
        <v>0.1</v>
      </c>
      <c r="AK52">
        <f>ModExpected!S53</f>
        <v>0.125</v>
      </c>
      <c r="AL52">
        <f>ModExpected!T53</f>
        <v>0.15625</v>
      </c>
      <c r="AM52">
        <f>HighExpected!R53</f>
        <v>0.1</v>
      </c>
      <c r="AN52">
        <f>HighExpected!S53</f>
        <v>0.13</v>
      </c>
      <c r="AO52">
        <f>HighExpected!T53</f>
        <v>0.182</v>
      </c>
      <c r="AP52">
        <f>LowExpected!U53</f>
        <v>0.3</v>
      </c>
      <c r="AQ52">
        <f>LowExpected!V53</f>
        <v>0.3</v>
      </c>
      <c r="AR52">
        <f>LowExpected!W53</f>
        <v>0.3</v>
      </c>
      <c r="AS52">
        <f>LowExpected!X53</f>
        <v>0.3</v>
      </c>
      <c r="AT52">
        <f>ModExpected!V53</f>
        <v>0.3</v>
      </c>
      <c r="AU52">
        <f>ModExpected!W53</f>
        <v>0.375</v>
      </c>
      <c r="AV52">
        <f>ModExpected!X53</f>
        <v>0.46875</v>
      </c>
      <c r="AW52">
        <f>HighExpected!V53</f>
        <v>0.3</v>
      </c>
      <c r="AX52">
        <f>HighExpected!W53</f>
        <v>0.39</v>
      </c>
      <c r="AY52">
        <f>HighExpected!X53</f>
        <v>0.54599999999999993</v>
      </c>
      <c r="AZ52">
        <f>LowExpected!Y53</f>
        <v>0.02</v>
      </c>
      <c r="BA52">
        <f>LowExpected!Z53</f>
        <v>0.02</v>
      </c>
      <c r="BB52">
        <f>LowExpected!AA53</f>
        <v>0.02</v>
      </c>
      <c r="BC52">
        <f>LowExpected!AB53</f>
        <v>0.02</v>
      </c>
      <c r="BD52">
        <f>ModExpected!Z53</f>
        <v>0.02</v>
      </c>
      <c r="BE52">
        <f>ModExpected!AA53</f>
        <v>2.5000000000000001E-2</v>
      </c>
      <c r="BF52">
        <f>ModExpected!AB53</f>
        <v>3.125E-2</v>
      </c>
      <c r="BG52">
        <f>HighExpected!Z53</f>
        <v>0.02</v>
      </c>
      <c r="BH52">
        <f>HighExpected!AA53</f>
        <v>2.6000000000000002E-2</v>
      </c>
      <c r="BI52">
        <f>HighExpected!AB53</f>
        <v>3.6400000000000002E-2</v>
      </c>
    </row>
    <row r="53" spans="1:61" x14ac:dyDescent="0.25">
      <c r="A53" t="str">
        <f>Specs!A54</f>
        <v>eWOODY_FUEL_SOUND_WOOD_LOADINGS_GREATER_THAN_THREE_INCHES_THREE_TO_NINE_INCHES</v>
      </c>
      <c r="B53">
        <f>LowExpected!E54</f>
        <v>6</v>
      </c>
      <c r="C53">
        <f>LowExpected!F54</f>
        <v>6</v>
      </c>
      <c r="D53">
        <f>LowExpected!G54</f>
        <v>6</v>
      </c>
      <c r="E53">
        <f>LowExpected!H54</f>
        <v>6</v>
      </c>
      <c r="F53">
        <f>ModExpected!F54</f>
        <v>6</v>
      </c>
      <c r="G53">
        <f>ModExpected!G54</f>
        <v>6</v>
      </c>
      <c r="H53">
        <f>ModExpected!H54</f>
        <v>7.5</v>
      </c>
      <c r="I53">
        <f>HighExpected!F54</f>
        <v>6</v>
      </c>
      <c r="J53">
        <f>HighExpected!G54</f>
        <v>6</v>
      </c>
      <c r="K53">
        <f>HighExpected!H54</f>
        <v>6</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1</v>
      </c>
      <c r="AH53">
        <f>LowExpected!S54</f>
        <v>1</v>
      </c>
      <c r="AI53">
        <f>LowExpected!T54</f>
        <v>1</v>
      </c>
      <c r="AJ53">
        <f>ModExpected!R54</f>
        <v>1</v>
      </c>
      <c r="AK53">
        <f>ModExpected!S54</f>
        <v>1</v>
      </c>
      <c r="AL53">
        <f>ModExpected!T54</f>
        <v>1.25</v>
      </c>
      <c r="AM53">
        <f>HighExpected!R54</f>
        <v>1</v>
      </c>
      <c r="AN53">
        <f>HighExpected!S54</f>
        <v>1</v>
      </c>
      <c r="AO53">
        <f>HighExpected!T54</f>
        <v>1</v>
      </c>
      <c r="AP53">
        <f>LowExpected!U54</f>
        <v>1.2</v>
      </c>
      <c r="AQ53">
        <f>LowExpected!V54</f>
        <v>1.2</v>
      </c>
      <c r="AR53">
        <f>LowExpected!W54</f>
        <v>1.2</v>
      </c>
      <c r="AS53">
        <f>LowExpected!X54</f>
        <v>1.2</v>
      </c>
      <c r="AT53">
        <f>ModExpected!V54</f>
        <v>1.2</v>
      </c>
      <c r="AU53">
        <f>ModExpected!W54</f>
        <v>1.2</v>
      </c>
      <c r="AV53">
        <f>ModExpected!X54</f>
        <v>1.5</v>
      </c>
      <c r="AW53">
        <f>HighExpected!V54</f>
        <v>1.2</v>
      </c>
      <c r="AX53">
        <f>HighExpected!W54</f>
        <v>1.2</v>
      </c>
      <c r="AY53">
        <f>HighExpected!X54</f>
        <v>1.2</v>
      </c>
      <c r="AZ53">
        <f>LowExpected!Y54</f>
        <v>0.5</v>
      </c>
      <c r="BA53">
        <f>LowExpected!Z54</f>
        <v>0.5</v>
      </c>
      <c r="BB53">
        <f>LowExpected!AA54</f>
        <v>0.5</v>
      </c>
      <c r="BC53">
        <f>LowExpected!AB54</f>
        <v>0.5</v>
      </c>
      <c r="BD53">
        <f>ModExpected!Z54</f>
        <v>0.5</v>
      </c>
      <c r="BE53">
        <f>ModExpected!AA54</f>
        <v>0.5</v>
      </c>
      <c r="BF53">
        <f>ModExpected!AB54</f>
        <v>0.625</v>
      </c>
      <c r="BG53">
        <f>HighExpected!Z54</f>
        <v>0.5</v>
      </c>
      <c r="BH53">
        <f>HighExpected!AA54</f>
        <v>0.5</v>
      </c>
      <c r="BI53">
        <f>HighExpected!AB54</f>
        <v>0.5</v>
      </c>
    </row>
    <row r="54" spans="1:61" x14ac:dyDescent="0.25">
      <c r="A54" t="str">
        <f>Specs!A55</f>
        <v>eWOODY_FUEL_SOUND_WOOD_LOADINGS_GREATER_THAN_THREE_INCHES_NINE_TO_TWENTY_INCHES</v>
      </c>
      <c r="B54">
        <f>LowExpected!E55</f>
        <v>12</v>
      </c>
      <c r="C54">
        <f>LowExpected!F55</f>
        <v>12</v>
      </c>
      <c r="D54">
        <f>LowExpected!G55</f>
        <v>12</v>
      </c>
      <c r="E54">
        <f>LowExpected!H55</f>
        <v>12</v>
      </c>
      <c r="F54">
        <f>ModExpected!F55</f>
        <v>12</v>
      </c>
      <c r="G54">
        <f>ModExpected!G55</f>
        <v>12</v>
      </c>
      <c r="H54">
        <f>ModExpected!H55</f>
        <v>15</v>
      </c>
      <c r="I54">
        <f>HighExpected!F55</f>
        <v>12</v>
      </c>
      <c r="J54">
        <f>HighExpected!G55</f>
        <v>12</v>
      </c>
      <c r="K54">
        <f>HighExpected!H55</f>
        <v>12</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0.5</v>
      </c>
      <c r="AR54">
        <f>LowExpected!W55</f>
        <v>0.5</v>
      </c>
      <c r="AS54">
        <f>LowExpected!X55</f>
        <v>0.5</v>
      </c>
      <c r="AT54">
        <f>ModExpected!V55</f>
        <v>0.5</v>
      </c>
      <c r="AU54">
        <f>ModExpected!W55</f>
        <v>0.5</v>
      </c>
      <c r="AV54">
        <f>ModExpected!X55</f>
        <v>0.625</v>
      </c>
      <c r="AW54">
        <f>HighExpected!V55</f>
        <v>0.5</v>
      </c>
      <c r="AX54">
        <f>HighExpected!W55</f>
        <v>0.5</v>
      </c>
      <c r="AY54">
        <f>HighExpected!X55</f>
        <v>0.5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0.5</v>
      </c>
      <c r="AR55">
        <f>LowExpected!W56</f>
        <v>0.5</v>
      </c>
      <c r="AS55">
        <f>LowExpected!X56</f>
        <v>0.5</v>
      </c>
      <c r="AT55">
        <f>ModExpected!V56</f>
        <v>0.5</v>
      </c>
      <c r="AU55">
        <f>ModExpected!W56</f>
        <v>0.5</v>
      </c>
      <c r="AV55">
        <f>ModExpected!X56</f>
        <v>0.625</v>
      </c>
      <c r="AW55">
        <f>HighExpected!V56</f>
        <v>0.5</v>
      </c>
      <c r="AX55">
        <f>HighExpected!W56</f>
        <v>0.5</v>
      </c>
      <c r="AY55">
        <f>HighExpected!X56</f>
        <v>0.5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t="str">
        <f>Specs!A57</f>
        <v>eWOODY_FUEL_ROTTEN_WOOD_LOADINGS_GREATER_THAN_THREE_INCHES_THREE_TO_NINE_INCHES</v>
      </c>
      <c r="B56">
        <f>LowExpected!E57</f>
        <v>5</v>
      </c>
      <c r="C56">
        <f>LowExpected!F57</f>
        <v>5</v>
      </c>
      <c r="D56">
        <f>LowExpected!G57</f>
        <v>5</v>
      </c>
      <c r="E56">
        <f>LowExpected!H57</f>
        <v>5</v>
      </c>
      <c r="F56">
        <f>ModExpected!F57</f>
        <v>5</v>
      </c>
      <c r="G56">
        <f>ModExpected!G57</f>
        <v>5</v>
      </c>
      <c r="H56">
        <f>ModExpected!H57</f>
        <v>5</v>
      </c>
      <c r="I56">
        <f>HighExpected!F57</f>
        <v>5</v>
      </c>
      <c r="J56">
        <f>HighExpected!G57</f>
        <v>5</v>
      </c>
      <c r="K56">
        <f>HighExpected!H57</f>
        <v>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0.5</v>
      </c>
      <c r="AH56">
        <f>LowExpected!S57</f>
        <v>0.5</v>
      </c>
      <c r="AI56">
        <f>LowExpected!T57</f>
        <v>0.5</v>
      </c>
      <c r="AJ56">
        <f>ModExpected!R57</f>
        <v>0.5</v>
      </c>
      <c r="AK56">
        <f>ModExpected!S57</f>
        <v>0.5</v>
      </c>
      <c r="AL56">
        <f>ModExpected!T57</f>
        <v>0.5</v>
      </c>
      <c r="AM56">
        <f>HighExpected!R57</f>
        <v>0.5</v>
      </c>
      <c r="AN56">
        <f>HighExpected!S57</f>
        <v>0.5</v>
      </c>
      <c r="AO56">
        <f>HighExpected!T57</f>
        <v>0.5</v>
      </c>
      <c r="AP56">
        <f>LowExpected!U57</f>
        <v>0.75</v>
      </c>
      <c r="AQ56">
        <f>LowExpected!V57</f>
        <v>0.75</v>
      </c>
      <c r="AR56">
        <f>LowExpected!W57</f>
        <v>0.75</v>
      </c>
      <c r="AS56">
        <f>LowExpected!X57</f>
        <v>0.75</v>
      </c>
      <c r="AT56">
        <f>ModExpected!V57</f>
        <v>0.75</v>
      </c>
      <c r="AU56">
        <f>ModExpected!W57</f>
        <v>0.75</v>
      </c>
      <c r="AV56">
        <f>ModExpected!X57</f>
        <v>0.75</v>
      </c>
      <c r="AW56">
        <f>HighExpected!V57</f>
        <v>0.75</v>
      </c>
      <c r="AX56">
        <f>HighExpected!W57</f>
        <v>0.75</v>
      </c>
      <c r="AY56">
        <f>HighExpected!X57</f>
        <v>0.75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t="str">
        <f>Specs!A58</f>
        <v>eWOODY_FUEL_ROTTEN_WOOD_LOADINGS_GREATER_THAN_THREE_INCHES_NINE_TO_TWENTY_INCHES</v>
      </c>
      <c r="B57">
        <f>LowExpected!E58</f>
        <v>11</v>
      </c>
      <c r="C57">
        <f>LowExpected!F58</f>
        <v>11</v>
      </c>
      <c r="D57">
        <f>LowExpected!G58</f>
        <v>11</v>
      </c>
      <c r="E57">
        <f>LowExpected!H58</f>
        <v>11</v>
      </c>
      <c r="F57">
        <f>ModExpected!F58</f>
        <v>11</v>
      </c>
      <c r="G57">
        <f>ModExpected!G58</f>
        <v>11</v>
      </c>
      <c r="H57">
        <f>ModExpected!H58</f>
        <v>11</v>
      </c>
      <c r="I57">
        <f>HighExpected!F58</f>
        <v>11</v>
      </c>
      <c r="J57">
        <f>HighExpected!G58</f>
        <v>11</v>
      </c>
      <c r="K57">
        <f>HighExpected!H58</f>
        <v>11</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0.3</v>
      </c>
      <c r="AR57">
        <f>LowExpected!W58</f>
        <v>0.3</v>
      </c>
      <c r="AS57">
        <f>LowExpected!X58</f>
        <v>0.3</v>
      </c>
      <c r="AT57">
        <f>ModExpected!V58</f>
        <v>0.3</v>
      </c>
      <c r="AU57">
        <f>ModExpected!W58</f>
        <v>0.3</v>
      </c>
      <c r="AV57">
        <f>ModExpected!X58</f>
        <v>0.3</v>
      </c>
      <c r="AW57">
        <f>HighExpected!V58</f>
        <v>0.3</v>
      </c>
      <c r="AX57">
        <f>HighExpected!W58</f>
        <v>0.3</v>
      </c>
      <c r="AY57">
        <f>HighExpected!X58</f>
        <v>0.3</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t="str">
        <f>Specs!A63</f>
        <v>eWOODY_FUEL_STUMPS_ROTTEN_DIAMETER</v>
      </c>
      <c r="B62">
        <f>LowExpected!E63</f>
        <v>9.6</v>
      </c>
      <c r="C62">
        <f>LowExpected!F63</f>
        <v>9.6</v>
      </c>
      <c r="D62">
        <f>LowExpected!G63</f>
        <v>9.6</v>
      </c>
      <c r="E62">
        <f>LowExpected!H63</f>
        <v>9.6</v>
      </c>
      <c r="F62">
        <f>ModExpected!F63</f>
        <v>9.6</v>
      </c>
      <c r="G62">
        <f>ModExpected!G63</f>
        <v>9.6</v>
      </c>
      <c r="H62">
        <f>ModExpected!H63</f>
        <v>9.6</v>
      </c>
      <c r="I62">
        <f>HighExpected!F63</f>
        <v>9.6</v>
      </c>
      <c r="J62">
        <f>HighExpected!G63</f>
        <v>9.6</v>
      </c>
      <c r="K62">
        <f>HighExpected!H63</f>
        <v>9.6</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3.5</v>
      </c>
      <c r="AH62">
        <f>LowExpected!S63</f>
        <v>3.5</v>
      </c>
      <c r="AI62">
        <f>LowExpected!T63</f>
        <v>3.5</v>
      </c>
      <c r="AJ62">
        <f>ModExpected!R63</f>
        <v>3.5</v>
      </c>
      <c r="AK62">
        <f>ModExpected!S63</f>
        <v>3.5</v>
      </c>
      <c r="AL62">
        <f>ModExpected!T63</f>
        <v>3.5</v>
      </c>
      <c r="AM62">
        <f>HighExpected!R63</f>
        <v>3.5</v>
      </c>
      <c r="AN62">
        <f>HighExpected!S63</f>
        <v>3.5</v>
      </c>
      <c r="AO62">
        <f>HighExpected!T63</f>
        <v>3.5</v>
      </c>
      <c r="AP62">
        <f>LowExpected!U63</f>
        <v>10</v>
      </c>
      <c r="AQ62">
        <f>LowExpected!V63</f>
        <v>10</v>
      </c>
      <c r="AR62">
        <f>LowExpected!W63</f>
        <v>10</v>
      </c>
      <c r="AS62">
        <f>LowExpected!X63</f>
        <v>10</v>
      </c>
      <c r="AT62">
        <f>ModExpected!V63</f>
        <v>10</v>
      </c>
      <c r="AU62">
        <f>ModExpected!W63</f>
        <v>10</v>
      </c>
      <c r="AV62">
        <f>ModExpected!X63</f>
        <v>10</v>
      </c>
      <c r="AW62">
        <f>HighExpected!V63</f>
        <v>10</v>
      </c>
      <c r="AX62">
        <f>HighExpected!W63</f>
        <v>10</v>
      </c>
      <c r="AY62">
        <f>HighExpected!X63</f>
        <v>10</v>
      </c>
      <c r="AZ62">
        <f>LowExpected!Y63</f>
        <v>10</v>
      </c>
      <c r="BA62">
        <f>LowExpected!Z63</f>
        <v>10</v>
      </c>
      <c r="BB62">
        <f>LowExpected!AA63</f>
        <v>10</v>
      </c>
      <c r="BC62">
        <f>LowExpected!AB63</f>
        <v>10</v>
      </c>
      <c r="BD62">
        <f>ModExpected!Z63</f>
        <v>10</v>
      </c>
      <c r="BE62">
        <f>ModExpected!AA63</f>
        <v>10</v>
      </c>
      <c r="BF62">
        <f>ModExpected!AB63</f>
        <v>10</v>
      </c>
      <c r="BG62">
        <f>HighExpected!Z63</f>
        <v>10</v>
      </c>
      <c r="BH62">
        <f>HighExpected!AA63</f>
        <v>10</v>
      </c>
      <c r="BI62">
        <f>HighExpected!AB63</f>
        <v>10</v>
      </c>
    </row>
    <row r="63" spans="1:61" x14ac:dyDescent="0.25">
      <c r="A63" t="str">
        <f>Specs!A64</f>
        <v>eWOODY_FUEL_STUMPS_ROTTEN_HEIGHT</v>
      </c>
      <c r="B63">
        <f>LowExpected!E64</f>
        <v>0.4</v>
      </c>
      <c r="C63">
        <f>LowExpected!F64</f>
        <v>0.4</v>
      </c>
      <c r="D63">
        <f>LowExpected!G64</f>
        <v>0.4</v>
      </c>
      <c r="E63">
        <f>LowExpected!H64</f>
        <v>0.4</v>
      </c>
      <c r="F63">
        <f>ModExpected!F64</f>
        <v>0.4</v>
      </c>
      <c r="G63">
        <f>ModExpected!G64</f>
        <v>0.4</v>
      </c>
      <c r="H63">
        <f>ModExpected!H64</f>
        <v>0.4</v>
      </c>
      <c r="I63">
        <f>HighExpected!F64</f>
        <v>0.4</v>
      </c>
      <c r="J63">
        <f>HighExpected!G64</f>
        <v>0.4</v>
      </c>
      <c r="K63">
        <f>HighExpected!H64</f>
        <v>0.4</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2</v>
      </c>
      <c r="AH63">
        <f>LowExpected!S64</f>
        <v>2</v>
      </c>
      <c r="AI63">
        <f>LowExpected!T64</f>
        <v>2</v>
      </c>
      <c r="AJ63">
        <f>ModExpected!R64</f>
        <v>2</v>
      </c>
      <c r="AK63">
        <f>ModExpected!S64</f>
        <v>2</v>
      </c>
      <c r="AL63">
        <f>ModExpected!T64</f>
        <v>2</v>
      </c>
      <c r="AM63">
        <f>HighExpected!R64</f>
        <v>2</v>
      </c>
      <c r="AN63">
        <f>HighExpected!S64</f>
        <v>2</v>
      </c>
      <c r="AO63">
        <f>HighExpected!T64</f>
        <v>2</v>
      </c>
      <c r="AP63">
        <f>LowExpected!U64</f>
        <v>1</v>
      </c>
      <c r="AQ63">
        <f>LowExpected!V64</f>
        <v>1</v>
      </c>
      <c r="AR63">
        <f>LowExpected!W64</f>
        <v>1</v>
      </c>
      <c r="AS63">
        <f>LowExpected!X64</f>
        <v>1</v>
      </c>
      <c r="AT63">
        <f>ModExpected!V64</f>
        <v>1</v>
      </c>
      <c r="AU63">
        <f>ModExpected!W64</f>
        <v>1</v>
      </c>
      <c r="AV63">
        <f>ModExpected!X64</f>
        <v>1</v>
      </c>
      <c r="AW63">
        <f>HighExpected!V64</f>
        <v>1</v>
      </c>
      <c r="AX63">
        <f>HighExpected!W64</f>
        <v>1</v>
      </c>
      <c r="AY63">
        <f>HighExpected!X64</f>
        <v>1</v>
      </c>
      <c r="AZ63">
        <f>LowExpected!Y64</f>
        <v>1</v>
      </c>
      <c r="BA63">
        <f>LowExpected!Z64</f>
        <v>1</v>
      </c>
      <c r="BB63">
        <f>LowExpected!AA64</f>
        <v>1</v>
      </c>
      <c r="BC63">
        <f>LowExpected!AB64</f>
        <v>1</v>
      </c>
      <c r="BD63">
        <f>ModExpected!Z64</f>
        <v>1</v>
      </c>
      <c r="BE63">
        <f>ModExpected!AA64</f>
        <v>1</v>
      </c>
      <c r="BF63">
        <f>ModExpected!AB64</f>
        <v>1</v>
      </c>
      <c r="BG63">
        <f>HighExpected!Z64</f>
        <v>1</v>
      </c>
      <c r="BH63">
        <f>HighExpected!AA64</f>
        <v>1</v>
      </c>
      <c r="BI63">
        <f>HighExpected!AB64</f>
        <v>1</v>
      </c>
    </row>
    <row r="64" spans="1:61" x14ac:dyDescent="0.25">
      <c r="A64" t="str">
        <f>Specs!A65</f>
        <v>eWOODY_FUEL_STUMPS_ROTTEN_STEM_DENSITY</v>
      </c>
      <c r="B64">
        <f>LowExpected!E65</f>
        <v>115</v>
      </c>
      <c r="C64">
        <f>LowExpected!F65</f>
        <v>115</v>
      </c>
      <c r="D64">
        <f>LowExpected!G65</f>
        <v>115</v>
      </c>
      <c r="E64">
        <f>LowExpected!H65</f>
        <v>115</v>
      </c>
      <c r="F64">
        <f>ModExpected!F65</f>
        <v>115</v>
      </c>
      <c r="G64">
        <f>ModExpected!G65</f>
        <v>115</v>
      </c>
      <c r="H64">
        <f>ModExpected!H65</f>
        <v>115</v>
      </c>
      <c r="I64">
        <f>HighExpected!F65</f>
        <v>115</v>
      </c>
      <c r="J64">
        <f>HighExpected!G65</f>
        <v>115</v>
      </c>
      <c r="K64">
        <f>HighExpected!H65</f>
        <v>115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50</v>
      </c>
      <c r="AH64">
        <f>LowExpected!S65</f>
        <v>50</v>
      </c>
      <c r="AI64">
        <f>LowExpected!T65</f>
        <v>50</v>
      </c>
      <c r="AJ64">
        <f>ModExpected!R65</f>
        <v>50</v>
      </c>
      <c r="AK64">
        <f>ModExpected!S65</f>
        <v>50</v>
      </c>
      <c r="AL64">
        <f>ModExpected!T65</f>
        <v>50</v>
      </c>
      <c r="AM64">
        <f>HighExpected!R65</f>
        <v>50</v>
      </c>
      <c r="AN64">
        <f>HighExpected!S65</f>
        <v>50</v>
      </c>
      <c r="AO64">
        <f>HighExpected!T65</f>
        <v>50</v>
      </c>
      <c r="AP64">
        <f>LowExpected!U65</f>
        <v>5</v>
      </c>
      <c r="AQ64">
        <f>LowExpected!V65</f>
        <v>5</v>
      </c>
      <c r="AR64">
        <f>LowExpected!W65</f>
        <v>5</v>
      </c>
      <c r="AS64">
        <f>LowExpected!X65</f>
        <v>5</v>
      </c>
      <c r="AT64">
        <f>ModExpected!V65</f>
        <v>5</v>
      </c>
      <c r="AU64">
        <f>ModExpected!W65</f>
        <v>5</v>
      </c>
      <c r="AV64">
        <f>ModExpected!X65</f>
        <v>5</v>
      </c>
      <c r="AW64">
        <f>HighExpected!V65</f>
        <v>5</v>
      </c>
      <c r="AX64">
        <f>HighExpected!W65</f>
        <v>5</v>
      </c>
      <c r="AY64">
        <f>HighExpected!X65</f>
        <v>5</v>
      </c>
      <c r="AZ64">
        <f>LowExpected!Y65</f>
        <v>3</v>
      </c>
      <c r="BA64">
        <f>LowExpected!Z65</f>
        <v>3</v>
      </c>
      <c r="BB64">
        <f>LowExpected!AA65</f>
        <v>3</v>
      </c>
      <c r="BC64">
        <f>LowExpected!AB65</f>
        <v>3</v>
      </c>
      <c r="BD64">
        <f>ModExpected!Z65</f>
        <v>3</v>
      </c>
      <c r="BE64">
        <f>ModExpected!AA65</f>
        <v>3</v>
      </c>
      <c r="BF64">
        <f>ModExpected!AB65</f>
        <v>3</v>
      </c>
      <c r="BG64">
        <f>HighExpected!Z65</f>
        <v>3</v>
      </c>
      <c r="BH64">
        <f>HighExpected!AA65</f>
        <v>3</v>
      </c>
      <c r="BI64">
        <f>HighExpected!AB65</f>
        <v>3</v>
      </c>
    </row>
    <row r="65" spans="1:61" x14ac:dyDescent="0.25">
      <c r="A65"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t="str">
        <f>Specs!A69</f>
        <v>eWOODY_FUEL_PILES_CLEAN_LOADING</v>
      </c>
      <c r="B68">
        <f>LowExpected!E69</f>
        <v>7.8118999999999994E-2</v>
      </c>
      <c r="C68">
        <f>LowExpected!F69</f>
        <v>7.8118999999999994E-2</v>
      </c>
      <c r="D68">
        <f>LowExpected!G69</f>
        <v>7.8118999999999994E-2</v>
      </c>
      <c r="E68">
        <f>LowExpected!H69</f>
        <v>7.8118999999999994E-2</v>
      </c>
      <c r="F68">
        <f>ModExpected!F69</f>
        <v>7.8118999999999994E-2</v>
      </c>
      <c r="G68">
        <f>ModExpected!G69</f>
        <v>7.8118999999999994E-2</v>
      </c>
      <c r="H68">
        <f>ModExpected!H69</f>
        <v>7.8118999999999994E-2</v>
      </c>
      <c r="I68">
        <f>HighExpected!F69</f>
        <v>7.8118999999999994E-2</v>
      </c>
      <c r="J68">
        <f>HighExpected!G69</f>
        <v>7.8118999999999994E-2</v>
      </c>
      <c r="K68">
        <f>HighExpected!H69</f>
        <v>7.8118999999999994E-2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8.1810999999999995E-2</v>
      </c>
      <c r="AH68">
        <f>LowExpected!S69</f>
        <v>8.1810999999999995E-2</v>
      </c>
      <c r="AI68">
        <f>LowExpected!T69</f>
        <v>8.1810999999999995E-2</v>
      </c>
      <c r="AJ68">
        <f>ModExpected!R69</f>
        <v>8.1810999999999995E-2</v>
      </c>
      <c r="AK68">
        <f>ModExpected!S69</f>
        <v>8.1810999999999995E-2</v>
      </c>
      <c r="AL68">
        <f>ModExpected!T69</f>
        <v>8.1810999999999995E-2</v>
      </c>
      <c r="AM68">
        <f>HighExpected!R69</f>
        <v>8.1810999999999995E-2</v>
      </c>
      <c r="AN68">
        <f>HighExpected!S69</f>
        <v>8.1810999999999995E-2</v>
      </c>
      <c r="AO68">
        <f>HighExpected!T69</f>
        <v>8.1810999999999995E-2</v>
      </c>
      <c r="AP68">
        <f>LowExpected!U69</f>
        <v>0.13589300000000001</v>
      </c>
      <c r="AQ68">
        <f>LowExpected!V69</f>
        <v>0.13589300000000001</v>
      </c>
      <c r="AR68">
        <f>LowExpected!W69</f>
        <v>0.13589300000000001</v>
      </c>
      <c r="AS68">
        <f>LowExpected!X69</f>
        <v>0.13589300000000001</v>
      </c>
      <c r="AT68">
        <f>ModExpected!V69</f>
        <v>0.13589300000000001</v>
      </c>
      <c r="AU68">
        <f>ModExpected!W69</f>
        <v>0.13589300000000001</v>
      </c>
      <c r="AV68">
        <f>ModExpected!X69</f>
        <v>0.13589300000000001</v>
      </c>
      <c r="AW68">
        <f>HighExpected!V69</f>
        <v>0.13589300000000001</v>
      </c>
      <c r="AX68">
        <f>HighExpected!W69</f>
        <v>0.13589300000000001</v>
      </c>
      <c r="AY68">
        <f>HighExpected!X69</f>
        <v>0.13589300000000001</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2</v>
      </c>
      <c r="AH78">
        <f>LowExpected!S79</f>
        <v>2</v>
      </c>
      <c r="AI78">
        <f>LowExpected!T79</f>
        <v>2</v>
      </c>
      <c r="AJ78">
        <f>ModExpected!R79</f>
        <v>2</v>
      </c>
      <c r="AK78">
        <f>ModExpected!S79</f>
        <v>2</v>
      </c>
      <c r="AL78">
        <f>ModExpected!T79</f>
        <v>2</v>
      </c>
      <c r="AM78">
        <f>HighExpected!R79</f>
        <v>2</v>
      </c>
      <c r="AN78">
        <f>HighExpected!S79</f>
        <v>2</v>
      </c>
      <c r="AO78">
        <f>HighExpected!T79</f>
        <v>2</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5</v>
      </c>
      <c r="AH79">
        <f>LowExpected!S80</f>
        <v>5</v>
      </c>
      <c r="AI79">
        <f>LowExpected!T80</f>
        <v>5</v>
      </c>
      <c r="AJ79">
        <f>ModExpected!R80</f>
        <v>5</v>
      </c>
      <c r="AK79">
        <f>ModExpected!S80</f>
        <v>5</v>
      </c>
      <c r="AL79">
        <f>ModExpected!T80</f>
        <v>5</v>
      </c>
      <c r="AM79">
        <f>HighExpected!R80</f>
        <v>5</v>
      </c>
      <c r="AN79">
        <f>HighExpected!S80</f>
        <v>5</v>
      </c>
      <c r="AO79">
        <f>HighExpected!T80</f>
        <v>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t="str">
        <f>Specs!A81</f>
        <v>eMOSS_LICHEN_LITTER_LITTER_DEPTH</v>
      </c>
      <c r="B80">
        <f>LowExpected!E81</f>
        <v>0.2</v>
      </c>
      <c r="C80">
        <f>LowExpected!F81</f>
        <v>0.2</v>
      </c>
      <c r="D80">
        <f>LowExpected!G81</f>
        <v>0.2</v>
      </c>
      <c r="E80">
        <f>LowExpected!H81</f>
        <v>0.2</v>
      </c>
      <c r="F80">
        <f>ModExpected!F81</f>
        <v>0.2</v>
      </c>
      <c r="G80">
        <f>ModExpected!G81</f>
        <v>0.26</v>
      </c>
      <c r="H80">
        <f>ModExpected!H81</f>
        <v>0.26</v>
      </c>
      <c r="I80">
        <f>HighExpected!F81</f>
        <v>0.2</v>
      </c>
      <c r="J80">
        <f>HighExpected!G81</f>
        <v>0.06</v>
      </c>
      <c r="K80">
        <f>HighExpected!H81</f>
        <v>0.03</v>
      </c>
      <c r="L80">
        <f>LowExpected!I81</f>
        <v>1</v>
      </c>
      <c r="M80">
        <f>LowExpected!J81</f>
        <v>1</v>
      </c>
      <c r="N80">
        <f>LowExpected!K81</f>
        <v>1</v>
      </c>
      <c r="O80">
        <f>LowExpected!L81</f>
        <v>1</v>
      </c>
      <c r="P80">
        <f>ModExpected!J81</f>
        <v>1</v>
      </c>
      <c r="Q80">
        <f>ModExpected!K81</f>
        <v>1.3</v>
      </c>
      <c r="R80">
        <f>ModExpected!L81</f>
        <v>1.3</v>
      </c>
      <c r="S80">
        <f>HighExpected!J81</f>
        <v>1</v>
      </c>
      <c r="T80">
        <f>HighExpected!K81</f>
        <v>0.3</v>
      </c>
      <c r="U80">
        <f>HighExpected!L81</f>
        <v>0.15</v>
      </c>
      <c r="V80">
        <f>LowExpected!M81</f>
        <v>2.5</v>
      </c>
      <c r="W80">
        <f>LowExpected!N81</f>
        <v>2.5</v>
      </c>
      <c r="X80">
        <f>LowExpected!O81</f>
        <v>2.5</v>
      </c>
      <c r="Y80">
        <f>LowExpected!P81</f>
        <v>2.5</v>
      </c>
      <c r="Z80">
        <f>ModExpected!N81</f>
        <v>2.5</v>
      </c>
      <c r="AA80">
        <f>ModExpected!O81</f>
        <v>3.25</v>
      </c>
      <c r="AB80">
        <f>ModExpected!P81</f>
        <v>3.25</v>
      </c>
      <c r="AC80">
        <f>HighExpected!N81</f>
        <v>2.5</v>
      </c>
      <c r="AD80">
        <f>HighExpected!O81</f>
        <v>0.75</v>
      </c>
      <c r="AE80">
        <f>HighExpected!P81</f>
        <v>0.375</v>
      </c>
      <c r="AF80">
        <f>LowExpected!Q81</f>
        <v>1</v>
      </c>
      <c r="AG80">
        <f>LowExpected!R81</f>
        <v>1</v>
      </c>
      <c r="AH80">
        <f>LowExpected!S81</f>
        <v>1</v>
      </c>
      <c r="AI80">
        <f>LowExpected!T81</f>
        <v>1</v>
      </c>
      <c r="AJ80">
        <f>ModExpected!R81</f>
        <v>1</v>
      </c>
      <c r="AK80">
        <f>ModExpected!S81</f>
        <v>1.3</v>
      </c>
      <c r="AL80">
        <f>ModExpected!T81</f>
        <v>1.3</v>
      </c>
      <c r="AM80">
        <f>HighExpected!R81</f>
        <v>1</v>
      </c>
      <c r="AN80">
        <f>HighExpected!S81</f>
        <v>0.3</v>
      </c>
      <c r="AO80">
        <f>HighExpected!T81</f>
        <v>0.15</v>
      </c>
      <c r="AP80">
        <f>LowExpected!U81</f>
        <v>1.5</v>
      </c>
      <c r="AQ80">
        <f>LowExpected!V81</f>
        <v>1.5</v>
      </c>
      <c r="AR80">
        <f>LowExpected!W81</f>
        <v>1.5</v>
      </c>
      <c r="AS80">
        <f>LowExpected!X81</f>
        <v>1.5</v>
      </c>
      <c r="AT80">
        <f>ModExpected!V81</f>
        <v>1.5</v>
      </c>
      <c r="AU80">
        <f>ModExpected!W81</f>
        <v>1.9500000000000002</v>
      </c>
      <c r="AV80">
        <f>ModExpected!X81</f>
        <v>1.9500000000000002</v>
      </c>
      <c r="AW80">
        <f>HighExpected!V81</f>
        <v>1.5</v>
      </c>
      <c r="AX80">
        <f>HighExpected!W81</f>
        <v>0.44999999999999996</v>
      </c>
      <c r="AY80">
        <f>HighExpected!X81</f>
        <v>0.22499999999999998</v>
      </c>
      <c r="AZ80">
        <f>LowExpected!Y81</f>
        <v>2</v>
      </c>
      <c r="BA80">
        <f>LowExpected!Z81</f>
        <v>2</v>
      </c>
      <c r="BB80">
        <f>LowExpected!AA81</f>
        <v>2</v>
      </c>
      <c r="BC80">
        <f>LowExpected!AB81</f>
        <v>2</v>
      </c>
      <c r="BD80">
        <f>ModExpected!Z81</f>
        <v>2</v>
      </c>
      <c r="BE80">
        <f>ModExpected!AA81</f>
        <v>2.6</v>
      </c>
      <c r="BF80">
        <f>ModExpected!AB81</f>
        <v>2.6</v>
      </c>
      <c r="BG80">
        <f>HighExpected!Z81</f>
        <v>2</v>
      </c>
      <c r="BH80">
        <f>HighExpected!AA81</f>
        <v>0.6</v>
      </c>
      <c r="BI80">
        <f>HighExpected!AB81</f>
        <v>0.3</v>
      </c>
    </row>
    <row r="81" spans="1:61" x14ac:dyDescent="0.25">
      <c r="A81" t="str">
        <f>Specs!A82</f>
        <v>eMOSS_LICHEN_LITTER_LITTER_PERCENT_COVER</v>
      </c>
      <c r="B81">
        <f>LowExpected!E82</f>
        <v>70</v>
      </c>
      <c r="C81">
        <f>LowExpected!F82</f>
        <v>70</v>
      </c>
      <c r="D81">
        <f>LowExpected!G82</f>
        <v>70</v>
      </c>
      <c r="E81">
        <f>LowExpected!H82</f>
        <v>70</v>
      </c>
      <c r="F81">
        <f>ModExpected!F82</f>
        <v>70</v>
      </c>
      <c r="G81">
        <f>ModExpected!G82</f>
        <v>91</v>
      </c>
      <c r="H81">
        <f>ModExpected!H82</f>
        <v>91</v>
      </c>
      <c r="I81">
        <f>HighExpected!F82</f>
        <v>70</v>
      </c>
      <c r="J81">
        <f>HighExpected!G82</f>
        <v>21</v>
      </c>
      <c r="K81">
        <f>HighExpected!H82</f>
        <v>10.5</v>
      </c>
      <c r="L81">
        <f>LowExpected!I82</f>
        <v>60</v>
      </c>
      <c r="M81">
        <f>LowExpected!J82</f>
        <v>60</v>
      </c>
      <c r="N81">
        <f>LowExpected!K82</f>
        <v>60</v>
      </c>
      <c r="O81">
        <f>LowExpected!L82</f>
        <v>60</v>
      </c>
      <c r="P81">
        <f>ModExpected!J82</f>
        <v>60</v>
      </c>
      <c r="Q81">
        <f>ModExpected!K82</f>
        <v>78</v>
      </c>
      <c r="R81">
        <f>ModExpected!L82</f>
        <v>78</v>
      </c>
      <c r="S81">
        <f>HighExpected!J82</f>
        <v>60</v>
      </c>
      <c r="T81">
        <f>HighExpected!K82</f>
        <v>18</v>
      </c>
      <c r="U81">
        <f>HighExpected!L82</f>
        <v>9</v>
      </c>
      <c r="V81">
        <f>LowExpected!M82</f>
        <v>5</v>
      </c>
      <c r="W81">
        <f>LowExpected!N82</f>
        <v>5</v>
      </c>
      <c r="X81">
        <f>LowExpected!O82</f>
        <v>5</v>
      </c>
      <c r="Y81">
        <f>LowExpected!P82</f>
        <v>5</v>
      </c>
      <c r="Z81">
        <f>ModExpected!N82</f>
        <v>5</v>
      </c>
      <c r="AA81">
        <f>ModExpected!O82</f>
        <v>6.5</v>
      </c>
      <c r="AB81">
        <f>ModExpected!P82</f>
        <v>6.5</v>
      </c>
      <c r="AC81">
        <f>HighExpected!N82</f>
        <v>5</v>
      </c>
      <c r="AD81">
        <f>HighExpected!O82</f>
        <v>1.5</v>
      </c>
      <c r="AE81">
        <f>HighExpected!P82</f>
        <v>0.75</v>
      </c>
      <c r="AF81">
        <f>LowExpected!Q82</f>
        <v>15</v>
      </c>
      <c r="AG81">
        <f>LowExpected!R82</f>
        <v>15</v>
      </c>
      <c r="AH81">
        <f>LowExpected!S82</f>
        <v>15</v>
      </c>
      <c r="AI81">
        <f>LowExpected!T82</f>
        <v>15</v>
      </c>
      <c r="AJ81">
        <f>ModExpected!R82</f>
        <v>15</v>
      </c>
      <c r="AK81">
        <f>ModExpected!S82</f>
        <v>19.5</v>
      </c>
      <c r="AL81">
        <f>ModExpected!T82</f>
        <v>19.5</v>
      </c>
      <c r="AM81">
        <f>HighExpected!R82</f>
        <v>15</v>
      </c>
      <c r="AN81">
        <f>HighExpected!S82</f>
        <v>4.5</v>
      </c>
      <c r="AO81">
        <f>HighExpected!T82</f>
        <v>2.25</v>
      </c>
      <c r="AP81">
        <f>LowExpected!U82</f>
        <v>90</v>
      </c>
      <c r="AQ81">
        <f>LowExpected!V82</f>
        <v>90</v>
      </c>
      <c r="AR81">
        <f>LowExpected!W82</f>
        <v>90</v>
      </c>
      <c r="AS81">
        <f>LowExpected!X82</f>
        <v>90</v>
      </c>
      <c r="AT81">
        <f>ModExpected!V82</f>
        <v>90</v>
      </c>
      <c r="AU81">
        <f>ModExpected!W82</f>
        <v>117</v>
      </c>
      <c r="AV81">
        <f>ModExpected!X82</f>
        <v>117</v>
      </c>
      <c r="AW81">
        <f>HighExpected!V82</f>
        <v>90</v>
      </c>
      <c r="AX81">
        <f>HighExpected!W82</f>
        <v>27</v>
      </c>
      <c r="AY81">
        <f>HighExpected!X82</f>
        <v>13.5</v>
      </c>
      <c r="AZ81">
        <f>LowExpected!Y82</f>
        <v>70</v>
      </c>
      <c r="BA81">
        <f>LowExpected!Z82</f>
        <v>70</v>
      </c>
      <c r="BB81">
        <f>LowExpected!AA82</f>
        <v>70</v>
      </c>
      <c r="BC81">
        <f>LowExpected!AB82</f>
        <v>70</v>
      </c>
      <c r="BD81">
        <f>ModExpected!Z82</f>
        <v>70</v>
      </c>
      <c r="BE81">
        <f>ModExpected!AA82</f>
        <v>91</v>
      </c>
      <c r="BF81">
        <f>ModExpected!AB82</f>
        <v>91</v>
      </c>
      <c r="BG81">
        <f>HighExpected!Z82</f>
        <v>70</v>
      </c>
      <c r="BH81">
        <f>HighExpected!AA82</f>
        <v>21</v>
      </c>
      <c r="BI81">
        <f>HighExpected!AB82</f>
        <v>10.5</v>
      </c>
    </row>
    <row r="82" spans="1:61" x14ac:dyDescent="0.25">
      <c r="A82"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2.5</v>
      </c>
      <c r="AH82">
        <f>LowExpected!S83</f>
        <v>2.5</v>
      </c>
      <c r="AI82">
        <f>LowExpected!T83</f>
        <v>2.5</v>
      </c>
      <c r="AJ82">
        <f>ModExpected!R83</f>
        <v>2.5</v>
      </c>
      <c r="AK82">
        <f>ModExpected!S83</f>
        <v>2.5</v>
      </c>
      <c r="AL82">
        <f>ModExpected!T83</f>
        <v>2.5</v>
      </c>
      <c r="AM82">
        <f>HighExpected!R83</f>
        <v>2.5</v>
      </c>
      <c r="AN82">
        <f>HighExpected!S83</f>
        <v>2.5</v>
      </c>
      <c r="AO82">
        <f>HighExpected!T83</f>
        <v>2.5</v>
      </c>
      <c r="AP82">
        <f>LowExpected!U83</f>
        <v>1</v>
      </c>
      <c r="AQ82">
        <f>LowExpected!V83</f>
        <v>1</v>
      </c>
      <c r="AR82">
        <f>LowExpected!W83</f>
        <v>1</v>
      </c>
      <c r="AS82">
        <f>LowExpected!X83</f>
        <v>1</v>
      </c>
      <c r="AT82">
        <f>ModExpected!V83</f>
        <v>1</v>
      </c>
      <c r="AU82">
        <f>ModExpected!W83</f>
        <v>1</v>
      </c>
      <c r="AV82">
        <f>ModExpected!X83</f>
        <v>1</v>
      </c>
      <c r="AW82">
        <f>HighExpected!V83</f>
        <v>1</v>
      </c>
      <c r="AX82">
        <f>HighExpected!W83</f>
        <v>1</v>
      </c>
      <c r="AY82">
        <f>HighExpected!X83</f>
        <v>1</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80</v>
      </c>
      <c r="AH83">
        <f>LowExpected!S84</f>
        <v>80</v>
      </c>
      <c r="AI83">
        <f>LowExpected!T84</f>
        <v>80</v>
      </c>
      <c r="AJ83">
        <f>ModExpected!R84</f>
        <v>80</v>
      </c>
      <c r="AK83">
        <f>ModExpected!S84</f>
        <v>80</v>
      </c>
      <c r="AL83">
        <f>ModExpected!T84</f>
        <v>80</v>
      </c>
      <c r="AM83">
        <f>HighExpected!R84</f>
        <v>80</v>
      </c>
      <c r="AN83">
        <f>HighExpected!S84</f>
        <v>80</v>
      </c>
      <c r="AO83">
        <f>HighExpected!T84</f>
        <v>80</v>
      </c>
      <c r="AP83">
        <f>LowExpected!U84</f>
        <v>5</v>
      </c>
      <c r="AQ83">
        <f>LowExpected!V84</f>
        <v>5</v>
      </c>
      <c r="AR83">
        <f>LowExpected!W84</f>
        <v>5</v>
      </c>
      <c r="AS83">
        <f>LowExpected!X84</f>
        <v>5</v>
      </c>
      <c r="AT83">
        <f>ModExpected!V84</f>
        <v>5</v>
      </c>
      <c r="AU83">
        <f>ModExpected!W84</f>
        <v>5</v>
      </c>
      <c r="AV83">
        <f>ModExpected!X84</f>
        <v>5</v>
      </c>
      <c r="AW83">
        <f>HighExpected!V84</f>
        <v>5</v>
      </c>
      <c r="AX83">
        <f>HighExpected!W84</f>
        <v>5</v>
      </c>
      <c r="AY83">
        <f>HighExpected!X84</f>
        <v>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0.2</v>
      </c>
      <c r="N84">
        <f>LowExpected!K85</f>
        <v>0.2</v>
      </c>
      <c r="O84">
        <f>LowExpected!L85</f>
        <v>0.2</v>
      </c>
      <c r="P84">
        <f>ModExpected!J85</f>
        <v>0.2</v>
      </c>
      <c r="Q84">
        <f>ModExpected!K85</f>
        <v>0.2</v>
      </c>
      <c r="R84">
        <f>ModExpected!L85</f>
        <v>0.2</v>
      </c>
      <c r="S84">
        <f>HighExpected!J85</f>
        <v>0.2</v>
      </c>
      <c r="T84">
        <f>HighExpected!K85</f>
        <v>0.2</v>
      </c>
      <c r="U84">
        <f>HighExpected!L85</f>
        <v>0.2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2</v>
      </c>
      <c r="AH84">
        <f>LowExpected!S85</f>
        <v>2</v>
      </c>
      <c r="AI84">
        <f>LowExpected!T85</f>
        <v>2</v>
      </c>
      <c r="AJ84">
        <f>ModExpected!R85</f>
        <v>2</v>
      </c>
      <c r="AK84">
        <f>ModExpected!S85</f>
        <v>2</v>
      </c>
      <c r="AL84">
        <f>ModExpected!T85</f>
        <v>2</v>
      </c>
      <c r="AM84">
        <f>HighExpected!R85</f>
        <v>2</v>
      </c>
      <c r="AN84">
        <f>HighExpected!S85</f>
        <v>2</v>
      </c>
      <c r="AO84">
        <f>HighExpected!T85</f>
        <v>2</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60</v>
      </c>
      <c r="N85">
        <f>LowExpected!K86</f>
        <v>60</v>
      </c>
      <c r="O85">
        <f>LowExpected!L86</f>
        <v>60</v>
      </c>
      <c r="P85">
        <f>ModExpected!J86</f>
        <v>60</v>
      </c>
      <c r="Q85">
        <f>ModExpected!K86</f>
        <v>60</v>
      </c>
      <c r="R85">
        <f>ModExpected!L86</f>
        <v>60</v>
      </c>
      <c r="S85">
        <f>HighExpected!J86</f>
        <v>60</v>
      </c>
      <c r="T85">
        <f>HighExpected!K86</f>
        <v>60</v>
      </c>
      <c r="U85">
        <f>HighExpected!L86</f>
        <v>60</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90</v>
      </c>
      <c r="AH85">
        <f>LowExpected!S86</f>
        <v>90</v>
      </c>
      <c r="AI85">
        <f>LowExpected!T86</f>
        <v>90</v>
      </c>
      <c r="AJ85">
        <f>ModExpected!R86</f>
        <v>90</v>
      </c>
      <c r="AK85">
        <f>ModExpected!S86</f>
        <v>90</v>
      </c>
      <c r="AL85">
        <f>ModExpected!T86</f>
        <v>90</v>
      </c>
      <c r="AM85">
        <f>HighExpected!R86</f>
        <v>90</v>
      </c>
      <c r="AN85">
        <f>HighExpected!S86</f>
        <v>90</v>
      </c>
      <c r="AO85">
        <f>HighExpected!T86</f>
        <v>90</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t="str">
        <f>Specs!A87</f>
        <v>eGROUND_FUEL_DUFF_UPPER_DEPTH</v>
      </c>
      <c r="B86">
        <f>LowExpected!E87</f>
        <v>0.5</v>
      </c>
      <c r="C86">
        <f>LowExpected!F87</f>
        <v>0.5</v>
      </c>
      <c r="D86">
        <f>LowExpected!G87</f>
        <v>0.5</v>
      </c>
      <c r="E86">
        <f>LowExpected!H87</f>
        <v>0.5</v>
      </c>
      <c r="F86">
        <f>ModExpected!F87</f>
        <v>0.5</v>
      </c>
      <c r="G86">
        <f>ModExpected!G87</f>
        <v>0.6</v>
      </c>
      <c r="H86">
        <f>ModExpected!H87</f>
        <v>0.6</v>
      </c>
      <c r="I86">
        <f>HighExpected!F87</f>
        <v>0.5</v>
      </c>
      <c r="J86">
        <f>HighExpected!G87</f>
        <v>0.5</v>
      </c>
      <c r="K86">
        <f>HighExpected!H87</f>
        <v>0.2</v>
      </c>
      <c r="L86">
        <f>LowExpected!I87</f>
        <v>0.4</v>
      </c>
      <c r="M86">
        <f>LowExpected!J87</f>
        <v>0.4</v>
      </c>
      <c r="N86">
        <f>LowExpected!K87</f>
        <v>0.4</v>
      </c>
      <c r="O86">
        <f>LowExpected!L87</f>
        <v>0.4</v>
      </c>
      <c r="P86">
        <f>ModExpected!J87</f>
        <v>0.4</v>
      </c>
      <c r="Q86">
        <f>ModExpected!K87</f>
        <v>0.48</v>
      </c>
      <c r="R86">
        <f>ModExpected!L87</f>
        <v>0.48</v>
      </c>
      <c r="S86">
        <f>HighExpected!J87</f>
        <v>0.4</v>
      </c>
      <c r="T86">
        <f>HighExpected!K87</f>
        <v>0.4</v>
      </c>
      <c r="U86">
        <f>HighExpected!L87</f>
        <v>0.16000000000000003</v>
      </c>
      <c r="V86">
        <f>LowExpected!M87</f>
        <v>0.2</v>
      </c>
      <c r="W86">
        <f>LowExpected!N87</f>
        <v>0.2</v>
      </c>
      <c r="X86">
        <f>LowExpected!O87</f>
        <v>0.2</v>
      </c>
      <c r="Y86">
        <f>LowExpected!P87</f>
        <v>0.2</v>
      </c>
      <c r="Z86">
        <f>ModExpected!N87</f>
        <v>0.2</v>
      </c>
      <c r="AA86">
        <f>ModExpected!O87</f>
        <v>0.24</v>
      </c>
      <c r="AB86">
        <f>ModExpected!P87</f>
        <v>0.24</v>
      </c>
      <c r="AC86">
        <f>HighExpected!N87</f>
        <v>0.2</v>
      </c>
      <c r="AD86">
        <f>HighExpected!O87</f>
        <v>0.2</v>
      </c>
      <c r="AE86">
        <f>HighExpected!P87</f>
        <v>8.0000000000000016E-2</v>
      </c>
      <c r="AF86">
        <f>LowExpected!Q87</f>
        <v>4</v>
      </c>
      <c r="AG86">
        <f>LowExpected!R87</f>
        <v>4</v>
      </c>
      <c r="AH86">
        <f>LowExpected!S87</f>
        <v>4</v>
      </c>
      <c r="AI86">
        <f>LowExpected!T87</f>
        <v>4</v>
      </c>
      <c r="AJ86">
        <f>ModExpected!R87</f>
        <v>4</v>
      </c>
      <c r="AK86">
        <f>ModExpected!S87</f>
        <v>4.8</v>
      </c>
      <c r="AL86">
        <f>ModExpected!T87</f>
        <v>4.8</v>
      </c>
      <c r="AM86">
        <f>HighExpected!R87</f>
        <v>4</v>
      </c>
      <c r="AN86">
        <f>HighExpected!S87</f>
        <v>4</v>
      </c>
      <c r="AO86">
        <f>HighExpected!T87</f>
        <v>1.6</v>
      </c>
      <c r="AP86">
        <f>LowExpected!U87</f>
        <v>1</v>
      </c>
      <c r="AQ86">
        <f>LowExpected!V87</f>
        <v>1</v>
      </c>
      <c r="AR86">
        <f>LowExpected!W87</f>
        <v>1</v>
      </c>
      <c r="AS86">
        <f>LowExpected!X87</f>
        <v>1</v>
      </c>
      <c r="AT86">
        <f>ModExpected!V87</f>
        <v>1</v>
      </c>
      <c r="AU86">
        <f>ModExpected!W87</f>
        <v>1.2</v>
      </c>
      <c r="AV86">
        <f>ModExpected!X87</f>
        <v>1.2</v>
      </c>
      <c r="AW86">
        <f>HighExpected!V87</f>
        <v>1</v>
      </c>
      <c r="AX86">
        <f>HighExpected!W87</f>
        <v>1</v>
      </c>
      <c r="AY86">
        <f>HighExpected!X87</f>
        <v>0.4</v>
      </c>
      <c r="AZ86">
        <f>LowExpected!Y87</f>
        <v>1.5</v>
      </c>
      <c r="BA86">
        <f>LowExpected!Z87</f>
        <v>1.5</v>
      </c>
      <c r="BB86">
        <f>LowExpected!AA87</f>
        <v>1.5</v>
      </c>
      <c r="BC86">
        <f>LowExpected!AB87</f>
        <v>1.5</v>
      </c>
      <c r="BD86">
        <f>ModExpected!Z87</f>
        <v>1.5</v>
      </c>
      <c r="BE86">
        <f>ModExpected!AA87</f>
        <v>1.7999999999999998</v>
      </c>
      <c r="BF86">
        <f>ModExpected!AB87</f>
        <v>1.7999999999999998</v>
      </c>
      <c r="BG86">
        <f>HighExpected!Z87</f>
        <v>1.5</v>
      </c>
      <c r="BH86">
        <f>HighExpected!AA87</f>
        <v>1.5</v>
      </c>
      <c r="BI86">
        <f>HighExpected!AB87</f>
        <v>0.60000000000000009</v>
      </c>
    </row>
    <row r="87" spans="1:61" x14ac:dyDescent="0.25">
      <c r="A87" t="str">
        <f>Specs!A88</f>
        <v>eGROUND_FUEL_DUFF_UPPER_PERCENT_COVER</v>
      </c>
      <c r="B87">
        <f>LowExpected!E88</f>
        <v>70</v>
      </c>
      <c r="C87">
        <f>LowExpected!F88</f>
        <v>70</v>
      </c>
      <c r="D87">
        <f>LowExpected!G88</f>
        <v>70</v>
      </c>
      <c r="E87">
        <f>LowExpected!H88</f>
        <v>70</v>
      </c>
      <c r="F87">
        <f>ModExpected!F88</f>
        <v>70</v>
      </c>
      <c r="G87">
        <f>ModExpected!G88</f>
        <v>84</v>
      </c>
      <c r="H87">
        <f>ModExpected!H88</f>
        <v>84</v>
      </c>
      <c r="I87">
        <f>HighExpected!F88</f>
        <v>70</v>
      </c>
      <c r="J87">
        <f>HighExpected!G88</f>
        <v>70</v>
      </c>
      <c r="K87">
        <f>HighExpected!H88</f>
        <v>28</v>
      </c>
      <c r="L87">
        <f>LowExpected!I88</f>
        <v>60</v>
      </c>
      <c r="M87">
        <f>LowExpected!J88</f>
        <v>60</v>
      </c>
      <c r="N87">
        <f>LowExpected!K88</f>
        <v>60</v>
      </c>
      <c r="O87">
        <f>LowExpected!L88</f>
        <v>60</v>
      </c>
      <c r="P87">
        <f>ModExpected!J88</f>
        <v>60</v>
      </c>
      <c r="Q87">
        <f>ModExpected!K88</f>
        <v>72</v>
      </c>
      <c r="R87">
        <f>ModExpected!L88</f>
        <v>72</v>
      </c>
      <c r="S87">
        <f>HighExpected!J88</f>
        <v>60</v>
      </c>
      <c r="T87">
        <f>HighExpected!K88</f>
        <v>60</v>
      </c>
      <c r="U87">
        <f>HighExpected!L88</f>
        <v>24</v>
      </c>
      <c r="V87">
        <f>LowExpected!M88</f>
        <v>70</v>
      </c>
      <c r="W87">
        <f>LowExpected!N88</f>
        <v>70</v>
      </c>
      <c r="X87">
        <f>LowExpected!O88</f>
        <v>70</v>
      </c>
      <c r="Y87">
        <f>LowExpected!P88</f>
        <v>70</v>
      </c>
      <c r="Z87">
        <f>ModExpected!N88</f>
        <v>70</v>
      </c>
      <c r="AA87">
        <f>ModExpected!O88</f>
        <v>84</v>
      </c>
      <c r="AB87">
        <f>ModExpected!P88</f>
        <v>84</v>
      </c>
      <c r="AC87">
        <f>HighExpected!N88</f>
        <v>70</v>
      </c>
      <c r="AD87">
        <f>HighExpected!O88</f>
        <v>70</v>
      </c>
      <c r="AE87">
        <f>HighExpected!P88</f>
        <v>28</v>
      </c>
      <c r="AF87">
        <f>LowExpected!Q88</f>
        <v>100</v>
      </c>
      <c r="AG87">
        <f>LowExpected!R88</f>
        <v>100</v>
      </c>
      <c r="AH87">
        <f>LowExpected!S88</f>
        <v>100</v>
      </c>
      <c r="AI87">
        <f>LowExpected!T88</f>
        <v>100</v>
      </c>
      <c r="AJ87">
        <f>ModExpected!R88</f>
        <v>100</v>
      </c>
      <c r="AK87">
        <f>ModExpected!S88</f>
        <v>120</v>
      </c>
      <c r="AL87">
        <f>ModExpected!T88</f>
        <v>120</v>
      </c>
      <c r="AM87">
        <f>HighExpected!R88</f>
        <v>100</v>
      </c>
      <c r="AN87">
        <f>HighExpected!S88</f>
        <v>100</v>
      </c>
      <c r="AO87">
        <f>HighExpected!T88</f>
        <v>40</v>
      </c>
      <c r="AP87">
        <f>LowExpected!U88</f>
        <v>90</v>
      </c>
      <c r="AQ87">
        <f>LowExpected!V88</f>
        <v>90</v>
      </c>
      <c r="AR87">
        <f>LowExpected!W88</f>
        <v>90</v>
      </c>
      <c r="AS87">
        <f>LowExpected!X88</f>
        <v>90</v>
      </c>
      <c r="AT87">
        <f>ModExpected!V88</f>
        <v>90</v>
      </c>
      <c r="AU87">
        <f>ModExpected!W88</f>
        <v>108</v>
      </c>
      <c r="AV87">
        <f>ModExpected!X88</f>
        <v>108</v>
      </c>
      <c r="AW87">
        <f>HighExpected!V88</f>
        <v>90</v>
      </c>
      <c r="AX87">
        <f>HighExpected!W88</f>
        <v>90</v>
      </c>
      <c r="AY87">
        <f>HighExpected!X88</f>
        <v>36</v>
      </c>
      <c r="AZ87">
        <f>LowExpected!Y88</f>
        <v>70</v>
      </c>
      <c r="BA87">
        <f>LowExpected!Z88</f>
        <v>70</v>
      </c>
      <c r="BB87">
        <f>LowExpected!AA88</f>
        <v>70</v>
      </c>
      <c r="BC87">
        <f>LowExpected!AB88</f>
        <v>70</v>
      </c>
      <c r="BD87">
        <f>ModExpected!Z88</f>
        <v>70</v>
      </c>
      <c r="BE87">
        <f>ModExpected!AA88</f>
        <v>84</v>
      </c>
      <c r="BF87">
        <f>ModExpected!AB88</f>
        <v>84</v>
      </c>
      <c r="BG87">
        <f>HighExpected!Z88</f>
        <v>70</v>
      </c>
      <c r="BH87">
        <f>HighExpected!AA88</f>
        <v>70</v>
      </c>
      <c r="BI87">
        <f>HighExpected!AB88</f>
        <v>28</v>
      </c>
    </row>
    <row r="88" spans="1:61" x14ac:dyDescent="0.25">
      <c r="A88"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18</v>
      </c>
      <c r="AH91">
        <f>LowExpected!S92</f>
        <v>18</v>
      </c>
      <c r="AI91">
        <f>LowExpected!T92</f>
        <v>18</v>
      </c>
      <c r="AJ91">
        <f>ModExpected!R92</f>
        <v>18</v>
      </c>
      <c r="AK91">
        <f>ModExpected!S92</f>
        <v>18</v>
      </c>
      <c r="AL91">
        <f>ModExpected!T92</f>
        <v>18</v>
      </c>
      <c r="AM91">
        <f>HighExpected!R92</f>
        <v>18</v>
      </c>
      <c r="AN91">
        <f>HighExpected!S92</f>
        <v>18</v>
      </c>
      <c r="AO91">
        <f>HighExpected!T92</f>
        <v>18</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1</v>
      </c>
      <c r="AH92">
        <f>LowExpected!S93</f>
        <v>1</v>
      </c>
      <c r="AI92">
        <f>LowExpected!T93</f>
        <v>1</v>
      </c>
      <c r="AJ92">
        <f>ModExpected!R93</f>
        <v>1</v>
      </c>
      <c r="AK92">
        <f>ModExpected!S93</f>
        <v>1</v>
      </c>
      <c r="AL92">
        <f>ModExpected!T93</f>
        <v>1</v>
      </c>
      <c r="AM92">
        <f>HighExpected!R93</f>
        <v>1</v>
      </c>
      <c r="AN92">
        <f>HighExpected!S93</f>
        <v>1</v>
      </c>
      <c r="AO92">
        <f>HighExpected!T93</f>
        <v>1</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5</v>
      </c>
      <c r="AH93">
        <f>LowExpected!S94</f>
        <v>5</v>
      </c>
      <c r="AI93">
        <f>LowExpected!T94</f>
        <v>5</v>
      </c>
      <c r="AJ93">
        <f>ModExpected!R94</f>
        <v>5</v>
      </c>
      <c r="AK93">
        <f>ModExpected!S94</f>
        <v>5</v>
      </c>
      <c r="AL93">
        <f>ModExpected!T94</f>
        <v>5</v>
      </c>
      <c r="AM93">
        <f>HighExpected!R94</f>
        <v>5</v>
      </c>
      <c r="AN93">
        <f>HighExpected!S94</f>
        <v>5</v>
      </c>
      <c r="AO93">
        <f>HighExpected!T94</f>
        <v>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row r="94" spans="1:61" x14ac:dyDescent="0.25">
      <c r="A94"/>
    </row>
    <row r="95" spans="1:61" x14ac:dyDescent="0.25">
      <c r="A95"/>
    </row>
    <row r="96" spans="1:6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2016-08-12T20:16:30Z</dcterms:modified>
</cp:coreProperties>
</file>