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3" firstSheet="0" activeTab="3"/>
  </bookViews>
  <sheets>
    <sheet name="FBDescriptions" sheetId="1" state="visible" r:id="rId2"/>
    <sheet name="Definitions" sheetId="2" state="visible" r:id="rId3"/>
    <sheet name="ExtraVars" sheetId="3" state="visible" r:id="rId4"/>
    <sheet name="Specs" sheetId="4" state="visible" r:id="rId5"/>
    <sheet name="BaseValues" sheetId="5" state="visible" r:id="rId6"/>
    <sheet name="LowExpected" sheetId="6" state="visible" r:id="rId7"/>
    <sheet name="ModExpected" sheetId="7" state="visible" r:id="rId8"/>
    <sheet name="HighExpected" sheetId="8" state="visible" r:id="rId9"/>
    <sheet name="Expected" sheetId="9" state="visible" r:id="rId10"/>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<sst xmlns="http://schemas.openxmlformats.org/spreadsheetml/2006/main" count="914" uniqueCount="313">
  <si>
    <t xml:space="preserve">Filename</t>
  </si>
  <si>
    <t xml:space="preserve">Fuelbed name</t>
  </si>
  <si>
    <t xml:space="preserve">Fuelbed description</t>
  </si>
  <si>
    <t xml:space="preserve">FB_0029_FCCS</t>
  </si>
  <si>
    <t xml:space="preserve">Interior ponderosa pine-Engelmann spruce-Douglas-fir forest</t>
  </si>
  <si>
    <t xml:space="preserve">Ponderosa pine, Douglas-fir, and Engelmann spruce are common associates in the mixed conifer forests of the U.S. Rocky Mountains and the Southwest. Large diameter trees have been thinned in this fuelbed, and slash was left on site.</t>
  </si>
  <si>
    <t xml:space="preserve">FB_0046_FCCS</t>
  </si>
  <si>
    <t xml:space="preserve">Chamise chaparral shrubland</t>
  </si>
  <si>
    <t xml:space="preserve">This chaparral type is mostly restricted to coastal mountain areas south from San Diego County north to interior Mendocino County in California, covering more than 1.5 million acres. At lower elevations, chamise (Adenostoma fasciculatum) is found with coastal sage shrubs. At higher elevations, chamise is codominant with arctostaphylos or ceanothus or both.</t>
  </si>
  <si>
    <t xml:space="preserve">FB_0066_FCCS</t>
  </si>
  <si>
    <t xml:space="preserve">Bluebunch wheatgrass-bluegrass grassland</t>
  </si>
  <si>
    <t xml:space="preserve">Prairie grasslands occur throughout the Midwest. This prairie is a mixed-grass prairie that is transitional between short and tall grass prairies in South Dakota. Historically, fire occurred at intervals of less than 35 years.</t>
  </si>
  <si>
    <t xml:space="preserve">FB_0067_FCCS</t>
  </si>
  <si>
    <t xml:space="preserve">Interior ponderosa pine-Douglas-fir forest</t>
  </si>
  <si>
    <t xml:space="preserve">Mixed Douglas-fir and ponderosa pine conifer forests of the northern U.S. Rocky Mountains. Fire exclusion has created elevated levels of hazardous fuels.</t>
  </si>
  <si>
    <t xml:space="preserve">FB_0069_FCCS</t>
  </si>
  <si>
    <t xml:space="preserve">Western juniper/sagebrush-bitterbrush shrubland</t>
  </si>
  <si>
    <t xml:space="preserve">This eastern Oregon site has a mix of sagebrush (Artemesia spp.) and bitterbrush (Purshia tridentata) with scattered western juniper. Fire exclusion has resulted in western juniper encroachment into the sagebrush assemblage. Sagebrush shrublands are widespread throughout the Great Basin, with juniper woodlands above them in elevation and grasslands below.</t>
  </si>
  <si>
    <t xml:space="preserve">FB_0071_FCCS</t>
  </si>
  <si>
    <t xml:space="preserve">Ohia/Florida hopbush-kupaoa forest</t>
  </si>
  <si>
    <t xml:space="preserve">Ohia is the sole tree in this dry broadleaf woodland of the Hawaiian submontane zone. Understories consisting of mixed microphyllous shrubs and grasses are common in this woodland. Ohia woodlands are widely distributed throughout Hawaii at elevations between 1,000 and 4,000 feet.</t>
  </si>
  <si>
    <t xml:space="preserve">FB_0077_FCCS</t>
  </si>
  <si>
    <t xml:space="preserve">Eucalyptus plantation forest</t>
  </si>
  <si>
    <t xml:space="preserve">This fuelbed represents the eucalyptus plantations common in Hawaii.</t>
  </si>
  <si>
    <t xml:space="preserve">FB_0087_FCCS</t>
  </si>
  <si>
    <t xml:space="preserve">Black spruce/feathermoss forest</t>
  </si>
  <si>
    <t xml:space="preserve">Black spruce forest fuelbed with a feathermoss forest floor, between 50 and 150 years old. Found on floodplains and uplands in interior and southcentral Alaska. This fuelbed is comparable to the closed black spruce forest of Viereck et al. (1992).</t>
  </si>
  <si>
    <t xml:space="preserve">FB_0109_FCCS</t>
  </si>
  <si>
    <t xml:space="preserve">Eastern white pine-northern red oak-red maple forest</t>
  </si>
  <si>
    <t xml:space="preserve">Eastern white pine and northern red oak are dominant with red maple as a common canopy associate. Northern hardwood species such as beech, birch, ash, and sugar maple may also be present. This forest type extends through New England west and south along the Appalachian Mountains, typically lower than 3,000 feet in elevation. This fuelbed represents a forest from 50 to 100 years old.</t>
  </si>
  <si>
    <t xml:space="preserve">FB_0125_FCCS</t>
  </si>
  <si>
    <t xml:space="preserve">Oak-hickory-pine-eastern hemlock forest</t>
  </si>
  <si>
    <t xml:space="preserve">Oak -- hickory -- pine -- eastern hemlock forest occur on dissected hills and valleys, from about 300 to 600 feet in elevation. Eastern hemlock occurs predominately in moist coves and along north-facing slopes while pine species occur on drier sites.</t>
  </si>
  <si>
    <t xml:space="preserve">FB_0165_FCCS</t>
  </si>
  <si>
    <t xml:space="preserve">Longleaf pine/three-awned grass-pitcher plant savanna</t>
  </si>
  <si>
    <t xml:space="preserve">Mesic to wet savannas with very open, scattered longleaf pine over a diverse herbaceous layer dominated by grasses and many forb species, 2-3 years after prescribed fire. History of periodic prescribed fire maintains herbaceous layer diversity by reducing cover native and nonative understory shrubs and trees.</t>
  </si>
  <si>
    <t xml:space="preserve">FB_0170_FCCS</t>
  </si>
  <si>
    <t xml:space="preserve">Pond pine/gallberry-fetterbush shrubland</t>
  </si>
  <si>
    <t xml:space="preserve">High pocosin shrublands range from Virginia south to Florida on the coastal plain. High pocosin is an evergreen and deciduous shrub bog with emergent trees over a dense shrub understory on organic soils (peat) less than 5 feet deep. The canopy stratum is dominated by pond pine and loblolly bay. Age ranges from 20 to 60 years since fire.</t>
  </si>
  <si>
    <t xml:space="preserve">FB_0175_FCCS</t>
  </si>
  <si>
    <t xml:space="preserve">Smooth cordgrass-black needlerush grassland</t>
  </si>
  <si>
    <t xml:space="preserve">Tidal marsh vegetation occurring on the Atlantic coast from Maine to northeastern Florida and along the Gulf Coast to Texas dominated by smooth cordgrass (Spartina alterniflora) and black needlerush (Juncus roemerianus).</t>
  </si>
  <si>
    <t xml:space="preserve">FB_0291_FCCS</t>
  </si>
  <si>
    <t xml:space="preserve">Longleaf-slash pine/saw palmetto forest</t>
  </si>
  <si>
    <t xml:space="preserve">Longleaf pine, slash pine, and saw palmetto (Serenoa repens) forest resulting from fire exclusion occur throughout the Southeast coastal plain from Virginia south to Florida and west to into Texas. This forest type is characterized by a dense overstory of longleaf pine and slash pine and a very dense shrub layer dominated by saw palmetto. Saw palmetto is less important or absent from these forests in the Carolinas and Virginia. Fire has been excluded for 30 years.</t>
  </si>
  <si>
    <t xml:space="preserve">Time Steps</t>
  </si>
  <si>
    <t xml:space="preserve">Definitions</t>
  </si>
  <si>
    <t xml:space="preserve">Notes</t>
  </si>
  <si>
    <t xml:space="preserve">Immediately post fire</t>
  </si>
  <si>
    <t xml:space="preserve">2-5 yr post disturbance or 0-3 yrs for Hawaii and SE US</t>
  </si>
  <si>
    <t xml:space="preserve">Update rules modify Time Step 1 fuelbeds</t>
  </si>
  <si>
    <t xml:space="preserve">5-10 yr post disturbance or 3-10 yr for Hawaii and SE US</t>
  </si>
  <si>
    <t xml:space="preserve">Update rules modify Time Step 2 fuelbeds</t>
  </si>
  <si>
    <t xml:space="preserve">Issues to discuss</t>
  </si>
  <si>
    <t xml:space="preserve">1) I would like to retain pre-fire reference values so that we can use them in calculations (e.g., reset to predisturbance values or multiply pre-disturbance values by a proportion)</t>
  </si>
  <si>
    <t xml:space="preserve">2) Optional shrub, LLM and ground fuel loadings would be good to include as modifiable inputs (only if present)</t>
  </si>
  <si>
    <t xml:space="preserve">3) Snag allocations are dependent on tree mortality and time steps</t>
  </si>
  <si>
    <t xml:space="preserve">4) Best way to validate my update rules and test against fuelbeds</t>
  </si>
  <si>
    <t xml:space="preserve">5) How to best apply these rules to non-forest vegetation</t>
  </si>
  <si>
    <t xml:space="preserve">Codes</t>
  </si>
  <si>
    <t xml:space="preserve">Disturbance</t>
  </si>
  <si>
    <t xml:space="preserve">Severity</t>
  </si>
  <si>
    <t xml:space="preserve">Time Step</t>
  </si>
  <si>
    <t xml:space="preserve">Fire</t>
  </si>
  <si>
    <t xml:space="preserve">Low</t>
  </si>
  <si>
    <t xml:space="preserve">Moderate</t>
  </si>
  <si>
    <t xml:space="preserve">High</t>
  </si>
  <si>
    <t xml:space="preserve">Extra variables that I did not use in the disturbance update</t>
  </si>
  <si>
    <t xml:space="preserve">eCANOPY_SNAGS_CLASS_1_ALL_OTHERS_SPECIES_SPECIES_DESCRIPTION</t>
  </si>
  <si>
    <t xml:space="preserve">eCANOPY_SNAGS_CLASS_1_CONIFERS_WITH_FOLIAGE_SPECIES_SPECIES_DESCRIPTION</t>
  </si>
  <si>
    <t xml:space="preserve">eCANOPY_SNAGS_CLASS_2_SPECIES_SPECIES_DESCRIPTION</t>
  </si>
  <si>
    <t xml:space="preserve">eCANOPY_SNAGS_CLASS_3_SPECIES_SPECIES_DESCRIPTION</t>
  </si>
  <si>
    <t xml:space="preserve">eCANOPY_TREES_MIDSTORY_SPECIES_SPECIES_DESCRIPTION</t>
  </si>
  <si>
    <t xml:space="preserve">eCANOPY_TREES_OVERSTORY_SPECIES_SPECIES_DESCRIPTION</t>
  </si>
  <si>
    <t xml:space="preserve">eCANOPY_TREES_UNDERSTORY_SPECIES_SPECIES_DESCRIPTION</t>
  </si>
  <si>
    <t xml:space="preserve">eFUELBED_NAME</t>
  </si>
  <si>
    <t xml:space="preserve">eFUELBED_NUMBER</t>
  </si>
  <si>
    <t xml:space="preserve">eHERBACEOUS_PRIMARY_LAYER_SPECIES_SPECIES_DESCRIPTION</t>
  </si>
  <si>
    <t xml:space="preserve">eHERBACEOUS_SECONDARY_LAYER_SPECIES_SPECIES_DESCRIPTION</t>
  </si>
  <si>
    <t xml:space="preserve">eSHRUBS_NEEDLE_DRAPE_AFFECTS_FIRE_BEHAVIOR</t>
  </si>
  <si>
    <t xml:space="preserve">eSHRUBS_PRIMARY_LAYER_SPECIES_SPECIES_DESCRIPTION</t>
  </si>
  <si>
    <t xml:space="preserve">eSHRUBS_SECONDARY_LAYER_SPECIES_SPECIES_DESCRIPTION</t>
  </si>
  <si>
    <t xml:space="preserve">eWOODY_FUEL_ROTTEN_WOOD_ALL_ROTTEN_WOOD_SPECIES_SPECIES_DESCRIPTION</t>
  </si>
  <si>
    <t xml:space="preserve">eWOODY_FUEL_SOUND_WOOD_ALL_SOUND_WOOD_SPECIES_SPECIES_DESCRIPTION</t>
  </si>
  <si>
    <t xml:space="preserve">eWOODY_FUEL_STUMPS_LIGHTERED_PITCHY_SPECIES_SPECIES_DESCRIPTION</t>
  </si>
  <si>
    <t xml:space="preserve">eWOODY_FUEL_STUMPS_ROTTEN_SPECIES_SPECIES_DESCRIPTION</t>
  </si>
  <si>
    <t xml:space="preserve">eWOODY_FUEL_STUMPS_SOUND_SPECIES_SPECIES_DESCRIPTION</t>
  </si>
  <si>
    <t xml:space="preserve">Low Severity Fire </t>
  </si>
  <si>
    <t xml:space="preserve">Moderate Severity Fire</t>
  </si>
  <si>
    <t xml:space="preserve">High Severity Fire</t>
  </si>
  <si>
    <t xml:space="preserve">Time Step 1</t>
  </si>
  <si>
    <t xml:space="preserve">Time Step 2</t>
  </si>
  <si>
    <t xml:space="preserve">Time Step 3</t>
  </si>
  <si>
    <t xml:space="preserve">eCANOPY_TREES_TOTAL_PERCENT_COVER</t>
  </si>
  <si>
    <t xml:space="preserve">* = 0.9</t>
  </si>
  <si>
    <t xml:space="preserve">* = 0.6</t>
  </si>
  <si>
    <t xml:space="preserve">* = 0.25</t>
  </si>
  <si>
    <t xml:space="preserve">eCANOPY_TREES_OVERSTORY_DIAMETER_AT_BREAST_HEIGHT</t>
  </si>
  <si>
    <t xml:space="preserve">eCANOPY_TREES_OVERSTORY_HEIGHT_TO_LIVE_CROWN</t>
  </si>
  <si>
    <t xml:space="preserve">* = 1.1</t>
  </si>
  <si>
    <t xml:space="preserve">* = 1.2</t>
  </si>
  <si>
    <t xml:space="preserve">* = 1.5</t>
  </si>
  <si>
    <t xml:space="preserve">eCANOPY_TREES_OVERSTORY_HEIGHT</t>
  </si>
  <si>
    <t xml:space="preserve">eCANOPY_TREES_OVERSTORY_PERCENT_COVER</t>
  </si>
  <si>
    <t xml:space="preserve">eCANOPY_TREES_OVERSTORY_STEM_DENSITY</t>
  </si>
  <si>
    <t xml:space="preserve">eCANOPY_TREES_MIDSTORY_DIAMETER_AT_BREAST_HEIGHT</t>
  </si>
  <si>
    <t xml:space="preserve">eCANOPY_TREES_MIDSTORY_HEIGHT_TO_LIVE_CROWN</t>
  </si>
  <si>
    <t xml:space="preserve">eCANOPY_TREES_MIDSTORY_HEIGHT</t>
  </si>
  <si>
    <t xml:space="preserve">eCANOPY_TREES_MIDSTORY_PERCENT_COVER</t>
  </si>
  <si>
    <t xml:space="preserve">eCANOPY_TREES_MIDSTORY_STEM_DENSITY</t>
  </si>
  <si>
    <t xml:space="preserve">eCANOPY_TREES_UNDERSTORY_DIAMETER_AT_BREAST_HEIGHT</t>
  </si>
  <si>
    <t xml:space="preserve">eCANOPY_TREES_UNDERSTORY_HEIGHT_TO_LIVE_CROWN</t>
  </si>
  <si>
    <t xml:space="preserve">* = 1.3</t>
  </si>
  <si>
    <t xml:space="preserve">* = 1.8</t>
  </si>
  <si>
    <t xml:space="preserve">eCANOPY_TREES_UNDERSTORY_HEIGHT</t>
  </si>
  <si>
    <t xml:space="preserve">eCANOPY_TREES_UNDERSTORY_PERCENT_COVER</t>
  </si>
  <si>
    <t xml:space="preserve">* = 0.8</t>
  </si>
  <si>
    <t xml:space="preserve">* = 0.4</t>
  </si>
  <si>
    <t xml:space="preserve">* = 0.05</t>
  </si>
  <si>
    <t xml:space="preserve">eCANOPY_TREES_UNDERSTORY_STEM_DENSITY</t>
  </si>
  <si>
    <t xml:space="preserve">eCANOPY_SNAGS_CLASS_1_ALL_OTHERS_DIAMETER</t>
  </si>
  <si>
    <t xml:space="preserve"> = CANOPYSnagsClass1ConifersWithFoliageDiameter</t>
  </si>
  <si>
    <t xml:space="preserve">* = 0</t>
  </si>
  <si>
    <t xml:space="preserve"> = CANOPYSnagsClass1ConifersWithFoliageCBH</t>
  </si>
  <si>
    <t xml:space="preserve">eCANOPY_SNAGS_CLASS_1_ALL_OTHERS_HEIGHT</t>
  </si>
  <si>
    <t xml:space="preserve"> = CANOPYSnagsClass1ConifersWithFoliageHeight</t>
  </si>
  <si>
    <t xml:space="preserve">eCANOPY_SNAGS_CLASS_1_ALL_OTHERS_STEM_DENSITY</t>
  </si>
  <si>
    <t xml:space="preserve"> = CANOPYSnagsClass1ConifersWithFoliageStemDensity</t>
  </si>
  <si>
    <t xml:space="preserve">eCANOPY_SNAGS_CLASS_1_CONIFERS_WITH_FOLIAGE_HEIGHT_TO_CROWN_BASE</t>
  </si>
  <si>
    <t xml:space="preserve">If not present = TreesOverstoryHTLC</t>
  </si>
  <si>
    <t xml:space="preserve">eCANOPY_SNAGS_CLASS_1_CONIFERS_WITH_FOLIAGE_DIAMETER</t>
  </si>
  <si>
    <t xml:space="preserve">If not present, = TreesOverstoryDiameter</t>
  </si>
  <si>
    <t xml:space="preserve">If not present, = TreesOverstoryStemDensity</t>
  </si>
  <si>
    <t xml:space="preserve">eCANOPY_SNAGS_CLASS_1_CONIFERS_WITH_FOLIAGE_HEIGHT</t>
  </si>
  <si>
    <t xml:space="preserve">If not present = TreesOverstoryHeight</t>
  </si>
  <si>
    <t xml:space="preserve">If not present, = TreesOverstoryHeight</t>
  </si>
  <si>
    <t xml:space="preserve">eCANOPY_SNAGS_CLASS_1_CONIFERS_WITH_FOLIAGE_PERCENT_COVER</t>
  </si>
  <si>
    <t xml:space="preserve">ADD CANOPY_TreesTotalPercent Cover * = 0.1</t>
  </si>
  <si>
    <t xml:space="preserve">ADD CANOPY_TreesTotalPercent Cover * = 0.4</t>
  </si>
  <si>
    <t xml:space="preserve">ADD CANOPY_TreesTotalPercent Cover * = 0.375</t>
  </si>
  <si>
    <t xml:space="preserve">eCANOPY_SNAGS_CLASS_1_CONIFERS_WITH_FOLIAGE_STEM_DENSITY</t>
  </si>
  <si>
    <t xml:space="preserve">ADD TreesOverstoryStemDensity * = 0.1 + TreesMidstoryStemDensity * = 0.1</t>
  </si>
  <si>
    <t xml:space="preserve">ADD TreesOverstoryStemDensity * = 0.4 + TreesMidstoryStemDensity * = 0.4</t>
  </si>
  <si>
    <t xml:space="preserve">ADD TreesOverstoryStemDensity * = 0.375 + TreesMidstoryStemDensity * = 0.375</t>
  </si>
  <si>
    <t xml:space="preserve">eCANOPY_SNAGS_CLASS_2_DIAMETER</t>
  </si>
  <si>
    <t xml:space="preserve"> = CANOPYSnagsClass1AllOthersDiameter</t>
  </si>
  <si>
    <t xml:space="preserve"> = CANOPYSnagsClass1AllOthersCBH</t>
  </si>
  <si>
    <t xml:space="preserve">eCANOPY_SNAGS_CLASS_2_HEIGHT</t>
  </si>
  <si>
    <t xml:space="preserve"> = CANOPYSnagsClass1AllOthersHeight</t>
  </si>
  <si>
    <t xml:space="preserve">eCANOPY_SNAGS_CLASS_2_STEM_DENSITY</t>
  </si>
  <si>
    <t xml:space="preserve"> = CANOPYSnagsClass1AllOthersStemDensity</t>
  </si>
  <si>
    <t xml:space="preserve">eCANOPY_SNAGS_CLASS_3_DIAMETER</t>
  </si>
  <si>
    <t xml:space="preserve"> = CANOPYSnagsClass2Diameter</t>
  </si>
  <si>
    <t xml:space="preserve"> = CANOPYSnagsClass2CBH</t>
  </si>
  <si>
    <t xml:space="preserve">eCANOPY_SNAGS_CLASS_3_HEIGHT</t>
  </si>
  <si>
    <t xml:space="preserve"> = CANOPYSnagsClass2Height</t>
  </si>
  <si>
    <t xml:space="preserve">eCANOPY_SNAGS_CLASS_3_STEM_DENSITY</t>
  </si>
  <si>
    <t xml:space="preserve"> = CANOPYSnagsClass2StemDensity</t>
  </si>
  <si>
    <t xml:space="preserve">eCANOPY_LADDER_FUELS_MAXIMUM_HEIGHT</t>
  </si>
  <si>
    <t xml:space="preserve">eCANOPY_LADDER_FUELS_MINIMUM_HEIGHT</t>
  </si>
  <si>
    <t xml:space="preserve">eSHRUBS_PRIMARY_LAYER_HEIGHT</t>
  </si>
  <si>
    <t xml:space="preserve">* = 0.5</t>
  </si>
  <si>
    <t xml:space="preserve">* = 1.25</t>
  </si>
  <si>
    <t xml:space="preserve">* = 1 / (0.5*1.25)</t>
  </si>
  <si>
    <t xml:space="preserve">* = 1 / (0.25*1.5)</t>
  </si>
  <si>
    <t xml:space="preserve">* = (1/0.05) * 0.5</t>
  </si>
  <si>
    <t xml:space="preserve">* = (1/0.5)</t>
  </si>
  <si>
    <t xml:space="preserve">eSHRUBS_PRIMARY_LAYER_PERCENT_COVER</t>
  </si>
  <si>
    <t xml:space="preserve">eSHRUBS_PRIMARY_LAYER_PERCENT_LIVE</t>
  </si>
  <si>
    <t xml:space="preserve">eSHRUBS_SECONDARY_LAYER_HEIGHT</t>
  </si>
  <si>
    <t xml:space="preserve">eSHRUBS_SECONDARY_LAYER_PERCENT_COVER</t>
  </si>
  <si>
    <t xml:space="preserve">eSHRUBS_SECONDARY_LAYER_PERCENT_LIVE</t>
  </si>
  <si>
    <t xml:space="preserve">eHERBACEOUS_PRIMARY_LAYER_HEIGHT</t>
  </si>
  <si>
    <t xml:space="preserve">* = (1/0.25)</t>
  </si>
  <si>
    <t xml:space="preserve">eHERBACEOUS_PRIMARY_LAYER_LOADING</t>
  </si>
  <si>
    <t xml:space="preserve">eHERBACEOUS_PRIMARY_LAYER_PERCENT_COVER</t>
  </si>
  <si>
    <t xml:space="preserve">eHERBACEOUS_PRIMARY_LAYER_PERCENT_LIVE</t>
  </si>
  <si>
    <t xml:space="preserve">eHERBACEOUS_SECONDARY_LAYER_HEIGHT</t>
  </si>
  <si>
    <t xml:space="preserve">eHERBACEOUS_SECONDARY_LAYER_LOADING</t>
  </si>
  <si>
    <t xml:space="preserve">eHERBACEOUS_SECONDARY_LAYER_PERCENT_COVER</t>
  </si>
  <si>
    <t xml:space="preserve">eHERBACEOUS_SECONDARY_LAYER_PERCENT_LIVE</t>
  </si>
  <si>
    <t xml:space="preserve">eWOODY_FUEL_ALL_DOWNED_WOODY_FUEL_DEPTH</t>
  </si>
  <si>
    <t xml:space="preserve">* = 1 / (0.25*1.25)</t>
  </si>
  <si>
    <t xml:space="preserve">eWOODY_FUEL_ALL_DOWNED_WOODY_FUEL_TOTAL_PERCENT_COVER</t>
  </si>
  <si>
    <t xml:space="preserve">eWOODY_FUEL_SOUND_WOOD_LOADINGS_ZERO_TO_THREE_INCHES_ONE_TO_THREE_INCHES</t>
  </si>
  <si>
    <t xml:space="preserve">eWOODY_FUEL_SOUND_WOOD_LOADINGS_ZERO_TO_THREE_INCHES_QUARTER_INCH_TO_ONE_INCH</t>
  </si>
  <si>
    <t xml:space="preserve">eWOODY_FUEL_SOUND_WOOD_LOADINGS_ZERO_TO_THREE_INCHES_ZERO_TO_QUARTER_INCH</t>
  </si>
  <si>
    <t xml:space="preserve">eWOODY_FUEL_SOUND_WOOD_LOADINGS_GREATER_THAN_THREE_INCHES_THREE_TO_NINE_INCHES</t>
  </si>
  <si>
    <t xml:space="preserve">* = 1 / 0.9</t>
  </si>
  <si>
    <t xml:space="preserve">* = 0.75</t>
  </si>
  <si>
    <t xml:space="preserve">* = 1 / 0.75</t>
  </si>
  <si>
    <t xml:space="preserve">eWOODY_FUEL_SOUND_WOOD_LOADINGS_GREATER_THAN_THREE_INCHES_NINE_TO_TWENTY_INCHES</t>
  </si>
  <si>
    <t xml:space="preserve">eWOODY_FUEL_SOUND_WOOD_LOADINGS_GREATER_THAN_THREE_INCHES_GREATER_THAN_TWENTY_INCHES</t>
  </si>
  <si>
    <t xml:space="preserve">eWOODY_FUEL_ROTTEN_WOOD_LOADINGS_GREATER_THAN_THREE_INCHES_THREE_TO_NINE_INCHES</t>
  </si>
  <si>
    <t xml:space="preserve">eWOODY_FUEL_ROTTEN_WOOD_LOADINGS_GREATER_THAN_THREE_INCHES_NINE_TO_TWENTY_INCHES</t>
  </si>
  <si>
    <t xml:space="preserve">eWOODY_FUEL_ROTTEN_WOOD_LOADINGS_GREATER_THAN_THREE_INCHES_GREATER_THAN_TWENTY_INCHES</t>
  </si>
  <si>
    <t xml:space="preserve">eWOODY_FUEL_STUMPS_SOUND_DIAMETER</t>
  </si>
  <si>
    <t xml:space="preserve">eWOODY_FUEL_STUMPS_SOUND_HEIGHT</t>
  </si>
  <si>
    <t xml:space="preserve">eWOODY_FUEL_STUMPS_SOUND_STEM_DENSITY</t>
  </si>
  <si>
    <t xml:space="preserve">eWOODY_FUEL_STUMPS_ROTTEN_DIAMETER</t>
  </si>
  <si>
    <t xml:space="preserve">eWOODY_FUEL_STUMPS_ROTTEN_HEIGHT</t>
  </si>
  <si>
    <t xml:space="preserve">eWOODY_FUEL_STUMPS_ROTTEN_STEM_DENSITY</t>
  </si>
  <si>
    <t xml:space="preserve">eWOODY_FUEL_STUMPS_LIGHTERED_PITCHY_DIAMETER</t>
  </si>
  <si>
    <t xml:space="preserve">eWOODY_FUEL_STUMPS_LIGHTERED_PITCHY_HEIGHT</t>
  </si>
  <si>
    <t xml:space="preserve">eWOODY_FUEL_STUMPS_LIGHTERED_PITCHY_STEM_DENSITY</t>
  </si>
  <si>
    <t xml:space="preserve">eWOODY_FUEL_PILES_CLEAN_LOADING</t>
  </si>
  <si>
    <t xml:space="preserve">eWOODY_FUEL_PILES_DIRTY_LOADING</t>
  </si>
  <si>
    <t xml:space="preserve">eWOODY_FUEL_PILES_VERYDIRTY_LOADING</t>
  </si>
  <si>
    <t xml:space="preserve">eLITTER_LITTER_TYPE_BROADLEAF_DECIDUOUS_RELATIVE_COVER</t>
  </si>
  <si>
    <t xml:space="preserve">eLITTER_LITTER_TYPE_BROADLEAF_EVERGREEN_RELATIVE_COVER</t>
  </si>
  <si>
    <t xml:space="preserve">eLITTER_LITTER_TYPE_GRASS_RELATIVE_COVER</t>
  </si>
  <si>
    <t xml:space="preserve">eLITTER_LITTER_TYPE_LONG_NEEDLE_PINE_RELATIVE_COVER</t>
  </si>
  <si>
    <t xml:space="preserve">eLITTER_LITTER_TYPE_OTHER_CONIFER_RELATIVE_COVER</t>
  </si>
  <si>
    <t xml:space="preserve">eLITTER_LITTER_TYPE_PALM_FROND_RELATIVE_COVER</t>
  </si>
  <si>
    <t xml:space="preserve">eLITTER_LITTER_TYPE_SHORT_NEEDLE_PINE_RELATIVE_COVER</t>
  </si>
  <si>
    <t xml:space="preserve">eMOSS_LICHEN_LITTER_GROUND_LICHEN_DEPTH</t>
  </si>
  <si>
    <t xml:space="preserve">* = 1/0.75</t>
  </si>
  <si>
    <t xml:space="preserve">* = (1/0.25*1.5)</t>
  </si>
  <si>
    <t xml:space="preserve">* = (1/0.05) * 0.75</t>
  </si>
  <si>
    <t xml:space="preserve">eMOSS_LICHEN_LITTER_GROUND_LICHEN_PERCENT_COVER</t>
  </si>
  <si>
    <t xml:space="preserve">eMOSS_LICHEN_LITTER_LITTER_DEPTH</t>
  </si>
  <si>
    <t xml:space="preserve">eMOSS_LICHEN_LITTER_LITTER_PERCENT_COVER</t>
  </si>
  <si>
    <t xml:space="preserve">eMOSS_LICHEN_LITTER_MOSS_DEPTH</t>
  </si>
  <si>
    <t xml:space="preserve">eMOSS_LICHEN_LITTER_MOSS_PERCENT_COVER</t>
  </si>
  <si>
    <t xml:space="preserve">eGROUND_FUEL_DUFF_LOWER_DEPTH</t>
  </si>
  <si>
    <t xml:space="preserve">eGROUND_FUEL_DUFF_LOWER_PERCENT_COVER</t>
  </si>
  <si>
    <t xml:space="preserve">eGROUND_FUEL_DUFF_UPPER_DEPTH</t>
  </si>
  <si>
    <t xml:space="preserve">eGROUND_FUEL_DUFF_UPPER_PERCENT_COVER</t>
  </si>
  <si>
    <t xml:space="preserve">eGROUND_FUEL_BASAL_ACCUMULATION_DEPTH</t>
  </si>
  <si>
    <t xml:space="preserve">eGROUND_FUEL_BASAL_ACCUMULATION_NUMBER_PER_UNIT_AREA</t>
  </si>
  <si>
    <t xml:space="preserve">eGROUND_FUEL_BASAL_ACCUMULATION_RADIUS</t>
  </si>
  <si>
    <t xml:space="preserve">eGROUND_FUEL_SQUIRREL_MIDDENS_DEPTH</t>
  </si>
  <si>
    <t xml:space="preserve">eGROUND_FUEL_SQUIRREL_MIDDENS_NUMBER_PER_UNIT_AREA</t>
  </si>
  <si>
    <t xml:space="preserve">eGROUND_FUEL_SQUIRREL_MIDDENS_RADIUS</t>
  </si>
  <si>
    <t xml:space="preserve">Variable</t>
  </si>
  <si>
    <t xml:space="preserve">eSHRUBS_PRIMARY_LAYER_LOADING</t>
  </si>
  <si>
    <t xml:space="preserve">eSHRUBS_SECONDARY_LAYER_LOADING</t>
  </si>
  <si>
    <t xml:space="preserve">eWOODY_FUEL_SOUND_WOOD_LOADINGS_GREATER_THAN_THREE_INCHES_THREE_TO_NINE_INCHES,</t>
  </si>
  <si>
    <t xml:space="preserve">eWOODY_FUEL_SOUND_WOOD_LOADINGS_GREATER_THAN_THREE_INCHES_NINE_TO_TWENTY_INCHES,</t>
  </si>
  <si>
    <t xml:space="preserve">eWOODY_FUEL_SOUND_WOOD_LOADINGS_GREATER_THAN_THREE_INCHES_GREATER_THAN_TWENTY_INCHES,</t>
  </si>
  <si>
    <t xml:space="preserve">eWOODY_FUEL_ROTTEN_WOOD_LOADINGS_GREATER_THAN_THREE_INCHES_THREE_TO_NINE_INCHES,</t>
  </si>
  <si>
    <t xml:space="preserve">eWOODY_FUEL_ROTTEN_WOOD_LOADINGS_GREATER_THAN_THREE_INCHES_NINE_TO_TWENTY_INCHES,</t>
  </si>
  <si>
    <t xml:space="preserve">eWOODY_FUEL_ROTTEN_WOOD_LOADINGS_GREATER_THAN_THREE_INCHES_GREATER_THAN_TWENTY_INCHES,</t>
  </si>
  <si>
    <t xml:space="preserve">eMOSS_LICHEN_LITTER_GROUND_LICHEN_LOADING</t>
  </si>
  <si>
    <t xml:space="preserve">eMOSS_LICHEN_LITTER_LITTER_LOADING</t>
  </si>
  <si>
    <t xml:space="preserve">eMOSS_LICHEN_LITTER_MOSS_LOADING</t>
  </si>
  <si>
    <t xml:space="preserve">eGROUND_FUEL_DUFF_LOWER_LOADING</t>
  </si>
  <si>
    <t xml:space="preserve">eGROUND_FUEL_DUFF_UPPER_LOADING</t>
  </si>
  <si>
    <t xml:space="preserve">eGROUND_FUEL_BASAL_ACCUMULATION_LOADING</t>
  </si>
  <si>
    <t xml:space="preserve">eGROUND_FUEL_SQUIRREL_MIDDENS_LOADING</t>
  </si>
  <si>
    <t xml:space="preserve">Low Time Step 1 (111) Rules</t>
  </si>
  <si>
    <t xml:space="preserve">Time Step 2 (112) Rules</t>
  </si>
  <si>
    <t xml:space="preserve">Time Step 3 (113) Rules</t>
  </si>
  <si>
    <t xml:space="preserve">Mod Time Step 1 (121) Rules</t>
  </si>
  <si>
    <t xml:space="preserve">Time Step 2 (122) Rules</t>
  </si>
  <si>
    <t xml:space="preserve">Time Step 3 (123) Rules</t>
  </si>
  <si>
    <t xml:space="preserve">High Time Step 1 (131) Rules</t>
  </si>
  <si>
    <t xml:space="preserve">Time Step 2 (132) Rules</t>
  </si>
  <si>
    <t xml:space="preserve">Time Step 3 (133) Rules</t>
  </si>
  <si>
    <t xml:space="preserve">FB_0029_FCCS_111</t>
  </si>
  <si>
    <t xml:space="preserve">FB_0029_FCCS_112</t>
  </si>
  <si>
    <t xml:space="preserve">FB_0029_FCCS_113</t>
  </si>
  <si>
    <t xml:space="preserve">FB_0029_FCCS_121</t>
  </si>
  <si>
    <t xml:space="preserve">FB_0029_FCCS_122</t>
  </si>
  <si>
    <t xml:space="preserve">FB_0029_FCCS_123</t>
  </si>
  <si>
    <t xml:space="preserve">FB_0029_FCCS_131</t>
  </si>
  <si>
    <t xml:space="preserve">FB_0029_FCCS_132</t>
  </si>
  <si>
    <t xml:space="preserve">FB_0029_FCCS_133</t>
  </si>
  <si>
    <t xml:space="preserve">FB_0046_FCCS_111</t>
  </si>
  <si>
    <t xml:space="preserve">FB_0046_FCCS_112</t>
  </si>
  <si>
    <t xml:space="preserve">FB_0046_FCCS_113</t>
  </si>
  <si>
    <t xml:space="preserve">FB_0046_FCCS_121</t>
  </si>
  <si>
    <t xml:space="preserve">FB_0046_FCCS_122</t>
  </si>
  <si>
    <t xml:space="preserve">FB_0046_FCCS_123</t>
  </si>
  <si>
    <t xml:space="preserve">FB_0046_FCCS_131</t>
  </si>
  <si>
    <t xml:space="preserve">FB_0046_FCCS_132</t>
  </si>
  <si>
    <t xml:space="preserve">FB_0046_FCCS_133</t>
  </si>
  <si>
    <t xml:space="preserve">FB_0066_FCCS_111</t>
  </si>
  <si>
    <t xml:space="preserve">FB_0066_FCCS_112</t>
  </si>
  <si>
    <t xml:space="preserve">FB_0066_FCCS_113</t>
  </si>
  <si>
    <t xml:space="preserve">FB_0066_FCCS_121</t>
  </si>
  <si>
    <t xml:space="preserve">FB_0066_FCCS_122</t>
  </si>
  <si>
    <t xml:space="preserve">FB_0066_FCCS_123</t>
  </si>
  <si>
    <t xml:space="preserve">FB_0066_FCCS_131</t>
  </si>
  <si>
    <t xml:space="preserve">FB_0066_FCCS_132</t>
  </si>
  <si>
    <t xml:space="preserve">FB_0066_FCCS_133</t>
  </si>
  <si>
    <t xml:space="preserve">FB_0087_FCCS_111</t>
  </si>
  <si>
    <t xml:space="preserve">FB_0087_FCCS_112</t>
  </si>
  <si>
    <t xml:space="preserve">FB_0087_FCCS_113</t>
  </si>
  <si>
    <t xml:space="preserve">FB_0087_FCCS_121</t>
  </si>
  <si>
    <t xml:space="preserve">FB_0087_FCCS_122</t>
  </si>
  <si>
    <t xml:space="preserve">FB_0087_FCCS_123</t>
  </si>
  <si>
    <t xml:space="preserve">FB_0087_FCCS_131</t>
  </si>
  <si>
    <t xml:space="preserve">FB_0087_FCCS_132</t>
  </si>
  <si>
    <t xml:space="preserve">FB_0087_FCCS_133</t>
  </si>
  <si>
    <t xml:space="preserve">FB_0109_FCCS_111</t>
  </si>
  <si>
    <t xml:space="preserve">FB_0109_FCCS_112</t>
  </si>
  <si>
    <t xml:space="preserve">FB_0109_FCCS_113</t>
  </si>
  <si>
    <t xml:space="preserve">FB_0109_FCCS_121</t>
  </si>
  <si>
    <t xml:space="preserve">FB_0109_FCCS_122</t>
  </si>
  <si>
    <t xml:space="preserve">FB_0109_FCCS_123</t>
  </si>
  <si>
    <t xml:space="preserve">FB_0109_FCCS_131</t>
  </si>
  <si>
    <t xml:space="preserve">FB_0109_FCCS_132</t>
  </si>
  <si>
    <t xml:space="preserve">FB_0109_FCCS_133</t>
  </si>
  <si>
    <t xml:space="preserve">FB_0291_FCCS_111</t>
  </si>
  <si>
    <t xml:space="preserve">FB_0291_FCCS_112</t>
  </si>
  <si>
    <t xml:space="preserve">FB_0291_FCCS_113</t>
  </si>
  <si>
    <t xml:space="preserve">FB_0291_FCCS_121</t>
  </si>
  <si>
    <t xml:space="preserve">FB_0291_FCCS_122</t>
  </si>
  <si>
    <t xml:space="preserve">FB_0291_FCCS_123</t>
  </si>
  <si>
    <t xml:space="preserve">FB_0291_FCCS_131</t>
  </si>
  <si>
    <t xml:space="preserve">FB_0291_FCCS_132</t>
  </si>
  <si>
    <t xml:space="preserve">FB_0291_FCCS_133</t>
  </si>
</sst>
</file>

<file path=xl/styles.xml><?xml version="1.0" encoding="utf-8"?>
<styleSheet xmlns="http://schemas.openxmlformats.org/spreadsheetml/2006/main">
  <numFmts count="1">
    <numFmt numFmtId="164" formatCode="General"/>
  </numFmts>
  <fonts count="9">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b val="true"/>
      <u val="single"/>
      <sz val="11"/>
      <color rgb="FF000000"/>
      <name val="Calibri"/>
      <family val="2"/>
      <charset val="1"/>
    </font>
    <font>
      <sz val="10.5"/>
      <color rgb="FF000000"/>
      <name val="Courier New"/>
      <family val="3"/>
      <charset val="1"/>
    </font>
    <font>
      <b val="true"/>
      <sz val="11"/>
      <name val="Calibri"/>
      <family val="2"/>
      <charset val="1"/>
    </font>
    <font>
      <sz val="11"/>
      <name val="Calibri"/>
      <family val="2"/>
      <charset val="1"/>
    </font>
  </fonts>
  <fills count="6">
    <fill>
      <patternFill patternType="none"/>
    </fill>
    <fill>
      <patternFill patternType="gray125"/>
    </fill>
    <fill>
      <patternFill patternType="solid">
        <fgColor rgb="FFFFFFCC"/>
        <bgColor rgb="FFFFFF99"/>
      </patternFill>
    </fill>
    <fill>
      <patternFill patternType="solid">
        <fgColor rgb="FFDEEBF7"/>
        <bgColor rgb="FFCCFFFF"/>
      </patternFill>
    </fill>
    <fill>
      <patternFill patternType="solid">
        <fgColor rgb="FFFBE5D6"/>
        <bgColor rgb="FFDEEBF7"/>
      </patternFill>
    </fill>
    <fill>
      <patternFill patternType="solid">
        <fgColor rgb="FFFFFF00"/>
        <bgColor rgb="FFFFFF00"/>
      </patternFill>
    </fill>
  </fills>
  <borders count="3">
    <border diagonalUp="false" diagonalDown="false">
      <left/>
      <right/>
      <top/>
      <bottom/>
      <diagonal/>
    </border>
    <border diagonalUp="false" diagonalDown="false">
      <left style="thin">
        <color rgb="FFB2B2B2"/>
      </left>
      <right style="thin">
        <color rgb="FFB2B2B2"/>
      </right>
      <top style="thin">
        <color rgb="FFB2B2B2"/>
      </top>
      <bottom style="thin">
        <color rgb="FFB2B2B2"/>
      </bottom>
      <diagonal/>
    </border>
    <border diagonalUp="false" diagonalDown="false">
      <left style="thin"/>
      <right style="thin"/>
      <top style="thin"/>
      <bottom style="thin"/>
      <diagonal/>
    </border>
  </borders>
  <cellStyleXfs count="23">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2" borderId="1" applyFont="true" applyBorder="tru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cellStyleXfs>
  <cellXfs count="37">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5"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0" fillId="0" borderId="2" xfId="0" applyFont="false" applyBorder="true" applyAlignment="true" applyProtection="false">
      <alignment horizontal="left" vertical="bottom" textRotation="0" wrapText="false" indent="0" shrinkToFit="false"/>
      <protection locked="true" hidden="false"/>
    </xf>
    <xf numFmtId="164" fontId="0" fillId="2" borderId="2" xfId="20" applyFont="true" applyBorder="true" applyAlignment="true" applyProtection="true">
      <alignment horizontal="left" vertical="bottom" textRotation="0" wrapText="false" indent="0" shrinkToFit="false"/>
      <protection locked="true" hidden="false"/>
    </xf>
    <xf numFmtId="164" fontId="0" fillId="3" borderId="2" xfId="21" applyFont="false" applyBorder="true" applyAlignment="true" applyProtection="true">
      <alignment horizontal="left" vertical="bottom" textRotation="0" wrapText="false" indent="0" shrinkToFit="false"/>
      <protection locked="true" hidden="false"/>
    </xf>
    <xf numFmtId="164" fontId="0" fillId="4" borderId="2" xfId="22" applyFont="false" applyBorder="true" applyAlignment="true" applyProtection="true">
      <alignment horizontal="left" vertical="bottom" textRotation="0" wrapText="false" indent="0" shrinkToFit="false"/>
      <protection locked="true" hidden="false"/>
    </xf>
    <xf numFmtId="164" fontId="4" fillId="0" borderId="2" xfId="0" applyFont="true" applyBorder="true" applyAlignment="true" applyProtection="false">
      <alignment horizontal="left" vertical="bottom" textRotation="0" wrapText="false" indent="0" shrinkToFit="false"/>
      <protection locked="true" hidden="false"/>
    </xf>
    <xf numFmtId="164" fontId="4" fillId="2" borderId="2" xfId="20" applyFont="true" applyBorder="true" applyAlignment="true" applyProtection="true">
      <alignment horizontal="left" vertical="center" textRotation="0" wrapText="false" indent="0" shrinkToFit="false"/>
      <protection locked="true" hidden="false"/>
    </xf>
    <xf numFmtId="164" fontId="4" fillId="3" borderId="2" xfId="21" applyFont="true" applyBorder="true" applyAlignment="true" applyProtection="true">
      <alignment horizontal="left" vertical="bottom" textRotation="0" wrapText="false" indent="0" shrinkToFit="false"/>
      <protection locked="true" hidden="false"/>
    </xf>
    <xf numFmtId="164" fontId="4" fillId="4" borderId="2" xfId="22" applyFont="true" applyBorder="true" applyAlignment="true" applyProtection="true">
      <alignment horizontal="left" vertical="bottom" textRotation="0" wrapText="false" indent="0" shrinkToFit="false"/>
      <protection locked="true" hidden="false"/>
    </xf>
    <xf numFmtId="164" fontId="4" fillId="2" borderId="2" xfId="20" applyFont="true" applyBorder="true" applyAlignment="true" applyProtection="true">
      <alignment horizontal="left" vertical="bottom" textRotation="0" wrapText="false" indent="0" shrinkToFit="false"/>
      <protection locked="true" hidden="false"/>
    </xf>
    <xf numFmtId="164" fontId="0" fillId="0" borderId="2" xfId="0" applyFont="true" applyBorder="true" applyAlignment="true" applyProtection="false">
      <alignment horizontal="left" vertical="bottom" textRotation="0" wrapText="false" indent="0" shrinkToFit="false"/>
      <protection locked="true" hidden="false"/>
    </xf>
    <xf numFmtId="164" fontId="0" fillId="3" borderId="2" xfId="21" applyFont="true" applyBorder="true" applyAlignment="true" applyProtection="true">
      <alignment horizontal="left" vertical="bottom" textRotation="0" wrapText="false" indent="0" shrinkToFit="false"/>
      <protection locked="true" hidden="false"/>
    </xf>
    <xf numFmtId="164" fontId="0" fillId="4" borderId="2" xfId="22" applyFont="true" applyBorder="true" applyAlignment="true" applyProtection="true">
      <alignment horizontal="left" vertical="bottom" textRotation="0" wrapText="false" indent="0" shrinkToFit="false"/>
      <protection locked="true" hidden="false"/>
    </xf>
    <xf numFmtId="164" fontId="6" fillId="0" borderId="2" xfId="0" applyFont="true" applyBorder="tru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7" fillId="0" borderId="0" xfId="0" applyFont="true" applyBorder="false" applyAlignment="true" applyProtection="false">
      <alignment horizontal="left" vertical="bottom" textRotation="0" wrapText="false" indent="0" shrinkToFit="false"/>
      <protection locked="true" hidden="false"/>
    </xf>
    <xf numFmtId="164" fontId="6" fillId="0" borderId="0" xfId="0" applyFont="true" applyBorder="false" applyAlignment="true" applyProtection="false">
      <alignment horizontal="general" vertical="center" textRotation="0" wrapText="false" indent="0" shrinkToFit="false"/>
      <protection locked="true" hidden="false"/>
    </xf>
    <xf numFmtId="164" fontId="0" fillId="3" borderId="0" xfId="21" applyFont="false" applyBorder="true" applyAlignment="true" applyProtection="true">
      <alignment horizontal="general" vertical="bottom" textRotation="0" wrapText="false" indent="0" shrinkToFit="false"/>
      <protection locked="true" hidden="false"/>
    </xf>
    <xf numFmtId="164" fontId="0" fillId="4" borderId="0" xfId="22" applyFont="false" applyBorder="tru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false">
      <alignment horizontal="left" vertical="bottom" textRotation="0" wrapText="false" indent="0" shrinkToFit="false"/>
      <protection locked="true" hidden="false"/>
    </xf>
    <xf numFmtId="164" fontId="8" fillId="0" borderId="0" xfId="0" applyFont="true" applyBorder="false" applyAlignment="true" applyProtection="false">
      <alignment horizontal="left" vertical="bottom" textRotation="0" wrapText="false" indent="0" shrinkToFit="false"/>
      <protection locked="true" hidden="false"/>
    </xf>
    <xf numFmtId="164" fontId="4" fillId="3" borderId="0" xfId="21" applyFont="true" applyBorder="true" applyAlignment="true" applyProtection="true">
      <alignment horizontal="left" vertical="bottom" textRotation="0" wrapText="false" indent="0" shrinkToFit="false"/>
      <protection locked="true" hidden="false"/>
    </xf>
    <xf numFmtId="164" fontId="4" fillId="4" borderId="0" xfId="22" applyFont="true" applyBorder="true" applyAlignment="true" applyProtection="true">
      <alignment horizontal="left"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8" fillId="2" borderId="1" xfId="20" applyFont="true" applyBorder="false" applyAlignment="true" applyProtection="true">
      <alignment horizontal="general" vertical="bottom" textRotation="0" wrapText="false" indent="0" shrinkToFit="false"/>
      <protection locked="true" hidden="false"/>
    </xf>
    <xf numFmtId="164" fontId="0" fillId="3" borderId="1" xfId="21" applyFont="false" applyBorder="true" applyAlignment="true" applyProtection="tru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7" fillId="2" borderId="1" xfId="20" applyFont="true" applyBorder="false" applyAlignment="true" applyProtection="true">
      <alignment horizontal="general" vertical="bottom" textRotation="0" wrapText="false" indent="0" shrinkToFit="false"/>
      <protection locked="true" hidden="false"/>
    </xf>
    <xf numFmtId="164" fontId="0" fillId="2" borderId="1" xfId="20" applyFont="true" applyBorder="false" applyAlignment="true" applyProtection="true">
      <alignment horizontal="left" vertical="bottom" textRotation="0" wrapText="false" indent="0" shrinkToFit="false"/>
      <protection locked="true" hidden="false"/>
    </xf>
    <xf numFmtId="164" fontId="0" fillId="3" borderId="0" xfId="21" applyFont="false" applyBorder="true" applyAlignment="true" applyProtection="true">
      <alignment horizontal="left" vertical="bottom" textRotation="0" wrapText="false" indent="0" shrinkToFit="false"/>
      <protection locked="true" hidden="false"/>
    </xf>
    <xf numFmtId="164" fontId="0" fillId="4" borderId="0" xfId="22" applyFont="false" applyBorder="true" applyAlignment="true" applyProtection="true">
      <alignment horizontal="left" vertical="bottom" textRotation="0" wrapText="false" indent="0" shrinkToFit="false"/>
      <protection locked="true" hidden="false"/>
    </xf>
    <xf numFmtId="164" fontId="0" fillId="4" borderId="0" xfId="22" applyFont="true" applyBorder="true" applyAlignment="true" applyProtection="true">
      <alignment horizontal="left" vertical="bottom" textRotation="0" wrapText="false" indent="0" shrinkToFit="false"/>
      <protection locked="true" hidden="false"/>
    </xf>
    <xf numFmtId="164" fontId="0" fillId="4" borderId="1" xfId="22" applyFont="false" applyBorder="true" applyAlignment="true" applyProtection="true">
      <alignment horizontal="general" vertical="bottom" textRotation="0" wrapText="false" indent="0" shrinkToFit="false"/>
      <protection locked="true" hidden="false"/>
    </xf>
    <xf numFmtId="164" fontId="0" fillId="3" borderId="0" xfId="21" applyFont="true" applyBorder="true" applyAlignment="true" applyProtection="true">
      <alignment horizontal="left" vertical="bottom" textRotation="0" wrapText="false" indent="0" shrinkToFit="false"/>
      <protection locked="true" hidden="false"/>
    </xf>
  </cellXfs>
  <cellStyles count="9">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Excel Built-in Note" xfId="20" builtinId="53" customBuiltin="true"/>
    <cellStyle name="Excel Built-in 20% - Accent1" xfId="21" builtinId="53" customBuiltin="true"/>
    <cellStyle name="Excel Built-in 20% - Accent2" xfId="22" builtinId="53" customBuiltin="true"/>
  </cellStyles>
  <colors>
    <indexedColors>
      <rgbColor rgb="FF000000"/>
      <rgbColor rgb="FFFBE5D6"/>
      <rgbColor rgb="FFFF0000"/>
      <rgbColor rgb="FF00FF00"/>
      <rgbColor rgb="FF0000FF"/>
      <rgbColor rgb="FFFFFF00"/>
      <rgbColor rgb="FFFF00FF"/>
      <rgbColor rgb="FF00FFFF"/>
      <rgbColor rgb="FF800000"/>
      <rgbColor rgb="FF008000"/>
      <rgbColor rgb="FF000080"/>
      <rgbColor rgb="FF808000"/>
      <rgbColor rgb="FF800080"/>
      <rgbColor rgb="FF008080"/>
      <rgbColor rgb="FFB2B2B2"/>
      <rgbColor rgb="FF808080"/>
      <rgbColor rgb="FF9999FF"/>
      <rgbColor rgb="FF993366"/>
      <rgbColor rgb="FFFFFFCC"/>
      <rgbColor rgb="FFDEEBF7"/>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C1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7" activeCellId="0" sqref="B27"/>
    </sheetView>
  </sheetViews>
  <sheetFormatPr defaultRowHeight="15"/>
  <cols>
    <col collapsed="false" hidden="false" max="1" min="1" style="0" width="13.6032388663968"/>
    <col collapsed="false" hidden="false" max="2" min="2" style="0" width="56.9878542510121"/>
    <col collapsed="false" hidden="false" max="3" min="3" style="0" width="258.048582995951"/>
    <col collapsed="false" hidden="false" max="1025" min="4" style="0" width="8.57085020242915"/>
  </cols>
  <sheetData>
    <row r="1" customFormat="false" ht="15" hidden="false" customHeight="false" outlineLevel="0" collapsed="false">
      <c r="A1" s="0" t="s">
        <v>0</v>
      </c>
      <c r="B1" s="0" t="s">
        <v>1</v>
      </c>
      <c r="C1" s="0" t="s">
        <v>2</v>
      </c>
    </row>
    <row r="2" s="1" customFormat="true" ht="15" hidden="false" customHeight="false" outlineLevel="0" collapsed="false">
      <c r="A2" s="1" t="s">
        <v>3</v>
      </c>
      <c r="B2" s="1" t="s">
        <v>4</v>
      </c>
      <c r="C2" s="1" t="s">
        <v>5</v>
      </c>
    </row>
    <row r="3" s="1" customFormat="true" ht="15" hidden="false" customHeight="false" outlineLevel="0" collapsed="false">
      <c r="A3" s="1" t="s">
        <v>6</v>
      </c>
      <c r="B3" s="1" t="s">
        <v>7</v>
      </c>
      <c r="C3" s="1" t="s">
        <v>8</v>
      </c>
    </row>
    <row r="4" s="1" customFormat="true" ht="15" hidden="false" customHeight="false" outlineLevel="0" collapsed="false">
      <c r="A4" s="1" t="s">
        <v>9</v>
      </c>
      <c r="B4" s="1" t="s">
        <v>10</v>
      </c>
      <c r="C4" s="1" t="s">
        <v>11</v>
      </c>
    </row>
    <row r="5" customFormat="false" ht="15" hidden="false" customHeight="false" outlineLevel="0" collapsed="false">
      <c r="A5" s="0" t="s">
        <v>12</v>
      </c>
      <c r="B5" s="0" t="s">
        <v>13</v>
      </c>
      <c r="C5" s="0" t="s">
        <v>14</v>
      </c>
    </row>
    <row r="6" customFormat="false" ht="15" hidden="false" customHeight="false" outlineLevel="0" collapsed="false">
      <c r="A6" s="0" t="s">
        <v>15</v>
      </c>
      <c r="B6" s="0" t="s">
        <v>16</v>
      </c>
      <c r="C6" s="0" t="s">
        <v>17</v>
      </c>
    </row>
    <row r="7" customFormat="false" ht="15" hidden="false" customHeight="false" outlineLevel="0" collapsed="false">
      <c r="A7" s="0" t="s">
        <v>18</v>
      </c>
      <c r="B7" s="0" t="s">
        <v>19</v>
      </c>
      <c r="C7" s="0" t="s">
        <v>20</v>
      </c>
    </row>
    <row r="8" customFormat="false" ht="15" hidden="false" customHeight="false" outlineLevel="0" collapsed="false">
      <c r="A8" s="0" t="s">
        <v>21</v>
      </c>
      <c r="B8" s="0" t="s">
        <v>22</v>
      </c>
      <c r="C8" s="0" t="s">
        <v>23</v>
      </c>
    </row>
    <row r="9" s="1" customFormat="true" ht="15" hidden="false" customHeight="false" outlineLevel="0" collapsed="false">
      <c r="A9" s="1" t="s">
        <v>24</v>
      </c>
      <c r="B9" s="1" t="s">
        <v>25</v>
      </c>
      <c r="C9" s="1" t="s">
        <v>26</v>
      </c>
    </row>
    <row r="10" s="1" customFormat="true" ht="15" hidden="false" customHeight="false" outlineLevel="0" collapsed="false">
      <c r="A10" s="1" t="s">
        <v>27</v>
      </c>
      <c r="B10" s="1" t="s">
        <v>28</v>
      </c>
      <c r="C10" s="1" t="s">
        <v>29</v>
      </c>
    </row>
    <row r="11" customFormat="false" ht="15" hidden="false" customHeight="false" outlineLevel="0" collapsed="false">
      <c r="A11" s="0" t="s">
        <v>30</v>
      </c>
      <c r="B11" s="0" t="s">
        <v>31</v>
      </c>
      <c r="C11" s="0" t="s">
        <v>32</v>
      </c>
    </row>
    <row r="12" customFormat="false" ht="15" hidden="false" customHeight="false" outlineLevel="0" collapsed="false">
      <c r="A12" s="0" t="s">
        <v>33</v>
      </c>
      <c r="B12" s="0" t="s">
        <v>34</v>
      </c>
      <c r="C12" s="0" t="s">
        <v>35</v>
      </c>
    </row>
    <row r="13" customFormat="false" ht="15" hidden="false" customHeight="false" outlineLevel="0" collapsed="false">
      <c r="A13" s="0" t="s">
        <v>36</v>
      </c>
      <c r="B13" s="0" t="s">
        <v>37</v>
      </c>
      <c r="C13" s="0" t="s">
        <v>38</v>
      </c>
    </row>
    <row r="14" customFormat="false" ht="15" hidden="false" customHeight="false" outlineLevel="0" collapsed="false">
      <c r="A14" s="0" t="s">
        <v>39</v>
      </c>
      <c r="B14" s="0" t="s">
        <v>40</v>
      </c>
      <c r="C14" s="0" t="s">
        <v>41</v>
      </c>
    </row>
    <row r="15" s="1" customFormat="true" ht="15" hidden="false" customHeight="false" outlineLevel="0" collapsed="false">
      <c r="A15" s="1" t="s">
        <v>42</v>
      </c>
      <c r="B15" s="1" t="s">
        <v>43</v>
      </c>
      <c r="C15" s="1" t="s">
        <v>44</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D2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3" activeCellId="0" sqref="A13"/>
    </sheetView>
  </sheetViews>
  <sheetFormatPr defaultRowHeight="15"/>
  <cols>
    <col collapsed="false" hidden="false" max="1" min="1" style="0" width="10.7125506072875"/>
    <col collapsed="false" hidden="false" max="2" min="2" style="0" width="31.17004048583"/>
    <col collapsed="false" hidden="false" max="3" min="3" style="0" width="28.8137651821862"/>
    <col collapsed="false" hidden="false" max="4" min="4" style="0" width="17.5668016194332"/>
    <col collapsed="false" hidden="false" max="1025" min="5" style="0" width="8.57085020242915"/>
  </cols>
  <sheetData>
    <row r="1" s="2" customFormat="true" ht="15" hidden="false" customHeight="false" outlineLevel="0" collapsed="false">
      <c r="A1" s="2" t="s">
        <v>45</v>
      </c>
      <c r="B1" s="2" t="s">
        <v>46</v>
      </c>
      <c r="C1" s="2" t="s">
        <v>47</v>
      </c>
    </row>
    <row r="2" customFormat="false" ht="15" hidden="false" customHeight="false" outlineLevel="0" collapsed="false">
      <c r="A2" s="0" t="n">
        <v>1</v>
      </c>
      <c r="B2" s="0" t="s">
        <v>48</v>
      </c>
    </row>
    <row r="3" customFormat="false" ht="15" hidden="false" customHeight="false" outlineLevel="0" collapsed="false">
      <c r="A3" s="0" t="n">
        <v>2</v>
      </c>
      <c r="B3" s="0" t="s">
        <v>49</v>
      </c>
      <c r="C3" s="0" t="s">
        <v>50</v>
      </c>
    </row>
    <row r="4" customFormat="false" ht="15" hidden="false" customHeight="false" outlineLevel="0" collapsed="false">
      <c r="A4" s="0" t="n">
        <v>3</v>
      </c>
      <c r="B4" s="0" t="s">
        <v>51</v>
      </c>
      <c r="C4" s="0" t="s">
        <v>52</v>
      </c>
    </row>
    <row r="6" customFormat="false" ht="15" hidden="false" customHeight="false" outlineLevel="0" collapsed="false">
      <c r="A6" s="2" t="s">
        <v>53</v>
      </c>
    </row>
    <row r="7" customFormat="false" ht="15" hidden="false" customHeight="false" outlineLevel="0" collapsed="false">
      <c r="A7" s="0" t="s">
        <v>54</v>
      </c>
    </row>
    <row r="8" customFormat="false" ht="15" hidden="false" customHeight="false" outlineLevel="0" collapsed="false">
      <c r="A8" s="0" t="s">
        <v>55</v>
      </c>
    </row>
    <row r="9" customFormat="false" ht="15" hidden="false" customHeight="false" outlineLevel="0" collapsed="false">
      <c r="A9" s="0" t="s">
        <v>56</v>
      </c>
    </row>
    <row r="10" customFormat="false" ht="15" hidden="false" customHeight="false" outlineLevel="0" collapsed="false">
      <c r="A10" s="0" t="s">
        <v>57</v>
      </c>
    </row>
    <row r="11" customFormat="false" ht="15" hidden="false" customHeight="false" outlineLevel="0" collapsed="false">
      <c r="A11" s="0" t="s">
        <v>58</v>
      </c>
    </row>
    <row r="13" customFormat="false" ht="15" hidden="false" customHeight="false" outlineLevel="0" collapsed="false">
      <c r="A13" s="0" t="s">
        <v>59</v>
      </c>
      <c r="B13" s="0" t="s">
        <v>60</v>
      </c>
      <c r="C13" s="0" t="s">
        <v>61</v>
      </c>
      <c r="D13" s="0" t="s">
        <v>62</v>
      </c>
    </row>
    <row r="14" customFormat="false" ht="15" hidden="false" customHeight="false" outlineLevel="0" collapsed="false">
      <c r="A14" s="0" t="n">
        <v>111</v>
      </c>
      <c r="B14" s="0" t="s">
        <v>63</v>
      </c>
      <c r="C14" s="0" t="s">
        <v>64</v>
      </c>
      <c r="D14" s="0" t="n">
        <v>1</v>
      </c>
    </row>
    <row r="15" customFormat="false" ht="15" hidden="false" customHeight="false" outlineLevel="0" collapsed="false">
      <c r="A15" s="0" t="n">
        <v>112</v>
      </c>
      <c r="B15" s="0" t="s">
        <v>63</v>
      </c>
      <c r="C15" s="0" t="s">
        <v>64</v>
      </c>
      <c r="D15" s="0" t="n">
        <v>2</v>
      </c>
    </row>
    <row r="16" customFormat="false" ht="15" hidden="false" customHeight="false" outlineLevel="0" collapsed="false">
      <c r="A16" s="0" t="n">
        <v>113</v>
      </c>
      <c r="B16" s="0" t="s">
        <v>63</v>
      </c>
      <c r="C16" s="0" t="s">
        <v>64</v>
      </c>
      <c r="D16" s="0" t="n">
        <v>3</v>
      </c>
    </row>
    <row r="17" customFormat="false" ht="15" hidden="false" customHeight="false" outlineLevel="0" collapsed="false">
      <c r="A17" s="0" t="n">
        <v>121</v>
      </c>
      <c r="B17" s="0" t="s">
        <v>63</v>
      </c>
      <c r="C17" s="0" t="s">
        <v>65</v>
      </c>
      <c r="D17" s="0" t="n">
        <v>1</v>
      </c>
    </row>
    <row r="18" customFormat="false" ht="15" hidden="false" customHeight="false" outlineLevel="0" collapsed="false">
      <c r="A18" s="0" t="n">
        <v>122</v>
      </c>
      <c r="B18" s="0" t="s">
        <v>63</v>
      </c>
      <c r="C18" s="0" t="s">
        <v>65</v>
      </c>
      <c r="D18" s="0" t="n">
        <v>2</v>
      </c>
    </row>
    <row r="19" customFormat="false" ht="15" hidden="false" customHeight="false" outlineLevel="0" collapsed="false">
      <c r="A19" s="0" t="n">
        <v>123</v>
      </c>
      <c r="B19" s="0" t="s">
        <v>63</v>
      </c>
      <c r="C19" s="0" t="s">
        <v>65</v>
      </c>
      <c r="D19" s="0" t="n">
        <v>3</v>
      </c>
    </row>
    <row r="20" customFormat="false" ht="15" hidden="false" customHeight="false" outlineLevel="0" collapsed="false">
      <c r="A20" s="0" t="n">
        <v>131</v>
      </c>
      <c r="B20" s="0" t="s">
        <v>63</v>
      </c>
      <c r="C20" s="0" t="s">
        <v>66</v>
      </c>
      <c r="D20" s="0" t="n">
        <v>1</v>
      </c>
    </row>
    <row r="21" customFormat="false" ht="15" hidden="false" customHeight="false" outlineLevel="0" collapsed="false">
      <c r="A21" s="0" t="n">
        <v>132</v>
      </c>
      <c r="B21" s="0" t="s">
        <v>63</v>
      </c>
      <c r="C21" s="0" t="s">
        <v>66</v>
      </c>
      <c r="D21" s="0" t="n">
        <v>2</v>
      </c>
    </row>
    <row r="22" customFormat="false" ht="15" hidden="false" customHeight="false" outlineLevel="0" collapsed="false">
      <c r="A22" s="0" t="n">
        <v>133</v>
      </c>
      <c r="B22" s="0" t="s">
        <v>63</v>
      </c>
      <c r="C22" s="0" t="s">
        <v>66</v>
      </c>
      <c r="D22" s="0" t="n">
        <v>3</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A2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J41" activeCellId="0" sqref="J41"/>
    </sheetView>
  </sheetViews>
  <sheetFormatPr defaultRowHeight="15"/>
  <cols>
    <col collapsed="false" hidden="false" max="1" min="1" style="0" width="102.834008097166"/>
    <col collapsed="false" hidden="false" max="1025" min="2" style="0" width="8.57085020242915"/>
  </cols>
  <sheetData>
    <row r="1" customFormat="false" ht="15" hidden="false" customHeight="false" outlineLevel="0" collapsed="false">
      <c r="A1" s="3" t="s">
        <v>67</v>
      </c>
    </row>
    <row r="2" customFormat="false" ht="15" hidden="false" customHeight="false" outlineLevel="0" collapsed="false">
      <c r="A2" s="0" t="s">
        <v>68</v>
      </c>
    </row>
    <row r="3" customFormat="false" ht="15" hidden="false" customHeight="false" outlineLevel="0" collapsed="false">
      <c r="A3" s="0" t="s">
        <v>69</v>
      </c>
    </row>
    <row r="4" customFormat="false" ht="15" hidden="false" customHeight="false" outlineLevel="0" collapsed="false">
      <c r="A4" s="0" t="s">
        <v>70</v>
      </c>
    </row>
    <row r="5" customFormat="false" ht="15" hidden="false" customHeight="false" outlineLevel="0" collapsed="false">
      <c r="A5" s="0" t="s">
        <v>71</v>
      </c>
    </row>
    <row r="6" customFormat="false" ht="15" hidden="false" customHeight="false" outlineLevel="0" collapsed="false">
      <c r="A6" s="0" t="s">
        <v>72</v>
      </c>
    </row>
    <row r="7" customFormat="false" ht="15" hidden="false" customHeight="false" outlineLevel="0" collapsed="false">
      <c r="A7" s="0" t="s">
        <v>73</v>
      </c>
    </row>
    <row r="8" customFormat="false" ht="15" hidden="false" customHeight="false" outlineLevel="0" collapsed="false">
      <c r="A8" s="0" t="s">
        <v>74</v>
      </c>
    </row>
    <row r="9" customFormat="false" ht="15" hidden="false" customHeight="false" outlineLevel="0" collapsed="false">
      <c r="A9" s="0" t="s">
        <v>75</v>
      </c>
    </row>
    <row r="10" customFormat="false" ht="15" hidden="false" customHeight="false" outlineLevel="0" collapsed="false">
      <c r="A10" s="0" t="s">
        <v>76</v>
      </c>
    </row>
    <row r="11" customFormat="false" ht="15" hidden="false" customHeight="false" outlineLevel="0" collapsed="false">
      <c r="A11" s="0" t="s">
        <v>77</v>
      </c>
    </row>
    <row r="12" customFormat="false" ht="15" hidden="false" customHeight="false" outlineLevel="0" collapsed="false">
      <c r="A12" s="0" t="s">
        <v>78</v>
      </c>
    </row>
    <row r="13" customFormat="false" ht="15" hidden="false" customHeight="false" outlineLevel="0" collapsed="false">
      <c r="A13" s="0" t="s">
        <v>79</v>
      </c>
    </row>
    <row r="14" customFormat="false" ht="15" hidden="false" customHeight="false" outlineLevel="0" collapsed="false">
      <c r="A14" s="0" t="s">
        <v>80</v>
      </c>
    </row>
    <row r="15" customFormat="false" ht="15" hidden="false" customHeight="false" outlineLevel="0" collapsed="false">
      <c r="A15" s="0" t="s">
        <v>81</v>
      </c>
    </row>
    <row r="16" customFormat="false" ht="15" hidden="false" customHeight="false" outlineLevel="0" collapsed="false">
      <c r="A16" s="0" t="s">
        <v>82</v>
      </c>
    </row>
    <row r="17" customFormat="false" ht="15" hidden="false" customHeight="false" outlineLevel="0" collapsed="false">
      <c r="A17" s="0" t="s">
        <v>83</v>
      </c>
    </row>
    <row r="18" customFormat="false" ht="15" hidden="false" customHeight="false" outlineLevel="0" collapsed="false">
      <c r="A18" s="0" t="s">
        <v>84</v>
      </c>
    </row>
    <row r="19" customFormat="false" ht="15" hidden="false" customHeight="false" outlineLevel="0" collapsed="false">
      <c r="A19" s="0" t="s">
        <v>85</v>
      </c>
    </row>
    <row r="20" customFormat="false" ht="15" hidden="false" customHeight="false" outlineLevel="0" collapsed="false">
      <c r="A20" s="0" t="s">
        <v>86</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J94"/>
  <sheetViews>
    <sheetView windowProtection="false" showFormulas="false" showGridLines="true" showRowColHeaders="true" showZeros="true" rightToLeft="false" tabSelected="true" showOutlineSymbols="true" defaultGridColor="true" view="normal" topLeftCell="D1" colorId="64" zoomScale="100" zoomScaleNormal="100" zoomScalePageLayoutView="100" workbookViewId="0">
      <selection pane="topLeft" activeCell="H18" activeCellId="0" sqref="H18"/>
    </sheetView>
  </sheetViews>
  <sheetFormatPr defaultRowHeight="15"/>
  <cols>
    <col collapsed="false" hidden="false" max="1" min="1" style="4" width="107.441295546559"/>
    <col collapsed="false" hidden="false" max="2" min="2" style="5" width="44.7773279352227"/>
    <col collapsed="false" hidden="false" max="3" min="3" style="6" width="39.9554655870445"/>
    <col collapsed="false" hidden="false" max="4" min="4" style="7" width="41.7773279352227"/>
    <col collapsed="false" hidden="false" max="5" min="5" style="5" width="43.2753036437247"/>
    <col collapsed="false" hidden="false" max="6" min="6" style="6" width="41.4534412955466"/>
    <col collapsed="false" hidden="false" max="7" min="7" style="7" width="34.7085020242915"/>
    <col collapsed="false" hidden="false" max="8" min="8" style="5" width="45.2024291497976"/>
    <col collapsed="false" hidden="false" max="9" min="9" style="6" width="48.417004048583"/>
    <col collapsed="false" hidden="false" max="10" min="10" style="7" width="36.8502024291498"/>
    <col collapsed="false" hidden="false" max="1025" min="11" style="4" width="9.10526315789474"/>
  </cols>
  <sheetData>
    <row r="1" s="8" customFormat="true" ht="15" hidden="false" customHeight="false" outlineLevel="0" collapsed="false">
      <c r="B1" s="9" t="s">
        <v>87</v>
      </c>
      <c r="C1" s="10"/>
      <c r="D1" s="11"/>
      <c r="E1" s="12" t="s">
        <v>88</v>
      </c>
      <c r="F1" s="10"/>
      <c r="G1" s="7"/>
      <c r="H1" s="12" t="s">
        <v>89</v>
      </c>
      <c r="I1" s="10"/>
      <c r="J1" s="11"/>
    </row>
    <row r="2" s="13" customFormat="true" ht="15" hidden="false" customHeight="false" outlineLevel="0" collapsed="false">
      <c r="B2" s="5" t="s">
        <v>90</v>
      </c>
      <c r="C2" s="14" t="s">
        <v>91</v>
      </c>
      <c r="D2" s="15" t="s">
        <v>92</v>
      </c>
      <c r="E2" s="5" t="s">
        <v>90</v>
      </c>
      <c r="F2" s="14" t="s">
        <v>91</v>
      </c>
      <c r="G2" s="7" t="s">
        <v>92</v>
      </c>
      <c r="H2" s="5" t="s">
        <v>90</v>
      </c>
      <c r="I2" s="14" t="s">
        <v>91</v>
      </c>
      <c r="J2" s="15" t="s">
        <v>92</v>
      </c>
    </row>
    <row r="3" customFormat="false" ht="15" hidden="false" customHeight="false" outlineLevel="0" collapsed="false">
      <c r="A3" s="16" t="s">
        <v>93</v>
      </c>
      <c r="B3" s="5" t="s">
        <v>94</v>
      </c>
      <c r="C3" s="0"/>
      <c r="D3" s="0"/>
      <c r="E3" s="5" t="s">
        <v>95</v>
      </c>
      <c r="F3" s="6" t="s">
        <v>94</v>
      </c>
      <c r="G3" s="0"/>
      <c r="H3" s="5" t="s">
        <v>96</v>
      </c>
      <c r="I3" s="6" t="s">
        <v>94</v>
      </c>
      <c r="J3" s="0"/>
    </row>
    <row r="4" customFormat="false" ht="15" hidden="false" customHeight="false" outlineLevel="0" collapsed="false">
      <c r="A4" s="16" t="s">
        <v>97</v>
      </c>
      <c r="B4" s="0"/>
      <c r="C4" s="0"/>
      <c r="D4" s="0"/>
      <c r="E4" s="0"/>
      <c r="F4" s="0"/>
      <c r="G4" s="0"/>
      <c r="H4" s="0"/>
      <c r="I4" s="0"/>
      <c r="J4" s="0"/>
    </row>
    <row r="5" customFormat="false" ht="15" hidden="false" customHeight="false" outlineLevel="0" collapsed="false">
      <c r="A5" s="16" t="s">
        <v>98</v>
      </c>
      <c r="B5" s="5" t="s">
        <v>99</v>
      </c>
      <c r="C5" s="0"/>
      <c r="D5" s="0"/>
      <c r="E5" s="5" t="s">
        <v>100</v>
      </c>
      <c r="F5" s="0"/>
      <c r="G5" s="0"/>
      <c r="H5" s="5" t="s">
        <v>101</v>
      </c>
      <c r="I5" s="0"/>
      <c r="J5" s="0"/>
    </row>
    <row r="6" customFormat="false" ht="15" hidden="false" customHeight="false" outlineLevel="0" collapsed="false">
      <c r="A6" s="16" t="s">
        <v>102</v>
      </c>
      <c r="B6" s="0"/>
      <c r="C6" s="0"/>
      <c r="D6" s="0"/>
      <c r="E6" s="0"/>
      <c r="F6" s="0"/>
      <c r="G6" s="0"/>
      <c r="H6" s="0"/>
      <c r="I6" s="0"/>
      <c r="J6" s="0"/>
    </row>
    <row r="7" customFormat="false" ht="15" hidden="false" customHeight="false" outlineLevel="0" collapsed="false">
      <c r="A7" s="16" t="s">
        <v>103</v>
      </c>
      <c r="B7" s="5" t="s">
        <v>94</v>
      </c>
      <c r="C7" s="0"/>
      <c r="D7" s="0"/>
      <c r="E7" s="5" t="s">
        <v>95</v>
      </c>
      <c r="F7" s="6" t="s">
        <v>94</v>
      </c>
      <c r="G7" s="0"/>
      <c r="H7" s="5" t="s">
        <v>96</v>
      </c>
      <c r="I7" s="6" t="s">
        <v>94</v>
      </c>
      <c r="J7" s="0"/>
    </row>
    <row r="8" customFormat="false" ht="15" hidden="false" customHeight="false" outlineLevel="0" collapsed="false">
      <c r="A8" s="16" t="s">
        <v>104</v>
      </c>
      <c r="B8" s="5" t="s">
        <v>94</v>
      </c>
      <c r="C8" s="0"/>
      <c r="D8" s="0"/>
      <c r="E8" s="5" t="s">
        <v>95</v>
      </c>
      <c r="F8" s="6" t="s">
        <v>94</v>
      </c>
      <c r="G8" s="0"/>
      <c r="H8" s="5" t="s">
        <v>96</v>
      </c>
      <c r="I8" s="6" t="s">
        <v>94</v>
      </c>
      <c r="J8" s="0"/>
    </row>
    <row r="9" customFormat="false" ht="15" hidden="false" customHeight="false" outlineLevel="0" collapsed="false">
      <c r="A9" s="16" t="s">
        <v>105</v>
      </c>
      <c r="B9" s="0"/>
      <c r="C9" s="0"/>
      <c r="D9" s="0"/>
      <c r="E9" s="0"/>
      <c r="F9" s="0"/>
      <c r="G9" s="0"/>
      <c r="H9" s="0"/>
      <c r="I9" s="0"/>
      <c r="J9" s="0"/>
    </row>
    <row r="10" customFormat="false" ht="15" hidden="false" customHeight="false" outlineLevel="0" collapsed="false">
      <c r="A10" s="16" t="s">
        <v>106</v>
      </c>
      <c r="B10" s="5" t="s">
        <v>99</v>
      </c>
      <c r="C10" s="0"/>
      <c r="D10" s="0"/>
      <c r="E10" s="5" t="s">
        <v>100</v>
      </c>
      <c r="F10" s="0"/>
      <c r="G10" s="0"/>
      <c r="H10" s="5" t="s">
        <v>101</v>
      </c>
      <c r="I10" s="0"/>
      <c r="J10" s="0"/>
    </row>
    <row r="11" customFormat="false" ht="15" hidden="false" customHeight="false" outlineLevel="0" collapsed="false">
      <c r="A11" s="16" t="s">
        <v>107</v>
      </c>
      <c r="B11" s="0"/>
      <c r="C11" s="0"/>
      <c r="D11" s="0"/>
      <c r="E11" s="0"/>
      <c r="F11" s="0"/>
      <c r="G11" s="0"/>
      <c r="H11" s="0"/>
      <c r="I11" s="0"/>
      <c r="J11" s="0"/>
    </row>
    <row r="12" customFormat="false" ht="15" hidden="false" customHeight="false" outlineLevel="0" collapsed="false">
      <c r="A12" s="16" t="s">
        <v>108</v>
      </c>
      <c r="B12" s="5" t="s">
        <v>94</v>
      </c>
      <c r="C12" s="0"/>
      <c r="D12" s="0"/>
      <c r="E12" s="5" t="s">
        <v>95</v>
      </c>
      <c r="F12" s="6" t="s">
        <v>94</v>
      </c>
      <c r="G12" s="0"/>
      <c r="H12" s="5" t="s">
        <v>96</v>
      </c>
      <c r="I12" s="6" t="s">
        <v>94</v>
      </c>
      <c r="J12" s="0"/>
    </row>
    <row r="13" customFormat="false" ht="15" hidden="false" customHeight="false" outlineLevel="0" collapsed="false">
      <c r="A13" s="16" t="s">
        <v>109</v>
      </c>
      <c r="B13" s="5" t="s">
        <v>94</v>
      </c>
      <c r="C13" s="0"/>
      <c r="D13" s="0"/>
      <c r="E13" s="5" t="s">
        <v>95</v>
      </c>
      <c r="F13" s="6" t="s">
        <v>94</v>
      </c>
      <c r="G13" s="0"/>
      <c r="H13" s="5" t="s">
        <v>96</v>
      </c>
      <c r="I13" s="6" t="s">
        <v>94</v>
      </c>
      <c r="J13" s="0"/>
    </row>
    <row r="14" customFormat="false" ht="15" hidden="false" customHeight="false" outlineLevel="0" collapsed="false">
      <c r="A14" s="16" t="s">
        <v>110</v>
      </c>
      <c r="B14" s="0"/>
      <c r="C14" s="0"/>
      <c r="D14" s="0"/>
      <c r="E14" s="0"/>
      <c r="F14" s="0"/>
      <c r="G14" s="0"/>
      <c r="H14" s="0"/>
      <c r="I14" s="0"/>
      <c r="J14" s="0"/>
    </row>
    <row r="15" customFormat="false" ht="15" hidden="false" customHeight="false" outlineLevel="0" collapsed="false">
      <c r="A15" s="16" t="s">
        <v>111</v>
      </c>
      <c r="B15" s="0"/>
      <c r="C15" s="0"/>
      <c r="D15" s="0"/>
      <c r="E15" s="5" t="s">
        <v>112</v>
      </c>
      <c r="F15" s="0"/>
      <c r="G15" s="0"/>
      <c r="H15" s="5" t="s">
        <v>113</v>
      </c>
      <c r="I15" s="0"/>
      <c r="J15" s="0"/>
    </row>
    <row r="16" customFormat="false" ht="15" hidden="false" customHeight="false" outlineLevel="0" collapsed="false">
      <c r="A16" s="16" t="s">
        <v>114</v>
      </c>
      <c r="B16" s="0"/>
      <c r="C16" s="0"/>
      <c r="D16" s="0"/>
      <c r="E16" s="0"/>
      <c r="F16" s="0"/>
      <c r="G16" s="0"/>
      <c r="H16" s="0"/>
      <c r="I16" s="0"/>
      <c r="J16" s="0"/>
    </row>
    <row r="17" customFormat="false" ht="15" hidden="false" customHeight="false" outlineLevel="0" collapsed="false">
      <c r="A17" s="16" t="s">
        <v>115</v>
      </c>
      <c r="B17" s="5" t="s">
        <v>116</v>
      </c>
      <c r="C17" s="0"/>
      <c r="D17" s="0"/>
      <c r="E17" s="5" t="s">
        <v>117</v>
      </c>
      <c r="F17" s="6" t="s">
        <v>94</v>
      </c>
      <c r="G17" s="0"/>
      <c r="H17" s="5" t="s">
        <v>118</v>
      </c>
      <c r="I17" s="6" t="s">
        <v>94</v>
      </c>
      <c r="J17" s="0"/>
    </row>
    <row r="18" customFormat="false" ht="15" hidden="false" customHeight="false" outlineLevel="0" collapsed="false">
      <c r="A18" s="16" t="s">
        <v>119</v>
      </c>
      <c r="B18" s="5" t="s">
        <v>116</v>
      </c>
      <c r="C18" s="0"/>
      <c r="D18" s="0"/>
      <c r="E18" s="5" t="s">
        <v>117</v>
      </c>
      <c r="F18" s="6" t="s">
        <v>94</v>
      </c>
      <c r="G18" s="0"/>
      <c r="H18" s="5" t="s">
        <v>118</v>
      </c>
      <c r="I18" s="6" t="s">
        <v>94</v>
      </c>
      <c r="J18" s="0"/>
    </row>
    <row r="19" customFormat="false" ht="15" hidden="false" customHeight="false" outlineLevel="0" collapsed="false">
      <c r="A19" s="16" t="s">
        <v>120</v>
      </c>
      <c r="B19" s="0"/>
      <c r="C19" s="6" t="s">
        <v>121</v>
      </c>
      <c r="D19" s="7" t="s">
        <v>122</v>
      </c>
      <c r="E19" s="0"/>
      <c r="F19" s="6" t="s">
        <v>121</v>
      </c>
      <c r="G19" s="7" t="s">
        <v>122</v>
      </c>
      <c r="H19" s="0"/>
      <c r="I19" s="6" t="s">
        <v>123</v>
      </c>
      <c r="J19" s="7" t="s">
        <v>122</v>
      </c>
    </row>
    <row r="20" customFormat="false" ht="15" hidden="false" customHeight="false" outlineLevel="0" collapsed="false">
      <c r="A20" s="16" t="s">
        <v>124</v>
      </c>
      <c r="B20" s="0"/>
      <c r="C20" s="6" t="s">
        <v>125</v>
      </c>
      <c r="D20" s="7" t="s">
        <v>122</v>
      </c>
      <c r="E20" s="0"/>
      <c r="F20" s="6" t="s">
        <v>125</v>
      </c>
      <c r="G20" s="7" t="s">
        <v>122</v>
      </c>
      <c r="H20" s="0"/>
      <c r="I20" s="6" t="s">
        <v>125</v>
      </c>
      <c r="J20" s="7" t="s">
        <v>122</v>
      </c>
    </row>
    <row r="21" customFormat="false" ht="15" hidden="false" customHeight="false" outlineLevel="0" collapsed="false">
      <c r="A21" s="16" t="s">
        <v>126</v>
      </c>
      <c r="B21" s="0"/>
      <c r="C21" s="6" t="s">
        <v>127</v>
      </c>
      <c r="D21" s="7" t="s">
        <v>122</v>
      </c>
      <c r="E21" s="0"/>
      <c r="F21" s="6" t="s">
        <v>127</v>
      </c>
      <c r="G21" s="7" t="s">
        <v>122</v>
      </c>
      <c r="H21" s="0"/>
      <c r="I21" s="6" t="s">
        <v>127</v>
      </c>
      <c r="J21" s="7" t="s">
        <v>122</v>
      </c>
    </row>
    <row r="22" customFormat="false" ht="15" hidden="false" customHeight="false" outlineLevel="0" collapsed="false">
      <c r="A22" s="16" t="s">
        <v>128</v>
      </c>
      <c r="B22" s="5" t="s">
        <v>129</v>
      </c>
      <c r="C22" s="14" t="s">
        <v>122</v>
      </c>
      <c r="D22" s="0"/>
      <c r="E22" s="5" t="s">
        <v>129</v>
      </c>
      <c r="F22" s="6" t="s">
        <v>129</v>
      </c>
      <c r="G22" s="7" t="s">
        <v>122</v>
      </c>
      <c r="H22" s="5" t="s">
        <v>129</v>
      </c>
      <c r="I22" s="6" t="s">
        <v>129</v>
      </c>
      <c r="J22" s="7" t="s">
        <v>122</v>
      </c>
    </row>
    <row r="23" customFormat="false" ht="15" hidden="false" customHeight="false" outlineLevel="0" collapsed="false">
      <c r="A23" s="16" t="s">
        <v>130</v>
      </c>
      <c r="B23" s="5" t="s">
        <v>131</v>
      </c>
      <c r="C23" s="14" t="s">
        <v>122</v>
      </c>
      <c r="D23" s="0"/>
      <c r="E23" s="5" t="s">
        <v>132</v>
      </c>
      <c r="F23" s="6" t="s">
        <v>132</v>
      </c>
      <c r="G23" s="7" t="s">
        <v>122</v>
      </c>
      <c r="H23" s="5" t="s">
        <v>132</v>
      </c>
      <c r="I23" s="6" t="s">
        <v>132</v>
      </c>
      <c r="J23" s="7" t="s">
        <v>122</v>
      </c>
    </row>
    <row r="24" customFormat="false" ht="15" hidden="false" customHeight="false" outlineLevel="0" collapsed="false">
      <c r="A24" s="16" t="s">
        <v>133</v>
      </c>
      <c r="B24" s="5" t="s">
        <v>134</v>
      </c>
      <c r="C24" s="14" t="s">
        <v>122</v>
      </c>
      <c r="D24" s="0"/>
      <c r="E24" s="5" t="s">
        <v>135</v>
      </c>
      <c r="F24" s="6" t="s">
        <v>135</v>
      </c>
      <c r="G24" s="7" t="s">
        <v>122</v>
      </c>
      <c r="H24" s="5" t="s">
        <v>135</v>
      </c>
      <c r="I24" s="6" t="s">
        <v>135</v>
      </c>
      <c r="J24" s="7" t="s">
        <v>122</v>
      </c>
    </row>
    <row r="25" customFormat="false" ht="15" hidden="false" customHeight="false" outlineLevel="0" collapsed="false">
      <c r="A25" s="16" t="s">
        <v>136</v>
      </c>
      <c r="B25" s="5" t="s">
        <v>137</v>
      </c>
      <c r="C25" s="14" t="s">
        <v>122</v>
      </c>
      <c r="D25" s="0"/>
      <c r="E25" s="5" t="s">
        <v>138</v>
      </c>
      <c r="F25" s="6" t="s">
        <v>137</v>
      </c>
      <c r="G25" s="7" t="s">
        <v>122</v>
      </c>
      <c r="H25" s="5" t="s">
        <v>139</v>
      </c>
      <c r="I25" s="6" t="s">
        <v>137</v>
      </c>
      <c r="J25" s="7" t="s">
        <v>122</v>
      </c>
    </row>
    <row r="26" customFormat="false" ht="15" hidden="false" customHeight="false" outlineLevel="0" collapsed="false">
      <c r="A26" s="16" t="s">
        <v>140</v>
      </c>
      <c r="B26" s="5" t="s">
        <v>141</v>
      </c>
      <c r="C26" s="14" t="s">
        <v>122</v>
      </c>
      <c r="D26" s="0"/>
      <c r="E26" s="5" t="s">
        <v>142</v>
      </c>
      <c r="F26" s="6" t="s">
        <v>141</v>
      </c>
      <c r="G26" s="7" t="s">
        <v>122</v>
      </c>
      <c r="H26" s="5" t="s">
        <v>143</v>
      </c>
      <c r="I26" s="6" t="s">
        <v>141</v>
      </c>
      <c r="J26" s="7" t="s">
        <v>122</v>
      </c>
    </row>
    <row r="27" customFormat="false" ht="15" hidden="false" customHeight="false" outlineLevel="0" collapsed="false">
      <c r="A27" s="16" t="s">
        <v>144</v>
      </c>
      <c r="B27" s="0"/>
      <c r="C27" s="6" t="s">
        <v>145</v>
      </c>
      <c r="D27" s="7" t="s">
        <v>145</v>
      </c>
      <c r="E27" s="0"/>
      <c r="F27" s="6" t="s">
        <v>145</v>
      </c>
      <c r="G27" s="7" t="s">
        <v>145</v>
      </c>
      <c r="H27" s="0"/>
      <c r="I27" s="6" t="s">
        <v>146</v>
      </c>
      <c r="J27" s="7" t="s">
        <v>146</v>
      </c>
    </row>
    <row r="28" customFormat="false" ht="15" hidden="false" customHeight="false" outlineLevel="0" collapsed="false">
      <c r="A28" s="16" t="s">
        <v>147</v>
      </c>
      <c r="B28" s="0"/>
      <c r="C28" s="6" t="s">
        <v>148</v>
      </c>
      <c r="D28" s="7" t="s">
        <v>148</v>
      </c>
      <c r="E28" s="0"/>
      <c r="F28" s="6" t="s">
        <v>148</v>
      </c>
      <c r="G28" s="7" t="s">
        <v>148</v>
      </c>
      <c r="H28" s="0"/>
      <c r="I28" s="6" t="s">
        <v>148</v>
      </c>
      <c r="J28" s="7" t="s">
        <v>148</v>
      </c>
    </row>
    <row r="29" customFormat="false" ht="15" hidden="false" customHeight="false" outlineLevel="0" collapsed="false">
      <c r="A29" s="16" t="s">
        <v>149</v>
      </c>
      <c r="B29" s="0"/>
      <c r="C29" s="6" t="s">
        <v>150</v>
      </c>
      <c r="D29" s="7" t="s">
        <v>150</v>
      </c>
      <c r="E29" s="0"/>
      <c r="F29" s="6" t="s">
        <v>150</v>
      </c>
      <c r="G29" s="7" t="s">
        <v>150</v>
      </c>
      <c r="H29" s="0"/>
      <c r="I29" s="6" t="s">
        <v>150</v>
      </c>
      <c r="J29" s="7" t="s">
        <v>150</v>
      </c>
    </row>
    <row r="30" customFormat="false" ht="15" hidden="false" customHeight="false" outlineLevel="0" collapsed="false">
      <c r="A30" s="16" t="s">
        <v>151</v>
      </c>
      <c r="B30" s="0"/>
      <c r="C30" s="6" t="s">
        <v>152</v>
      </c>
      <c r="D30" s="7" t="s">
        <v>152</v>
      </c>
      <c r="E30" s="0"/>
      <c r="F30" s="6" t="s">
        <v>152</v>
      </c>
      <c r="G30" s="7" t="s">
        <v>152</v>
      </c>
      <c r="H30" s="0"/>
      <c r="I30" s="6" t="s">
        <v>153</v>
      </c>
      <c r="J30" s="7" t="s">
        <v>153</v>
      </c>
    </row>
    <row r="31" customFormat="false" ht="15" hidden="false" customHeight="false" outlineLevel="0" collapsed="false">
      <c r="A31" s="16" t="s">
        <v>154</v>
      </c>
      <c r="B31" s="0"/>
      <c r="C31" s="6" t="s">
        <v>155</v>
      </c>
      <c r="D31" s="7" t="s">
        <v>155</v>
      </c>
      <c r="E31" s="0"/>
      <c r="F31" s="6" t="s">
        <v>155</v>
      </c>
      <c r="G31" s="7" t="s">
        <v>155</v>
      </c>
      <c r="H31" s="0"/>
      <c r="I31" s="6" t="s">
        <v>155</v>
      </c>
      <c r="J31" s="7" t="s">
        <v>155</v>
      </c>
    </row>
    <row r="32" customFormat="false" ht="15" hidden="false" customHeight="false" outlineLevel="0" collapsed="false">
      <c r="A32" s="16" t="s">
        <v>156</v>
      </c>
      <c r="B32" s="0"/>
      <c r="C32" s="6" t="s">
        <v>157</v>
      </c>
      <c r="D32" s="7" t="s">
        <v>157</v>
      </c>
      <c r="E32" s="0"/>
      <c r="F32" s="6" t="s">
        <v>157</v>
      </c>
      <c r="G32" s="7" t="s">
        <v>157</v>
      </c>
      <c r="H32" s="0"/>
      <c r="I32" s="6" t="s">
        <v>157</v>
      </c>
      <c r="J32" s="7" t="s">
        <v>157</v>
      </c>
    </row>
    <row r="33" customFormat="false" ht="15" hidden="false" customHeight="false" outlineLevel="0" collapsed="false">
      <c r="A33" s="16" t="s">
        <v>158</v>
      </c>
      <c r="B33" s="0"/>
      <c r="C33" s="0"/>
      <c r="D33" s="0"/>
      <c r="E33" s="0"/>
      <c r="F33" s="0"/>
      <c r="G33" s="0"/>
      <c r="H33" s="0"/>
      <c r="I33" s="0"/>
      <c r="J33" s="0"/>
    </row>
    <row r="34" customFormat="false" ht="15" hidden="false" customHeight="false" outlineLevel="0" collapsed="false">
      <c r="A34" s="16" t="s">
        <v>159</v>
      </c>
      <c r="B34" s="0"/>
      <c r="C34" s="0"/>
      <c r="D34" s="0"/>
      <c r="E34" s="0"/>
      <c r="F34" s="0"/>
      <c r="G34" s="0"/>
      <c r="H34" s="0"/>
      <c r="I34" s="0"/>
      <c r="J34" s="0"/>
    </row>
    <row r="35" customFormat="false" ht="15" hidden="false" customHeight="false" outlineLevel="0" collapsed="false">
      <c r="A35" s="16" t="s">
        <v>160</v>
      </c>
      <c r="B35" s="5" t="s">
        <v>161</v>
      </c>
      <c r="C35" s="6" t="s">
        <v>162</v>
      </c>
      <c r="D35" s="15" t="s">
        <v>163</v>
      </c>
      <c r="E35" s="5" t="s">
        <v>96</v>
      </c>
      <c r="F35" s="6" t="s">
        <v>101</v>
      </c>
      <c r="G35" s="7" t="s">
        <v>164</v>
      </c>
      <c r="H35" s="5" t="s">
        <v>118</v>
      </c>
      <c r="I35" s="14" t="s">
        <v>165</v>
      </c>
      <c r="J35" s="15" t="s">
        <v>166</v>
      </c>
    </row>
    <row r="36" customFormat="false" ht="15" hidden="false" customHeight="false" outlineLevel="0" collapsed="false">
      <c r="A36" s="16" t="s">
        <v>167</v>
      </c>
      <c r="B36" s="5" t="s">
        <v>161</v>
      </c>
      <c r="C36" s="6" t="s">
        <v>162</v>
      </c>
      <c r="D36" s="15" t="s">
        <v>163</v>
      </c>
      <c r="E36" s="5" t="s">
        <v>96</v>
      </c>
      <c r="F36" s="6" t="s">
        <v>101</v>
      </c>
      <c r="G36" s="7" t="s">
        <v>164</v>
      </c>
      <c r="H36" s="5" t="s">
        <v>118</v>
      </c>
      <c r="I36" s="14" t="s">
        <v>165</v>
      </c>
      <c r="J36" s="15" t="s">
        <v>166</v>
      </c>
    </row>
    <row r="37" customFormat="false" ht="15" hidden="false" customHeight="false" outlineLevel="0" collapsed="false">
      <c r="A37" s="16" t="s">
        <v>168</v>
      </c>
      <c r="B37" s="5" t="s">
        <v>161</v>
      </c>
      <c r="C37" s="6" t="s">
        <v>162</v>
      </c>
      <c r="D37" s="15" t="s">
        <v>163</v>
      </c>
      <c r="E37" s="5" t="s">
        <v>96</v>
      </c>
      <c r="F37" s="6" t="s">
        <v>101</v>
      </c>
      <c r="G37" s="7" t="s">
        <v>164</v>
      </c>
      <c r="H37" s="5" t="s">
        <v>118</v>
      </c>
      <c r="I37" s="14" t="s">
        <v>165</v>
      </c>
      <c r="J37" s="15" t="s">
        <v>166</v>
      </c>
    </row>
    <row r="38" customFormat="false" ht="15" hidden="false" customHeight="false" outlineLevel="0" collapsed="false">
      <c r="A38" s="16" t="s">
        <v>169</v>
      </c>
      <c r="B38" s="5" t="s">
        <v>161</v>
      </c>
      <c r="C38" s="6" t="s">
        <v>162</v>
      </c>
      <c r="D38" s="15" t="s">
        <v>163</v>
      </c>
      <c r="E38" s="5" t="s">
        <v>96</v>
      </c>
      <c r="F38" s="6" t="s">
        <v>101</v>
      </c>
      <c r="G38" s="7" t="s">
        <v>164</v>
      </c>
      <c r="H38" s="5" t="s">
        <v>118</v>
      </c>
      <c r="I38" s="14" t="s">
        <v>165</v>
      </c>
      <c r="J38" s="15" t="s">
        <v>166</v>
      </c>
    </row>
    <row r="39" customFormat="false" ht="15" hidden="false" customHeight="false" outlineLevel="0" collapsed="false">
      <c r="A39" s="16" t="s">
        <v>170</v>
      </c>
      <c r="B39" s="5" t="s">
        <v>161</v>
      </c>
      <c r="C39" s="6" t="s">
        <v>162</v>
      </c>
      <c r="D39" s="15" t="s">
        <v>163</v>
      </c>
      <c r="E39" s="5" t="s">
        <v>96</v>
      </c>
      <c r="F39" s="6" t="s">
        <v>101</v>
      </c>
      <c r="G39" s="7" t="s">
        <v>164</v>
      </c>
      <c r="H39" s="5" t="s">
        <v>118</v>
      </c>
      <c r="I39" s="14" t="s">
        <v>165</v>
      </c>
      <c r="J39" s="15" t="s">
        <v>166</v>
      </c>
    </row>
    <row r="40" customFormat="false" ht="15" hidden="false" customHeight="false" outlineLevel="0" collapsed="false">
      <c r="A40" s="16" t="s">
        <v>171</v>
      </c>
      <c r="B40" s="0"/>
      <c r="C40" s="0"/>
      <c r="D40" s="15"/>
      <c r="E40" s="0"/>
      <c r="F40" s="0"/>
      <c r="G40" s="0"/>
      <c r="H40" s="5" t="s">
        <v>118</v>
      </c>
      <c r="I40" s="14" t="s">
        <v>165</v>
      </c>
      <c r="J40" s="15" t="s">
        <v>166</v>
      </c>
    </row>
    <row r="41" customFormat="false" ht="15" hidden="false" customHeight="false" outlineLevel="0" collapsed="false">
      <c r="A41" s="16" t="s">
        <v>172</v>
      </c>
      <c r="B41" s="5" t="s">
        <v>161</v>
      </c>
      <c r="C41" s="14" t="s">
        <v>166</v>
      </c>
      <c r="D41" s="0"/>
      <c r="E41" s="5" t="s">
        <v>96</v>
      </c>
      <c r="F41" s="14" t="s">
        <v>173</v>
      </c>
      <c r="G41" s="0"/>
      <c r="H41" s="5" t="s">
        <v>118</v>
      </c>
      <c r="I41" s="14" t="s">
        <v>165</v>
      </c>
      <c r="J41" s="15" t="s">
        <v>166</v>
      </c>
    </row>
    <row r="42" customFormat="false" ht="15" hidden="false" customHeight="false" outlineLevel="0" collapsed="false">
      <c r="A42" s="16" t="s">
        <v>174</v>
      </c>
      <c r="B42" s="5" t="s">
        <v>161</v>
      </c>
      <c r="C42" s="14" t="s">
        <v>166</v>
      </c>
      <c r="D42" s="0"/>
      <c r="E42" s="5" t="s">
        <v>96</v>
      </c>
      <c r="F42" s="14" t="s">
        <v>173</v>
      </c>
      <c r="G42" s="0"/>
      <c r="H42" s="5" t="s">
        <v>118</v>
      </c>
      <c r="I42" s="14" t="s">
        <v>165</v>
      </c>
      <c r="J42" s="15" t="s">
        <v>166</v>
      </c>
    </row>
    <row r="43" customFormat="false" ht="15" hidden="false" customHeight="false" outlineLevel="0" collapsed="false">
      <c r="A43" s="16" t="s">
        <v>175</v>
      </c>
      <c r="B43" s="5" t="s">
        <v>161</v>
      </c>
      <c r="C43" s="14" t="s">
        <v>166</v>
      </c>
      <c r="D43" s="0"/>
      <c r="E43" s="5" t="s">
        <v>96</v>
      </c>
      <c r="F43" s="14" t="s">
        <v>173</v>
      </c>
      <c r="G43" s="0"/>
      <c r="H43" s="5" t="s">
        <v>118</v>
      </c>
      <c r="I43" s="14" t="s">
        <v>165</v>
      </c>
      <c r="J43" s="15" t="s">
        <v>166</v>
      </c>
    </row>
    <row r="44" customFormat="false" ht="15" hidden="false" customHeight="false" outlineLevel="0" collapsed="false">
      <c r="A44" s="16" t="s">
        <v>176</v>
      </c>
      <c r="B44" s="5" t="s">
        <v>161</v>
      </c>
      <c r="C44" s="14" t="s">
        <v>166</v>
      </c>
      <c r="D44" s="0"/>
      <c r="E44" s="5" t="s">
        <v>96</v>
      </c>
      <c r="F44" s="14" t="s">
        <v>173</v>
      </c>
      <c r="G44" s="0"/>
      <c r="H44" s="5" t="s">
        <v>118</v>
      </c>
      <c r="I44" s="14" t="s">
        <v>165</v>
      </c>
      <c r="J44" s="15" t="s">
        <v>166</v>
      </c>
    </row>
    <row r="45" customFormat="false" ht="15" hidden="false" customHeight="false" outlineLevel="0" collapsed="false">
      <c r="A45" s="16" t="s">
        <v>177</v>
      </c>
      <c r="B45" s="5" t="s">
        <v>161</v>
      </c>
      <c r="C45" s="14" t="s">
        <v>166</v>
      </c>
      <c r="D45" s="0"/>
      <c r="E45" s="5" t="s">
        <v>96</v>
      </c>
      <c r="F45" s="14" t="s">
        <v>173</v>
      </c>
      <c r="G45" s="0"/>
      <c r="H45" s="5" t="s">
        <v>118</v>
      </c>
      <c r="I45" s="14" t="s">
        <v>165</v>
      </c>
      <c r="J45" s="15" t="s">
        <v>166</v>
      </c>
    </row>
    <row r="46" customFormat="false" ht="15" hidden="false" customHeight="false" outlineLevel="0" collapsed="false">
      <c r="A46" s="16" t="s">
        <v>178</v>
      </c>
      <c r="B46" s="5" t="s">
        <v>161</v>
      </c>
      <c r="C46" s="14" t="s">
        <v>166</v>
      </c>
      <c r="D46" s="0"/>
      <c r="E46" s="5" t="s">
        <v>96</v>
      </c>
      <c r="F46" s="14" t="s">
        <v>173</v>
      </c>
      <c r="G46" s="0"/>
      <c r="H46" s="5" t="s">
        <v>118</v>
      </c>
      <c r="I46" s="14" t="s">
        <v>165</v>
      </c>
      <c r="J46" s="15" t="s">
        <v>166</v>
      </c>
    </row>
    <row r="47" customFormat="false" ht="15" hidden="false" customHeight="false" outlineLevel="0" collapsed="false">
      <c r="A47" s="16" t="s">
        <v>179</v>
      </c>
      <c r="B47" s="5" t="s">
        <v>161</v>
      </c>
      <c r="C47" s="14" t="s">
        <v>166</v>
      </c>
      <c r="D47" s="0"/>
      <c r="E47" s="5" t="s">
        <v>96</v>
      </c>
      <c r="F47" s="14" t="s">
        <v>173</v>
      </c>
      <c r="G47" s="0"/>
      <c r="H47" s="5" t="s">
        <v>118</v>
      </c>
      <c r="I47" s="14" t="s">
        <v>165</v>
      </c>
      <c r="J47" s="15" t="s">
        <v>166</v>
      </c>
    </row>
    <row r="48" customFormat="false" ht="15" hidden="false" customHeight="false" outlineLevel="0" collapsed="false">
      <c r="A48" s="16" t="s">
        <v>180</v>
      </c>
      <c r="B48" s="5" t="s">
        <v>161</v>
      </c>
      <c r="C48" s="14" t="s">
        <v>166</v>
      </c>
      <c r="D48" s="0"/>
      <c r="E48" s="5" t="s">
        <v>96</v>
      </c>
      <c r="F48" s="14" t="s">
        <v>173</v>
      </c>
      <c r="G48" s="0"/>
      <c r="H48" s="5" t="s">
        <v>118</v>
      </c>
      <c r="I48" s="14" t="s">
        <v>165</v>
      </c>
      <c r="J48" s="15" t="s">
        <v>166</v>
      </c>
    </row>
    <row r="49" customFormat="false" ht="15" hidden="false" customHeight="false" outlineLevel="0" collapsed="false">
      <c r="A49" s="16" t="s">
        <v>181</v>
      </c>
      <c r="B49" s="5" t="s">
        <v>161</v>
      </c>
      <c r="C49" s="6" t="s">
        <v>162</v>
      </c>
      <c r="D49" s="15" t="s">
        <v>163</v>
      </c>
      <c r="E49" s="5" t="s">
        <v>96</v>
      </c>
      <c r="F49" s="6" t="s">
        <v>162</v>
      </c>
      <c r="G49" s="7" t="s">
        <v>182</v>
      </c>
      <c r="H49" s="5" t="s">
        <v>118</v>
      </c>
      <c r="I49" s="14" t="s">
        <v>165</v>
      </c>
      <c r="J49" s="15" t="s">
        <v>166</v>
      </c>
    </row>
    <row r="50" customFormat="false" ht="15" hidden="false" customHeight="false" outlineLevel="0" collapsed="false">
      <c r="A50" s="16" t="s">
        <v>183</v>
      </c>
      <c r="B50" s="5" t="s">
        <v>161</v>
      </c>
      <c r="C50" s="6" t="s">
        <v>162</v>
      </c>
      <c r="D50" s="15" t="s">
        <v>163</v>
      </c>
      <c r="E50" s="5" t="s">
        <v>96</v>
      </c>
      <c r="F50" s="6" t="s">
        <v>162</v>
      </c>
      <c r="G50" s="7" t="s">
        <v>182</v>
      </c>
      <c r="H50" s="5" t="s">
        <v>118</v>
      </c>
      <c r="I50" s="14" t="s">
        <v>165</v>
      </c>
      <c r="J50" s="15" t="s">
        <v>166</v>
      </c>
    </row>
    <row r="51" customFormat="false" ht="15" hidden="false" customHeight="false" outlineLevel="0" collapsed="false">
      <c r="A51" s="16" t="s">
        <v>184</v>
      </c>
      <c r="B51" s="5" t="s">
        <v>161</v>
      </c>
      <c r="C51" s="6" t="s">
        <v>162</v>
      </c>
      <c r="D51" s="15" t="s">
        <v>163</v>
      </c>
      <c r="E51" s="5" t="s">
        <v>96</v>
      </c>
      <c r="F51" s="6" t="s">
        <v>162</v>
      </c>
      <c r="G51" s="7" t="s">
        <v>182</v>
      </c>
      <c r="H51" s="5" t="s">
        <v>118</v>
      </c>
      <c r="I51" s="14" t="s">
        <v>165</v>
      </c>
      <c r="J51" s="15" t="s">
        <v>166</v>
      </c>
    </row>
    <row r="52" customFormat="false" ht="15" hidden="false" customHeight="false" outlineLevel="0" collapsed="false">
      <c r="A52" s="16" t="s">
        <v>185</v>
      </c>
      <c r="B52" s="5" t="s">
        <v>161</v>
      </c>
      <c r="C52" s="6" t="s">
        <v>162</v>
      </c>
      <c r="D52" s="15" t="s">
        <v>163</v>
      </c>
      <c r="E52" s="5" t="s">
        <v>96</v>
      </c>
      <c r="F52" s="6" t="s">
        <v>162</v>
      </c>
      <c r="G52" s="7" t="s">
        <v>182</v>
      </c>
      <c r="H52" s="5" t="s">
        <v>118</v>
      </c>
      <c r="I52" s="14" t="s">
        <v>165</v>
      </c>
      <c r="J52" s="15" t="s">
        <v>166</v>
      </c>
    </row>
    <row r="53" customFormat="false" ht="15" hidden="false" customHeight="false" outlineLevel="0" collapsed="false">
      <c r="A53" s="16" t="s">
        <v>186</v>
      </c>
      <c r="B53" s="5" t="s">
        <v>161</v>
      </c>
      <c r="C53" s="6" t="s">
        <v>162</v>
      </c>
      <c r="D53" s="15" t="s">
        <v>163</v>
      </c>
      <c r="E53" s="5" t="s">
        <v>96</v>
      </c>
      <c r="F53" s="6" t="s">
        <v>162</v>
      </c>
      <c r="G53" s="7" t="s">
        <v>182</v>
      </c>
      <c r="H53" s="5" t="s">
        <v>118</v>
      </c>
      <c r="I53" s="14" t="s">
        <v>165</v>
      </c>
      <c r="J53" s="15" t="s">
        <v>166</v>
      </c>
    </row>
    <row r="54" customFormat="false" ht="15" hidden="false" customHeight="false" outlineLevel="0" collapsed="false">
      <c r="A54" s="16" t="s">
        <v>187</v>
      </c>
      <c r="B54" s="5" t="s">
        <v>94</v>
      </c>
      <c r="C54" s="0"/>
      <c r="D54" s="15" t="s">
        <v>188</v>
      </c>
      <c r="E54" s="5" t="s">
        <v>189</v>
      </c>
      <c r="F54" s="0"/>
      <c r="G54" s="7" t="s">
        <v>190</v>
      </c>
      <c r="H54" s="5" t="s">
        <v>161</v>
      </c>
      <c r="I54" s="0"/>
      <c r="J54" s="0"/>
    </row>
    <row r="55" customFormat="false" ht="15" hidden="false" customHeight="false" outlineLevel="0" collapsed="false">
      <c r="A55" s="16" t="s">
        <v>191</v>
      </c>
      <c r="B55" s="5" t="s">
        <v>94</v>
      </c>
      <c r="C55" s="0"/>
      <c r="D55" s="15" t="s">
        <v>188</v>
      </c>
      <c r="E55" s="5" t="s">
        <v>189</v>
      </c>
      <c r="F55" s="0"/>
      <c r="G55" s="7" t="s">
        <v>190</v>
      </c>
      <c r="H55" s="5" t="s">
        <v>161</v>
      </c>
      <c r="I55" s="0"/>
      <c r="J55" s="0"/>
    </row>
    <row r="56" customFormat="false" ht="15" hidden="false" customHeight="false" outlineLevel="0" collapsed="false">
      <c r="A56" s="16" t="s">
        <v>192</v>
      </c>
      <c r="B56" s="5" t="s">
        <v>94</v>
      </c>
      <c r="C56" s="0"/>
      <c r="D56" s="15" t="s">
        <v>188</v>
      </c>
      <c r="E56" s="5" t="s">
        <v>189</v>
      </c>
      <c r="F56" s="0"/>
      <c r="G56" s="7" t="s">
        <v>190</v>
      </c>
      <c r="H56" s="5" t="s">
        <v>161</v>
      </c>
      <c r="I56" s="0"/>
      <c r="J56" s="0"/>
    </row>
    <row r="57" customFormat="false" ht="15" hidden="false" customHeight="false" outlineLevel="0" collapsed="false">
      <c r="A57" s="16" t="s">
        <v>193</v>
      </c>
      <c r="B57" s="5" t="s">
        <v>94</v>
      </c>
      <c r="C57" s="0"/>
      <c r="D57" s="15" t="s">
        <v>188</v>
      </c>
      <c r="E57" s="5" t="s">
        <v>189</v>
      </c>
      <c r="F57" s="0"/>
      <c r="G57" s="7" t="s">
        <v>190</v>
      </c>
      <c r="H57" s="5" t="s">
        <v>161</v>
      </c>
      <c r="I57" s="0"/>
      <c r="J57" s="0"/>
    </row>
    <row r="58" customFormat="false" ht="15" hidden="false" customHeight="false" outlineLevel="0" collapsed="false">
      <c r="A58" s="16" t="s">
        <v>194</v>
      </c>
      <c r="B58" s="5" t="s">
        <v>94</v>
      </c>
      <c r="C58" s="0"/>
      <c r="D58" s="15" t="s">
        <v>188</v>
      </c>
      <c r="E58" s="5" t="s">
        <v>189</v>
      </c>
      <c r="F58" s="0"/>
      <c r="G58" s="7" t="s">
        <v>190</v>
      </c>
      <c r="H58" s="5" t="s">
        <v>161</v>
      </c>
      <c r="I58" s="0"/>
      <c r="J58" s="0"/>
    </row>
    <row r="59" customFormat="false" ht="15" hidden="false" customHeight="false" outlineLevel="0" collapsed="false">
      <c r="A59" s="16" t="s">
        <v>195</v>
      </c>
      <c r="B59" s="5" t="s">
        <v>94</v>
      </c>
      <c r="C59" s="0"/>
      <c r="D59" s="15" t="s">
        <v>188</v>
      </c>
      <c r="E59" s="5" t="s">
        <v>189</v>
      </c>
      <c r="F59" s="0"/>
      <c r="G59" s="7" t="s">
        <v>190</v>
      </c>
      <c r="H59" s="5" t="s">
        <v>161</v>
      </c>
      <c r="I59" s="0"/>
      <c r="J59" s="0"/>
    </row>
    <row r="60" customFormat="false" ht="15" hidden="false" customHeight="false" outlineLevel="0" collapsed="false">
      <c r="A60" s="16" t="s">
        <v>196</v>
      </c>
      <c r="B60" s="0"/>
      <c r="C60" s="0"/>
      <c r="E60" s="0"/>
      <c r="F60" s="0"/>
      <c r="G60" s="0"/>
      <c r="H60" s="0"/>
      <c r="I60" s="0"/>
      <c r="J60" s="0"/>
    </row>
    <row r="61" customFormat="false" ht="15" hidden="false" customHeight="false" outlineLevel="0" collapsed="false">
      <c r="A61" s="16" t="s">
        <v>197</v>
      </c>
      <c r="B61" s="0"/>
      <c r="C61" s="0"/>
      <c r="E61" s="0"/>
      <c r="F61" s="0"/>
      <c r="G61" s="0"/>
      <c r="H61" s="0"/>
      <c r="I61" s="0"/>
      <c r="J61" s="0"/>
    </row>
    <row r="62" customFormat="false" ht="15" hidden="false" customHeight="false" outlineLevel="0" collapsed="false">
      <c r="A62" s="16" t="s">
        <v>198</v>
      </c>
      <c r="B62" s="0"/>
      <c r="C62" s="0"/>
      <c r="E62" s="0"/>
      <c r="F62" s="0"/>
      <c r="G62" s="0"/>
      <c r="H62" s="0"/>
      <c r="I62" s="0"/>
      <c r="J62" s="0"/>
    </row>
    <row r="63" customFormat="false" ht="15" hidden="false" customHeight="false" outlineLevel="0" collapsed="false">
      <c r="A63" s="16" t="s">
        <v>199</v>
      </c>
      <c r="B63" s="5" t="s">
        <v>94</v>
      </c>
      <c r="C63" s="0"/>
      <c r="E63" s="5" t="s">
        <v>189</v>
      </c>
      <c r="F63" s="0"/>
      <c r="G63" s="0"/>
      <c r="H63" s="5" t="s">
        <v>161</v>
      </c>
      <c r="I63" s="0"/>
      <c r="J63" s="0"/>
    </row>
    <row r="64" customFormat="false" ht="15" hidden="false" customHeight="false" outlineLevel="0" collapsed="false">
      <c r="A64" s="16" t="s">
        <v>200</v>
      </c>
      <c r="B64" s="5" t="s">
        <v>94</v>
      </c>
      <c r="C64" s="0"/>
      <c r="E64" s="5" t="s">
        <v>189</v>
      </c>
      <c r="F64" s="0"/>
      <c r="G64" s="0"/>
      <c r="H64" s="5" t="s">
        <v>161</v>
      </c>
      <c r="I64" s="0"/>
      <c r="J64" s="0"/>
    </row>
    <row r="65" customFormat="false" ht="15" hidden="false" customHeight="false" outlineLevel="0" collapsed="false">
      <c r="A65" s="16" t="s">
        <v>201</v>
      </c>
      <c r="B65" s="5" t="s">
        <v>94</v>
      </c>
      <c r="C65" s="0"/>
      <c r="E65" s="5" t="s">
        <v>189</v>
      </c>
      <c r="F65" s="0"/>
      <c r="G65" s="0"/>
      <c r="H65" s="5" t="s">
        <v>161</v>
      </c>
      <c r="I65" s="0"/>
      <c r="J65" s="0"/>
    </row>
    <row r="66" customFormat="false" ht="15" hidden="false" customHeight="false" outlineLevel="0" collapsed="false">
      <c r="A66" s="16" t="s">
        <v>202</v>
      </c>
      <c r="B66" s="5" t="s">
        <v>94</v>
      </c>
      <c r="C66" s="0"/>
      <c r="E66" s="5" t="s">
        <v>189</v>
      </c>
      <c r="F66" s="0"/>
      <c r="G66" s="0"/>
      <c r="H66" s="5" t="s">
        <v>161</v>
      </c>
      <c r="I66" s="0"/>
      <c r="J66" s="0"/>
    </row>
    <row r="67" customFormat="false" ht="15" hidden="false" customHeight="false" outlineLevel="0" collapsed="false">
      <c r="A67" s="16" t="s">
        <v>203</v>
      </c>
      <c r="B67" s="5" t="s">
        <v>94</v>
      </c>
      <c r="C67" s="0"/>
      <c r="E67" s="5" t="s">
        <v>189</v>
      </c>
      <c r="F67" s="0"/>
      <c r="G67" s="0"/>
      <c r="H67" s="5" t="s">
        <v>161</v>
      </c>
      <c r="I67" s="0"/>
      <c r="J67" s="0"/>
    </row>
    <row r="68" customFormat="false" ht="15" hidden="false" customHeight="false" outlineLevel="0" collapsed="false">
      <c r="A68" s="16" t="s">
        <v>204</v>
      </c>
      <c r="B68" s="5" t="s">
        <v>94</v>
      </c>
      <c r="C68" s="0"/>
      <c r="E68" s="5" t="s">
        <v>189</v>
      </c>
      <c r="F68" s="0"/>
      <c r="G68" s="0"/>
      <c r="H68" s="5" t="s">
        <v>161</v>
      </c>
      <c r="I68" s="0"/>
      <c r="J68" s="0"/>
    </row>
    <row r="69" customFormat="false" ht="15" hidden="false" customHeight="false" outlineLevel="0" collapsed="false">
      <c r="A69" s="16" t="s">
        <v>205</v>
      </c>
      <c r="B69" s="5" t="s">
        <v>189</v>
      </c>
      <c r="C69" s="0"/>
      <c r="E69" s="5" t="s">
        <v>94</v>
      </c>
      <c r="F69" s="0"/>
      <c r="G69" s="0"/>
      <c r="H69" s="5" t="s">
        <v>94</v>
      </c>
      <c r="I69" s="0"/>
      <c r="J69" s="0"/>
    </row>
    <row r="70" customFormat="false" ht="15" hidden="false" customHeight="false" outlineLevel="0" collapsed="false">
      <c r="A70" s="16" t="s">
        <v>206</v>
      </c>
      <c r="B70" s="5" t="s">
        <v>189</v>
      </c>
      <c r="C70" s="0"/>
      <c r="E70" s="5" t="s">
        <v>94</v>
      </c>
      <c r="F70" s="0"/>
      <c r="G70" s="0"/>
      <c r="H70" s="5" t="s">
        <v>94</v>
      </c>
      <c r="I70" s="0"/>
      <c r="J70" s="0"/>
    </row>
    <row r="71" customFormat="false" ht="15" hidden="false" customHeight="false" outlineLevel="0" collapsed="false">
      <c r="A71" s="16" t="s">
        <v>207</v>
      </c>
      <c r="B71" s="5" t="s">
        <v>189</v>
      </c>
      <c r="C71" s="0"/>
      <c r="E71" s="5" t="s">
        <v>94</v>
      </c>
      <c r="F71" s="0"/>
      <c r="G71" s="0"/>
      <c r="H71" s="5" t="s">
        <v>94</v>
      </c>
      <c r="I71" s="0"/>
      <c r="J71" s="0"/>
    </row>
    <row r="72" customFormat="false" ht="15" hidden="false" customHeight="false" outlineLevel="0" collapsed="false">
      <c r="A72" s="16" t="s">
        <v>208</v>
      </c>
      <c r="B72" s="0"/>
      <c r="C72" s="0"/>
      <c r="E72" s="0"/>
      <c r="F72" s="0"/>
      <c r="G72" s="0"/>
      <c r="H72" s="0"/>
      <c r="I72" s="0"/>
      <c r="J72" s="0"/>
    </row>
    <row r="73" customFormat="false" ht="15" hidden="false" customHeight="false" outlineLevel="0" collapsed="false">
      <c r="A73" s="16" t="s">
        <v>209</v>
      </c>
      <c r="B73" s="0"/>
      <c r="C73" s="0"/>
      <c r="E73" s="0"/>
      <c r="F73" s="0"/>
      <c r="G73" s="0"/>
      <c r="H73" s="0"/>
      <c r="I73" s="0"/>
      <c r="J73" s="0"/>
    </row>
    <row r="74" customFormat="false" ht="15" hidden="false" customHeight="false" outlineLevel="0" collapsed="false">
      <c r="A74" s="16" t="s">
        <v>210</v>
      </c>
      <c r="B74" s="0"/>
      <c r="C74" s="0"/>
      <c r="E74" s="0"/>
      <c r="F74" s="0"/>
      <c r="G74" s="0"/>
      <c r="H74" s="0"/>
      <c r="I74" s="0"/>
      <c r="J74" s="0"/>
    </row>
    <row r="75" customFormat="false" ht="15" hidden="false" customHeight="false" outlineLevel="0" collapsed="false">
      <c r="A75" s="16" t="s">
        <v>211</v>
      </c>
      <c r="B75" s="0"/>
      <c r="C75" s="0"/>
      <c r="E75" s="0"/>
      <c r="F75" s="0"/>
      <c r="G75" s="0"/>
      <c r="H75" s="0"/>
      <c r="I75" s="0"/>
      <c r="J75" s="0"/>
    </row>
    <row r="76" customFormat="false" ht="15" hidden="false" customHeight="false" outlineLevel="0" collapsed="false">
      <c r="A76" s="16" t="s">
        <v>212</v>
      </c>
      <c r="B76" s="0"/>
      <c r="C76" s="0"/>
      <c r="E76" s="0"/>
      <c r="F76" s="0"/>
      <c r="G76" s="0"/>
      <c r="H76" s="0"/>
      <c r="I76" s="0"/>
      <c r="J76" s="0"/>
    </row>
    <row r="77" customFormat="false" ht="15" hidden="false" customHeight="false" outlineLevel="0" collapsed="false">
      <c r="A77" s="16" t="s">
        <v>213</v>
      </c>
      <c r="B77" s="0"/>
      <c r="C77" s="0"/>
      <c r="E77" s="0"/>
      <c r="F77" s="0"/>
      <c r="G77" s="0"/>
      <c r="H77" s="0"/>
      <c r="I77" s="0"/>
      <c r="J77" s="0"/>
    </row>
    <row r="78" customFormat="false" ht="15" hidden="false" customHeight="false" outlineLevel="0" collapsed="false">
      <c r="A78" s="16" t="s">
        <v>214</v>
      </c>
      <c r="B78" s="0"/>
      <c r="C78" s="0"/>
      <c r="E78" s="0"/>
      <c r="F78" s="0"/>
      <c r="G78" s="0"/>
      <c r="H78" s="0"/>
      <c r="I78" s="0"/>
      <c r="J78" s="0"/>
    </row>
    <row r="79" customFormat="false" ht="15" hidden="false" customHeight="false" outlineLevel="0" collapsed="false">
      <c r="A79" s="16" t="s">
        <v>215</v>
      </c>
      <c r="B79" s="5" t="s">
        <v>189</v>
      </c>
      <c r="C79" s="14" t="s">
        <v>216</v>
      </c>
      <c r="E79" s="5" t="s">
        <v>96</v>
      </c>
      <c r="F79" s="6" t="s">
        <v>101</v>
      </c>
      <c r="G79" s="7" t="s">
        <v>217</v>
      </c>
      <c r="H79" s="5" t="s">
        <v>118</v>
      </c>
      <c r="I79" s="14" t="s">
        <v>165</v>
      </c>
      <c r="J79" s="7" t="s">
        <v>218</v>
      </c>
    </row>
    <row r="80" customFormat="false" ht="15" hidden="false" customHeight="false" outlineLevel="0" collapsed="false">
      <c r="A80" s="16" t="s">
        <v>219</v>
      </c>
      <c r="B80" s="5" t="s">
        <v>189</v>
      </c>
      <c r="C80" s="14" t="s">
        <v>216</v>
      </c>
      <c r="E80" s="5" t="s">
        <v>96</v>
      </c>
      <c r="F80" s="6" t="s">
        <v>101</v>
      </c>
      <c r="G80" s="7" t="s">
        <v>217</v>
      </c>
      <c r="H80" s="5" t="s">
        <v>118</v>
      </c>
      <c r="I80" s="14" t="s">
        <v>165</v>
      </c>
      <c r="J80" s="7" t="s">
        <v>218</v>
      </c>
    </row>
    <row r="81" customFormat="false" ht="15" hidden="false" customHeight="false" outlineLevel="0" collapsed="false">
      <c r="A81" s="16" t="s">
        <v>220</v>
      </c>
      <c r="B81" s="5" t="s">
        <v>189</v>
      </c>
      <c r="C81" s="14" t="s">
        <v>216</v>
      </c>
      <c r="E81" s="5" t="s">
        <v>96</v>
      </c>
      <c r="F81" s="6" t="s">
        <v>101</v>
      </c>
      <c r="G81" s="7" t="s">
        <v>217</v>
      </c>
      <c r="H81" s="5" t="s">
        <v>118</v>
      </c>
      <c r="I81" s="14" t="s">
        <v>165</v>
      </c>
      <c r="J81" s="7" t="s">
        <v>218</v>
      </c>
    </row>
    <row r="82" customFormat="false" ht="15" hidden="false" customHeight="false" outlineLevel="0" collapsed="false">
      <c r="A82" s="16" t="s">
        <v>221</v>
      </c>
      <c r="B82" s="5" t="s">
        <v>189</v>
      </c>
      <c r="C82" s="14" t="s">
        <v>216</v>
      </c>
      <c r="E82" s="5" t="s">
        <v>96</v>
      </c>
      <c r="F82" s="6" t="s">
        <v>101</v>
      </c>
      <c r="G82" s="7" t="s">
        <v>217</v>
      </c>
      <c r="H82" s="5" t="s">
        <v>118</v>
      </c>
      <c r="I82" s="14" t="s">
        <v>165</v>
      </c>
      <c r="J82" s="7" t="s">
        <v>218</v>
      </c>
    </row>
    <row r="83" customFormat="false" ht="15" hidden="false" customHeight="false" outlineLevel="0" collapsed="false">
      <c r="A83" s="16" t="s">
        <v>222</v>
      </c>
      <c r="B83" s="5" t="s">
        <v>189</v>
      </c>
      <c r="C83" s="14" t="s">
        <v>216</v>
      </c>
      <c r="E83" s="5" t="s">
        <v>96</v>
      </c>
      <c r="F83" s="6" t="s">
        <v>101</v>
      </c>
      <c r="G83" s="7" t="s">
        <v>217</v>
      </c>
      <c r="H83" s="5" t="s">
        <v>118</v>
      </c>
      <c r="I83" s="14" t="s">
        <v>165</v>
      </c>
      <c r="J83" s="7" t="s">
        <v>218</v>
      </c>
    </row>
    <row r="84" customFormat="false" ht="15" hidden="false" customHeight="false" outlineLevel="0" collapsed="false">
      <c r="A84" s="16" t="s">
        <v>223</v>
      </c>
      <c r="B84" s="5" t="s">
        <v>189</v>
      </c>
      <c r="C84" s="14" t="s">
        <v>216</v>
      </c>
      <c r="E84" s="5" t="s">
        <v>96</v>
      </c>
      <c r="F84" s="6" t="s">
        <v>101</v>
      </c>
      <c r="G84" s="7" t="s">
        <v>217</v>
      </c>
      <c r="H84" s="5" t="s">
        <v>118</v>
      </c>
      <c r="I84" s="14" t="s">
        <v>165</v>
      </c>
      <c r="J84" s="7" t="s">
        <v>218</v>
      </c>
    </row>
    <row r="85" customFormat="false" ht="15" hidden="false" customHeight="false" outlineLevel="0" collapsed="false">
      <c r="A85" s="16" t="s">
        <v>224</v>
      </c>
      <c r="B85" s="5" t="s">
        <v>189</v>
      </c>
      <c r="C85" s="14" t="s">
        <v>216</v>
      </c>
      <c r="E85" s="5" t="s">
        <v>96</v>
      </c>
      <c r="H85" s="5" t="s">
        <v>118</v>
      </c>
    </row>
    <row r="86" customFormat="false" ht="15" hidden="false" customHeight="false" outlineLevel="0" collapsed="false">
      <c r="A86" s="16" t="s">
        <v>225</v>
      </c>
      <c r="B86" s="5" t="s">
        <v>189</v>
      </c>
      <c r="C86" s="14" t="s">
        <v>216</v>
      </c>
      <c r="E86" s="5" t="s">
        <v>96</v>
      </c>
      <c r="H86" s="5" t="s">
        <v>118</v>
      </c>
    </row>
    <row r="87" customFormat="false" ht="15" hidden="false" customHeight="false" outlineLevel="0" collapsed="false">
      <c r="A87" s="16" t="s">
        <v>226</v>
      </c>
      <c r="B87" s="5" t="s">
        <v>189</v>
      </c>
      <c r="C87" s="14" t="s">
        <v>216</v>
      </c>
      <c r="E87" s="5" t="s">
        <v>96</v>
      </c>
      <c r="H87" s="5" t="s">
        <v>118</v>
      </c>
    </row>
    <row r="88" customFormat="false" ht="15" hidden="false" customHeight="false" outlineLevel="0" collapsed="false">
      <c r="A88" s="16" t="s">
        <v>227</v>
      </c>
      <c r="B88" s="5" t="s">
        <v>189</v>
      </c>
      <c r="C88" s="14" t="s">
        <v>216</v>
      </c>
      <c r="E88" s="5" t="s">
        <v>96</v>
      </c>
      <c r="H88" s="5" t="s">
        <v>118</v>
      </c>
    </row>
    <row r="89" customFormat="false" ht="15" hidden="false" customHeight="false" outlineLevel="0" collapsed="false">
      <c r="A89" s="16" t="s">
        <v>228</v>
      </c>
      <c r="B89" s="5" t="s">
        <v>189</v>
      </c>
      <c r="C89" s="14" t="s">
        <v>216</v>
      </c>
      <c r="E89" s="5" t="s">
        <v>96</v>
      </c>
      <c r="H89" s="5" t="s">
        <v>118</v>
      </c>
    </row>
    <row r="90" customFormat="false" ht="15" hidden="false" customHeight="false" outlineLevel="0" collapsed="false">
      <c r="A90" s="16" t="s">
        <v>229</v>
      </c>
      <c r="B90" s="5" t="s">
        <v>189</v>
      </c>
      <c r="C90" s="14" t="s">
        <v>216</v>
      </c>
      <c r="E90" s="5" t="s">
        <v>96</v>
      </c>
      <c r="H90" s="5" t="s">
        <v>118</v>
      </c>
    </row>
    <row r="91" customFormat="false" ht="15" hidden="false" customHeight="false" outlineLevel="0" collapsed="false">
      <c r="A91" s="16" t="s">
        <v>230</v>
      </c>
      <c r="B91" s="5" t="s">
        <v>189</v>
      </c>
      <c r="C91" s="14" t="s">
        <v>216</v>
      </c>
      <c r="E91" s="5" t="s">
        <v>96</v>
      </c>
      <c r="H91" s="5" t="s">
        <v>118</v>
      </c>
    </row>
    <row r="92" customFormat="false" ht="15" hidden="false" customHeight="false" outlineLevel="0" collapsed="false">
      <c r="A92" s="16" t="s">
        <v>231</v>
      </c>
      <c r="B92" s="5" t="s">
        <v>189</v>
      </c>
      <c r="C92" s="14" t="s">
        <v>216</v>
      </c>
      <c r="E92" s="5" t="s">
        <v>96</v>
      </c>
      <c r="H92" s="5" t="s">
        <v>118</v>
      </c>
    </row>
    <row r="93" customFormat="false" ht="15" hidden="false" customHeight="false" outlineLevel="0" collapsed="false">
      <c r="A93" s="16" t="s">
        <v>232</v>
      </c>
      <c r="B93" s="5" t="s">
        <v>189</v>
      </c>
      <c r="C93" s="14" t="s">
        <v>216</v>
      </c>
      <c r="E93" s="5" t="s">
        <v>96</v>
      </c>
      <c r="H93" s="5" t="s">
        <v>118</v>
      </c>
    </row>
    <row r="94" customFormat="false" ht="15" hidden="false" customHeight="false" outlineLevel="0" collapsed="false">
      <c r="A94" s="16" t="s">
        <v>233</v>
      </c>
      <c r="B94" s="5" t="s">
        <v>189</v>
      </c>
      <c r="C94" s="14" t="s">
        <v>216</v>
      </c>
      <c r="E94" s="5" t="s">
        <v>96</v>
      </c>
      <c r="H94" s="5" t="s">
        <v>118</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P10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9" activeCellId="0" sqref="B29"/>
    </sheetView>
  </sheetViews>
  <sheetFormatPr defaultRowHeight="15"/>
  <cols>
    <col collapsed="false" hidden="false" max="1" min="1" style="17" width="103.368421052632"/>
    <col collapsed="false" hidden="false" max="6" min="2" style="0" width="9.10526315789474"/>
    <col collapsed="false" hidden="false" max="8" min="7" style="0" width="8.57085020242915"/>
    <col collapsed="false" hidden="false" max="13" min="9" style="0" width="9.10526315789474"/>
    <col collapsed="false" hidden="false" max="1025" min="14" style="0" width="8.57085020242915"/>
  </cols>
  <sheetData>
    <row r="1" customFormat="false" ht="15" hidden="false" customHeight="false" outlineLevel="0" collapsed="false">
      <c r="A1" s="18" t="s">
        <v>234</v>
      </c>
      <c r="B1" s="0" t="s">
        <v>3</v>
      </c>
      <c r="C1" s="0" t="s">
        <v>6</v>
      </c>
      <c r="D1" s="0" t="s">
        <v>9</v>
      </c>
      <c r="E1" s="0" t="s">
        <v>24</v>
      </c>
      <c r="F1" s="0" t="s">
        <v>27</v>
      </c>
      <c r="G1" s="0" t="s">
        <v>42</v>
      </c>
      <c r="I1" s="0" t="s">
        <v>12</v>
      </c>
      <c r="J1" s="0" t="s">
        <v>15</v>
      </c>
      <c r="K1" s="0" t="s">
        <v>18</v>
      </c>
      <c r="L1" s="0" t="s">
        <v>21</v>
      </c>
      <c r="M1" s="0" t="s">
        <v>30</v>
      </c>
      <c r="N1" s="0" t="s">
        <v>33</v>
      </c>
      <c r="O1" s="0" t="s">
        <v>36</v>
      </c>
      <c r="P1" s="0" t="s">
        <v>39</v>
      </c>
    </row>
    <row r="2" customFormat="false" ht="15" hidden="false" customHeight="false" outlineLevel="0" collapsed="false">
      <c r="A2" s="19" t="s">
        <v>93</v>
      </c>
      <c r="B2" s="0" t="n">
        <v>40</v>
      </c>
      <c r="E2" s="0" t="n">
        <v>80</v>
      </c>
      <c r="F2" s="0" t="n">
        <v>85</v>
      </c>
      <c r="G2" s="0" t="n">
        <v>60</v>
      </c>
      <c r="I2" s="0" t="n">
        <v>50</v>
      </c>
      <c r="J2" s="0" t="n">
        <v>2</v>
      </c>
      <c r="K2" s="0" t="n">
        <v>25</v>
      </c>
      <c r="L2" s="0" t="n">
        <v>84</v>
      </c>
      <c r="M2" s="0" t="n">
        <v>85</v>
      </c>
      <c r="N2" s="0" t="n">
        <v>5</v>
      </c>
      <c r="O2" s="0" t="n">
        <v>20</v>
      </c>
    </row>
    <row r="3" customFormat="false" ht="15" hidden="false" customHeight="false" outlineLevel="0" collapsed="false">
      <c r="A3" s="19" t="s">
        <v>97</v>
      </c>
      <c r="B3" s="0" t="n">
        <v>9.6</v>
      </c>
      <c r="E3" s="0" t="n">
        <v>2.9</v>
      </c>
      <c r="F3" s="0" t="n">
        <v>14</v>
      </c>
      <c r="G3" s="0" t="n">
        <v>12</v>
      </c>
      <c r="I3" s="0" t="n">
        <v>27</v>
      </c>
      <c r="J3" s="0" t="n">
        <v>2.8</v>
      </c>
      <c r="K3" s="0" t="n">
        <v>10.6</v>
      </c>
      <c r="L3" s="0" t="n">
        <v>29</v>
      </c>
      <c r="M3" s="0" t="n">
        <v>17</v>
      </c>
      <c r="N3" s="0" t="n">
        <v>12</v>
      </c>
      <c r="O3" s="0" t="n">
        <v>6</v>
      </c>
    </row>
    <row r="4" customFormat="false" ht="15" hidden="false" customHeight="false" outlineLevel="0" collapsed="false">
      <c r="A4" s="19" t="s">
        <v>98</v>
      </c>
      <c r="B4" s="0" t="n">
        <v>20</v>
      </c>
      <c r="E4" s="0" t="n">
        <v>4</v>
      </c>
      <c r="F4" s="0" t="n">
        <v>20</v>
      </c>
      <c r="G4" s="0" t="n">
        <v>55</v>
      </c>
      <c r="I4" s="0" t="n">
        <v>55</v>
      </c>
      <c r="J4" s="0" t="n">
        <v>0.8</v>
      </c>
      <c r="K4" s="0" t="n">
        <v>13.2</v>
      </c>
      <c r="L4" s="0" t="n">
        <v>68</v>
      </c>
      <c r="M4" s="0" t="n">
        <v>60</v>
      </c>
      <c r="N4" s="0" t="n">
        <v>45</v>
      </c>
      <c r="O4" s="0" t="n">
        <v>10.5</v>
      </c>
    </row>
    <row r="5" customFormat="false" ht="15" hidden="false" customHeight="false" outlineLevel="0" collapsed="false">
      <c r="A5" s="19" t="s">
        <v>102</v>
      </c>
      <c r="B5" s="0" t="n">
        <v>100</v>
      </c>
      <c r="E5" s="0" t="n">
        <v>25</v>
      </c>
      <c r="F5" s="0" t="n">
        <v>60</v>
      </c>
      <c r="G5" s="0" t="n">
        <v>78</v>
      </c>
      <c r="I5" s="0" t="n">
        <v>105</v>
      </c>
      <c r="J5" s="0" t="n">
        <v>7.2</v>
      </c>
      <c r="K5" s="0" t="n">
        <v>34.7</v>
      </c>
      <c r="L5" s="0" t="n">
        <v>110</v>
      </c>
      <c r="M5" s="0" t="n">
        <v>100</v>
      </c>
      <c r="N5" s="0" t="n">
        <v>70</v>
      </c>
      <c r="O5" s="0" t="n">
        <v>25</v>
      </c>
    </row>
    <row r="6" customFormat="false" ht="15" hidden="false" customHeight="false" outlineLevel="0" collapsed="false">
      <c r="A6" s="19" t="s">
        <v>103</v>
      </c>
      <c r="B6" s="0" t="n">
        <v>40</v>
      </c>
      <c r="E6" s="0" t="n">
        <v>80</v>
      </c>
      <c r="F6" s="0" t="n">
        <v>50</v>
      </c>
      <c r="G6" s="0" t="n">
        <v>50</v>
      </c>
      <c r="I6" s="0" t="n">
        <v>20</v>
      </c>
      <c r="J6" s="0" t="n">
        <v>1</v>
      </c>
      <c r="K6" s="0" t="n">
        <v>21</v>
      </c>
      <c r="L6" s="0" t="n">
        <v>20</v>
      </c>
      <c r="M6" s="0" t="n">
        <v>55</v>
      </c>
      <c r="N6" s="0" t="n">
        <v>5</v>
      </c>
      <c r="O6" s="0" t="n">
        <v>20</v>
      </c>
    </row>
    <row r="7" customFormat="false" ht="15" hidden="false" customHeight="false" outlineLevel="0" collapsed="false">
      <c r="A7" s="19" t="s">
        <v>104</v>
      </c>
      <c r="B7" s="0" t="n">
        <v>12</v>
      </c>
      <c r="E7" s="0" t="n">
        <v>3500</v>
      </c>
      <c r="F7" s="0" t="n">
        <v>45</v>
      </c>
      <c r="G7" s="0" t="n">
        <v>100</v>
      </c>
      <c r="I7" s="0" t="n">
        <v>17</v>
      </c>
      <c r="J7" s="0" t="n">
        <v>36</v>
      </c>
      <c r="K7" s="0" t="n">
        <v>106</v>
      </c>
      <c r="L7" s="0" t="n">
        <v>15</v>
      </c>
      <c r="M7" s="0" t="n">
        <v>75</v>
      </c>
      <c r="N7" s="0" t="n">
        <v>15</v>
      </c>
      <c r="O7" s="0" t="n">
        <v>60</v>
      </c>
    </row>
    <row r="8" customFormat="false" ht="15" hidden="false" customHeight="false" outlineLevel="0" collapsed="false">
      <c r="A8" s="19" t="s">
        <v>105</v>
      </c>
      <c r="F8" s="0" t="n">
        <v>7.5</v>
      </c>
      <c r="I8" s="0" t="n">
        <v>10</v>
      </c>
      <c r="L8" s="0" t="n">
        <v>14</v>
      </c>
      <c r="M8" s="0" t="n">
        <v>6</v>
      </c>
      <c r="N8" s="0" t="n">
        <v>8</v>
      </c>
    </row>
    <row r="9" customFormat="false" ht="15" hidden="false" customHeight="false" outlineLevel="0" collapsed="false">
      <c r="A9" s="19" t="s">
        <v>106</v>
      </c>
      <c r="F9" s="0" t="n">
        <v>10</v>
      </c>
      <c r="I9" s="0" t="n">
        <v>28</v>
      </c>
      <c r="L9" s="0" t="n">
        <v>25</v>
      </c>
      <c r="M9" s="0" t="n">
        <v>40</v>
      </c>
      <c r="N9" s="0" t="n">
        <v>15</v>
      </c>
    </row>
    <row r="10" customFormat="false" ht="15" hidden="false" customHeight="false" outlineLevel="0" collapsed="false">
      <c r="A10" s="19" t="s">
        <v>107</v>
      </c>
      <c r="F10" s="0" t="n">
        <v>44</v>
      </c>
      <c r="I10" s="0" t="n">
        <v>58</v>
      </c>
      <c r="L10" s="0" t="n">
        <v>54</v>
      </c>
      <c r="M10" s="0" t="n">
        <v>60</v>
      </c>
      <c r="N10" s="0" t="n">
        <v>20</v>
      </c>
    </row>
    <row r="11" customFormat="false" ht="15" hidden="false" customHeight="false" outlineLevel="0" collapsed="false">
      <c r="A11" s="19" t="s">
        <v>108</v>
      </c>
      <c r="F11" s="0" t="n">
        <v>50</v>
      </c>
      <c r="I11" s="0" t="n">
        <v>40</v>
      </c>
      <c r="L11" s="0" t="n">
        <v>40</v>
      </c>
      <c r="M11" s="0" t="n">
        <v>40</v>
      </c>
      <c r="N11" s="0" t="n">
        <v>5</v>
      </c>
    </row>
    <row r="12" customFormat="false" ht="15" hidden="false" customHeight="false" outlineLevel="0" collapsed="false">
      <c r="A12" s="19" t="s">
        <v>109</v>
      </c>
      <c r="F12" s="0" t="n">
        <v>150</v>
      </c>
      <c r="I12" s="0" t="n">
        <v>153</v>
      </c>
      <c r="L12" s="0" t="n">
        <v>100</v>
      </c>
      <c r="M12" s="0" t="n">
        <v>150</v>
      </c>
      <c r="N12" s="0" t="n">
        <v>10</v>
      </c>
    </row>
    <row r="13" customFormat="false" ht="15" hidden="false" customHeight="false" outlineLevel="0" collapsed="false">
      <c r="A13" s="19" t="s">
        <v>110</v>
      </c>
      <c r="E13" s="0" t="n">
        <v>0.5</v>
      </c>
      <c r="F13" s="0" t="n">
        <v>1.7</v>
      </c>
      <c r="G13" s="0" t="n">
        <v>1</v>
      </c>
      <c r="J13" s="0" t="n">
        <v>0.4</v>
      </c>
      <c r="L13" s="0" t="n">
        <v>5</v>
      </c>
      <c r="M13" s="0" t="n">
        <v>2</v>
      </c>
      <c r="O13" s="0" t="n">
        <v>0</v>
      </c>
    </row>
    <row r="14" customFormat="false" ht="15" hidden="false" customHeight="false" outlineLevel="0" collapsed="false">
      <c r="A14" s="19" t="s">
        <v>111</v>
      </c>
      <c r="E14" s="0" t="n">
        <v>0</v>
      </c>
      <c r="F14" s="0" t="n">
        <v>2</v>
      </c>
      <c r="G14" s="0" t="n">
        <v>2</v>
      </c>
      <c r="J14" s="0" t="n">
        <v>0.1</v>
      </c>
      <c r="L14" s="0" t="n">
        <v>12</v>
      </c>
      <c r="M14" s="0" t="n">
        <v>4</v>
      </c>
      <c r="O14" s="0" t="n">
        <v>1</v>
      </c>
    </row>
    <row r="15" customFormat="false" ht="15" hidden="false" customHeight="false" outlineLevel="0" collapsed="false">
      <c r="A15" s="19" t="s">
        <v>114</v>
      </c>
      <c r="E15" s="0" t="n">
        <v>1.5</v>
      </c>
      <c r="F15" s="0" t="n">
        <v>10</v>
      </c>
      <c r="G15" s="0" t="n">
        <v>5</v>
      </c>
      <c r="J15" s="0" t="n">
        <v>0.9</v>
      </c>
      <c r="L15" s="0" t="n">
        <v>27.5</v>
      </c>
      <c r="M15" s="0" t="n">
        <v>15</v>
      </c>
      <c r="O15" s="0" t="n">
        <v>3</v>
      </c>
    </row>
    <row r="16" customFormat="false" ht="15" hidden="false" customHeight="false" outlineLevel="0" collapsed="false">
      <c r="A16" s="19" t="s">
        <v>115</v>
      </c>
      <c r="E16" s="0" t="n">
        <v>3</v>
      </c>
      <c r="F16" s="0" t="n">
        <v>30</v>
      </c>
      <c r="G16" s="0" t="n">
        <v>5</v>
      </c>
      <c r="J16" s="0" t="n">
        <v>1</v>
      </c>
      <c r="L16" s="0" t="n">
        <v>40</v>
      </c>
      <c r="M16" s="0" t="n">
        <v>20</v>
      </c>
      <c r="O16" s="0" t="n">
        <v>3</v>
      </c>
    </row>
    <row r="17" customFormat="false" ht="15" hidden="false" customHeight="false" outlineLevel="0" collapsed="false">
      <c r="A17" s="19" t="s">
        <v>119</v>
      </c>
      <c r="E17" s="0" t="n">
        <v>1000</v>
      </c>
      <c r="F17" s="0" t="n">
        <v>1000</v>
      </c>
      <c r="G17" s="0" t="n">
        <v>25</v>
      </c>
      <c r="J17" s="0" t="n">
        <v>108</v>
      </c>
      <c r="L17" s="0" t="n">
        <v>700</v>
      </c>
      <c r="M17" s="0" t="n">
        <v>300</v>
      </c>
      <c r="O17" s="0" t="n">
        <v>40</v>
      </c>
    </row>
    <row r="18" customFormat="false" ht="15" hidden="false" customHeight="false" outlineLevel="0" collapsed="false">
      <c r="A18" s="19" t="s">
        <v>120</v>
      </c>
      <c r="E18" s="0" t="n">
        <v>3.5</v>
      </c>
      <c r="F18" s="0" t="n">
        <v>13</v>
      </c>
      <c r="M18" s="0" t="n">
        <v>7</v>
      </c>
    </row>
    <row r="19" customFormat="false" ht="15" hidden="false" customHeight="false" outlineLevel="0" collapsed="false">
      <c r="A19" s="19" t="s">
        <v>124</v>
      </c>
      <c r="E19" s="0" t="n">
        <v>25</v>
      </c>
      <c r="F19" s="0" t="n">
        <v>55</v>
      </c>
      <c r="M19" s="0" t="n">
        <v>45</v>
      </c>
    </row>
    <row r="20" customFormat="false" ht="15" hidden="false" customHeight="false" outlineLevel="0" collapsed="false">
      <c r="A20" s="19" t="s">
        <v>126</v>
      </c>
      <c r="E20" s="0" t="n">
        <v>100</v>
      </c>
      <c r="F20" s="0" t="n">
        <v>5</v>
      </c>
      <c r="M20" s="0" t="n">
        <v>15</v>
      </c>
    </row>
    <row r="21" customFormat="false" ht="15" hidden="false" customHeight="false" outlineLevel="0" collapsed="false">
      <c r="A21" s="19" t="s">
        <v>128</v>
      </c>
      <c r="F21" s="0" t="n">
        <v>33.35</v>
      </c>
      <c r="I21" s="0" t="n">
        <v>47.36</v>
      </c>
      <c r="M21" s="0" t="n">
        <v>33.35</v>
      </c>
    </row>
    <row r="22" customFormat="false" ht="15" hidden="false" customHeight="false" outlineLevel="0" collapsed="false">
      <c r="A22" s="19" t="s">
        <v>130</v>
      </c>
      <c r="F22" s="0" t="n">
        <v>9</v>
      </c>
      <c r="I22" s="0" t="n">
        <v>20.6</v>
      </c>
      <c r="M22" s="0" t="n">
        <v>9</v>
      </c>
    </row>
    <row r="23" customFormat="false" ht="15" hidden="false" customHeight="false" outlineLevel="0" collapsed="false">
      <c r="A23" s="19" t="s">
        <v>133</v>
      </c>
      <c r="F23" s="0" t="n">
        <v>50</v>
      </c>
      <c r="I23" s="0" t="n">
        <v>71</v>
      </c>
      <c r="M23" s="0" t="n">
        <v>50</v>
      </c>
    </row>
    <row r="24" customFormat="false" ht="15" hidden="false" customHeight="false" outlineLevel="0" collapsed="false">
      <c r="A24" s="19" t="s">
        <v>136</v>
      </c>
      <c r="F24" s="0" t="n">
        <v>0.5071</v>
      </c>
      <c r="I24" s="0" t="n">
        <v>1.43152</v>
      </c>
      <c r="M24" s="0" t="n">
        <v>0.10142</v>
      </c>
    </row>
    <row r="25" customFormat="false" ht="15" hidden="false" customHeight="false" outlineLevel="0" collapsed="false">
      <c r="A25" s="19" t="s">
        <v>140</v>
      </c>
      <c r="F25" s="0" t="n">
        <v>5</v>
      </c>
      <c r="I25" s="0" t="n">
        <v>7</v>
      </c>
      <c r="M25" s="0" t="n">
        <v>1</v>
      </c>
    </row>
    <row r="26" customFormat="false" ht="15" hidden="false" customHeight="false" outlineLevel="0" collapsed="false">
      <c r="A26" s="19" t="s">
        <v>144</v>
      </c>
      <c r="E26" s="0" t="n">
        <v>3.5</v>
      </c>
      <c r="F26" s="0" t="n">
        <v>11</v>
      </c>
      <c r="G26" s="0" t="n">
        <v>12</v>
      </c>
      <c r="I26" s="0" t="n">
        <v>20.6</v>
      </c>
      <c r="L26" s="0" t="n">
        <v>11.3</v>
      </c>
      <c r="M26" s="0" t="n">
        <v>7</v>
      </c>
      <c r="O26" s="0" t="n">
        <v>5</v>
      </c>
    </row>
    <row r="27" customFormat="false" ht="15" hidden="false" customHeight="false" outlineLevel="0" collapsed="false">
      <c r="A27" s="19" t="s">
        <v>147</v>
      </c>
      <c r="E27" s="0" t="n">
        <v>20</v>
      </c>
      <c r="F27" s="0" t="n">
        <v>50</v>
      </c>
      <c r="G27" s="0" t="n">
        <v>70</v>
      </c>
      <c r="I27" s="0" t="n">
        <v>65</v>
      </c>
      <c r="L27" s="0" t="n">
        <v>51.3</v>
      </c>
      <c r="M27" s="0" t="n">
        <v>40</v>
      </c>
      <c r="O27" s="0" t="n">
        <v>20</v>
      </c>
    </row>
    <row r="28" customFormat="false" ht="15" hidden="false" customHeight="false" outlineLevel="0" collapsed="false">
      <c r="A28" s="19" t="s">
        <v>149</v>
      </c>
      <c r="E28" s="0" t="n">
        <v>150</v>
      </c>
      <c r="F28" s="0" t="n">
        <v>10</v>
      </c>
      <c r="G28" s="0" t="n">
        <v>3</v>
      </c>
      <c r="I28" s="0" t="n">
        <v>7</v>
      </c>
      <c r="L28" s="0" t="n">
        <v>5</v>
      </c>
      <c r="M28" s="0" t="n">
        <v>15</v>
      </c>
      <c r="O28" s="0" t="n">
        <v>4</v>
      </c>
    </row>
    <row r="29" customFormat="false" ht="15" hidden="false" customHeight="false" outlineLevel="0" collapsed="false">
      <c r="A29" s="19" t="s">
        <v>151</v>
      </c>
      <c r="B29" s="0" t="n">
        <v>9</v>
      </c>
      <c r="E29" s="0" t="n">
        <v>3.5</v>
      </c>
      <c r="F29" s="0" t="n">
        <v>11</v>
      </c>
      <c r="G29" s="0" t="n">
        <v>10</v>
      </c>
      <c r="I29" s="0" t="n">
        <v>20.6</v>
      </c>
      <c r="L29" s="0" t="n">
        <v>11.3</v>
      </c>
      <c r="M29" s="0" t="n">
        <v>7</v>
      </c>
      <c r="O29" s="0" t="n">
        <v>5</v>
      </c>
    </row>
    <row r="30" customFormat="false" ht="15" hidden="false" customHeight="false" outlineLevel="0" collapsed="false">
      <c r="A30" s="19" t="s">
        <v>154</v>
      </c>
      <c r="B30" s="0" t="n">
        <v>60</v>
      </c>
      <c r="E30" s="0" t="n">
        <v>15</v>
      </c>
      <c r="F30" s="0" t="n">
        <v>40</v>
      </c>
      <c r="G30" s="0" t="n">
        <v>60</v>
      </c>
      <c r="I30" s="0" t="n">
        <v>50</v>
      </c>
      <c r="L30" s="0" t="n">
        <v>26</v>
      </c>
      <c r="M30" s="0" t="n">
        <v>20</v>
      </c>
      <c r="O30" s="0" t="n">
        <v>15</v>
      </c>
    </row>
    <row r="31" customFormat="false" ht="15" hidden="false" customHeight="false" outlineLevel="0" collapsed="false">
      <c r="A31" s="19" t="s">
        <v>156</v>
      </c>
      <c r="B31" s="0" t="n">
        <v>3</v>
      </c>
      <c r="E31" s="0" t="n">
        <v>150</v>
      </c>
      <c r="F31" s="0" t="n">
        <v>5</v>
      </c>
      <c r="G31" s="0" t="n">
        <v>3</v>
      </c>
      <c r="I31" s="0" t="n">
        <v>7</v>
      </c>
      <c r="L31" s="0" t="n">
        <v>60</v>
      </c>
      <c r="M31" s="0" t="n">
        <v>15</v>
      </c>
      <c r="O31" s="0" t="n">
        <v>3</v>
      </c>
    </row>
    <row r="32" customFormat="false" ht="15" hidden="false" customHeight="false" outlineLevel="0" collapsed="false">
      <c r="A32" s="19" t="s">
        <v>158</v>
      </c>
      <c r="E32" s="0" t="n">
        <v>4</v>
      </c>
      <c r="F32" s="0" t="n">
        <v>15</v>
      </c>
      <c r="I32" s="0" t="n">
        <v>58</v>
      </c>
      <c r="L32" s="0" t="n">
        <v>50</v>
      </c>
    </row>
    <row r="33" customFormat="false" ht="15" hidden="false" customHeight="false" outlineLevel="0" collapsed="false">
      <c r="A33" s="19" t="s">
        <v>159</v>
      </c>
      <c r="E33" s="0" t="n">
        <v>0</v>
      </c>
      <c r="F33" s="0" t="n">
        <v>5</v>
      </c>
      <c r="I33" s="0" t="n">
        <v>28</v>
      </c>
      <c r="L33" s="0" t="n">
        <v>5</v>
      </c>
    </row>
    <row r="34" customFormat="false" ht="15" hidden="false" customHeight="false" outlineLevel="0" collapsed="false">
      <c r="A34" s="19" t="s">
        <v>160</v>
      </c>
      <c r="B34" s="0" t="n">
        <v>2.2</v>
      </c>
      <c r="C34" s="0" t="n">
        <v>5</v>
      </c>
      <c r="D34" s="0" t="n">
        <v>3</v>
      </c>
      <c r="E34" s="0" t="n">
        <v>5</v>
      </c>
      <c r="F34" s="0" t="n">
        <v>6</v>
      </c>
      <c r="G34" s="0" t="n">
        <v>5</v>
      </c>
      <c r="I34" s="0" t="n">
        <v>5</v>
      </c>
      <c r="J34" s="0" t="n">
        <v>1.7</v>
      </c>
      <c r="K34" s="0" t="n">
        <v>3.9</v>
      </c>
      <c r="L34" s="0" t="n">
        <v>3.1</v>
      </c>
      <c r="M34" s="0" t="n">
        <v>10</v>
      </c>
      <c r="N34" s="0" t="n">
        <v>10</v>
      </c>
      <c r="O34" s="0" t="n">
        <v>3.5</v>
      </c>
    </row>
    <row r="35" customFormat="false" ht="15" hidden="false" customHeight="false" outlineLevel="0" collapsed="false">
      <c r="A35" s="19" t="s">
        <v>167</v>
      </c>
      <c r="B35" s="0" t="n">
        <v>21.6</v>
      </c>
      <c r="C35" s="0" t="n">
        <v>70</v>
      </c>
      <c r="D35" s="0" t="n">
        <v>2</v>
      </c>
      <c r="E35" s="0" t="n">
        <v>10</v>
      </c>
      <c r="F35" s="0" t="n">
        <v>30</v>
      </c>
      <c r="G35" s="0" t="n">
        <v>80</v>
      </c>
      <c r="I35" s="0" t="n">
        <v>60</v>
      </c>
      <c r="J35" s="0" t="n">
        <v>40</v>
      </c>
      <c r="K35" s="0" t="n">
        <v>33</v>
      </c>
      <c r="L35" s="0" t="n">
        <v>8</v>
      </c>
      <c r="M35" s="0" t="n">
        <v>25</v>
      </c>
      <c r="N35" s="0" t="n">
        <v>10</v>
      </c>
      <c r="O35" s="0" t="n">
        <v>85</v>
      </c>
    </row>
    <row r="36" customFormat="false" ht="15" hidden="false" customHeight="false" outlineLevel="0" collapsed="false">
      <c r="A36" s="19" t="s">
        <v>168</v>
      </c>
      <c r="B36" s="0" t="n">
        <v>85</v>
      </c>
      <c r="C36" s="0" t="n">
        <v>85</v>
      </c>
      <c r="D36" s="0" t="n">
        <v>100</v>
      </c>
      <c r="E36" s="0" t="n">
        <v>90</v>
      </c>
      <c r="F36" s="0" t="n">
        <v>85</v>
      </c>
      <c r="G36" s="0" t="n">
        <v>90</v>
      </c>
      <c r="I36" s="0" t="n">
        <v>90</v>
      </c>
      <c r="J36" s="0" t="n">
        <v>93</v>
      </c>
      <c r="K36" s="0" t="n">
        <v>80</v>
      </c>
      <c r="L36" s="0" t="n">
        <v>90</v>
      </c>
      <c r="M36" s="0" t="n">
        <v>85</v>
      </c>
      <c r="N36" s="0" t="n">
        <v>80</v>
      </c>
      <c r="O36" s="0" t="n">
        <v>90</v>
      </c>
    </row>
    <row r="37" customFormat="false" ht="15" hidden="false" customHeight="false" outlineLevel="0" collapsed="false">
      <c r="A37" s="19" t="s">
        <v>235</v>
      </c>
    </row>
    <row r="38" customFormat="false" ht="15" hidden="false" customHeight="false" outlineLevel="0" collapsed="false">
      <c r="A38" s="19" t="s">
        <v>169</v>
      </c>
      <c r="B38" s="0" t="n">
        <v>0.3</v>
      </c>
      <c r="C38" s="0" t="n">
        <v>2</v>
      </c>
      <c r="E38" s="0" t="n">
        <v>1</v>
      </c>
      <c r="M38" s="0" t="n">
        <v>2.5</v>
      </c>
      <c r="N38" s="0" t="n">
        <v>4</v>
      </c>
      <c r="O38" s="0" t="n">
        <v>5</v>
      </c>
    </row>
    <row r="39" customFormat="false" ht="15" hidden="false" customHeight="false" outlineLevel="0" collapsed="false">
      <c r="A39" s="19" t="s">
        <v>170</v>
      </c>
      <c r="B39" s="0" t="n">
        <v>1.2</v>
      </c>
      <c r="C39" s="0" t="n">
        <v>5</v>
      </c>
      <c r="E39" s="0" t="n">
        <v>20</v>
      </c>
      <c r="M39" s="0" t="n">
        <v>20</v>
      </c>
      <c r="N39" s="0" t="n">
        <v>15</v>
      </c>
      <c r="O39" s="0" t="n">
        <v>30</v>
      </c>
    </row>
    <row r="40" customFormat="false" ht="15" hidden="false" customHeight="false" outlineLevel="0" collapsed="false">
      <c r="A40" s="19" t="s">
        <v>171</v>
      </c>
      <c r="B40" s="0" t="n">
        <v>95</v>
      </c>
      <c r="C40" s="0" t="n">
        <v>85</v>
      </c>
      <c r="E40" s="0" t="n">
        <v>90</v>
      </c>
      <c r="M40" s="0" t="n">
        <v>85</v>
      </c>
      <c r="N40" s="0" t="n">
        <v>80</v>
      </c>
      <c r="O40" s="0" t="n">
        <v>90</v>
      </c>
    </row>
    <row r="41" customFormat="false" ht="15" hidden="false" customHeight="false" outlineLevel="0" collapsed="false">
      <c r="A41" s="19" t="s">
        <v>236</v>
      </c>
    </row>
    <row r="42" customFormat="false" ht="15" hidden="false" customHeight="false" outlineLevel="0" collapsed="false">
      <c r="A42" s="19" t="s">
        <v>172</v>
      </c>
      <c r="B42" s="0" t="n">
        <v>0.9</v>
      </c>
      <c r="D42" s="0" t="n">
        <v>2</v>
      </c>
      <c r="E42" s="0" t="n">
        <v>1</v>
      </c>
      <c r="F42" s="0" t="n">
        <v>2.5</v>
      </c>
      <c r="G42" s="0" t="n">
        <v>2</v>
      </c>
      <c r="I42" s="0" t="n">
        <v>1</v>
      </c>
      <c r="J42" s="0" t="n">
        <v>1</v>
      </c>
      <c r="K42" s="0" t="n">
        <v>1.5</v>
      </c>
      <c r="L42" s="0" t="n">
        <v>0.5</v>
      </c>
      <c r="M42" s="0" t="n">
        <v>1.5</v>
      </c>
      <c r="N42" s="0" t="n">
        <v>1.5</v>
      </c>
      <c r="O42" s="0" t="n">
        <v>1</v>
      </c>
      <c r="P42" s="0" t="n">
        <v>6</v>
      </c>
    </row>
    <row r="43" customFormat="false" ht="15" hidden="false" customHeight="false" outlineLevel="0" collapsed="false">
      <c r="A43" s="19" t="s">
        <v>174</v>
      </c>
      <c r="B43" s="0" t="n">
        <v>0.1</v>
      </c>
      <c r="D43" s="0" t="n">
        <v>1</v>
      </c>
      <c r="E43" s="0" t="n">
        <v>0.01</v>
      </c>
      <c r="F43" s="0" t="n">
        <v>0.4</v>
      </c>
      <c r="G43" s="0" t="n">
        <v>0.1</v>
      </c>
      <c r="I43" s="0" t="n">
        <v>0.75</v>
      </c>
      <c r="J43" s="0" t="n">
        <v>0.2</v>
      </c>
      <c r="K43" s="0" t="n">
        <v>0.5</v>
      </c>
      <c r="L43" s="0" t="n">
        <v>0.05</v>
      </c>
      <c r="M43" s="0" t="n">
        <v>0.05</v>
      </c>
      <c r="N43" s="0" t="n">
        <v>0.3</v>
      </c>
      <c r="O43" s="0" t="n">
        <v>0.1</v>
      </c>
      <c r="P43" s="0" t="n">
        <v>4</v>
      </c>
    </row>
    <row r="44" customFormat="false" ht="15" hidden="false" customHeight="false" outlineLevel="0" collapsed="false">
      <c r="A44" s="19" t="s">
        <v>175</v>
      </c>
      <c r="B44" s="0" t="n">
        <v>0.7</v>
      </c>
      <c r="D44" s="0" t="n">
        <v>90</v>
      </c>
      <c r="E44" s="0" t="n">
        <v>2</v>
      </c>
      <c r="F44" s="0" t="n">
        <v>30</v>
      </c>
      <c r="G44" s="0" t="n">
        <v>20</v>
      </c>
      <c r="I44" s="0" t="n">
        <v>40</v>
      </c>
      <c r="J44" s="0" t="n">
        <v>20</v>
      </c>
      <c r="K44" s="0" t="n">
        <v>6</v>
      </c>
      <c r="L44" s="0" t="n">
        <v>6</v>
      </c>
      <c r="M44" s="0" t="n">
        <v>10</v>
      </c>
      <c r="N44" s="0" t="n">
        <v>95</v>
      </c>
      <c r="O44" s="0" t="n">
        <v>10</v>
      </c>
      <c r="P44" s="0" t="n">
        <v>100</v>
      </c>
    </row>
    <row r="45" customFormat="false" ht="15" hidden="false" customHeight="false" outlineLevel="0" collapsed="false">
      <c r="A45" s="19" t="s">
        <v>176</v>
      </c>
      <c r="B45" s="0" t="n">
        <v>95</v>
      </c>
      <c r="D45" s="0" t="n">
        <v>85</v>
      </c>
      <c r="E45" s="0" t="n">
        <v>90</v>
      </c>
      <c r="F45" s="0" t="n">
        <v>80</v>
      </c>
      <c r="G45" s="0" t="n">
        <v>60</v>
      </c>
      <c r="I45" s="0" t="n">
        <v>75</v>
      </c>
      <c r="J45" s="0" t="n">
        <v>90</v>
      </c>
      <c r="K45" s="0" t="n">
        <v>80</v>
      </c>
      <c r="L45" s="0" t="n">
        <v>80</v>
      </c>
      <c r="M45" s="0" t="n">
        <v>75</v>
      </c>
      <c r="N45" s="0" t="n">
        <v>80</v>
      </c>
      <c r="O45" s="0" t="n">
        <v>80</v>
      </c>
      <c r="P45" s="0" t="n">
        <v>65</v>
      </c>
    </row>
    <row r="46" customFormat="false" ht="15" hidden="false" customHeight="false" outlineLevel="0" collapsed="false">
      <c r="A46" s="19" t="s">
        <v>177</v>
      </c>
      <c r="B46" s="0" t="n">
        <v>0.9</v>
      </c>
      <c r="D46" s="0" t="n">
        <v>1</v>
      </c>
      <c r="E46" s="0" t="n">
        <v>0.5</v>
      </c>
      <c r="G46" s="0" t="n">
        <v>1</v>
      </c>
      <c r="K46" s="0" t="n">
        <v>1.5</v>
      </c>
      <c r="N46" s="0" t="n">
        <v>1.5</v>
      </c>
    </row>
    <row r="47" customFormat="false" ht="15" hidden="false" customHeight="false" outlineLevel="0" collapsed="false">
      <c r="A47" s="19" t="s">
        <v>178</v>
      </c>
      <c r="B47" s="0" t="n">
        <v>0.1</v>
      </c>
      <c r="D47" s="0" t="n">
        <v>0.01</v>
      </c>
      <c r="E47" s="0" t="n">
        <v>0.02</v>
      </c>
      <c r="G47" s="0" t="n">
        <v>0.1</v>
      </c>
      <c r="K47" s="0" t="n">
        <v>0.1</v>
      </c>
      <c r="N47" s="0" t="n">
        <v>0.05</v>
      </c>
    </row>
    <row r="48" customFormat="false" ht="15" hidden="false" customHeight="false" outlineLevel="0" collapsed="false">
      <c r="A48" s="19" t="s">
        <v>179</v>
      </c>
      <c r="B48" s="0" t="n">
        <v>0.2</v>
      </c>
      <c r="D48" s="0" t="n">
        <v>8</v>
      </c>
      <c r="E48" s="0" t="n">
        <v>5</v>
      </c>
      <c r="G48" s="0" t="n">
        <v>20</v>
      </c>
      <c r="K48" s="0" t="n">
        <v>1</v>
      </c>
      <c r="N48" s="0" t="n">
        <v>65</v>
      </c>
    </row>
    <row r="49" customFormat="false" ht="15" hidden="false" customHeight="false" outlineLevel="0" collapsed="false">
      <c r="A49" s="19" t="s">
        <v>180</v>
      </c>
      <c r="B49" s="0" t="n">
        <v>85</v>
      </c>
      <c r="D49" s="0" t="n">
        <v>70</v>
      </c>
      <c r="E49" s="0" t="n">
        <v>90</v>
      </c>
      <c r="G49" s="0" t="n">
        <v>60</v>
      </c>
      <c r="K49" s="0" t="n">
        <v>75</v>
      </c>
      <c r="N49" s="0" t="n">
        <v>80</v>
      </c>
    </row>
    <row r="50" customFormat="false" ht="15" hidden="false" customHeight="false" outlineLevel="0" collapsed="false">
      <c r="A50" s="19" t="s">
        <v>181</v>
      </c>
      <c r="B50" s="0" t="n">
        <v>4</v>
      </c>
      <c r="C50" s="0" t="n">
        <v>1</v>
      </c>
      <c r="E50" s="0" t="n">
        <v>0.5</v>
      </c>
      <c r="F50" s="0" t="n">
        <v>1</v>
      </c>
      <c r="G50" s="0" t="n">
        <v>0.5</v>
      </c>
      <c r="I50" s="0" t="n">
        <v>2</v>
      </c>
      <c r="J50" s="0" t="n">
        <v>0.2</v>
      </c>
      <c r="K50" s="0" t="n">
        <v>1</v>
      </c>
      <c r="L50" s="0" t="n">
        <v>3</v>
      </c>
      <c r="M50" s="0" t="n">
        <v>1</v>
      </c>
      <c r="N50" s="0" t="n">
        <v>0.5</v>
      </c>
    </row>
    <row r="51" customFormat="false" ht="15" hidden="false" customHeight="false" outlineLevel="0" collapsed="false">
      <c r="A51" s="19" t="s">
        <v>183</v>
      </c>
      <c r="B51" s="0" t="n">
        <v>70</v>
      </c>
      <c r="C51" s="0" t="n">
        <v>50</v>
      </c>
      <c r="E51" s="0" t="n">
        <v>30</v>
      </c>
      <c r="F51" s="0" t="n">
        <v>40</v>
      </c>
      <c r="G51" s="0" t="n">
        <v>15</v>
      </c>
      <c r="I51" s="0" t="n">
        <v>2</v>
      </c>
      <c r="J51" s="0" t="n">
        <v>10</v>
      </c>
      <c r="K51" s="0" t="n">
        <v>30</v>
      </c>
      <c r="L51" s="0" t="n">
        <v>80</v>
      </c>
      <c r="M51" s="0" t="n">
        <v>25</v>
      </c>
      <c r="N51" s="0" t="n">
        <v>15</v>
      </c>
    </row>
    <row r="52" customFormat="false" ht="15" hidden="false" customHeight="false" outlineLevel="0" collapsed="false">
      <c r="A52" s="19" t="s">
        <v>184</v>
      </c>
      <c r="B52" s="0" t="n">
        <v>2</v>
      </c>
      <c r="C52" s="0" t="n">
        <v>1</v>
      </c>
      <c r="E52" s="0" t="n">
        <v>0.5</v>
      </c>
      <c r="F52" s="0" t="n">
        <v>1</v>
      </c>
      <c r="G52" s="0" t="n">
        <v>0.3</v>
      </c>
      <c r="I52" s="0" t="n">
        <v>1.2</v>
      </c>
      <c r="J52" s="0" t="n">
        <v>0.2</v>
      </c>
      <c r="K52" s="0" t="n">
        <v>0.8</v>
      </c>
      <c r="L52" s="0" t="n">
        <v>4.2</v>
      </c>
      <c r="M52" s="0" t="n">
        <v>0.7</v>
      </c>
      <c r="N52" s="0" t="n">
        <v>0.14</v>
      </c>
    </row>
    <row r="53" customFormat="false" ht="15" hidden="false" customHeight="false" outlineLevel="0" collapsed="false">
      <c r="A53" s="19" t="s">
        <v>185</v>
      </c>
      <c r="B53" s="0" t="n">
        <v>1.5</v>
      </c>
      <c r="C53" s="0" t="n">
        <v>1</v>
      </c>
      <c r="E53" s="0" t="n">
        <v>0.2</v>
      </c>
      <c r="F53" s="0" t="n">
        <v>0.5</v>
      </c>
      <c r="G53" s="0" t="n">
        <v>0.4</v>
      </c>
      <c r="I53" s="0" t="n">
        <v>1.4</v>
      </c>
      <c r="J53" s="0" t="n">
        <v>0.4</v>
      </c>
      <c r="K53" s="0" t="n">
        <v>0.5</v>
      </c>
      <c r="L53" s="0" t="n">
        <v>3.3</v>
      </c>
      <c r="M53" s="0" t="n">
        <v>0.4</v>
      </c>
      <c r="N53" s="0" t="n">
        <v>0.16</v>
      </c>
    </row>
    <row r="54" customFormat="false" ht="15" hidden="false" customHeight="false" outlineLevel="0" collapsed="false">
      <c r="A54" s="19" t="s">
        <v>186</v>
      </c>
      <c r="B54" s="0" t="n">
        <v>1</v>
      </c>
      <c r="C54" s="0" t="n">
        <v>0.5</v>
      </c>
      <c r="E54" s="0" t="n">
        <v>0.1</v>
      </c>
      <c r="F54" s="0" t="n">
        <v>0.3</v>
      </c>
      <c r="G54" s="0" t="n">
        <v>0.02</v>
      </c>
      <c r="I54" s="0" t="n">
        <v>0.5</v>
      </c>
      <c r="J54" s="0" t="n">
        <v>0.2</v>
      </c>
      <c r="K54" s="0" t="n">
        <v>0.4</v>
      </c>
      <c r="L54" s="0" t="n">
        <v>0.8</v>
      </c>
      <c r="M54" s="0" t="n">
        <v>0.02</v>
      </c>
      <c r="N54" s="0" t="n">
        <v>0.1</v>
      </c>
    </row>
    <row r="55" customFormat="false" ht="15" hidden="false" customHeight="false" outlineLevel="0" collapsed="false">
      <c r="A55" s="19" t="s">
        <v>237</v>
      </c>
      <c r="B55" s="0" t="n">
        <v>6</v>
      </c>
      <c r="C55" s="0" t="n">
        <v>0</v>
      </c>
      <c r="E55" s="0" t="n">
        <v>1</v>
      </c>
      <c r="F55" s="0" t="n">
        <v>1.2</v>
      </c>
      <c r="G55" s="0" t="n">
        <v>0.5</v>
      </c>
      <c r="I55" s="0" t="n">
        <v>4</v>
      </c>
      <c r="J55" s="0" t="n">
        <v>0</v>
      </c>
      <c r="K55" s="0" t="n">
        <v>0.4</v>
      </c>
      <c r="L55" s="0" t="n">
        <v>4</v>
      </c>
      <c r="M55" s="0" t="n">
        <v>1.8</v>
      </c>
      <c r="N55" s="0" t="n">
        <v>0.2</v>
      </c>
    </row>
    <row r="56" customFormat="false" ht="15" hidden="false" customHeight="false" outlineLevel="0" collapsed="false">
      <c r="A56" s="19" t="s">
        <v>238</v>
      </c>
      <c r="B56" s="0" t="n">
        <v>12</v>
      </c>
      <c r="C56" s="0" t="n">
        <v>0</v>
      </c>
      <c r="E56" s="0" t="n">
        <v>0</v>
      </c>
      <c r="F56" s="0" t="n">
        <v>0.5</v>
      </c>
      <c r="G56" s="0" t="n">
        <v>0</v>
      </c>
      <c r="I56" s="0" t="n">
        <v>2</v>
      </c>
      <c r="J56" s="0" t="n">
        <v>0</v>
      </c>
      <c r="K56" s="0" t="n">
        <v>0</v>
      </c>
      <c r="L56" s="0" t="n">
        <v>1</v>
      </c>
      <c r="M56" s="0" t="n">
        <v>1.8</v>
      </c>
      <c r="N56" s="0" t="n">
        <v>0.1</v>
      </c>
    </row>
    <row r="57" customFormat="false" ht="15" hidden="false" customHeight="false" outlineLevel="0" collapsed="false">
      <c r="A57" s="19" t="s">
        <v>239</v>
      </c>
      <c r="B57" s="0" t="n">
        <v>0</v>
      </c>
      <c r="C57" s="0" t="n">
        <v>0</v>
      </c>
      <c r="E57" s="0" t="n">
        <v>0</v>
      </c>
      <c r="F57" s="0" t="n">
        <v>0.5</v>
      </c>
      <c r="G57" s="0" t="n">
        <v>0</v>
      </c>
      <c r="I57" s="0" t="n">
        <v>0</v>
      </c>
      <c r="J57" s="0" t="n">
        <v>0</v>
      </c>
      <c r="K57" s="0" t="n">
        <v>0</v>
      </c>
      <c r="L57" s="0" t="n">
        <v>6</v>
      </c>
      <c r="M57" s="0" t="n">
        <v>0</v>
      </c>
      <c r="N57" s="0" t="n">
        <v>0</v>
      </c>
    </row>
    <row r="58" customFormat="false" ht="15" hidden="false" customHeight="false" outlineLevel="0" collapsed="false">
      <c r="A58" s="19" t="s">
        <v>240</v>
      </c>
      <c r="B58" s="0" t="n">
        <v>5</v>
      </c>
      <c r="E58" s="0" t="n">
        <v>0.5</v>
      </c>
      <c r="F58" s="0" t="n">
        <v>0.75</v>
      </c>
      <c r="I58" s="0" t="n">
        <v>1.6</v>
      </c>
      <c r="K58" s="0" t="n">
        <v>0.5</v>
      </c>
      <c r="L58" s="0" t="n">
        <v>2</v>
      </c>
      <c r="M58" s="0" t="n">
        <v>0.5</v>
      </c>
    </row>
    <row r="59" customFormat="false" ht="15" hidden="false" customHeight="false" outlineLevel="0" collapsed="false">
      <c r="A59" s="19" t="s">
        <v>241</v>
      </c>
      <c r="B59" s="0" t="n">
        <v>11</v>
      </c>
      <c r="E59" s="0" t="n">
        <v>0</v>
      </c>
      <c r="F59" s="0" t="n">
        <v>0.3</v>
      </c>
      <c r="I59" s="0" t="n">
        <v>1</v>
      </c>
      <c r="K59" s="0" t="n">
        <v>0</v>
      </c>
      <c r="L59" s="0" t="n">
        <v>0.5</v>
      </c>
      <c r="M59" s="0" t="n">
        <v>0</v>
      </c>
    </row>
    <row r="60" customFormat="false" ht="15" hidden="false" customHeight="false" outlineLevel="0" collapsed="false">
      <c r="A60" s="19" t="s">
        <v>242</v>
      </c>
      <c r="B60" s="0" t="n">
        <v>0</v>
      </c>
      <c r="E60" s="0" t="n">
        <v>0</v>
      </c>
      <c r="F60" s="0" t="n">
        <v>0</v>
      </c>
      <c r="I60" s="0" t="n">
        <v>0</v>
      </c>
      <c r="K60" s="0" t="n">
        <v>0</v>
      </c>
      <c r="L60" s="0" t="n">
        <v>0.5</v>
      </c>
      <c r="M60" s="0" t="n">
        <v>0</v>
      </c>
    </row>
    <row r="61" customFormat="false" ht="15" hidden="false" customHeight="false" outlineLevel="0" collapsed="false">
      <c r="A61" s="19" t="s">
        <v>196</v>
      </c>
      <c r="B61" s="0" t="n">
        <v>9.6</v>
      </c>
      <c r="E61" s="0" t="n">
        <v>3.5</v>
      </c>
      <c r="I61" s="0" t="n">
        <v>15</v>
      </c>
    </row>
    <row r="62" customFormat="false" ht="15" hidden="false" customHeight="false" outlineLevel="0" collapsed="false">
      <c r="A62" s="19" t="s">
        <v>197</v>
      </c>
      <c r="B62" s="0" t="n">
        <v>0.4</v>
      </c>
      <c r="E62" s="0" t="n">
        <v>2</v>
      </c>
      <c r="I62" s="0" t="n">
        <v>3</v>
      </c>
    </row>
    <row r="63" customFormat="false" ht="15" hidden="false" customHeight="false" outlineLevel="0" collapsed="false">
      <c r="A63" s="19" t="s">
        <v>198</v>
      </c>
      <c r="B63" s="0" t="n">
        <v>115</v>
      </c>
      <c r="E63" s="0" t="n">
        <v>50</v>
      </c>
      <c r="I63" s="0" t="n">
        <v>5</v>
      </c>
    </row>
    <row r="64" customFormat="false" ht="15" hidden="false" customHeight="false" outlineLevel="0" collapsed="false">
      <c r="A64" s="19" t="s">
        <v>199</v>
      </c>
      <c r="B64" s="0" t="n">
        <v>9.6</v>
      </c>
      <c r="E64" s="0" t="n">
        <v>3.5</v>
      </c>
      <c r="F64" s="0" t="n">
        <v>10</v>
      </c>
      <c r="G64" s="0" t="n">
        <v>10</v>
      </c>
      <c r="I64" s="0" t="n">
        <v>15</v>
      </c>
      <c r="M64" s="0" t="n">
        <v>10</v>
      </c>
    </row>
    <row r="65" customFormat="false" ht="15" hidden="false" customHeight="false" outlineLevel="0" collapsed="false">
      <c r="A65" s="19" t="s">
        <v>200</v>
      </c>
      <c r="B65" s="0" t="n">
        <v>0.4</v>
      </c>
      <c r="E65" s="0" t="n">
        <v>2</v>
      </c>
      <c r="F65" s="0" t="n">
        <v>1</v>
      </c>
      <c r="G65" s="0" t="n">
        <v>1</v>
      </c>
      <c r="I65" s="0" t="n">
        <v>3</v>
      </c>
      <c r="M65" s="0" t="n">
        <v>0.5</v>
      </c>
    </row>
    <row r="66" customFormat="false" ht="15" hidden="false" customHeight="false" outlineLevel="0" collapsed="false">
      <c r="A66" s="19" t="s">
        <v>201</v>
      </c>
      <c r="B66" s="0" t="n">
        <v>115</v>
      </c>
      <c r="E66" s="0" t="n">
        <v>50</v>
      </c>
      <c r="F66" s="0" t="n">
        <v>5</v>
      </c>
      <c r="G66" s="0" t="n">
        <v>3</v>
      </c>
      <c r="I66" s="0" t="n">
        <v>5</v>
      </c>
      <c r="M66" s="0" t="n">
        <v>80</v>
      </c>
    </row>
    <row r="67" customFormat="false" ht="15" hidden="false" customHeight="false" outlineLevel="0" collapsed="false">
      <c r="A67" s="19" t="s">
        <v>202</v>
      </c>
    </row>
    <row r="68" customFormat="false" ht="15" hidden="false" customHeight="false" outlineLevel="0" collapsed="false">
      <c r="A68" s="19" t="s">
        <v>203</v>
      </c>
    </row>
    <row r="69" customFormat="false" ht="15" hidden="false" customHeight="false" outlineLevel="0" collapsed="false">
      <c r="A69" s="19" t="s">
        <v>204</v>
      </c>
    </row>
    <row r="70" customFormat="false" ht="15" hidden="false" customHeight="false" outlineLevel="0" collapsed="false">
      <c r="A70" s="19" t="s">
        <v>205</v>
      </c>
      <c r="B70" s="0" t="n">
        <v>0.078119</v>
      </c>
      <c r="C70" s="0" t="n">
        <v>0</v>
      </c>
      <c r="D70" s="0" t="n">
        <v>0</v>
      </c>
      <c r="E70" s="0" t="n">
        <v>0.081811</v>
      </c>
      <c r="F70" s="0" t="n">
        <v>0.135893</v>
      </c>
      <c r="G70" s="0" t="n">
        <v>0</v>
      </c>
      <c r="I70" s="0" t="n">
        <v>0.00991</v>
      </c>
      <c r="J70" s="0" t="n">
        <v>0</v>
      </c>
      <c r="K70" s="0" t="n">
        <v>0</v>
      </c>
      <c r="L70" s="0" t="n">
        <v>0.132121</v>
      </c>
      <c r="M70" s="0" t="n">
        <v>1.764912</v>
      </c>
      <c r="N70" s="0" t="n">
        <v>0</v>
      </c>
      <c r="O70" s="0" t="n">
        <v>0</v>
      </c>
      <c r="P70" s="0" t="n">
        <v>0</v>
      </c>
    </row>
    <row r="71" customFormat="false" ht="15" hidden="false" customHeight="false" outlineLevel="0" collapsed="false">
      <c r="A71" s="19" t="s">
        <v>206</v>
      </c>
      <c r="B71" s="0" t="n">
        <v>0</v>
      </c>
      <c r="C71" s="0" t="n">
        <v>0</v>
      </c>
      <c r="D71" s="0" t="n">
        <v>0</v>
      </c>
      <c r="E71" s="0" t="n">
        <v>0</v>
      </c>
      <c r="F71" s="0" t="n">
        <v>0</v>
      </c>
      <c r="G71" s="0" t="n">
        <v>0</v>
      </c>
      <c r="I71" s="0" t="n">
        <v>0</v>
      </c>
      <c r="J71" s="0" t="n">
        <v>0</v>
      </c>
      <c r="K71" s="0" t="n">
        <v>0</v>
      </c>
      <c r="L71" s="0" t="n">
        <v>0</v>
      </c>
      <c r="M71" s="0" t="n">
        <v>0</v>
      </c>
      <c r="N71" s="0" t="n">
        <v>0</v>
      </c>
      <c r="O71" s="0" t="n">
        <v>0</v>
      </c>
      <c r="P71" s="0" t="n">
        <v>0</v>
      </c>
    </row>
    <row r="72" customFormat="false" ht="16.5" hidden="false" customHeight="true" outlineLevel="0" collapsed="false">
      <c r="A72" s="19" t="s">
        <v>207</v>
      </c>
      <c r="B72" s="0" t="n">
        <v>0</v>
      </c>
      <c r="C72" s="0" t="n">
        <v>0</v>
      </c>
      <c r="D72" s="0" t="n">
        <v>0</v>
      </c>
      <c r="E72" s="0" t="n">
        <v>0</v>
      </c>
      <c r="F72" s="0" t="n">
        <v>0</v>
      </c>
      <c r="G72" s="0" t="n">
        <v>0</v>
      </c>
      <c r="I72" s="0" t="n">
        <v>0</v>
      </c>
      <c r="J72" s="0" t="n">
        <v>0</v>
      </c>
      <c r="K72" s="0" t="n">
        <v>0</v>
      </c>
      <c r="L72" s="0" t="n">
        <v>0</v>
      </c>
      <c r="M72" s="0" t="n">
        <v>0</v>
      </c>
      <c r="N72" s="0" t="n">
        <v>0</v>
      </c>
      <c r="O72" s="0" t="n">
        <v>0</v>
      </c>
      <c r="P72" s="0" t="n">
        <v>0</v>
      </c>
    </row>
    <row r="73" customFormat="false" ht="15" hidden="false" customHeight="false" outlineLevel="0" collapsed="false">
      <c r="A73" s="19" t="s">
        <v>208</v>
      </c>
      <c r="F73" s="0" t="n">
        <v>90</v>
      </c>
      <c r="I73" s="0" t="n">
        <v>30</v>
      </c>
      <c r="M73" s="0" t="n">
        <v>93</v>
      </c>
      <c r="O73" s="0" t="n">
        <v>33</v>
      </c>
    </row>
    <row r="74" customFormat="false" ht="15" hidden="false" customHeight="false" outlineLevel="0" collapsed="false">
      <c r="A74" s="19" t="s">
        <v>209</v>
      </c>
      <c r="C74" s="0" t="n">
        <v>100</v>
      </c>
      <c r="K74" s="0" t="n">
        <v>95</v>
      </c>
      <c r="L74" s="0" t="n">
        <v>100</v>
      </c>
      <c r="N74" s="0" t="n">
        <v>2</v>
      </c>
      <c r="O74" s="0" t="n">
        <v>33</v>
      </c>
    </row>
    <row r="75" customFormat="false" ht="15" hidden="false" customHeight="false" outlineLevel="0" collapsed="false">
      <c r="A75" s="19" t="s">
        <v>210</v>
      </c>
      <c r="D75" s="0" t="n">
        <v>100</v>
      </c>
      <c r="I75" s="0" t="n">
        <v>20</v>
      </c>
      <c r="J75" s="0" t="n">
        <v>50</v>
      </c>
      <c r="K75" s="0" t="n">
        <v>5</v>
      </c>
      <c r="N75" s="0" t="n">
        <v>95</v>
      </c>
      <c r="P75" s="0" t="n">
        <v>100</v>
      </c>
    </row>
    <row r="76" customFormat="false" ht="15" hidden="false" customHeight="false" outlineLevel="0" collapsed="false">
      <c r="A76" s="19" t="s">
        <v>211</v>
      </c>
      <c r="B76" s="2" t="n">
        <v>50</v>
      </c>
      <c r="F76" s="0" t="n">
        <v>10</v>
      </c>
      <c r="G76" s="0" t="n">
        <v>40</v>
      </c>
      <c r="I76" s="0" t="n">
        <v>25</v>
      </c>
      <c r="M76" s="0" t="n">
        <v>3</v>
      </c>
      <c r="N76" s="0" t="n">
        <v>3</v>
      </c>
      <c r="O76" s="0" t="n">
        <v>34</v>
      </c>
    </row>
    <row r="77" customFormat="false" ht="15" hidden="false" customHeight="false" outlineLevel="0" collapsed="false">
      <c r="A77" s="19" t="s">
        <v>212</v>
      </c>
      <c r="B77" s="2" t="n">
        <v>50</v>
      </c>
      <c r="E77" s="0" t="n">
        <v>100</v>
      </c>
      <c r="I77" s="0" t="n">
        <v>25</v>
      </c>
      <c r="J77" s="0" t="n">
        <v>50</v>
      </c>
      <c r="M77" s="0" t="n">
        <v>2</v>
      </c>
    </row>
    <row r="78" customFormat="false" ht="15" hidden="false" customHeight="false" outlineLevel="0" collapsed="false">
      <c r="A78" s="19" t="s">
        <v>213</v>
      </c>
      <c r="G78" s="0" t="n">
        <v>60</v>
      </c>
    </row>
    <row r="79" customFormat="false" ht="15" hidden="false" customHeight="false" outlineLevel="0" collapsed="false">
      <c r="A79" s="19" t="s">
        <v>214</v>
      </c>
      <c r="M79" s="0" t="n">
        <v>5</v>
      </c>
    </row>
    <row r="80" customFormat="false" ht="15" hidden="false" customHeight="false" outlineLevel="0" collapsed="false">
      <c r="A80" s="19" t="s">
        <v>215</v>
      </c>
      <c r="E80" s="0" t="n">
        <v>2</v>
      </c>
    </row>
    <row r="81" customFormat="false" ht="15" hidden="false" customHeight="false" outlineLevel="0" collapsed="false">
      <c r="A81" s="19" t="s">
        <v>219</v>
      </c>
      <c r="E81" s="0" t="n">
        <v>5</v>
      </c>
    </row>
    <row r="82" customFormat="false" ht="15" hidden="false" customHeight="false" outlineLevel="0" collapsed="false">
      <c r="A82" s="19" t="s">
        <v>243</v>
      </c>
    </row>
    <row r="83" customFormat="false" ht="15" hidden="false" customHeight="false" outlineLevel="0" collapsed="false">
      <c r="A83" s="19" t="s">
        <v>220</v>
      </c>
      <c r="B83" s="0" t="n">
        <v>0.2</v>
      </c>
      <c r="C83" s="0" t="n">
        <v>1</v>
      </c>
      <c r="D83" s="0" t="n">
        <v>2.5</v>
      </c>
      <c r="E83" s="0" t="n">
        <v>1</v>
      </c>
      <c r="F83" s="0" t="n">
        <v>1.5</v>
      </c>
      <c r="G83" s="0" t="n">
        <v>2</v>
      </c>
      <c r="I83" s="0" t="n">
        <v>0.7</v>
      </c>
      <c r="J83" s="0" t="n">
        <v>0.2</v>
      </c>
      <c r="K83" s="0" t="n">
        <v>1.2</v>
      </c>
      <c r="L83" s="0" t="n">
        <v>1.8</v>
      </c>
      <c r="M83" s="0" t="n">
        <v>2</v>
      </c>
      <c r="N83" s="0" t="n">
        <v>0.5</v>
      </c>
      <c r="O83" s="0" t="n">
        <v>2</v>
      </c>
      <c r="P83" s="0" t="n">
        <v>1.5</v>
      </c>
    </row>
    <row r="84" customFormat="false" ht="15" hidden="false" customHeight="false" outlineLevel="0" collapsed="false">
      <c r="A84" s="19" t="s">
        <v>221</v>
      </c>
      <c r="B84" s="0" t="n">
        <v>70</v>
      </c>
      <c r="C84" s="0" t="n">
        <v>60</v>
      </c>
      <c r="D84" s="0" t="n">
        <v>5</v>
      </c>
      <c r="E84" s="0" t="n">
        <v>15</v>
      </c>
      <c r="F84" s="0" t="n">
        <v>90</v>
      </c>
      <c r="G84" s="0" t="n">
        <v>70</v>
      </c>
      <c r="I84" s="0" t="n">
        <v>90</v>
      </c>
      <c r="J84" s="0" t="n">
        <v>10</v>
      </c>
      <c r="K84" s="0" t="n">
        <v>34</v>
      </c>
      <c r="L84" s="0" t="n">
        <v>98</v>
      </c>
      <c r="M84" s="0" t="n">
        <v>90</v>
      </c>
      <c r="N84" s="0" t="n">
        <v>90</v>
      </c>
      <c r="O84" s="0" t="n">
        <v>50</v>
      </c>
      <c r="P84" s="0" t="n">
        <v>90</v>
      </c>
    </row>
    <row r="85" customFormat="false" ht="15" hidden="false" customHeight="false" outlineLevel="0" collapsed="false">
      <c r="A85" s="19" t="s">
        <v>244</v>
      </c>
    </row>
    <row r="86" customFormat="false" ht="15" hidden="false" customHeight="false" outlineLevel="0" collapsed="false">
      <c r="A86" s="19" t="s">
        <v>222</v>
      </c>
      <c r="E86" s="0" t="n">
        <v>2.5</v>
      </c>
      <c r="F86" s="0" t="n">
        <v>1</v>
      </c>
      <c r="I86" s="0" t="n">
        <v>0.2</v>
      </c>
      <c r="O86" s="0" t="n">
        <v>2</v>
      </c>
    </row>
    <row r="87" customFormat="false" ht="15" hidden="false" customHeight="false" outlineLevel="0" collapsed="false">
      <c r="A87" s="19" t="s">
        <v>223</v>
      </c>
      <c r="E87" s="0" t="n">
        <v>80</v>
      </c>
      <c r="F87" s="0" t="n">
        <v>5</v>
      </c>
      <c r="I87" s="0" t="n">
        <v>1.5</v>
      </c>
      <c r="O87" s="0" t="n">
        <v>5</v>
      </c>
    </row>
    <row r="88" customFormat="false" ht="15" hidden="false" customHeight="false" outlineLevel="0" collapsed="false">
      <c r="A88" s="19" t="s">
        <v>245</v>
      </c>
    </row>
    <row r="89" customFormat="false" ht="15" hidden="false" customHeight="false" outlineLevel="0" collapsed="false">
      <c r="A89" s="19" t="s">
        <v>224</v>
      </c>
      <c r="C89" s="0" t="n">
        <v>0.2</v>
      </c>
      <c r="E89" s="0" t="n">
        <v>2</v>
      </c>
      <c r="O89" s="0" t="n">
        <v>5</v>
      </c>
      <c r="P89" s="0" t="n">
        <v>6</v>
      </c>
    </row>
    <row r="90" customFormat="false" ht="15" hidden="false" customHeight="false" outlineLevel="0" collapsed="false">
      <c r="A90" s="19" t="s">
        <v>225</v>
      </c>
      <c r="C90" s="0" t="n">
        <v>60</v>
      </c>
      <c r="E90" s="0" t="n">
        <v>90</v>
      </c>
      <c r="O90" s="0" t="n">
        <v>100</v>
      </c>
      <c r="P90" s="0" t="n">
        <v>50</v>
      </c>
    </row>
    <row r="91" customFormat="false" ht="15" hidden="false" customHeight="false" outlineLevel="0" collapsed="false">
      <c r="A91" s="19" t="s">
        <v>246</v>
      </c>
    </row>
    <row r="92" customFormat="false" ht="15" hidden="false" customHeight="false" outlineLevel="0" collapsed="false">
      <c r="A92" s="19" t="s">
        <v>226</v>
      </c>
      <c r="B92" s="0" t="n">
        <v>0.5</v>
      </c>
      <c r="C92" s="0" t="n">
        <v>0.4</v>
      </c>
      <c r="D92" s="0" t="n">
        <v>0.2</v>
      </c>
      <c r="E92" s="0" t="n">
        <v>4</v>
      </c>
      <c r="F92" s="0" t="n">
        <v>1</v>
      </c>
      <c r="G92" s="0" t="n">
        <v>1.5</v>
      </c>
      <c r="I92" s="0" t="n">
        <v>2</v>
      </c>
      <c r="J92" s="0" t="n">
        <v>0.2</v>
      </c>
      <c r="L92" s="0" t="n">
        <v>1.7</v>
      </c>
      <c r="M92" s="0" t="n">
        <v>0.7</v>
      </c>
      <c r="N92" s="0" t="n">
        <v>0.5</v>
      </c>
      <c r="O92" s="0" t="n">
        <v>5</v>
      </c>
      <c r="P92" s="0" t="n">
        <v>6</v>
      </c>
    </row>
    <row r="93" customFormat="false" ht="15" hidden="false" customHeight="false" outlineLevel="0" collapsed="false">
      <c r="A93" s="19" t="s">
        <v>227</v>
      </c>
      <c r="B93" s="0" t="n">
        <v>70</v>
      </c>
      <c r="C93" s="0" t="n">
        <v>60</v>
      </c>
      <c r="D93" s="0" t="n">
        <v>70</v>
      </c>
      <c r="E93" s="0" t="n">
        <v>100</v>
      </c>
      <c r="F93" s="0" t="n">
        <v>90</v>
      </c>
      <c r="G93" s="0" t="n">
        <v>70</v>
      </c>
      <c r="I93" s="0" t="n">
        <v>80</v>
      </c>
      <c r="J93" s="0" t="n">
        <v>10</v>
      </c>
      <c r="L93" s="0" t="n">
        <v>98</v>
      </c>
      <c r="M93" s="0" t="n">
        <v>85</v>
      </c>
      <c r="N93" s="0" t="n">
        <v>20</v>
      </c>
      <c r="O93" s="0" t="n">
        <v>80</v>
      </c>
      <c r="P93" s="0" t="n">
        <v>50</v>
      </c>
    </row>
    <row r="94" customFormat="false" ht="15" hidden="false" customHeight="false" outlineLevel="0" collapsed="false">
      <c r="A94" s="19" t="s">
        <v>247</v>
      </c>
    </row>
    <row r="95" customFormat="false" ht="15" hidden="false" customHeight="false" outlineLevel="0" collapsed="false">
      <c r="A95" s="19" t="s">
        <v>228</v>
      </c>
      <c r="I95" s="0" t="n">
        <v>2</v>
      </c>
      <c r="J95" s="0" t="n">
        <v>0.8</v>
      </c>
      <c r="L95" s="0" t="n">
        <v>3</v>
      </c>
      <c r="M95" s="0" t="n">
        <v>5</v>
      </c>
    </row>
    <row r="96" customFormat="false" ht="15" hidden="false" customHeight="false" outlineLevel="0" collapsed="false">
      <c r="A96" s="19" t="s">
        <v>229</v>
      </c>
      <c r="I96" s="0" t="n">
        <v>2.55</v>
      </c>
      <c r="J96" s="0" t="n">
        <v>0.72</v>
      </c>
      <c r="L96" s="0" t="n">
        <v>3</v>
      </c>
      <c r="M96" s="0" t="n">
        <v>1.5</v>
      </c>
    </row>
    <row r="97" customFormat="false" ht="15" hidden="false" customHeight="false" outlineLevel="0" collapsed="false">
      <c r="A97" s="19" t="s">
        <v>230</v>
      </c>
      <c r="I97" s="0" t="n">
        <v>0.5</v>
      </c>
      <c r="J97" s="0" t="n">
        <v>2.5</v>
      </c>
      <c r="L97" s="0" t="n">
        <v>0.66</v>
      </c>
      <c r="M97" s="0" t="n">
        <v>0.75</v>
      </c>
    </row>
    <row r="98" customFormat="false" ht="15" hidden="false" customHeight="false" outlineLevel="0" collapsed="false">
      <c r="A98" s="19" t="s">
        <v>248</v>
      </c>
    </row>
    <row r="99" customFormat="false" ht="15" hidden="false" customHeight="false" outlineLevel="0" collapsed="false">
      <c r="A99" s="19" t="s">
        <v>231</v>
      </c>
      <c r="E99" s="0" t="n">
        <v>18</v>
      </c>
    </row>
    <row r="100" customFormat="false" ht="15" hidden="false" customHeight="false" outlineLevel="0" collapsed="false">
      <c r="A100" s="19" t="s">
        <v>232</v>
      </c>
      <c r="E100" s="0" t="n">
        <v>1</v>
      </c>
    </row>
    <row r="101" customFormat="false" ht="15" hidden="false" customHeight="false" outlineLevel="0" collapsed="false">
      <c r="A101" s="19" t="s">
        <v>233</v>
      </c>
      <c r="E101" s="0" t="n">
        <v>5</v>
      </c>
    </row>
    <row r="102" customFormat="false" ht="15" hidden="false" customHeight="false" outlineLevel="0" collapsed="false">
      <c r="A102" s="19" t="s">
        <v>249</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AB9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5" activeCellId="0" sqref="A25"/>
    </sheetView>
  </sheetViews>
  <sheetFormatPr defaultRowHeight="15"/>
  <cols>
    <col collapsed="false" hidden="false" max="1" min="1" style="0" width="73.5910931174089"/>
    <col collapsed="false" hidden="false" max="2" min="2" style="0" width="29.7773279352227"/>
    <col collapsed="false" hidden="false" max="3" min="3" style="0" width="28.4939271255061"/>
    <col collapsed="false" hidden="false" max="4" min="4" style="0" width="41.7773279352227"/>
    <col collapsed="false" hidden="false" max="6" min="5" style="0" width="9.10526315789474"/>
    <col collapsed="false" hidden="false" max="7" min="7" style="20" width="9.10526315789474"/>
    <col collapsed="false" hidden="false" max="8" min="8" style="21" width="9.10526315789474"/>
    <col collapsed="false" hidden="false" max="10" min="9" style="0" width="9.10526315789474"/>
    <col collapsed="false" hidden="false" max="11" min="11" style="20" width="9.10526315789474"/>
    <col collapsed="false" hidden="false" max="12" min="12" style="21" width="9.10526315789474"/>
    <col collapsed="false" hidden="false" max="14" min="13" style="0" width="9.10526315789474"/>
    <col collapsed="false" hidden="false" max="15" min="15" style="20" width="9.10526315789474"/>
    <col collapsed="false" hidden="false" max="16" min="16" style="21" width="9.10526315789474"/>
    <col collapsed="false" hidden="false" max="18" min="17" style="0" width="9.10526315789474"/>
    <col collapsed="false" hidden="false" max="19" min="19" style="20" width="9.10526315789474"/>
    <col collapsed="false" hidden="false" max="20" min="20" style="21" width="9.10526315789474"/>
    <col collapsed="false" hidden="false" max="22" min="21" style="0" width="9.10526315789474"/>
    <col collapsed="false" hidden="false" max="23" min="23" style="20" width="9.10526315789474"/>
    <col collapsed="false" hidden="false" max="24" min="24" style="21" width="9.10526315789474"/>
    <col collapsed="false" hidden="false" max="25" min="25" style="0" width="8.57085020242915"/>
    <col collapsed="false" hidden="false" max="26" min="26" style="0" width="9.10526315789474"/>
    <col collapsed="false" hidden="false" max="27" min="27" style="20" width="9.10526315789474"/>
    <col collapsed="false" hidden="false" max="28" min="28" style="21" width="9.10526315789474"/>
    <col collapsed="false" hidden="false" max="1025" min="29" style="0" width="8.57085020242915"/>
  </cols>
  <sheetData>
    <row r="1" s="26" customFormat="true" ht="15" hidden="false" customHeight="false" outlineLevel="0" collapsed="false">
      <c r="A1" s="22"/>
      <c r="B1" s="23"/>
      <c r="C1" s="24"/>
      <c r="D1" s="25"/>
      <c r="F1" s="27"/>
      <c r="G1" s="28"/>
      <c r="H1" s="21"/>
      <c r="J1" s="27"/>
      <c r="K1" s="28"/>
      <c r="L1" s="21"/>
      <c r="N1" s="27"/>
      <c r="O1" s="28"/>
      <c r="P1" s="21"/>
      <c r="R1" s="27"/>
      <c r="S1" s="28"/>
      <c r="T1" s="21"/>
      <c r="V1" s="27"/>
      <c r="W1" s="28"/>
      <c r="X1" s="21"/>
      <c r="Z1" s="27"/>
      <c r="AA1" s="28"/>
      <c r="AB1" s="21"/>
    </row>
    <row r="2" s="29" customFormat="true" ht="15" hidden="false" customHeight="false" outlineLevel="0" collapsed="false">
      <c r="A2" s="18" t="s">
        <v>234</v>
      </c>
      <c r="B2" s="18" t="s">
        <v>250</v>
      </c>
      <c r="C2" s="24" t="s">
        <v>251</v>
      </c>
      <c r="D2" s="25" t="s">
        <v>252</v>
      </c>
      <c r="E2" s="29" t="s">
        <v>3</v>
      </c>
      <c r="F2" s="30" t="n">
        <v>111</v>
      </c>
      <c r="G2" s="28" t="n">
        <v>112</v>
      </c>
      <c r="H2" s="21" t="n">
        <v>113</v>
      </c>
      <c r="I2" s="29" t="s">
        <v>6</v>
      </c>
      <c r="J2" s="30" t="n">
        <v>111</v>
      </c>
      <c r="K2" s="28" t="n">
        <v>112</v>
      </c>
      <c r="L2" s="21" t="n">
        <v>113</v>
      </c>
      <c r="M2" s="29" t="s">
        <v>9</v>
      </c>
      <c r="N2" s="30" t="n">
        <v>111</v>
      </c>
      <c r="O2" s="28" t="n">
        <v>112</v>
      </c>
      <c r="P2" s="21" t="n">
        <v>113</v>
      </c>
      <c r="Q2" s="29" t="s">
        <v>24</v>
      </c>
      <c r="R2" s="30" t="n">
        <v>111</v>
      </c>
      <c r="S2" s="28" t="n">
        <v>112</v>
      </c>
      <c r="T2" s="21" t="n">
        <v>113</v>
      </c>
      <c r="U2" s="29" t="s">
        <v>27</v>
      </c>
      <c r="V2" s="30" t="n">
        <v>111</v>
      </c>
      <c r="W2" s="28" t="n">
        <v>112</v>
      </c>
      <c r="X2" s="21" t="n">
        <v>113</v>
      </c>
      <c r="Y2" s="29" t="s">
        <v>42</v>
      </c>
      <c r="Z2" s="30" t="n">
        <v>111</v>
      </c>
      <c r="AA2" s="28" t="n">
        <v>112</v>
      </c>
      <c r="AB2" s="21" t="n">
        <v>113</v>
      </c>
    </row>
    <row r="3" s="26" customFormat="true" ht="15" hidden="false" customHeight="false" outlineLevel="0" collapsed="false">
      <c r="A3" s="19" t="str">
        <f aca="false">Specs!A3</f>
        <v>eCANOPY_TREES_TOTAL_PERCENT_COVER</v>
      </c>
      <c r="B3" s="31" t="n">
        <v>0.9</v>
      </c>
      <c r="C3" s="32"/>
      <c r="D3" s="33"/>
      <c r="E3" s="26" t="n">
        <v>40</v>
      </c>
      <c r="F3" s="27" t="n">
        <f aca="false">$B3*E3</f>
        <v>36</v>
      </c>
      <c r="G3" s="28" t="n">
        <f aca="false">F3</f>
        <v>36</v>
      </c>
      <c r="H3" s="21" t="n">
        <f aca="false">G3</f>
        <v>36</v>
      </c>
      <c r="J3" s="27" t="n">
        <f aca="false">$B3*I3</f>
        <v>0</v>
      </c>
      <c r="K3" s="28" t="n">
        <f aca="false">J3</f>
        <v>0</v>
      </c>
      <c r="L3" s="21" t="n">
        <f aca="false">K3</f>
        <v>0</v>
      </c>
      <c r="N3" s="27" t="n">
        <f aca="false">$B3*M3</f>
        <v>0</v>
      </c>
      <c r="O3" s="28" t="n">
        <f aca="false">N3</f>
        <v>0</v>
      </c>
      <c r="P3" s="21" t="n">
        <f aca="false">O3</f>
        <v>0</v>
      </c>
      <c r="Q3" s="26" t="n">
        <v>80</v>
      </c>
      <c r="R3" s="27" t="n">
        <f aca="false">$B3*Q3</f>
        <v>72</v>
      </c>
      <c r="S3" s="28" t="n">
        <f aca="false">R3</f>
        <v>72</v>
      </c>
      <c r="T3" s="21" t="n">
        <f aca="false">S3</f>
        <v>72</v>
      </c>
      <c r="U3" s="26" t="n">
        <v>85</v>
      </c>
      <c r="V3" s="27" t="n">
        <f aca="false">$B3*U3</f>
        <v>76.5</v>
      </c>
      <c r="W3" s="28" t="n">
        <f aca="false">V3</f>
        <v>76.5</v>
      </c>
      <c r="X3" s="21" t="n">
        <f aca="false">W3</f>
        <v>76.5</v>
      </c>
      <c r="Y3" s="26" t="n">
        <v>60</v>
      </c>
      <c r="Z3" s="27" t="n">
        <f aca="false">$B3*Y3</f>
        <v>54</v>
      </c>
      <c r="AA3" s="28" t="n">
        <f aca="false">Z3</f>
        <v>54</v>
      </c>
      <c r="AB3" s="21" t="n">
        <f aca="false">AA3</f>
        <v>54</v>
      </c>
    </row>
    <row r="4" s="26" customFormat="true" ht="15" hidden="false" customHeight="false" outlineLevel="0" collapsed="false">
      <c r="A4" s="19" t="str">
        <f aca="false">Specs!A4</f>
        <v>eCANOPY_TREES_OVERSTORY_DIAMETER_AT_BREAST_HEIGHT</v>
      </c>
      <c r="B4" s="31"/>
      <c r="C4" s="32"/>
      <c r="D4" s="33"/>
      <c r="E4" s="26" t="n">
        <v>9.6</v>
      </c>
      <c r="F4" s="27" t="n">
        <f aca="false">E4</f>
        <v>9.6</v>
      </c>
      <c r="G4" s="28" t="n">
        <f aca="false">F4</f>
        <v>9.6</v>
      </c>
      <c r="H4" s="21" t="n">
        <f aca="false">G4</f>
        <v>9.6</v>
      </c>
      <c r="J4" s="27" t="n">
        <f aca="false">I4</f>
        <v>0</v>
      </c>
      <c r="K4" s="28" t="n">
        <f aca="false">J4</f>
        <v>0</v>
      </c>
      <c r="L4" s="21" t="n">
        <f aca="false">K4</f>
        <v>0</v>
      </c>
      <c r="N4" s="27" t="n">
        <f aca="false">M4</f>
        <v>0</v>
      </c>
      <c r="O4" s="28" t="n">
        <f aca="false">N4</f>
        <v>0</v>
      </c>
      <c r="P4" s="21" t="n">
        <f aca="false">O4</f>
        <v>0</v>
      </c>
      <c r="Q4" s="26" t="n">
        <v>2.9</v>
      </c>
      <c r="R4" s="27" t="n">
        <f aca="false">Q4</f>
        <v>2.9</v>
      </c>
      <c r="S4" s="28" t="n">
        <f aca="false">R4</f>
        <v>2.9</v>
      </c>
      <c r="T4" s="21" t="n">
        <f aca="false">S4</f>
        <v>2.9</v>
      </c>
      <c r="U4" s="26" t="n">
        <v>14</v>
      </c>
      <c r="V4" s="27" t="n">
        <f aca="false">U4</f>
        <v>14</v>
      </c>
      <c r="W4" s="28" t="n">
        <f aca="false">V4</f>
        <v>14</v>
      </c>
      <c r="X4" s="21" t="n">
        <f aca="false">W4</f>
        <v>14</v>
      </c>
      <c r="Y4" s="26" t="n">
        <v>12</v>
      </c>
      <c r="Z4" s="27" t="n">
        <f aca="false">Y4</f>
        <v>12</v>
      </c>
      <c r="AA4" s="28" t="n">
        <f aca="false">Z4</f>
        <v>12</v>
      </c>
      <c r="AB4" s="21" t="n">
        <f aca="false">AA4</f>
        <v>12</v>
      </c>
    </row>
    <row r="5" s="26" customFormat="true" ht="15" hidden="false" customHeight="false" outlineLevel="0" collapsed="false">
      <c r="A5" s="19" t="str">
        <f aca="false">Specs!A5</f>
        <v>eCANOPY_TREES_OVERSTORY_HEIGHT_TO_LIVE_CROWN</v>
      </c>
      <c r="B5" s="31" t="n">
        <v>1.1</v>
      </c>
      <c r="C5" s="32"/>
      <c r="D5" s="33"/>
      <c r="E5" s="26" t="n">
        <v>20</v>
      </c>
      <c r="F5" s="27" t="n">
        <f aca="false">$B5*E5</f>
        <v>22</v>
      </c>
      <c r="G5" s="28" t="n">
        <f aca="false">F5</f>
        <v>22</v>
      </c>
      <c r="H5" s="21" t="n">
        <f aca="false">G5</f>
        <v>22</v>
      </c>
      <c r="J5" s="27" t="n">
        <f aca="false">$B5*I5</f>
        <v>0</v>
      </c>
      <c r="K5" s="28" t="n">
        <f aca="false">J5</f>
        <v>0</v>
      </c>
      <c r="L5" s="21" t="n">
        <f aca="false">K5</f>
        <v>0</v>
      </c>
      <c r="N5" s="27" t="n">
        <f aca="false">$B5*M5</f>
        <v>0</v>
      </c>
      <c r="O5" s="28" t="n">
        <f aca="false">N5</f>
        <v>0</v>
      </c>
      <c r="P5" s="21" t="n">
        <f aca="false">O5</f>
        <v>0</v>
      </c>
      <c r="Q5" s="26" t="n">
        <v>4</v>
      </c>
      <c r="R5" s="27" t="n">
        <f aca="false">$B5*Q5</f>
        <v>4.4</v>
      </c>
      <c r="S5" s="28" t="n">
        <f aca="false">R5</f>
        <v>4.4</v>
      </c>
      <c r="T5" s="21" t="n">
        <f aca="false">S5</f>
        <v>4.4</v>
      </c>
      <c r="U5" s="26" t="n">
        <v>20</v>
      </c>
      <c r="V5" s="27" t="n">
        <f aca="false">$B5*U5</f>
        <v>22</v>
      </c>
      <c r="W5" s="28" t="n">
        <f aca="false">V5</f>
        <v>22</v>
      </c>
      <c r="X5" s="21" t="n">
        <f aca="false">W5</f>
        <v>22</v>
      </c>
      <c r="Y5" s="26" t="n">
        <v>55</v>
      </c>
      <c r="Z5" s="27" t="n">
        <f aca="false">$B5*Y5</f>
        <v>60.5</v>
      </c>
      <c r="AA5" s="28" t="n">
        <f aca="false">Z5</f>
        <v>60.5</v>
      </c>
      <c r="AB5" s="21" t="n">
        <f aca="false">AA5</f>
        <v>60.5</v>
      </c>
    </row>
    <row r="6" s="26" customFormat="true" ht="15" hidden="false" customHeight="false" outlineLevel="0" collapsed="false">
      <c r="A6" s="19" t="str">
        <f aca="false">Specs!A6</f>
        <v>eCANOPY_TREES_OVERSTORY_HEIGHT</v>
      </c>
      <c r="B6" s="31"/>
      <c r="C6" s="32"/>
      <c r="D6" s="33"/>
      <c r="E6" s="26" t="n">
        <v>100</v>
      </c>
      <c r="F6" s="27" t="n">
        <f aca="false">E6</f>
        <v>100</v>
      </c>
      <c r="G6" s="28" t="n">
        <f aca="false">F6</f>
        <v>100</v>
      </c>
      <c r="H6" s="21" t="n">
        <f aca="false">G6</f>
        <v>100</v>
      </c>
      <c r="J6" s="27" t="n">
        <f aca="false">I6</f>
        <v>0</v>
      </c>
      <c r="K6" s="28" t="n">
        <f aca="false">J6</f>
        <v>0</v>
      </c>
      <c r="L6" s="21" t="n">
        <f aca="false">K6</f>
        <v>0</v>
      </c>
      <c r="N6" s="27" t="n">
        <f aca="false">M6</f>
        <v>0</v>
      </c>
      <c r="O6" s="28" t="n">
        <f aca="false">N6</f>
        <v>0</v>
      </c>
      <c r="P6" s="21" t="n">
        <f aca="false">O6</f>
        <v>0</v>
      </c>
      <c r="Q6" s="26" t="n">
        <v>25</v>
      </c>
      <c r="R6" s="27" t="n">
        <f aca="false">Q6</f>
        <v>25</v>
      </c>
      <c r="S6" s="28" t="n">
        <f aca="false">R6</f>
        <v>25</v>
      </c>
      <c r="T6" s="21" t="n">
        <f aca="false">S6</f>
        <v>25</v>
      </c>
      <c r="U6" s="26" t="n">
        <v>60</v>
      </c>
      <c r="V6" s="27" t="n">
        <f aca="false">U6</f>
        <v>60</v>
      </c>
      <c r="W6" s="28" t="n">
        <f aca="false">V6</f>
        <v>60</v>
      </c>
      <c r="X6" s="21" t="n">
        <f aca="false">W6</f>
        <v>60</v>
      </c>
      <c r="Y6" s="26" t="n">
        <v>78</v>
      </c>
      <c r="Z6" s="27" t="n">
        <f aca="false">Y6</f>
        <v>78</v>
      </c>
      <c r="AA6" s="28" t="n">
        <f aca="false">Z6</f>
        <v>78</v>
      </c>
      <c r="AB6" s="21" t="n">
        <f aca="false">AA6</f>
        <v>78</v>
      </c>
    </row>
    <row r="7" s="26" customFormat="true" ht="15" hidden="false" customHeight="false" outlineLevel="0" collapsed="false">
      <c r="A7" s="19" t="str">
        <f aca="false">Specs!A7</f>
        <v>eCANOPY_TREES_OVERSTORY_PERCENT_COVER</v>
      </c>
      <c r="B7" s="31" t="n">
        <v>0.9</v>
      </c>
      <c r="C7" s="32"/>
      <c r="D7" s="33"/>
      <c r="E7" s="26" t="n">
        <v>40</v>
      </c>
      <c r="F7" s="27" t="n">
        <f aca="false">$B7*E7</f>
        <v>36</v>
      </c>
      <c r="G7" s="28" t="n">
        <f aca="false">F7</f>
        <v>36</v>
      </c>
      <c r="H7" s="21" t="n">
        <f aca="false">G7</f>
        <v>36</v>
      </c>
      <c r="J7" s="27" t="n">
        <f aca="false">$B7*I7</f>
        <v>0</v>
      </c>
      <c r="K7" s="28" t="n">
        <f aca="false">J7</f>
        <v>0</v>
      </c>
      <c r="L7" s="21" t="n">
        <f aca="false">K7</f>
        <v>0</v>
      </c>
      <c r="N7" s="27" t="n">
        <f aca="false">$B7*M7</f>
        <v>0</v>
      </c>
      <c r="O7" s="28" t="n">
        <f aca="false">N7</f>
        <v>0</v>
      </c>
      <c r="P7" s="21" t="n">
        <f aca="false">O7</f>
        <v>0</v>
      </c>
      <c r="Q7" s="26" t="n">
        <v>80</v>
      </c>
      <c r="R7" s="27" t="n">
        <f aca="false">$B7*Q7</f>
        <v>72</v>
      </c>
      <c r="S7" s="28" t="n">
        <f aca="false">R7</f>
        <v>72</v>
      </c>
      <c r="T7" s="21" t="n">
        <f aca="false">S7</f>
        <v>72</v>
      </c>
      <c r="U7" s="26" t="n">
        <v>50</v>
      </c>
      <c r="V7" s="27" t="n">
        <f aca="false">$B7*U7</f>
        <v>45</v>
      </c>
      <c r="W7" s="28" t="n">
        <f aca="false">V7</f>
        <v>45</v>
      </c>
      <c r="X7" s="21" t="n">
        <f aca="false">W7</f>
        <v>45</v>
      </c>
      <c r="Y7" s="26" t="n">
        <v>50</v>
      </c>
      <c r="Z7" s="27" t="n">
        <f aca="false">$B7*Y7</f>
        <v>45</v>
      </c>
      <c r="AA7" s="28" t="n">
        <f aca="false">Z7</f>
        <v>45</v>
      </c>
      <c r="AB7" s="21" t="n">
        <f aca="false">AA7</f>
        <v>45</v>
      </c>
    </row>
    <row r="8" s="26" customFormat="true" ht="15" hidden="false" customHeight="false" outlineLevel="0" collapsed="false">
      <c r="A8" s="19" t="str">
        <f aca="false">Specs!A8</f>
        <v>eCANOPY_TREES_OVERSTORY_STEM_DENSITY</v>
      </c>
      <c r="B8" s="31" t="n">
        <v>0.9</v>
      </c>
      <c r="C8" s="32"/>
      <c r="D8" s="33"/>
      <c r="E8" s="26" t="n">
        <v>12</v>
      </c>
      <c r="F8" s="27" t="n">
        <f aca="false">$B8*E8</f>
        <v>10.8</v>
      </c>
      <c r="G8" s="28" t="n">
        <f aca="false">F8</f>
        <v>10.8</v>
      </c>
      <c r="H8" s="21" t="n">
        <f aca="false">G8</f>
        <v>10.8</v>
      </c>
      <c r="J8" s="27" t="n">
        <f aca="false">$B8*I8</f>
        <v>0</v>
      </c>
      <c r="K8" s="28" t="n">
        <f aca="false">J8</f>
        <v>0</v>
      </c>
      <c r="L8" s="21" t="n">
        <f aca="false">K8</f>
        <v>0</v>
      </c>
      <c r="N8" s="27" t="n">
        <f aca="false">$B8*M8</f>
        <v>0</v>
      </c>
      <c r="O8" s="28" t="n">
        <f aca="false">N8</f>
        <v>0</v>
      </c>
      <c r="P8" s="21" t="n">
        <f aca="false">O8</f>
        <v>0</v>
      </c>
      <c r="Q8" s="26" t="n">
        <v>3500</v>
      </c>
      <c r="R8" s="27" t="n">
        <f aca="false">$B8*Q8</f>
        <v>3150</v>
      </c>
      <c r="S8" s="28" t="n">
        <f aca="false">R8</f>
        <v>3150</v>
      </c>
      <c r="T8" s="21" t="n">
        <f aca="false">S8</f>
        <v>3150</v>
      </c>
      <c r="U8" s="26" t="n">
        <v>45</v>
      </c>
      <c r="V8" s="27" t="n">
        <f aca="false">$B8*U8</f>
        <v>40.5</v>
      </c>
      <c r="W8" s="28" t="n">
        <f aca="false">V8</f>
        <v>40.5</v>
      </c>
      <c r="X8" s="21" t="n">
        <f aca="false">W8</f>
        <v>40.5</v>
      </c>
      <c r="Y8" s="26" t="n">
        <v>100</v>
      </c>
      <c r="Z8" s="27" t="n">
        <f aca="false">$B8*Y8</f>
        <v>90</v>
      </c>
      <c r="AA8" s="28" t="n">
        <f aca="false">Z8</f>
        <v>90</v>
      </c>
      <c r="AB8" s="21" t="n">
        <f aca="false">AA8</f>
        <v>90</v>
      </c>
    </row>
    <row r="9" s="26" customFormat="true" ht="15" hidden="false" customHeight="false" outlineLevel="0" collapsed="false">
      <c r="A9" s="19" t="str">
        <f aca="false">Specs!A9</f>
        <v>eCANOPY_TREES_MIDSTORY_DIAMETER_AT_BREAST_HEIGHT</v>
      </c>
      <c r="B9" s="31"/>
      <c r="C9" s="32"/>
      <c r="D9" s="33"/>
      <c r="E9" s="0"/>
      <c r="F9" s="27" t="n">
        <f aca="false">E9</f>
        <v>0</v>
      </c>
      <c r="G9" s="28" t="n">
        <f aca="false">F9</f>
        <v>0</v>
      </c>
      <c r="H9" s="21" t="n">
        <f aca="false">G9</f>
        <v>0</v>
      </c>
      <c r="J9" s="27" t="n">
        <f aca="false">I9</f>
        <v>0</v>
      </c>
      <c r="K9" s="28" t="n">
        <f aca="false">J9</f>
        <v>0</v>
      </c>
      <c r="L9" s="21" t="n">
        <f aca="false">K9</f>
        <v>0</v>
      </c>
      <c r="N9" s="27" t="n">
        <f aca="false">M9</f>
        <v>0</v>
      </c>
      <c r="O9" s="28" t="n">
        <f aca="false">N9</f>
        <v>0</v>
      </c>
      <c r="P9" s="21" t="n">
        <f aca="false">O9</f>
        <v>0</v>
      </c>
      <c r="Q9" s="0"/>
      <c r="R9" s="27" t="n">
        <f aca="false">Q9</f>
        <v>0</v>
      </c>
      <c r="S9" s="28" t="n">
        <f aca="false">R9</f>
        <v>0</v>
      </c>
      <c r="T9" s="21" t="n">
        <f aca="false">S9</f>
        <v>0</v>
      </c>
      <c r="U9" s="26" t="n">
        <v>7.5</v>
      </c>
      <c r="V9" s="27" t="n">
        <f aca="false">U9</f>
        <v>7.5</v>
      </c>
      <c r="W9" s="28" t="n">
        <f aca="false">V9</f>
        <v>7.5</v>
      </c>
      <c r="X9" s="21" t="n">
        <f aca="false">W9</f>
        <v>7.5</v>
      </c>
      <c r="Y9" s="0"/>
      <c r="Z9" s="27" t="n">
        <f aca="false">Y9</f>
        <v>0</v>
      </c>
      <c r="AA9" s="28" t="n">
        <f aca="false">Z9</f>
        <v>0</v>
      </c>
      <c r="AB9" s="21" t="n">
        <f aca="false">AA9</f>
        <v>0</v>
      </c>
    </row>
    <row r="10" s="26" customFormat="true" ht="15" hidden="false" customHeight="false" outlineLevel="0" collapsed="false">
      <c r="A10" s="19" t="str">
        <f aca="false">Specs!A10</f>
        <v>eCANOPY_TREES_MIDSTORY_HEIGHT_TO_LIVE_CROWN</v>
      </c>
      <c r="B10" s="31" t="n">
        <v>1.1</v>
      </c>
      <c r="C10" s="32"/>
      <c r="D10" s="33"/>
      <c r="E10" s="0"/>
      <c r="F10" s="27" t="n">
        <f aca="false">$B10*E10</f>
        <v>0</v>
      </c>
      <c r="G10" s="28" t="n">
        <f aca="false">F10</f>
        <v>0</v>
      </c>
      <c r="H10" s="21" t="n">
        <f aca="false">G10</f>
        <v>0</v>
      </c>
      <c r="J10" s="27" t="n">
        <f aca="false">$B10*I10</f>
        <v>0</v>
      </c>
      <c r="K10" s="28" t="n">
        <f aca="false">J10</f>
        <v>0</v>
      </c>
      <c r="L10" s="21" t="n">
        <f aca="false">K10</f>
        <v>0</v>
      </c>
      <c r="N10" s="27" t="n">
        <f aca="false">$B10*M10</f>
        <v>0</v>
      </c>
      <c r="O10" s="28" t="n">
        <f aca="false">N10</f>
        <v>0</v>
      </c>
      <c r="P10" s="21" t="n">
        <f aca="false">O10</f>
        <v>0</v>
      </c>
      <c r="Q10" s="0"/>
      <c r="R10" s="27" t="n">
        <f aca="false">$B10*Q10</f>
        <v>0</v>
      </c>
      <c r="S10" s="28" t="n">
        <f aca="false">R10</f>
        <v>0</v>
      </c>
      <c r="T10" s="21" t="n">
        <f aca="false">S10</f>
        <v>0</v>
      </c>
      <c r="U10" s="26" t="n">
        <v>10</v>
      </c>
      <c r="V10" s="27" t="n">
        <f aca="false">$B10*U10</f>
        <v>11</v>
      </c>
      <c r="W10" s="28" t="n">
        <f aca="false">V10</f>
        <v>11</v>
      </c>
      <c r="X10" s="21" t="n">
        <f aca="false">W10</f>
        <v>11</v>
      </c>
      <c r="Y10" s="0"/>
      <c r="Z10" s="27" t="n">
        <f aca="false">$B10*Y10</f>
        <v>0</v>
      </c>
      <c r="AA10" s="28" t="n">
        <f aca="false">Z10</f>
        <v>0</v>
      </c>
      <c r="AB10" s="21" t="n">
        <f aca="false">AA10</f>
        <v>0</v>
      </c>
    </row>
    <row r="11" s="26" customFormat="true" ht="15" hidden="false" customHeight="false" outlineLevel="0" collapsed="false">
      <c r="A11" s="19" t="str">
        <f aca="false">Specs!A11</f>
        <v>eCANOPY_TREES_MIDSTORY_HEIGHT</v>
      </c>
      <c r="B11" s="31"/>
      <c r="C11" s="32"/>
      <c r="D11" s="33"/>
      <c r="E11" s="0"/>
      <c r="F11" s="27" t="n">
        <f aca="false">E11</f>
        <v>0</v>
      </c>
      <c r="G11" s="28" t="n">
        <f aca="false">F11</f>
        <v>0</v>
      </c>
      <c r="H11" s="21" t="n">
        <f aca="false">G11</f>
        <v>0</v>
      </c>
      <c r="J11" s="27" t="n">
        <f aca="false">I11</f>
        <v>0</v>
      </c>
      <c r="K11" s="28" t="n">
        <f aca="false">J11</f>
        <v>0</v>
      </c>
      <c r="L11" s="21" t="n">
        <f aca="false">K11</f>
        <v>0</v>
      </c>
      <c r="N11" s="27" t="n">
        <f aca="false">M11</f>
        <v>0</v>
      </c>
      <c r="O11" s="28" t="n">
        <f aca="false">N11</f>
        <v>0</v>
      </c>
      <c r="P11" s="21" t="n">
        <f aca="false">O11</f>
        <v>0</v>
      </c>
      <c r="Q11" s="0"/>
      <c r="R11" s="27" t="n">
        <f aca="false">Q11</f>
        <v>0</v>
      </c>
      <c r="S11" s="28" t="n">
        <f aca="false">R11</f>
        <v>0</v>
      </c>
      <c r="T11" s="21" t="n">
        <f aca="false">S11</f>
        <v>0</v>
      </c>
      <c r="U11" s="26" t="n">
        <v>44</v>
      </c>
      <c r="V11" s="27" t="n">
        <f aca="false">U11</f>
        <v>44</v>
      </c>
      <c r="W11" s="28" t="n">
        <f aca="false">V11</f>
        <v>44</v>
      </c>
      <c r="X11" s="21" t="n">
        <f aca="false">W11</f>
        <v>44</v>
      </c>
      <c r="Y11" s="0"/>
      <c r="Z11" s="27" t="n">
        <f aca="false">Y11</f>
        <v>0</v>
      </c>
      <c r="AA11" s="28" t="n">
        <f aca="false">Z11</f>
        <v>0</v>
      </c>
      <c r="AB11" s="21" t="n">
        <f aca="false">AA11</f>
        <v>0</v>
      </c>
    </row>
    <row r="12" s="26" customFormat="true" ht="15" hidden="false" customHeight="false" outlineLevel="0" collapsed="false">
      <c r="A12" s="19" t="str">
        <f aca="false">Specs!A12</f>
        <v>eCANOPY_TREES_MIDSTORY_PERCENT_COVER</v>
      </c>
      <c r="B12" s="31" t="n">
        <v>0.9</v>
      </c>
      <c r="C12" s="32"/>
      <c r="D12" s="33"/>
      <c r="E12" s="0"/>
      <c r="F12" s="27" t="n">
        <f aca="false">$B12*E12</f>
        <v>0</v>
      </c>
      <c r="G12" s="28" t="n">
        <f aca="false">F12</f>
        <v>0</v>
      </c>
      <c r="H12" s="21" t="n">
        <f aca="false">G12</f>
        <v>0</v>
      </c>
      <c r="J12" s="27" t="n">
        <f aca="false">$B12*I12</f>
        <v>0</v>
      </c>
      <c r="K12" s="28" t="n">
        <f aca="false">J12</f>
        <v>0</v>
      </c>
      <c r="L12" s="21" t="n">
        <f aca="false">K12</f>
        <v>0</v>
      </c>
      <c r="N12" s="27" t="n">
        <f aca="false">$B12*M12</f>
        <v>0</v>
      </c>
      <c r="O12" s="28" t="n">
        <f aca="false">N12</f>
        <v>0</v>
      </c>
      <c r="P12" s="21" t="n">
        <f aca="false">O12</f>
        <v>0</v>
      </c>
      <c r="Q12" s="0"/>
      <c r="R12" s="27" t="n">
        <f aca="false">$B12*Q12</f>
        <v>0</v>
      </c>
      <c r="S12" s="28" t="n">
        <f aca="false">R12</f>
        <v>0</v>
      </c>
      <c r="T12" s="21" t="n">
        <f aca="false">S12</f>
        <v>0</v>
      </c>
      <c r="U12" s="26" t="n">
        <v>50</v>
      </c>
      <c r="V12" s="27" t="n">
        <f aca="false">$B12*U12</f>
        <v>45</v>
      </c>
      <c r="W12" s="28" t="n">
        <f aca="false">V12</f>
        <v>45</v>
      </c>
      <c r="X12" s="21" t="n">
        <f aca="false">W12</f>
        <v>45</v>
      </c>
      <c r="Y12" s="0"/>
      <c r="Z12" s="27" t="n">
        <f aca="false">$B12*Y12</f>
        <v>0</v>
      </c>
      <c r="AA12" s="28" t="n">
        <f aca="false">Z12</f>
        <v>0</v>
      </c>
      <c r="AB12" s="21" t="n">
        <f aca="false">AA12</f>
        <v>0</v>
      </c>
    </row>
    <row r="13" s="26" customFormat="true" ht="15" hidden="false" customHeight="false" outlineLevel="0" collapsed="false">
      <c r="A13" s="19" t="str">
        <f aca="false">Specs!A13</f>
        <v>eCANOPY_TREES_MIDSTORY_STEM_DENSITY</v>
      </c>
      <c r="B13" s="31" t="n">
        <v>0.9</v>
      </c>
      <c r="C13" s="32"/>
      <c r="D13" s="33"/>
      <c r="E13" s="0"/>
      <c r="F13" s="27" t="n">
        <f aca="false">$B13*E13</f>
        <v>0</v>
      </c>
      <c r="G13" s="28" t="n">
        <f aca="false">F13</f>
        <v>0</v>
      </c>
      <c r="H13" s="21" t="n">
        <f aca="false">G13</f>
        <v>0</v>
      </c>
      <c r="J13" s="27" t="n">
        <f aca="false">$B13*I13</f>
        <v>0</v>
      </c>
      <c r="K13" s="28" t="n">
        <f aca="false">J13</f>
        <v>0</v>
      </c>
      <c r="L13" s="21" t="n">
        <f aca="false">K13</f>
        <v>0</v>
      </c>
      <c r="N13" s="27" t="n">
        <f aca="false">$B13*M13</f>
        <v>0</v>
      </c>
      <c r="O13" s="28" t="n">
        <f aca="false">N13</f>
        <v>0</v>
      </c>
      <c r="P13" s="21" t="n">
        <f aca="false">O13</f>
        <v>0</v>
      </c>
      <c r="Q13" s="0"/>
      <c r="R13" s="27" t="n">
        <f aca="false">$B13*Q13</f>
        <v>0</v>
      </c>
      <c r="S13" s="28" t="n">
        <f aca="false">R13</f>
        <v>0</v>
      </c>
      <c r="T13" s="21" t="n">
        <f aca="false">S13</f>
        <v>0</v>
      </c>
      <c r="U13" s="26" t="n">
        <v>150</v>
      </c>
      <c r="V13" s="27" t="n">
        <f aca="false">$B13*U13</f>
        <v>135</v>
      </c>
      <c r="W13" s="28" t="n">
        <f aca="false">V13</f>
        <v>135</v>
      </c>
      <c r="X13" s="21" t="n">
        <f aca="false">W13</f>
        <v>135</v>
      </c>
      <c r="Y13" s="0"/>
      <c r="Z13" s="27" t="n">
        <f aca="false">$B13*Y13</f>
        <v>0</v>
      </c>
      <c r="AA13" s="28" t="n">
        <f aca="false">Z13</f>
        <v>0</v>
      </c>
      <c r="AB13" s="21" t="n">
        <f aca="false">AA13</f>
        <v>0</v>
      </c>
    </row>
    <row r="14" s="26" customFormat="true" ht="15" hidden="false" customHeight="false" outlineLevel="0" collapsed="false">
      <c r="A14" s="19" t="str">
        <f aca="false">Specs!A14</f>
        <v>eCANOPY_TREES_UNDERSTORY_DIAMETER_AT_BREAST_HEIGHT</v>
      </c>
      <c r="B14" s="31"/>
      <c r="C14" s="32"/>
      <c r="D14" s="33"/>
      <c r="E14" s="0"/>
      <c r="F14" s="27" t="n">
        <f aca="false">E14</f>
        <v>0</v>
      </c>
      <c r="G14" s="28" t="n">
        <f aca="false">F14</f>
        <v>0</v>
      </c>
      <c r="H14" s="21" t="n">
        <f aca="false">G14</f>
        <v>0</v>
      </c>
      <c r="J14" s="27" t="n">
        <f aca="false">I14</f>
        <v>0</v>
      </c>
      <c r="K14" s="28" t="n">
        <f aca="false">J14</f>
        <v>0</v>
      </c>
      <c r="L14" s="21" t="n">
        <f aca="false">K14</f>
        <v>0</v>
      </c>
      <c r="N14" s="27" t="n">
        <f aca="false">M14</f>
        <v>0</v>
      </c>
      <c r="O14" s="28" t="n">
        <f aca="false">N14</f>
        <v>0</v>
      </c>
      <c r="P14" s="21" t="n">
        <f aca="false">O14</f>
        <v>0</v>
      </c>
      <c r="Q14" s="26" t="n">
        <v>0.5</v>
      </c>
      <c r="R14" s="27" t="n">
        <f aca="false">Q14</f>
        <v>0.5</v>
      </c>
      <c r="S14" s="28" t="n">
        <f aca="false">R14</f>
        <v>0.5</v>
      </c>
      <c r="T14" s="21" t="n">
        <f aca="false">S14</f>
        <v>0.5</v>
      </c>
      <c r="U14" s="26" t="n">
        <v>1.7</v>
      </c>
      <c r="V14" s="27" t="n">
        <f aca="false">U14</f>
        <v>1.7</v>
      </c>
      <c r="W14" s="28" t="n">
        <f aca="false">V14</f>
        <v>1.7</v>
      </c>
      <c r="X14" s="21" t="n">
        <f aca="false">W14</f>
        <v>1.7</v>
      </c>
      <c r="Y14" s="26" t="n">
        <v>1</v>
      </c>
      <c r="Z14" s="27" t="n">
        <f aca="false">Y14</f>
        <v>1</v>
      </c>
      <c r="AA14" s="28" t="n">
        <f aca="false">Z14</f>
        <v>1</v>
      </c>
      <c r="AB14" s="21" t="n">
        <f aca="false">AA14</f>
        <v>1</v>
      </c>
    </row>
    <row r="15" s="26" customFormat="true" ht="15" hidden="false" customHeight="false" outlineLevel="0" collapsed="false">
      <c r="A15" s="19" t="str">
        <f aca="false">Specs!A15</f>
        <v>eCANOPY_TREES_UNDERSTORY_HEIGHT_TO_LIVE_CROWN</v>
      </c>
      <c r="B15" s="31"/>
      <c r="C15" s="32"/>
      <c r="D15" s="33"/>
      <c r="E15" s="0"/>
      <c r="F15" s="27" t="n">
        <f aca="false">E15</f>
        <v>0</v>
      </c>
      <c r="G15" s="28" t="n">
        <f aca="false">F15</f>
        <v>0</v>
      </c>
      <c r="H15" s="21" t="n">
        <f aca="false">G15</f>
        <v>0</v>
      </c>
      <c r="J15" s="27" t="n">
        <f aca="false">I15</f>
        <v>0</v>
      </c>
      <c r="K15" s="28" t="n">
        <f aca="false">J15</f>
        <v>0</v>
      </c>
      <c r="L15" s="21" t="n">
        <f aca="false">K15</f>
        <v>0</v>
      </c>
      <c r="N15" s="27" t="n">
        <f aca="false">M15</f>
        <v>0</v>
      </c>
      <c r="O15" s="28" t="n">
        <f aca="false">N15</f>
        <v>0</v>
      </c>
      <c r="P15" s="21" t="n">
        <f aca="false">O15</f>
        <v>0</v>
      </c>
      <c r="Q15" s="26" t="n">
        <v>0</v>
      </c>
      <c r="R15" s="27" t="n">
        <f aca="false">Q15</f>
        <v>0</v>
      </c>
      <c r="S15" s="28" t="n">
        <f aca="false">R15</f>
        <v>0</v>
      </c>
      <c r="T15" s="21" t="n">
        <f aca="false">S15</f>
        <v>0</v>
      </c>
      <c r="U15" s="26" t="n">
        <v>2</v>
      </c>
      <c r="V15" s="27" t="n">
        <f aca="false">U15</f>
        <v>2</v>
      </c>
      <c r="W15" s="28" t="n">
        <f aca="false">V15</f>
        <v>2</v>
      </c>
      <c r="X15" s="21" t="n">
        <f aca="false">W15</f>
        <v>2</v>
      </c>
      <c r="Y15" s="26" t="n">
        <v>2</v>
      </c>
      <c r="Z15" s="27" t="n">
        <f aca="false">Y15</f>
        <v>2</v>
      </c>
      <c r="AA15" s="28" t="n">
        <f aca="false">Z15</f>
        <v>2</v>
      </c>
      <c r="AB15" s="21" t="n">
        <f aca="false">AA15</f>
        <v>2</v>
      </c>
    </row>
    <row r="16" s="26" customFormat="true" ht="15" hidden="false" customHeight="false" outlineLevel="0" collapsed="false">
      <c r="A16" s="19" t="str">
        <f aca="false">Specs!A16</f>
        <v>eCANOPY_TREES_UNDERSTORY_HEIGHT</v>
      </c>
      <c r="B16" s="31"/>
      <c r="C16" s="32"/>
      <c r="D16" s="33"/>
      <c r="E16" s="0"/>
      <c r="F16" s="27" t="n">
        <f aca="false">E16</f>
        <v>0</v>
      </c>
      <c r="G16" s="28" t="n">
        <f aca="false">F16</f>
        <v>0</v>
      </c>
      <c r="H16" s="21" t="n">
        <f aca="false">G16</f>
        <v>0</v>
      </c>
      <c r="J16" s="27" t="n">
        <f aca="false">I16</f>
        <v>0</v>
      </c>
      <c r="K16" s="28" t="n">
        <f aca="false">J16</f>
        <v>0</v>
      </c>
      <c r="L16" s="21" t="n">
        <f aca="false">K16</f>
        <v>0</v>
      </c>
      <c r="N16" s="27" t="n">
        <f aca="false">M16</f>
        <v>0</v>
      </c>
      <c r="O16" s="28" t="n">
        <f aca="false">N16</f>
        <v>0</v>
      </c>
      <c r="P16" s="21" t="n">
        <f aca="false">O16</f>
        <v>0</v>
      </c>
      <c r="Q16" s="26" t="n">
        <v>1.5</v>
      </c>
      <c r="R16" s="27" t="n">
        <f aca="false">Q16</f>
        <v>1.5</v>
      </c>
      <c r="S16" s="28" t="n">
        <f aca="false">R16</f>
        <v>1.5</v>
      </c>
      <c r="T16" s="21" t="n">
        <f aca="false">S16</f>
        <v>1.5</v>
      </c>
      <c r="U16" s="26" t="n">
        <v>10</v>
      </c>
      <c r="V16" s="27" t="n">
        <f aca="false">U16</f>
        <v>10</v>
      </c>
      <c r="W16" s="28" t="n">
        <f aca="false">V16</f>
        <v>10</v>
      </c>
      <c r="X16" s="21" t="n">
        <f aca="false">W16</f>
        <v>10</v>
      </c>
      <c r="Y16" s="26" t="n">
        <v>5</v>
      </c>
      <c r="Z16" s="27" t="n">
        <f aca="false">Y16</f>
        <v>5</v>
      </c>
      <c r="AA16" s="28" t="n">
        <f aca="false">Z16</f>
        <v>5</v>
      </c>
      <c r="AB16" s="21" t="n">
        <f aca="false">AA16</f>
        <v>5</v>
      </c>
    </row>
    <row r="17" s="26" customFormat="true" ht="15" hidden="false" customHeight="false" outlineLevel="0" collapsed="false">
      <c r="A17" s="19" t="str">
        <f aca="false">Specs!A17</f>
        <v>eCANOPY_TREES_UNDERSTORY_PERCENT_COVER</v>
      </c>
      <c r="B17" s="31" t="n">
        <v>0.8</v>
      </c>
      <c r="C17" s="32"/>
      <c r="D17" s="33"/>
      <c r="E17" s="0"/>
      <c r="F17" s="27" t="n">
        <f aca="false">$B17*E17</f>
        <v>0</v>
      </c>
      <c r="G17" s="28" t="n">
        <f aca="false">F17</f>
        <v>0</v>
      </c>
      <c r="H17" s="21" t="n">
        <f aca="false">G17</f>
        <v>0</v>
      </c>
      <c r="J17" s="27" t="n">
        <f aca="false">$B17*I17</f>
        <v>0</v>
      </c>
      <c r="K17" s="28" t="n">
        <f aca="false">J17</f>
        <v>0</v>
      </c>
      <c r="L17" s="21" t="n">
        <f aca="false">K17</f>
        <v>0</v>
      </c>
      <c r="N17" s="27" t="n">
        <f aca="false">$B17*M17</f>
        <v>0</v>
      </c>
      <c r="O17" s="28" t="n">
        <f aca="false">N17</f>
        <v>0</v>
      </c>
      <c r="P17" s="21" t="n">
        <f aca="false">O17</f>
        <v>0</v>
      </c>
      <c r="Q17" s="26" t="n">
        <v>3</v>
      </c>
      <c r="R17" s="27" t="n">
        <f aca="false">$B17*Q17</f>
        <v>2.4</v>
      </c>
      <c r="S17" s="28" t="n">
        <f aca="false">R17</f>
        <v>2.4</v>
      </c>
      <c r="T17" s="21" t="n">
        <f aca="false">S17</f>
        <v>2.4</v>
      </c>
      <c r="U17" s="26" t="n">
        <v>30</v>
      </c>
      <c r="V17" s="27" t="n">
        <f aca="false">$B17*U17</f>
        <v>24</v>
      </c>
      <c r="W17" s="28" t="n">
        <f aca="false">V17</f>
        <v>24</v>
      </c>
      <c r="X17" s="21" t="n">
        <f aca="false">W17</f>
        <v>24</v>
      </c>
      <c r="Y17" s="26" t="n">
        <v>5</v>
      </c>
      <c r="Z17" s="27" t="n">
        <f aca="false">$B17*Y17</f>
        <v>4</v>
      </c>
      <c r="AA17" s="28" t="n">
        <f aca="false">Z17</f>
        <v>4</v>
      </c>
      <c r="AB17" s="21" t="n">
        <f aca="false">AA17</f>
        <v>4</v>
      </c>
    </row>
    <row r="18" s="26" customFormat="true" ht="15" hidden="false" customHeight="false" outlineLevel="0" collapsed="false">
      <c r="A18" s="19" t="str">
        <f aca="false">Specs!A18</f>
        <v>eCANOPY_TREES_UNDERSTORY_STEM_DENSITY</v>
      </c>
      <c r="B18" s="31" t="n">
        <v>0.8</v>
      </c>
      <c r="C18" s="32"/>
      <c r="D18" s="33"/>
      <c r="E18" s="0"/>
      <c r="F18" s="27" t="n">
        <f aca="false">$B18*E18</f>
        <v>0</v>
      </c>
      <c r="G18" s="28" t="n">
        <f aca="false">F18</f>
        <v>0</v>
      </c>
      <c r="H18" s="21" t="n">
        <f aca="false">G18</f>
        <v>0</v>
      </c>
      <c r="J18" s="27" t="n">
        <f aca="false">$B18*I18</f>
        <v>0</v>
      </c>
      <c r="K18" s="28" t="n">
        <f aca="false">J18</f>
        <v>0</v>
      </c>
      <c r="L18" s="21" t="n">
        <f aca="false">K18</f>
        <v>0</v>
      </c>
      <c r="N18" s="27" t="n">
        <f aca="false">$B18*M18</f>
        <v>0</v>
      </c>
      <c r="O18" s="28" t="n">
        <f aca="false">N18</f>
        <v>0</v>
      </c>
      <c r="P18" s="21" t="n">
        <f aca="false">O18</f>
        <v>0</v>
      </c>
      <c r="Q18" s="26" t="n">
        <v>1000</v>
      </c>
      <c r="R18" s="27" t="n">
        <f aca="false">$B18*Q18</f>
        <v>800</v>
      </c>
      <c r="S18" s="28" t="n">
        <f aca="false">R18</f>
        <v>800</v>
      </c>
      <c r="T18" s="21" t="n">
        <f aca="false">S18</f>
        <v>800</v>
      </c>
      <c r="U18" s="26" t="n">
        <v>1000</v>
      </c>
      <c r="V18" s="27" t="n">
        <f aca="false">$B18*U18</f>
        <v>800</v>
      </c>
      <c r="W18" s="28" t="n">
        <f aca="false">V18</f>
        <v>800</v>
      </c>
      <c r="X18" s="21" t="n">
        <f aca="false">W18</f>
        <v>800</v>
      </c>
      <c r="Y18" s="26" t="n">
        <v>25</v>
      </c>
      <c r="Z18" s="27" t="n">
        <f aca="false">$B18*Y18</f>
        <v>20</v>
      </c>
      <c r="AA18" s="28" t="n">
        <f aca="false">Z18</f>
        <v>20</v>
      </c>
      <c r="AB18" s="21" t="n">
        <f aca="false">AA18</f>
        <v>20</v>
      </c>
    </row>
    <row r="19" s="26" customFormat="true" ht="15" hidden="false" customHeight="false" outlineLevel="0" collapsed="false">
      <c r="A19" s="19" t="str">
        <f aca="false">Specs!A19</f>
        <v>eCANOPY_SNAGS_CLASS_1_ALL_OTHERS_DIAMETER</v>
      </c>
      <c r="B19" s="31"/>
      <c r="C19" s="32" t="s">
        <v>121</v>
      </c>
      <c r="D19" s="33" t="n">
        <v>0</v>
      </c>
      <c r="E19" s="0"/>
      <c r="F19" s="27" t="n">
        <f aca="false">E19</f>
        <v>0</v>
      </c>
      <c r="G19" s="28" t="n">
        <f aca="false">F23</f>
        <v>9.6</v>
      </c>
      <c r="H19" s="21" t="n">
        <f aca="false">$D19*G19</f>
        <v>0</v>
      </c>
      <c r="J19" s="27" t="n">
        <f aca="false">I19</f>
        <v>0</v>
      </c>
      <c r="K19" s="28" t="n">
        <f aca="false">J23</f>
        <v>0</v>
      </c>
      <c r="L19" s="21" t="n">
        <f aca="false">$D19*K19</f>
        <v>0</v>
      </c>
      <c r="N19" s="27" t="n">
        <f aca="false">M19</f>
        <v>0</v>
      </c>
      <c r="O19" s="28" t="n">
        <f aca="false">N23</f>
        <v>0</v>
      </c>
      <c r="P19" s="21" t="n">
        <f aca="false">$D19*O19</f>
        <v>0</v>
      </c>
      <c r="Q19" s="26" t="n">
        <v>3.5</v>
      </c>
      <c r="R19" s="27" t="n">
        <f aca="false">Q19</f>
        <v>3.5</v>
      </c>
      <c r="S19" s="28" t="n">
        <f aca="false">R23</f>
        <v>2.9</v>
      </c>
      <c r="T19" s="21" t="n">
        <f aca="false">$D19*S19</f>
        <v>0</v>
      </c>
      <c r="U19" s="26" t="n">
        <v>13</v>
      </c>
      <c r="V19" s="27" t="n">
        <f aca="false">U19</f>
        <v>13</v>
      </c>
      <c r="W19" s="28" t="n">
        <f aca="false">V23</f>
        <v>9</v>
      </c>
      <c r="X19" s="21" t="n">
        <f aca="false">$D19*W19</f>
        <v>0</v>
      </c>
      <c r="Y19" s="0"/>
      <c r="Z19" s="27" t="n">
        <f aca="false">Y19</f>
        <v>0</v>
      </c>
      <c r="AA19" s="28" t="n">
        <f aca="false">Z23</f>
        <v>12</v>
      </c>
      <c r="AB19" s="21" t="n">
        <f aca="false">$D19*AA19</f>
        <v>0</v>
      </c>
    </row>
    <row r="20" customFormat="false" ht="15" hidden="false" customHeight="false" outlineLevel="0" collapsed="false">
      <c r="A20" s="19" t="str">
        <f aca="false">Specs!A20</f>
        <v>eCANOPY_SNAGS_CLASS_1_ALL_OTHERS_HEIGHT</v>
      </c>
      <c r="B20" s="31"/>
      <c r="C20" s="32" t="s">
        <v>125</v>
      </c>
      <c r="D20" s="33" t="n">
        <v>0</v>
      </c>
      <c r="F20" s="27" t="n">
        <f aca="false">E20</f>
        <v>0</v>
      </c>
      <c r="G20" s="28" t="n">
        <f aca="false">F24</f>
        <v>100</v>
      </c>
      <c r="H20" s="21" t="n">
        <f aca="false">$D20*G20</f>
        <v>0</v>
      </c>
      <c r="I20" s="26"/>
      <c r="J20" s="27" t="n">
        <f aca="false">I20</f>
        <v>0</v>
      </c>
      <c r="K20" s="28" t="n">
        <f aca="false">J24</f>
        <v>0</v>
      </c>
      <c r="L20" s="21" t="n">
        <f aca="false">$D20*K20</f>
        <v>0</v>
      </c>
      <c r="M20" s="26"/>
      <c r="N20" s="27" t="n">
        <f aca="false">M20</f>
        <v>0</v>
      </c>
      <c r="O20" s="28" t="n">
        <f aca="false">N24</f>
        <v>0</v>
      </c>
      <c r="P20" s="21" t="n">
        <f aca="false">$D20*O20</f>
        <v>0</v>
      </c>
      <c r="Q20" s="26" t="n">
        <v>25</v>
      </c>
      <c r="R20" s="27" t="n">
        <f aca="false">Q20</f>
        <v>25</v>
      </c>
      <c r="S20" s="28" t="n">
        <f aca="false">R24</f>
        <v>25</v>
      </c>
      <c r="T20" s="21" t="n">
        <f aca="false">$D20*S20</f>
        <v>0</v>
      </c>
      <c r="U20" s="26" t="n">
        <v>55</v>
      </c>
      <c r="V20" s="27" t="n">
        <f aca="false">U20</f>
        <v>55</v>
      </c>
      <c r="W20" s="28" t="n">
        <f aca="false">V24</f>
        <v>50</v>
      </c>
      <c r="X20" s="21" t="n">
        <f aca="false">$D20*W20</f>
        <v>0</v>
      </c>
      <c r="Z20" s="27" t="n">
        <f aca="false">Y20</f>
        <v>0</v>
      </c>
      <c r="AA20" s="28" t="n">
        <f aca="false">Z24</f>
        <v>78</v>
      </c>
      <c r="AB20" s="21" t="n">
        <f aca="false">$D20*AA20</f>
        <v>0</v>
      </c>
    </row>
    <row r="21" customFormat="false" ht="15" hidden="false" customHeight="false" outlineLevel="0" collapsed="false">
      <c r="A21" s="19" t="str">
        <f aca="false">Specs!A21</f>
        <v>eCANOPY_SNAGS_CLASS_1_ALL_OTHERS_STEM_DENSITY</v>
      </c>
      <c r="B21" s="31"/>
      <c r="C21" s="32" t="s">
        <v>127</v>
      </c>
      <c r="D21" s="33" t="n">
        <v>0</v>
      </c>
      <c r="F21" s="27" t="n">
        <f aca="false">E21</f>
        <v>0</v>
      </c>
      <c r="G21" s="28" t="n">
        <f aca="false">F26</f>
        <v>1.2</v>
      </c>
      <c r="H21" s="21" t="n">
        <f aca="false">$D21*G21</f>
        <v>0</v>
      </c>
      <c r="I21" s="26"/>
      <c r="J21" s="27" t="n">
        <f aca="false">I21</f>
        <v>0</v>
      </c>
      <c r="K21" s="28" t="n">
        <f aca="false">J26</f>
        <v>0</v>
      </c>
      <c r="L21" s="21" t="n">
        <f aca="false">$D21*K21</f>
        <v>0</v>
      </c>
      <c r="M21" s="26"/>
      <c r="N21" s="27" t="n">
        <f aca="false">M21</f>
        <v>0</v>
      </c>
      <c r="O21" s="28" t="n">
        <f aca="false">N26</f>
        <v>0</v>
      </c>
      <c r="P21" s="21" t="n">
        <f aca="false">$D21*O21</f>
        <v>0</v>
      </c>
      <c r="Q21" s="26" t="n">
        <v>100</v>
      </c>
      <c r="R21" s="27" t="n">
        <f aca="false">Q21</f>
        <v>100</v>
      </c>
      <c r="S21" s="28" t="n">
        <f aca="false">R26</f>
        <v>350</v>
      </c>
      <c r="T21" s="21" t="n">
        <f aca="false">$D21*S21</f>
        <v>0</v>
      </c>
      <c r="U21" s="26" t="n">
        <v>5</v>
      </c>
      <c r="V21" s="27" t="n">
        <f aca="false">U21</f>
        <v>5</v>
      </c>
      <c r="W21" s="28" t="n">
        <f aca="false">V26</f>
        <v>19.5</v>
      </c>
      <c r="X21" s="21" t="n">
        <f aca="false">$D21*W21</f>
        <v>0</v>
      </c>
      <c r="Z21" s="27" t="n">
        <f aca="false">Y21</f>
        <v>0</v>
      </c>
      <c r="AA21" s="28" t="n">
        <f aca="false">Z26</f>
        <v>10</v>
      </c>
      <c r="AB21" s="21" t="n">
        <f aca="false">$D21*AA21</f>
        <v>0</v>
      </c>
    </row>
    <row r="22" customFormat="false" ht="15" hidden="false" customHeight="false" outlineLevel="0" collapsed="false">
      <c r="A22" s="19" t="str">
        <f aca="false">Specs!A22</f>
        <v>eCANOPY_SNAGS_CLASS_1_CONIFERS_WITH_FOLIAGE_HEIGHT_TO_CROWN_BASE</v>
      </c>
      <c r="B22" s="31" t="s">
        <v>129</v>
      </c>
      <c r="C22" s="32" t="n">
        <v>0</v>
      </c>
      <c r="D22" s="33"/>
      <c r="F22" s="27" t="n">
        <f aca="false">IF(E22=0,E5,E22)</f>
        <v>20</v>
      </c>
      <c r="G22" s="28" t="n">
        <f aca="false">$C22*F22</f>
        <v>0</v>
      </c>
      <c r="H22" s="21" t="n">
        <f aca="false">G22</f>
        <v>0</v>
      </c>
      <c r="I22" s="26"/>
      <c r="J22" s="27" t="n">
        <f aca="false">IF(I22=0,I5,I22)</f>
        <v>0</v>
      </c>
      <c r="K22" s="28" t="n">
        <f aca="false">$C22*J22</f>
        <v>0</v>
      </c>
      <c r="L22" s="21" t="n">
        <f aca="false">K22</f>
        <v>0</v>
      </c>
      <c r="M22" s="26"/>
      <c r="N22" s="27" t="n">
        <f aca="false">IF(M22=0,M5,M22)</f>
        <v>0</v>
      </c>
      <c r="O22" s="28" t="n">
        <f aca="false">$C22*N22</f>
        <v>0</v>
      </c>
      <c r="P22" s="21" t="n">
        <f aca="false">O22</f>
        <v>0</v>
      </c>
      <c r="R22" s="27" t="n">
        <f aca="false">IF(Q22=0,Q5,Q22)</f>
        <v>4</v>
      </c>
      <c r="S22" s="28" t="n">
        <f aca="false">$C22*R22</f>
        <v>0</v>
      </c>
      <c r="T22" s="21" t="n">
        <f aca="false">S22</f>
        <v>0</v>
      </c>
      <c r="U22" s="26" t="n">
        <v>33.35</v>
      </c>
      <c r="V22" s="27" t="n">
        <f aca="false">IF(U22=0,U5,U22)</f>
        <v>33.35</v>
      </c>
      <c r="W22" s="28" t="n">
        <f aca="false">$C22*V22</f>
        <v>0</v>
      </c>
      <c r="X22" s="21" t="n">
        <f aca="false">W22</f>
        <v>0</v>
      </c>
      <c r="Z22" s="27" t="n">
        <f aca="false">IF(Y22=0,Y5,Y22)</f>
        <v>55</v>
      </c>
      <c r="AA22" s="28" t="n">
        <f aca="false">$C22*Z22</f>
        <v>0</v>
      </c>
      <c r="AB22" s="21" t="n">
        <f aca="false">AA22</f>
        <v>0</v>
      </c>
    </row>
    <row r="23" customFormat="false" ht="15" hidden="false" customHeight="false" outlineLevel="0" collapsed="false">
      <c r="A23" s="19" t="str">
        <f aca="false">Specs!A23</f>
        <v>eCANOPY_SNAGS_CLASS_1_CONIFERS_WITH_FOLIAGE_DIAMETER</v>
      </c>
      <c r="B23" s="31" t="s">
        <v>131</v>
      </c>
      <c r="C23" s="32" t="n">
        <v>0</v>
      </c>
      <c r="D23" s="33"/>
      <c r="F23" s="27" t="n">
        <f aca="false">IF(E23=0,E4,E23)</f>
        <v>9.6</v>
      </c>
      <c r="G23" s="28" t="n">
        <f aca="false">$C23*F23</f>
        <v>0</v>
      </c>
      <c r="H23" s="21" t="n">
        <f aca="false">G23</f>
        <v>0</v>
      </c>
      <c r="I23" s="26"/>
      <c r="J23" s="27" t="n">
        <f aca="false">IF(I23=0,I4,I23)</f>
        <v>0</v>
      </c>
      <c r="K23" s="28" t="n">
        <f aca="false">$C23*J23</f>
        <v>0</v>
      </c>
      <c r="L23" s="21" t="n">
        <f aca="false">K23</f>
        <v>0</v>
      </c>
      <c r="M23" s="26"/>
      <c r="N23" s="27" t="n">
        <f aca="false">IF(M23=0,M4,M23)</f>
        <v>0</v>
      </c>
      <c r="O23" s="28" t="n">
        <f aca="false">$C23*N23</f>
        <v>0</v>
      </c>
      <c r="P23" s="21" t="n">
        <f aca="false">O23</f>
        <v>0</v>
      </c>
      <c r="R23" s="27" t="n">
        <f aca="false">IF(Q23=0,Q4,Q23)</f>
        <v>2.9</v>
      </c>
      <c r="S23" s="28" t="n">
        <f aca="false">$C23*R23</f>
        <v>0</v>
      </c>
      <c r="T23" s="21" t="n">
        <f aca="false">S23</f>
        <v>0</v>
      </c>
      <c r="U23" s="26" t="n">
        <v>9</v>
      </c>
      <c r="V23" s="27" t="n">
        <f aca="false">IF(U23=0,U4,U23)</f>
        <v>9</v>
      </c>
      <c r="W23" s="28" t="n">
        <f aca="false">$C23*V23</f>
        <v>0</v>
      </c>
      <c r="X23" s="21" t="n">
        <f aca="false">W23</f>
        <v>0</v>
      </c>
      <c r="Z23" s="27" t="n">
        <f aca="false">IF(Y23=0,Y4,Y23)</f>
        <v>12</v>
      </c>
      <c r="AA23" s="28" t="n">
        <f aca="false">$C23*Z23</f>
        <v>0</v>
      </c>
      <c r="AB23" s="21" t="n">
        <f aca="false">AA23</f>
        <v>0</v>
      </c>
    </row>
    <row r="24" customFormat="false" ht="15" hidden="false" customHeight="false" outlineLevel="0" collapsed="false">
      <c r="A24" s="19" t="str">
        <f aca="false">Specs!A24</f>
        <v>eCANOPY_SNAGS_CLASS_1_CONIFERS_WITH_FOLIAGE_HEIGHT</v>
      </c>
      <c r="B24" s="31" t="s">
        <v>134</v>
      </c>
      <c r="C24" s="32" t="n">
        <v>0</v>
      </c>
      <c r="D24" s="33"/>
      <c r="F24" s="27" t="n">
        <f aca="false">IF(E24=0,E6,E24)</f>
        <v>100</v>
      </c>
      <c r="G24" s="28" t="n">
        <f aca="false">$C24*F24</f>
        <v>0</v>
      </c>
      <c r="H24" s="21" t="n">
        <f aca="false">G24</f>
        <v>0</v>
      </c>
      <c r="I24" s="26"/>
      <c r="J24" s="27" t="n">
        <f aca="false">IF(I24=0,I6,I24)</f>
        <v>0</v>
      </c>
      <c r="K24" s="28" t="n">
        <f aca="false">$C24*J24</f>
        <v>0</v>
      </c>
      <c r="L24" s="21" t="n">
        <f aca="false">K24</f>
        <v>0</v>
      </c>
      <c r="M24" s="26"/>
      <c r="N24" s="27" t="n">
        <f aca="false">IF(M24=0,M6,M24)</f>
        <v>0</v>
      </c>
      <c r="O24" s="28" t="n">
        <f aca="false">$C24*N24</f>
        <v>0</v>
      </c>
      <c r="P24" s="21" t="n">
        <f aca="false">O24</f>
        <v>0</v>
      </c>
      <c r="R24" s="27" t="n">
        <f aca="false">IF(Q24=0,Q6,Q24)</f>
        <v>25</v>
      </c>
      <c r="S24" s="28" t="n">
        <f aca="false">$C24*R24</f>
        <v>0</v>
      </c>
      <c r="T24" s="21" t="n">
        <f aca="false">S24</f>
        <v>0</v>
      </c>
      <c r="U24" s="26" t="n">
        <v>50</v>
      </c>
      <c r="V24" s="27" t="n">
        <f aca="false">IF(U24=0,U6,U24)</f>
        <v>50</v>
      </c>
      <c r="W24" s="28" t="n">
        <f aca="false">$C24*V24</f>
        <v>0</v>
      </c>
      <c r="X24" s="21" t="n">
        <f aca="false">W24</f>
        <v>0</v>
      </c>
      <c r="Z24" s="27" t="n">
        <f aca="false">IF(Y24=0,Y6,Y24)</f>
        <v>78</v>
      </c>
      <c r="AA24" s="28" t="n">
        <f aca="false">$C24*Z24</f>
        <v>0</v>
      </c>
      <c r="AB24" s="21" t="n">
        <f aca="false">AA24</f>
        <v>0</v>
      </c>
    </row>
    <row r="25" customFormat="false" ht="15" hidden="false" customHeight="false" outlineLevel="0" collapsed="false">
      <c r="A25" s="19" t="str">
        <f aca="false">Specs!A25</f>
        <v>eCANOPY_SNAGS_CLASS_1_CONIFERS_WITH_FOLIAGE_PERCENT_COVER</v>
      </c>
      <c r="B25" s="31" t="s">
        <v>137</v>
      </c>
      <c r="C25" s="32" t="n">
        <v>0</v>
      </c>
      <c r="D25" s="33"/>
      <c r="F25" s="27" t="n">
        <f aca="false">E25+E3*0.1</f>
        <v>4</v>
      </c>
      <c r="G25" s="28" t="n">
        <f aca="false">$C25*F25</f>
        <v>0</v>
      </c>
      <c r="H25" s="21" t="n">
        <f aca="false">G25</f>
        <v>0</v>
      </c>
      <c r="I25" s="26"/>
      <c r="J25" s="27" t="n">
        <f aca="false">I25+I3*0.1</f>
        <v>0</v>
      </c>
      <c r="K25" s="28" t="n">
        <f aca="false">$C25*J25</f>
        <v>0</v>
      </c>
      <c r="L25" s="21" t="n">
        <f aca="false">K25</f>
        <v>0</v>
      </c>
      <c r="M25" s="26"/>
      <c r="N25" s="27" t="n">
        <f aca="false">M25+M3*0.1</f>
        <v>0</v>
      </c>
      <c r="O25" s="28" t="n">
        <f aca="false">$C25*N25</f>
        <v>0</v>
      </c>
      <c r="P25" s="21" t="n">
        <f aca="false">O25</f>
        <v>0</v>
      </c>
      <c r="R25" s="27" t="n">
        <f aca="false">Q25+Q3*0.1</f>
        <v>8</v>
      </c>
      <c r="S25" s="28" t="n">
        <f aca="false">$C25*R25</f>
        <v>0</v>
      </c>
      <c r="T25" s="21" t="n">
        <f aca="false">S25</f>
        <v>0</v>
      </c>
      <c r="U25" s="26" t="n">
        <v>0.5071</v>
      </c>
      <c r="V25" s="27" t="n">
        <f aca="false">U25+U3*0.1</f>
        <v>9.0071</v>
      </c>
      <c r="W25" s="28" t="n">
        <f aca="false">$C25*V25</f>
        <v>0</v>
      </c>
      <c r="X25" s="21" t="n">
        <f aca="false">W25</f>
        <v>0</v>
      </c>
      <c r="Z25" s="27" t="n">
        <f aca="false">Y25+Y3*0.1</f>
        <v>6</v>
      </c>
      <c r="AA25" s="28" t="n">
        <f aca="false">$C25*Z25</f>
        <v>0</v>
      </c>
      <c r="AB25" s="21" t="n">
        <f aca="false">AA25</f>
        <v>0</v>
      </c>
    </row>
    <row r="26" customFormat="false" ht="15" hidden="false" customHeight="false" outlineLevel="0" collapsed="false">
      <c r="A26" s="19" t="str">
        <f aca="false">Specs!A26</f>
        <v>eCANOPY_SNAGS_CLASS_1_CONIFERS_WITH_FOLIAGE_STEM_DENSITY</v>
      </c>
      <c r="B26" s="31" t="s">
        <v>141</v>
      </c>
      <c r="C26" s="32" t="n">
        <v>0</v>
      </c>
      <c r="D26" s="33"/>
      <c r="F26" s="27" t="n">
        <f aca="false">(0.1*E8)+(0.1*E13)</f>
        <v>1.2</v>
      </c>
      <c r="G26" s="28" t="n">
        <f aca="false">$C26*F26</f>
        <v>0</v>
      </c>
      <c r="H26" s="21" t="n">
        <f aca="false">G26</f>
        <v>0</v>
      </c>
      <c r="I26" s="26"/>
      <c r="J26" s="27" t="n">
        <f aca="false">(0.1*I8)+(0.1*I13)</f>
        <v>0</v>
      </c>
      <c r="K26" s="28" t="n">
        <f aca="false">$C26*J26</f>
        <v>0</v>
      </c>
      <c r="L26" s="21" t="n">
        <f aca="false">K26</f>
        <v>0</v>
      </c>
      <c r="M26" s="26"/>
      <c r="N26" s="27" t="n">
        <f aca="false">(0.1*M8)+(0.1*M13)</f>
        <v>0</v>
      </c>
      <c r="O26" s="28" t="n">
        <f aca="false">$C26*N26</f>
        <v>0</v>
      </c>
      <c r="P26" s="21" t="n">
        <f aca="false">O26</f>
        <v>0</v>
      </c>
      <c r="R26" s="27" t="n">
        <f aca="false">(0.1*Q8)+(0.1*Q13)</f>
        <v>350</v>
      </c>
      <c r="S26" s="28" t="n">
        <f aca="false">$C26*R26</f>
        <v>0</v>
      </c>
      <c r="T26" s="21" t="n">
        <f aca="false">S26</f>
        <v>0</v>
      </c>
      <c r="U26" s="26" t="n">
        <v>5</v>
      </c>
      <c r="V26" s="27" t="n">
        <f aca="false">(0.1*U8)+(0.1*U13)</f>
        <v>19.5</v>
      </c>
      <c r="W26" s="28" t="n">
        <f aca="false">$C26*V26</f>
        <v>0</v>
      </c>
      <c r="X26" s="21" t="n">
        <f aca="false">W26</f>
        <v>0</v>
      </c>
      <c r="Z26" s="27" t="n">
        <f aca="false">(0.1*Y8)+(0.1*Y13)</f>
        <v>10</v>
      </c>
      <c r="AA26" s="28" t="n">
        <f aca="false">$C26*Z26</f>
        <v>0</v>
      </c>
      <c r="AB26" s="21" t="n">
        <f aca="false">AA26</f>
        <v>0</v>
      </c>
    </row>
    <row r="27" customFormat="false" ht="15" hidden="false" customHeight="false" outlineLevel="0" collapsed="false">
      <c r="A27" s="19" t="str">
        <f aca="false">Specs!A27</f>
        <v>eCANOPY_SNAGS_CLASS_2_DIAMETER</v>
      </c>
      <c r="B27" s="31"/>
      <c r="C27" s="32" t="s">
        <v>145</v>
      </c>
      <c r="D27" s="33" t="s">
        <v>145</v>
      </c>
      <c r="F27" s="27" t="n">
        <f aca="false">E27</f>
        <v>0</v>
      </c>
      <c r="G27" s="28" t="n">
        <f aca="false">F19</f>
        <v>0</v>
      </c>
      <c r="H27" s="21" t="n">
        <f aca="false">G19</f>
        <v>9.6</v>
      </c>
      <c r="I27" s="26"/>
      <c r="J27" s="27" t="n">
        <f aca="false">I27</f>
        <v>0</v>
      </c>
      <c r="K27" s="28" t="n">
        <f aca="false">J19</f>
        <v>0</v>
      </c>
      <c r="L27" s="21" t="n">
        <f aca="false">K19</f>
        <v>0</v>
      </c>
      <c r="M27" s="26"/>
      <c r="N27" s="27" t="n">
        <f aca="false">M27</f>
        <v>0</v>
      </c>
      <c r="O27" s="28" t="n">
        <f aca="false">N19</f>
        <v>0</v>
      </c>
      <c r="P27" s="21" t="n">
        <f aca="false">O19</f>
        <v>0</v>
      </c>
      <c r="Q27" s="26" t="n">
        <v>3.5</v>
      </c>
      <c r="R27" s="27" t="n">
        <f aca="false">Q27</f>
        <v>3.5</v>
      </c>
      <c r="S27" s="28" t="n">
        <f aca="false">R19</f>
        <v>3.5</v>
      </c>
      <c r="T27" s="21" t="n">
        <f aca="false">S19</f>
        <v>2.9</v>
      </c>
      <c r="U27" s="26" t="n">
        <v>11</v>
      </c>
      <c r="V27" s="27" t="n">
        <f aca="false">U27</f>
        <v>11</v>
      </c>
      <c r="W27" s="28" t="n">
        <f aca="false">V19</f>
        <v>13</v>
      </c>
      <c r="X27" s="21" t="n">
        <f aca="false">W19</f>
        <v>9</v>
      </c>
      <c r="Y27" s="26" t="n">
        <v>12</v>
      </c>
      <c r="Z27" s="27" t="n">
        <f aca="false">Y27</f>
        <v>12</v>
      </c>
      <c r="AA27" s="28" t="n">
        <f aca="false">Z19</f>
        <v>0</v>
      </c>
      <c r="AB27" s="21" t="n">
        <f aca="false">AA19</f>
        <v>12</v>
      </c>
    </row>
    <row r="28" customFormat="false" ht="15" hidden="false" customHeight="false" outlineLevel="0" collapsed="false">
      <c r="A28" s="19" t="str">
        <f aca="false">Specs!A28</f>
        <v>eCANOPY_SNAGS_CLASS_2_HEIGHT</v>
      </c>
      <c r="B28" s="31"/>
      <c r="C28" s="32" t="s">
        <v>148</v>
      </c>
      <c r="D28" s="33" t="s">
        <v>148</v>
      </c>
      <c r="F28" s="27" t="n">
        <f aca="false">E28</f>
        <v>0</v>
      </c>
      <c r="G28" s="28" t="n">
        <f aca="false">F20</f>
        <v>0</v>
      </c>
      <c r="H28" s="21" t="n">
        <f aca="false">G20</f>
        <v>100</v>
      </c>
      <c r="I28" s="26"/>
      <c r="J28" s="27" t="n">
        <f aca="false">I28</f>
        <v>0</v>
      </c>
      <c r="K28" s="28" t="n">
        <f aca="false">J20</f>
        <v>0</v>
      </c>
      <c r="L28" s="21" t="n">
        <f aca="false">K20</f>
        <v>0</v>
      </c>
      <c r="M28" s="26"/>
      <c r="N28" s="27" t="n">
        <f aca="false">M28</f>
        <v>0</v>
      </c>
      <c r="O28" s="28" t="n">
        <f aca="false">N20</f>
        <v>0</v>
      </c>
      <c r="P28" s="21" t="n">
        <f aca="false">O20</f>
        <v>0</v>
      </c>
      <c r="Q28" s="26" t="n">
        <v>20</v>
      </c>
      <c r="R28" s="27" t="n">
        <f aca="false">Q28</f>
        <v>20</v>
      </c>
      <c r="S28" s="28" t="n">
        <f aca="false">R20</f>
        <v>25</v>
      </c>
      <c r="T28" s="21" t="n">
        <f aca="false">S20</f>
        <v>25</v>
      </c>
      <c r="U28" s="26" t="n">
        <v>50</v>
      </c>
      <c r="V28" s="27" t="n">
        <f aca="false">U28</f>
        <v>50</v>
      </c>
      <c r="W28" s="28" t="n">
        <f aca="false">V20</f>
        <v>55</v>
      </c>
      <c r="X28" s="21" t="n">
        <f aca="false">W20</f>
        <v>50</v>
      </c>
      <c r="Y28" s="26" t="n">
        <v>70</v>
      </c>
      <c r="Z28" s="27" t="n">
        <f aca="false">Y28</f>
        <v>70</v>
      </c>
      <c r="AA28" s="28" t="n">
        <f aca="false">Z20</f>
        <v>0</v>
      </c>
      <c r="AB28" s="21" t="n">
        <f aca="false">AA20</f>
        <v>78</v>
      </c>
    </row>
    <row r="29" customFormat="false" ht="15" hidden="false" customHeight="false" outlineLevel="0" collapsed="false">
      <c r="A29" s="19" t="str">
        <f aca="false">Specs!A29</f>
        <v>eCANOPY_SNAGS_CLASS_2_STEM_DENSITY</v>
      </c>
      <c r="B29" s="31"/>
      <c r="C29" s="32" t="s">
        <v>150</v>
      </c>
      <c r="D29" s="33" t="s">
        <v>150</v>
      </c>
      <c r="F29" s="27" t="n">
        <f aca="false">E29</f>
        <v>0</v>
      </c>
      <c r="G29" s="28" t="n">
        <f aca="false">F21</f>
        <v>0</v>
      </c>
      <c r="H29" s="21" t="n">
        <f aca="false">G21</f>
        <v>1.2</v>
      </c>
      <c r="I29" s="26"/>
      <c r="J29" s="27" t="n">
        <f aca="false">I29</f>
        <v>0</v>
      </c>
      <c r="K29" s="28" t="n">
        <f aca="false">J21</f>
        <v>0</v>
      </c>
      <c r="L29" s="21" t="n">
        <f aca="false">K21</f>
        <v>0</v>
      </c>
      <c r="M29" s="26"/>
      <c r="N29" s="27" t="n">
        <f aca="false">M29</f>
        <v>0</v>
      </c>
      <c r="O29" s="28" t="n">
        <f aca="false">N21</f>
        <v>0</v>
      </c>
      <c r="P29" s="21" t="n">
        <f aca="false">O21</f>
        <v>0</v>
      </c>
      <c r="Q29" s="26" t="n">
        <v>150</v>
      </c>
      <c r="R29" s="27" t="n">
        <f aca="false">Q29</f>
        <v>150</v>
      </c>
      <c r="S29" s="28" t="n">
        <f aca="false">R21</f>
        <v>100</v>
      </c>
      <c r="T29" s="21" t="n">
        <f aca="false">S21</f>
        <v>350</v>
      </c>
      <c r="U29" s="26" t="n">
        <v>10</v>
      </c>
      <c r="V29" s="27" t="n">
        <f aca="false">U29</f>
        <v>10</v>
      </c>
      <c r="W29" s="28" t="n">
        <f aca="false">V21</f>
        <v>5</v>
      </c>
      <c r="X29" s="21" t="n">
        <f aca="false">W21</f>
        <v>19.5</v>
      </c>
      <c r="Y29" s="26" t="n">
        <v>3</v>
      </c>
      <c r="Z29" s="27" t="n">
        <f aca="false">Y29</f>
        <v>3</v>
      </c>
      <c r="AA29" s="28" t="n">
        <f aca="false">Z21</f>
        <v>0</v>
      </c>
      <c r="AB29" s="21" t="n">
        <f aca="false">AA21</f>
        <v>10</v>
      </c>
    </row>
    <row r="30" customFormat="false" ht="15" hidden="false" customHeight="false" outlineLevel="0" collapsed="false">
      <c r="A30" s="19" t="str">
        <f aca="false">Specs!A30</f>
        <v>eCANOPY_SNAGS_CLASS_3_DIAMETER</v>
      </c>
      <c r="B30" s="31"/>
      <c r="C30" s="32" t="s">
        <v>152</v>
      </c>
      <c r="D30" s="33" t="s">
        <v>152</v>
      </c>
      <c r="E30" s="26" t="n">
        <v>9</v>
      </c>
      <c r="F30" s="27" t="n">
        <f aca="false">E30</f>
        <v>9</v>
      </c>
      <c r="G30" s="28" t="n">
        <f aca="false">F27</f>
        <v>0</v>
      </c>
      <c r="H30" s="21" t="n">
        <f aca="false">G27</f>
        <v>0</v>
      </c>
      <c r="I30" s="26"/>
      <c r="J30" s="27" t="n">
        <f aca="false">I30</f>
        <v>0</v>
      </c>
      <c r="K30" s="28" t="n">
        <f aca="false">J27</f>
        <v>0</v>
      </c>
      <c r="L30" s="21" t="n">
        <f aca="false">K27</f>
        <v>0</v>
      </c>
      <c r="M30" s="26"/>
      <c r="N30" s="27" t="n">
        <f aca="false">M30</f>
        <v>0</v>
      </c>
      <c r="O30" s="28" t="n">
        <f aca="false">N27</f>
        <v>0</v>
      </c>
      <c r="P30" s="21" t="n">
        <f aca="false">O27</f>
        <v>0</v>
      </c>
      <c r="Q30" s="26" t="n">
        <v>3.5</v>
      </c>
      <c r="R30" s="27" t="n">
        <f aca="false">Q30</f>
        <v>3.5</v>
      </c>
      <c r="S30" s="28" t="n">
        <f aca="false">R27</f>
        <v>3.5</v>
      </c>
      <c r="T30" s="21" t="n">
        <f aca="false">S27</f>
        <v>3.5</v>
      </c>
      <c r="U30" s="26" t="n">
        <v>11</v>
      </c>
      <c r="V30" s="27" t="n">
        <f aca="false">U30</f>
        <v>11</v>
      </c>
      <c r="W30" s="28" t="n">
        <f aca="false">V27</f>
        <v>11</v>
      </c>
      <c r="X30" s="21" t="n">
        <f aca="false">W27</f>
        <v>13</v>
      </c>
      <c r="Y30" s="26" t="n">
        <v>10</v>
      </c>
      <c r="Z30" s="27" t="n">
        <f aca="false">Y30</f>
        <v>10</v>
      </c>
      <c r="AA30" s="28" t="n">
        <f aca="false">Z27</f>
        <v>12</v>
      </c>
      <c r="AB30" s="21" t="n">
        <f aca="false">AA27</f>
        <v>0</v>
      </c>
    </row>
    <row r="31" customFormat="false" ht="15" hidden="false" customHeight="false" outlineLevel="0" collapsed="false">
      <c r="A31" s="19" t="str">
        <f aca="false">Specs!A31</f>
        <v>eCANOPY_SNAGS_CLASS_3_HEIGHT</v>
      </c>
      <c r="B31" s="31"/>
      <c r="C31" s="32" t="s">
        <v>155</v>
      </c>
      <c r="D31" s="33" t="s">
        <v>155</v>
      </c>
      <c r="E31" s="26" t="n">
        <v>60</v>
      </c>
      <c r="F31" s="27" t="n">
        <f aca="false">E31</f>
        <v>60</v>
      </c>
      <c r="G31" s="28" t="n">
        <f aca="false">F28</f>
        <v>0</v>
      </c>
      <c r="H31" s="21" t="n">
        <f aca="false">G28</f>
        <v>0</v>
      </c>
      <c r="I31" s="26"/>
      <c r="J31" s="27" t="n">
        <f aca="false">I31</f>
        <v>0</v>
      </c>
      <c r="K31" s="28" t="n">
        <f aca="false">J28</f>
        <v>0</v>
      </c>
      <c r="L31" s="21" t="n">
        <f aca="false">K28</f>
        <v>0</v>
      </c>
      <c r="M31" s="26"/>
      <c r="N31" s="27" t="n">
        <f aca="false">M31</f>
        <v>0</v>
      </c>
      <c r="O31" s="28" t="n">
        <f aca="false">N28</f>
        <v>0</v>
      </c>
      <c r="P31" s="21" t="n">
        <f aca="false">O28</f>
        <v>0</v>
      </c>
      <c r="Q31" s="26" t="n">
        <v>15</v>
      </c>
      <c r="R31" s="27" t="n">
        <f aca="false">Q31</f>
        <v>15</v>
      </c>
      <c r="S31" s="28" t="n">
        <f aca="false">R28</f>
        <v>20</v>
      </c>
      <c r="T31" s="21" t="n">
        <f aca="false">S28</f>
        <v>25</v>
      </c>
      <c r="U31" s="26" t="n">
        <v>40</v>
      </c>
      <c r="V31" s="27" t="n">
        <f aca="false">U31</f>
        <v>40</v>
      </c>
      <c r="W31" s="28" t="n">
        <f aca="false">V28</f>
        <v>50</v>
      </c>
      <c r="X31" s="21" t="n">
        <f aca="false">W28</f>
        <v>55</v>
      </c>
      <c r="Y31" s="26" t="n">
        <v>60</v>
      </c>
      <c r="Z31" s="27" t="n">
        <f aca="false">Y31</f>
        <v>60</v>
      </c>
      <c r="AA31" s="28" t="n">
        <f aca="false">Z28</f>
        <v>70</v>
      </c>
      <c r="AB31" s="21" t="n">
        <f aca="false">AA28</f>
        <v>0</v>
      </c>
    </row>
    <row r="32" customFormat="false" ht="15" hidden="false" customHeight="false" outlineLevel="0" collapsed="false">
      <c r="A32" s="19" t="str">
        <f aca="false">Specs!A32</f>
        <v>eCANOPY_SNAGS_CLASS_3_STEM_DENSITY</v>
      </c>
      <c r="B32" s="31"/>
      <c r="C32" s="32" t="s">
        <v>157</v>
      </c>
      <c r="D32" s="33" t="s">
        <v>157</v>
      </c>
      <c r="E32" s="26" t="n">
        <v>3</v>
      </c>
      <c r="F32" s="27" t="n">
        <f aca="false">E32</f>
        <v>3</v>
      </c>
      <c r="G32" s="28" t="n">
        <f aca="false">F29</f>
        <v>0</v>
      </c>
      <c r="H32" s="21" t="n">
        <f aca="false">G29</f>
        <v>0</v>
      </c>
      <c r="I32" s="26"/>
      <c r="J32" s="27" t="n">
        <f aca="false">I32</f>
        <v>0</v>
      </c>
      <c r="K32" s="28" t="n">
        <f aca="false">J29</f>
        <v>0</v>
      </c>
      <c r="L32" s="21" t="n">
        <f aca="false">K29</f>
        <v>0</v>
      </c>
      <c r="M32" s="26"/>
      <c r="N32" s="27" t="n">
        <f aca="false">M32</f>
        <v>0</v>
      </c>
      <c r="O32" s="28" t="n">
        <f aca="false">N29</f>
        <v>0</v>
      </c>
      <c r="P32" s="21" t="n">
        <f aca="false">O29</f>
        <v>0</v>
      </c>
      <c r="Q32" s="26" t="n">
        <v>150</v>
      </c>
      <c r="R32" s="27" t="n">
        <f aca="false">Q32</f>
        <v>150</v>
      </c>
      <c r="S32" s="28" t="n">
        <f aca="false">R29</f>
        <v>150</v>
      </c>
      <c r="T32" s="21" t="n">
        <f aca="false">S29</f>
        <v>100</v>
      </c>
      <c r="U32" s="26" t="n">
        <v>5</v>
      </c>
      <c r="V32" s="27" t="n">
        <f aca="false">U32</f>
        <v>5</v>
      </c>
      <c r="W32" s="28" t="n">
        <f aca="false">V29</f>
        <v>10</v>
      </c>
      <c r="X32" s="21" t="n">
        <f aca="false">W29</f>
        <v>5</v>
      </c>
      <c r="Y32" s="26" t="n">
        <v>3</v>
      </c>
      <c r="Z32" s="27" t="n">
        <f aca="false">Y32</f>
        <v>3</v>
      </c>
      <c r="AA32" s="28" t="n">
        <f aca="false">Z29</f>
        <v>3</v>
      </c>
      <c r="AB32" s="21" t="n">
        <f aca="false">AA29</f>
        <v>0</v>
      </c>
    </row>
    <row r="33" customFormat="false" ht="15" hidden="false" customHeight="false" outlineLevel="0" collapsed="false">
      <c r="A33" s="19" t="str">
        <f aca="false">Specs!A33</f>
        <v>eCANOPY_LADDER_FUELS_MAXIMUM_HEIGHT</v>
      </c>
      <c r="B33" s="31"/>
      <c r="C33" s="32"/>
      <c r="D33" s="33"/>
      <c r="F33" s="27" t="n">
        <f aca="false">E33</f>
        <v>0</v>
      </c>
      <c r="G33" s="28" t="n">
        <f aca="false">F33</f>
        <v>0</v>
      </c>
      <c r="H33" s="21" t="n">
        <f aca="false">G33</f>
        <v>0</v>
      </c>
      <c r="I33" s="26"/>
      <c r="J33" s="27" t="n">
        <f aca="false">I33</f>
        <v>0</v>
      </c>
      <c r="K33" s="28" t="n">
        <f aca="false">J33</f>
        <v>0</v>
      </c>
      <c r="L33" s="21" t="n">
        <f aca="false">K33</f>
        <v>0</v>
      </c>
      <c r="M33" s="26"/>
      <c r="N33" s="27" t="n">
        <f aca="false">M33</f>
        <v>0</v>
      </c>
      <c r="O33" s="28" t="n">
        <f aca="false">N33</f>
        <v>0</v>
      </c>
      <c r="P33" s="21" t="n">
        <f aca="false">O33</f>
        <v>0</v>
      </c>
      <c r="Q33" s="26" t="n">
        <v>4</v>
      </c>
      <c r="R33" s="27" t="n">
        <f aca="false">Q33</f>
        <v>4</v>
      </c>
      <c r="S33" s="28" t="n">
        <f aca="false">R33</f>
        <v>4</v>
      </c>
      <c r="T33" s="21" t="n">
        <f aca="false">S33</f>
        <v>4</v>
      </c>
      <c r="U33" s="26" t="n">
        <v>15</v>
      </c>
      <c r="V33" s="27" t="n">
        <f aca="false">U33</f>
        <v>15</v>
      </c>
      <c r="W33" s="28" t="n">
        <f aca="false">V33</f>
        <v>15</v>
      </c>
      <c r="X33" s="21" t="n">
        <f aca="false">W33</f>
        <v>15</v>
      </c>
      <c r="Z33" s="27" t="n">
        <f aca="false">Y33</f>
        <v>0</v>
      </c>
      <c r="AA33" s="28" t="n">
        <f aca="false">Z33</f>
        <v>0</v>
      </c>
      <c r="AB33" s="21" t="n">
        <f aca="false">AA33</f>
        <v>0</v>
      </c>
    </row>
    <row r="34" customFormat="false" ht="15" hidden="false" customHeight="false" outlineLevel="0" collapsed="false">
      <c r="A34" s="19" t="str">
        <f aca="false">Specs!A34</f>
        <v>eCANOPY_LADDER_FUELS_MINIMUM_HEIGHT</v>
      </c>
      <c r="B34" s="31"/>
      <c r="C34" s="32"/>
      <c r="D34" s="33"/>
      <c r="F34" s="27" t="n">
        <f aca="false">E34</f>
        <v>0</v>
      </c>
      <c r="G34" s="28" t="n">
        <f aca="false">F34</f>
        <v>0</v>
      </c>
      <c r="H34" s="21" t="n">
        <f aca="false">G34</f>
        <v>0</v>
      </c>
      <c r="I34" s="26"/>
      <c r="J34" s="27" t="n">
        <f aca="false">I34</f>
        <v>0</v>
      </c>
      <c r="K34" s="28" t="n">
        <f aca="false">J34</f>
        <v>0</v>
      </c>
      <c r="L34" s="21" t="n">
        <f aca="false">K34</f>
        <v>0</v>
      </c>
      <c r="M34" s="26"/>
      <c r="N34" s="27" t="n">
        <f aca="false">M34</f>
        <v>0</v>
      </c>
      <c r="O34" s="28" t="n">
        <f aca="false">N34</f>
        <v>0</v>
      </c>
      <c r="P34" s="21" t="n">
        <f aca="false">O34</f>
        <v>0</v>
      </c>
      <c r="Q34" s="26" t="n">
        <v>0</v>
      </c>
      <c r="R34" s="27" t="n">
        <f aca="false">Q34</f>
        <v>0</v>
      </c>
      <c r="S34" s="28" t="n">
        <f aca="false">R34</f>
        <v>0</v>
      </c>
      <c r="T34" s="21" t="n">
        <f aca="false">S34</f>
        <v>0</v>
      </c>
      <c r="U34" s="26" t="n">
        <v>5</v>
      </c>
      <c r="V34" s="27" t="n">
        <f aca="false">U34</f>
        <v>5</v>
      </c>
      <c r="W34" s="28" t="n">
        <f aca="false">V34</f>
        <v>5</v>
      </c>
      <c r="X34" s="21" t="n">
        <f aca="false">W34</f>
        <v>5</v>
      </c>
      <c r="Z34" s="27" t="n">
        <f aca="false">Y34</f>
        <v>0</v>
      </c>
      <c r="AA34" s="28" t="n">
        <f aca="false">Z34</f>
        <v>0</v>
      </c>
      <c r="AB34" s="21" t="n">
        <f aca="false">AA34</f>
        <v>0</v>
      </c>
    </row>
    <row r="35" customFormat="false" ht="15" hidden="false" customHeight="false" outlineLevel="0" collapsed="false">
      <c r="A35" s="19" t="str">
        <f aca="false">Specs!A35</f>
        <v>eSHRUBS_PRIMARY_LAYER_HEIGHT</v>
      </c>
      <c r="B35" s="31" t="n">
        <v>0.5</v>
      </c>
      <c r="C35" s="32" t="n">
        <v>1.25</v>
      </c>
      <c r="D35" s="34" t="n">
        <f aca="false">1/(0.5*1.25)</f>
        <v>1.6</v>
      </c>
      <c r="E35" s="26" t="n">
        <v>2.2</v>
      </c>
      <c r="F35" s="27" t="n">
        <f aca="false">$B35*E35</f>
        <v>1.1</v>
      </c>
      <c r="G35" s="28" t="n">
        <f aca="false">$C35*F35</f>
        <v>1.375</v>
      </c>
      <c r="H35" s="35" t="n">
        <f aca="false">$D35*G35</f>
        <v>2.2</v>
      </c>
      <c r="I35" s="26" t="n">
        <v>5</v>
      </c>
      <c r="J35" s="27" t="n">
        <f aca="false">$B35*I35</f>
        <v>2.5</v>
      </c>
      <c r="K35" s="28" t="n">
        <f aca="false">$C35*J35</f>
        <v>3.125</v>
      </c>
      <c r="L35" s="35" t="n">
        <f aca="false">$D35*K35</f>
        <v>5</v>
      </c>
      <c r="M35" s="26" t="n">
        <v>3</v>
      </c>
      <c r="N35" s="27" t="n">
        <f aca="false">$B35*M35</f>
        <v>1.5</v>
      </c>
      <c r="O35" s="28" t="n">
        <f aca="false">$C35*N35</f>
        <v>1.875</v>
      </c>
      <c r="P35" s="35" t="n">
        <f aca="false">$D35*O35</f>
        <v>3</v>
      </c>
      <c r="Q35" s="26" t="n">
        <v>5</v>
      </c>
      <c r="R35" s="27" t="n">
        <f aca="false">$B35*Q35</f>
        <v>2.5</v>
      </c>
      <c r="S35" s="28" t="n">
        <f aca="false">$C35*R35</f>
        <v>3.125</v>
      </c>
      <c r="T35" s="35" t="n">
        <f aca="false">$D35*S35</f>
        <v>5</v>
      </c>
      <c r="U35" s="26" t="n">
        <v>6</v>
      </c>
      <c r="V35" s="27" t="n">
        <f aca="false">$B35*U35</f>
        <v>3</v>
      </c>
      <c r="W35" s="28" t="n">
        <f aca="false">$C35*V35</f>
        <v>3.75</v>
      </c>
      <c r="X35" s="35" t="n">
        <f aca="false">$D35*W35</f>
        <v>6</v>
      </c>
      <c r="Y35" s="26" t="n">
        <v>5</v>
      </c>
      <c r="Z35" s="27" t="n">
        <f aca="false">$B35*Y35</f>
        <v>2.5</v>
      </c>
      <c r="AA35" s="28" t="n">
        <f aca="false">$C35*Z35</f>
        <v>3.125</v>
      </c>
      <c r="AB35" s="35" t="n">
        <f aca="false">$D35*AA35</f>
        <v>5</v>
      </c>
    </row>
    <row r="36" customFormat="false" ht="15" hidden="false" customHeight="false" outlineLevel="0" collapsed="false">
      <c r="A36" s="19" t="str">
        <f aca="false">Specs!A36</f>
        <v>eSHRUBS_PRIMARY_LAYER_PERCENT_COVER</v>
      </c>
      <c r="B36" s="31" t="n">
        <v>0.5</v>
      </c>
      <c r="C36" s="32" t="n">
        <v>1.25</v>
      </c>
      <c r="D36" s="34" t="n">
        <f aca="false">1/(0.5*1.25)</f>
        <v>1.6</v>
      </c>
      <c r="E36" s="26" t="n">
        <v>21.6</v>
      </c>
      <c r="F36" s="27" t="n">
        <f aca="false">$B36*E36</f>
        <v>10.8</v>
      </c>
      <c r="G36" s="28" t="n">
        <f aca="false">$C36*F36</f>
        <v>13.5</v>
      </c>
      <c r="H36" s="35" t="n">
        <f aca="false">$D36*G36</f>
        <v>21.6</v>
      </c>
      <c r="I36" s="26" t="n">
        <v>70</v>
      </c>
      <c r="J36" s="27" t="n">
        <f aca="false">$B36*I36</f>
        <v>35</v>
      </c>
      <c r="K36" s="28" t="n">
        <f aca="false">$C36*J36</f>
        <v>43.75</v>
      </c>
      <c r="L36" s="35" t="n">
        <f aca="false">$D36*K36</f>
        <v>70</v>
      </c>
      <c r="M36" s="26" t="n">
        <v>2</v>
      </c>
      <c r="N36" s="27" t="n">
        <f aca="false">$B36*M36</f>
        <v>1</v>
      </c>
      <c r="O36" s="28" t="n">
        <f aca="false">$C36*N36</f>
        <v>1.25</v>
      </c>
      <c r="P36" s="35" t="n">
        <f aca="false">$D36*O36</f>
        <v>2</v>
      </c>
      <c r="Q36" s="26" t="n">
        <v>10</v>
      </c>
      <c r="R36" s="27" t="n">
        <f aca="false">$B36*Q36</f>
        <v>5</v>
      </c>
      <c r="S36" s="28" t="n">
        <f aca="false">$C36*R36</f>
        <v>6.25</v>
      </c>
      <c r="T36" s="35" t="n">
        <f aca="false">$D36*S36</f>
        <v>10</v>
      </c>
      <c r="U36" s="26" t="n">
        <v>30</v>
      </c>
      <c r="V36" s="27" t="n">
        <f aca="false">$B36*U36</f>
        <v>15</v>
      </c>
      <c r="W36" s="28" t="n">
        <f aca="false">$C36*V36</f>
        <v>18.75</v>
      </c>
      <c r="X36" s="35" t="n">
        <f aca="false">$D36*W36</f>
        <v>30</v>
      </c>
      <c r="Y36" s="26" t="n">
        <v>80</v>
      </c>
      <c r="Z36" s="27" t="n">
        <f aca="false">$B36*Y36</f>
        <v>40</v>
      </c>
      <c r="AA36" s="28" t="n">
        <f aca="false">$C36*Z36</f>
        <v>50</v>
      </c>
      <c r="AB36" s="35" t="n">
        <f aca="false">$D36*AA36</f>
        <v>80</v>
      </c>
    </row>
    <row r="37" customFormat="false" ht="15" hidden="false" customHeight="false" outlineLevel="0" collapsed="false">
      <c r="A37" s="19" t="str">
        <f aca="false">Specs!A37</f>
        <v>eSHRUBS_PRIMARY_LAYER_PERCENT_LIVE</v>
      </c>
      <c r="B37" s="31" t="n">
        <v>0.5</v>
      </c>
      <c r="C37" s="32" t="n">
        <v>1.25</v>
      </c>
      <c r="D37" s="34" t="n">
        <f aca="false">1/(0.5*1.25)</f>
        <v>1.6</v>
      </c>
      <c r="E37" s="26" t="n">
        <v>85</v>
      </c>
      <c r="F37" s="27" t="n">
        <f aca="false">$B37*E37</f>
        <v>42.5</v>
      </c>
      <c r="G37" s="28" t="n">
        <f aca="false">$C37*F37</f>
        <v>53.125</v>
      </c>
      <c r="H37" s="35" t="n">
        <f aca="false">$D37*G37</f>
        <v>85</v>
      </c>
      <c r="I37" s="26" t="n">
        <v>85</v>
      </c>
      <c r="J37" s="27" t="n">
        <f aca="false">$B37*I37</f>
        <v>42.5</v>
      </c>
      <c r="K37" s="28" t="n">
        <f aca="false">$C37*J37</f>
        <v>53.125</v>
      </c>
      <c r="L37" s="35" t="n">
        <f aca="false">$D37*K37</f>
        <v>85</v>
      </c>
      <c r="M37" s="26" t="n">
        <v>100</v>
      </c>
      <c r="N37" s="27" t="n">
        <f aca="false">$B37*M37</f>
        <v>50</v>
      </c>
      <c r="O37" s="28" t="n">
        <f aca="false">$C37*N37</f>
        <v>62.5</v>
      </c>
      <c r="P37" s="35" t="n">
        <f aca="false">$D37*O37</f>
        <v>100</v>
      </c>
      <c r="Q37" s="26" t="n">
        <v>90</v>
      </c>
      <c r="R37" s="27" t="n">
        <f aca="false">$B37*Q37</f>
        <v>45</v>
      </c>
      <c r="S37" s="28" t="n">
        <f aca="false">$C37*R37</f>
        <v>56.25</v>
      </c>
      <c r="T37" s="35" t="n">
        <f aca="false">$D37*S37</f>
        <v>90</v>
      </c>
      <c r="U37" s="26" t="n">
        <v>85</v>
      </c>
      <c r="V37" s="27" t="n">
        <f aca="false">$B37*U37</f>
        <v>42.5</v>
      </c>
      <c r="W37" s="28" t="n">
        <f aca="false">$C37*V37</f>
        <v>53.125</v>
      </c>
      <c r="X37" s="35" t="n">
        <f aca="false">$D37*W37</f>
        <v>85</v>
      </c>
      <c r="Y37" s="26" t="n">
        <v>90</v>
      </c>
      <c r="Z37" s="27" t="n">
        <f aca="false">$B37*Y37</f>
        <v>45</v>
      </c>
      <c r="AA37" s="28" t="n">
        <f aca="false">$C37*Z37</f>
        <v>56.25</v>
      </c>
      <c r="AB37" s="35" t="n">
        <f aca="false">$D37*AA37</f>
        <v>90</v>
      </c>
    </row>
    <row r="38" customFormat="false" ht="15" hidden="false" customHeight="false" outlineLevel="0" collapsed="false">
      <c r="A38" s="19" t="str">
        <f aca="false">Specs!A38</f>
        <v>eSHRUBS_SECONDARY_LAYER_HEIGHT</v>
      </c>
      <c r="B38" s="31" t="n">
        <v>0.5</v>
      </c>
      <c r="C38" s="32" t="n">
        <v>1.25</v>
      </c>
      <c r="D38" s="34" t="n">
        <f aca="false">1/(0.5*1.25)</f>
        <v>1.6</v>
      </c>
      <c r="E38" s="26" t="n">
        <v>0.3</v>
      </c>
      <c r="F38" s="27" t="n">
        <f aca="false">$B38*E38</f>
        <v>0.15</v>
      </c>
      <c r="G38" s="28" t="n">
        <f aca="false">$C38*F38</f>
        <v>0.1875</v>
      </c>
      <c r="H38" s="35" t="n">
        <f aca="false">$D38*G38</f>
        <v>0.3</v>
      </c>
      <c r="I38" s="26" t="n">
        <v>2</v>
      </c>
      <c r="J38" s="27" t="n">
        <f aca="false">$B38*I38</f>
        <v>1</v>
      </c>
      <c r="K38" s="28" t="n">
        <f aca="false">$C38*J38</f>
        <v>1.25</v>
      </c>
      <c r="L38" s="35" t="n">
        <f aca="false">$D38*K38</f>
        <v>2</v>
      </c>
      <c r="N38" s="27" t="n">
        <f aca="false">$B38*M38</f>
        <v>0</v>
      </c>
      <c r="O38" s="28" t="n">
        <f aca="false">$C38*N38</f>
        <v>0</v>
      </c>
      <c r="P38" s="35" t="n">
        <f aca="false">$D38*O38</f>
        <v>0</v>
      </c>
      <c r="Q38" s="26" t="n">
        <v>1</v>
      </c>
      <c r="R38" s="27" t="n">
        <f aca="false">$B38*Q38</f>
        <v>0.5</v>
      </c>
      <c r="S38" s="28" t="n">
        <f aca="false">$C38*R38</f>
        <v>0.625</v>
      </c>
      <c r="T38" s="35" t="n">
        <f aca="false">$D38*S38</f>
        <v>1</v>
      </c>
      <c r="V38" s="27" t="n">
        <f aca="false">$B38*U38</f>
        <v>0</v>
      </c>
      <c r="W38" s="28" t="n">
        <f aca="false">$C38*V38</f>
        <v>0</v>
      </c>
      <c r="X38" s="35" t="n">
        <f aca="false">$D38*W38</f>
        <v>0</v>
      </c>
      <c r="Z38" s="27" t="n">
        <f aca="false">$B38*Y38</f>
        <v>0</v>
      </c>
      <c r="AA38" s="28" t="n">
        <f aca="false">$C38*Z38</f>
        <v>0</v>
      </c>
      <c r="AB38" s="35" t="n">
        <f aca="false">$D38*AA38</f>
        <v>0</v>
      </c>
    </row>
    <row r="39" customFormat="false" ht="15" hidden="false" customHeight="false" outlineLevel="0" collapsed="false">
      <c r="A39" s="19" t="str">
        <f aca="false">Specs!A39</f>
        <v>eSHRUBS_SECONDARY_LAYER_PERCENT_COVER</v>
      </c>
      <c r="B39" s="31" t="n">
        <v>0.5</v>
      </c>
      <c r="C39" s="32" t="n">
        <v>1.25</v>
      </c>
      <c r="D39" s="34" t="n">
        <f aca="false">1/(0.5*1.25)</f>
        <v>1.6</v>
      </c>
      <c r="E39" s="26" t="n">
        <v>1.2</v>
      </c>
      <c r="F39" s="27" t="n">
        <f aca="false">$B39*E39</f>
        <v>0.6</v>
      </c>
      <c r="G39" s="28" t="n">
        <f aca="false">$C39*F39</f>
        <v>0.75</v>
      </c>
      <c r="H39" s="35" t="n">
        <f aca="false">$D39*G39</f>
        <v>1.2</v>
      </c>
      <c r="I39" s="26" t="n">
        <v>5</v>
      </c>
      <c r="J39" s="27" t="n">
        <f aca="false">$B39*I39</f>
        <v>2.5</v>
      </c>
      <c r="K39" s="28" t="n">
        <f aca="false">$C39*J39</f>
        <v>3.125</v>
      </c>
      <c r="L39" s="35" t="n">
        <f aca="false">$D39*K39</f>
        <v>5</v>
      </c>
      <c r="N39" s="27" t="n">
        <f aca="false">$B39*M39</f>
        <v>0</v>
      </c>
      <c r="O39" s="28" t="n">
        <f aca="false">$C39*N39</f>
        <v>0</v>
      </c>
      <c r="P39" s="35" t="n">
        <f aca="false">$D39*O39</f>
        <v>0</v>
      </c>
      <c r="Q39" s="26" t="n">
        <v>20</v>
      </c>
      <c r="R39" s="27" t="n">
        <f aca="false">$B39*Q39</f>
        <v>10</v>
      </c>
      <c r="S39" s="28" t="n">
        <f aca="false">$C39*R39</f>
        <v>12.5</v>
      </c>
      <c r="T39" s="35" t="n">
        <f aca="false">$D39*S39</f>
        <v>20</v>
      </c>
      <c r="V39" s="27" t="n">
        <f aca="false">$B39*U39</f>
        <v>0</v>
      </c>
      <c r="W39" s="28" t="n">
        <f aca="false">$C39*V39</f>
        <v>0</v>
      </c>
      <c r="X39" s="35" t="n">
        <f aca="false">$D39*W39</f>
        <v>0</v>
      </c>
      <c r="Z39" s="27" t="n">
        <f aca="false">$B39*Y39</f>
        <v>0</v>
      </c>
      <c r="AA39" s="28" t="n">
        <f aca="false">$C39*Z39</f>
        <v>0</v>
      </c>
      <c r="AB39" s="35" t="n">
        <f aca="false">$D39*AA39</f>
        <v>0</v>
      </c>
    </row>
    <row r="40" customFormat="false" ht="15" hidden="false" customHeight="false" outlineLevel="0" collapsed="false">
      <c r="A40" s="19" t="str">
        <f aca="false">Specs!A40</f>
        <v>eSHRUBS_SECONDARY_LAYER_PERCENT_LIVE</v>
      </c>
      <c r="B40" s="31" t="n">
        <v>0.5</v>
      </c>
      <c r="C40" s="32" t="n">
        <v>1.25</v>
      </c>
      <c r="D40" s="34" t="n">
        <f aca="false">1/(0.5*1.25)</f>
        <v>1.6</v>
      </c>
      <c r="E40" s="26" t="n">
        <v>95</v>
      </c>
      <c r="F40" s="27" t="n">
        <f aca="false">$B40*E40</f>
        <v>47.5</v>
      </c>
      <c r="G40" s="28" t="n">
        <f aca="false">$C40*F40</f>
        <v>59.375</v>
      </c>
      <c r="H40" s="35" t="n">
        <f aca="false">$D40*G40</f>
        <v>95</v>
      </c>
      <c r="I40" s="26" t="n">
        <v>85</v>
      </c>
      <c r="J40" s="27" t="n">
        <f aca="false">$B40*I40</f>
        <v>42.5</v>
      </c>
      <c r="K40" s="28" t="n">
        <f aca="false">$C40*J40</f>
        <v>53.125</v>
      </c>
      <c r="L40" s="35" t="n">
        <f aca="false">$D40*K40</f>
        <v>85</v>
      </c>
      <c r="N40" s="27" t="n">
        <f aca="false">$B40*M40</f>
        <v>0</v>
      </c>
      <c r="O40" s="28" t="n">
        <f aca="false">$C40*N40</f>
        <v>0</v>
      </c>
      <c r="P40" s="35" t="n">
        <f aca="false">$D40*O40</f>
        <v>0</v>
      </c>
      <c r="Q40" s="26" t="n">
        <v>90</v>
      </c>
      <c r="R40" s="27" t="n">
        <f aca="false">$B40*Q40</f>
        <v>45</v>
      </c>
      <c r="S40" s="28" t="n">
        <f aca="false">$C40*R40</f>
        <v>56.25</v>
      </c>
      <c r="T40" s="35" t="n">
        <f aca="false">$D40*S40</f>
        <v>90</v>
      </c>
      <c r="V40" s="27" t="n">
        <f aca="false">$B40*U40</f>
        <v>0</v>
      </c>
      <c r="W40" s="28" t="n">
        <f aca="false">$C40*V40</f>
        <v>0</v>
      </c>
      <c r="X40" s="35" t="n">
        <f aca="false">$D40*W40</f>
        <v>0</v>
      </c>
      <c r="Z40" s="27" t="n">
        <f aca="false">$B40*Y40</f>
        <v>0</v>
      </c>
      <c r="AA40" s="28" t="n">
        <f aca="false">$C40*Z40</f>
        <v>0</v>
      </c>
      <c r="AB40" s="35" t="n">
        <f aca="false">$D40*AA40</f>
        <v>0</v>
      </c>
    </row>
    <row r="41" customFormat="false" ht="15" hidden="false" customHeight="false" outlineLevel="0" collapsed="false">
      <c r="A41" s="19" t="str">
        <f aca="false">Specs!A41</f>
        <v>eHERBACEOUS_PRIMARY_LAYER_HEIGHT</v>
      </c>
      <c r="B41" s="31" t="n">
        <v>0.5</v>
      </c>
      <c r="C41" s="36" t="n">
        <f aca="false">(1/0.5)</f>
        <v>2</v>
      </c>
      <c r="D41" s="33"/>
      <c r="E41" s="26" t="n">
        <v>0.9</v>
      </c>
      <c r="F41" s="27" t="n">
        <f aca="false">$B41*E41</f>
        <v>0.45</v>
      </c>
      <c r="G41" s="28" t="n">
        <f aca="false">$C41*F41</f>
        <v>0.9</v>
      </c>
      <c r="H41" s="21" t="n">
        <f aca="false">G41</f>
        <v>0.9</v>
      </c>
      <c r="J41" s="27" t="n">
        <f aca="false">$B41*I41</f>
        <v>0</v>
      </c>
      <c r="K41" s="28" t="n">
        <f aca="false">$C41*J41</f>
        <v>0</v>
      </c>
      <c r="L41" s="21" t="n">
        <f aca="false">K41</f>
        <v>0</v>
      </c>
      <c r="M41" s="26" t="n">
        <v>2</v>
      </c>
      <c r="N41" s="27" t="n">
        <f aca="false">$B41*M41</f>
        <v>1</v>
      </c>
      <c r="O41" s="28" t="n">
        <f aca="false">$C41*N41</f>
        <v>2</v>
      </c>
      <c r="P41" s="21" t="n">
        <f aca="false">O41</f>
        <v>2</v>
      </c>
      <c r="Q41" s="26" t="n">
        <v>1</v>
      </c>
      <c r="R41" s="27" t="n">
        <f aca="false">$B41*Q41</f>
        <v>0.5</v>
      </c>
      <c r="S41" s="28" t="n">
        <f aca="false">$C41*R41</f>
        <v>1</v>
      </c>
      <c r="T41" s="21" t="n">
        <f aca="false">S41</f>
        <v>1</v>
      </c>
      <c r="U41" s="26" t="n">
        <v>2.5</v>
      </c>
      <c r="V41" s="27" t="n">
        <f aca="false">$B41*U41</f>
        <v>1.25</v>
      </c>
      <c r="W41" s="28" t="n">
        <f aca="false">$C41*V41</f>
        <v>2.5</v>
      </c>
      <c r="X41" s="21" t="n">
        <f aca="false">W41</f>
        <v>2.5</v>
      </c>
      <c r="Y41" s="26" t="n">
        <v>2</v>
      </c>
      <c r="Z41" s="27" t="n">
        <f aca="false">$B41*Y41</f>
        <v>1</v>
      </c>
      <c r="AA41" s="28" t="n">
        <f aca="false">$C41*Z41</f>
        <v>2</v>
      </c>
      <c r="AB41" s="21" t="n">
        <f aca="false">AA41</f>
        <v>2</v>
      </c>
    </row>
    <row r="42" customFormat="false" ht="15" hidden="false" customHeight="false" outlineLevel="0" collapsed="false">
      <c r="A42" s="19" t="str">
        <f aca="false">Specs!A42</f>
        <v>eHERBACEOUS_PRIMARY_LAYER_LOADING</v>
      </c>
      <c r="B42" s="31" t="n">
        <v>0.5</v>
      </c>
      <c r="C42" s="36" t="n">
        <f aca="false">(1/0.5)</f>
        <v>2</v>
      </c>
      <c r="D42" s="33"/>
      <c r="E42" s="26" t="n">
        <v>0.1</v>
      </c>
      <c r="F42" s="27" t="n">
        <f aca="false">$B42*E42</f>
        <v>0.05</v>
      </c>
      <c r="G42" s="28" t="n">
        <f aca="false">$C42*F42</f>
        <v>0.1</v>
      </c>
      <c r="H42" s="21" t="n">
        <f aca="false">G42</f>
        <v>0.1</v>
      </c>
      <c r="J42" s="27" t="n">
        <f aca="false">$B42*I42</f>
        <v>0</v>
      </c>
      <c r="K42" s="28" t="n">
        <f aca="false">$C42*J42</f>
        <v>0</v>
      </c>
      <c r="L42" s="21" t="n">
        <f aca="false">K42</f>
        <v>0</v>
      </c>
      <c r="M42" s="26" t="n">
        <v>1</v>
      </c>
      <c r="N42" s="27" t="n">
        <f aca="false">$B42*M42</f>
        <v>0.5</v>
      </c>
      <c r="O42" s="28" t="n">
        <f aca="false">$C42*N42</f>
        <v>1</v>
      </c>
      <c r="P42" s="21" t="n">
        <f aca="false">O42</f>
        <v>1</v>
      </c>
      <c r="Q42" s="26" t="n">
        <v>0.01</v>
      </c>
      <c r="R42" s="27" t="n">
        <f aca="false">$B42*Q42</f>
        <v>0.005</v>
      </c>
      <c r="S42" s="28" t="n">
        <f aca="false">$C42*R42</f>
        <v>0.01</v>
      </c>
      <c r="T42" s="21" t="n">
        <f aca="false">S42</f>
        <v>0.01</v>
      </c>
      <c r="U42" s="26" t="n">
        <v>0.4</v>
      </c>
      <c r="V42" s="27" t="n">
        <f aca="false">$B42*U42</f>
        <v>0.2</v>
      </c>
      <c r="W42" s="28" t="n">
        <f aca="false">$C42*V42</f>
        <v>0.4</v>
      </c>
      <c r="X42" s="21" t="n">
        <f aca="false">W42</f>
        <v>0.4</v>
      </c>
      <c r="Y42" s="26" t="n">
        <v>0.1</v>
      </c>
      <c r="Z42" s="27" t="n">
        <f aca="false">$B42*Y42</f>
        <v>0.05</v>
      </c>
      <c r="AA42" s="28" t="n">
        <f aca="false">$C42*Z42</f>
        <v>0.1</v>
      </c>
      <c r="AB42" s="21" t="n">
        <f aca="false">AA42</f>
        <v>0.1</v>
      </c>
    </row>
    <row r="43" customFormat="false" ht="15" hidden="false" customHeight="false" outlineLevel="0" collapsed="false">
      <c r="A43" s="19" t="str">
        <f aca="false">Specs!A43</f>
        <v>eHERBACEOUS_PRIMARY_LAYER_PERCENT_COVER</v>
      </c>
      <c r="B43" s="31" t="n">
        <v>0.5</v>
      </c>
      <c r="C43" s="36" t="n">
        <f aca="false">(1/0.5)</f>
        <v>2</v>
      </c>
      <c r="D43" s="33"/>
      <c r="E43" s="26" t="n">
        <v>0.7</v>
      </c>
      <c r="F43" s="27" t="n">
        <f aca="false">$B43*E43</f>
        <v>0.35</v>
      </c>
      <c r="G43" s="28" t="n">
        <f aca="false">$C43*F43</f>
        <v>0.7</v>
      </c>
      <c r="H43" s="21" t="n">
        <f aca="false">G43</f>
        <v>0.7</v>
      </c>
      <c r="J43" s="27" t="n">
        <f aca="false">$B43*I43</f>
        <v>0</v>
      </c>
      <c r="K43" s="28" t="n">
        <f aca="false">$C43*J43</f>
        <v>0</v>
      </c>
      <c r="L43" s="21" t="n">
        <f aca="false">K43</f>
        <v>0</v>
      </c>
      <c r="M43" s="26" t="n">
        <v>90</v>
      </c>
      <c r="N43" s="27" t="n">
        <f aca="false">$B43*M43</f>
        <v>45</v>
      </c>
      <c r="O43" s="28" t="n">
        <f aca="false">$C43*N43</f>
        <v>90</v>
      </c>
      <c r="P43" s="21" t="n">
        <f aca="false">O43</f>
        <v>90</v>
      </c>
      <c r="Q43" s="26" t="n">
        <v>2</v>
      </c>
      <c r="R43" s="27" t="n">
        <f aca="false">$B43*Q43</f>
        <v>1</v>
      </c>
      <c r="S43" s="28" t="n">
        <f aca="false">$C43*R43</f>
        <v>2</v>
      </c>
      <c r="T43" s="21" t="n">
        <f aca="false">S43</f>
        <v>2</v>
      </c>
      <c r="U43" s="26" t="n">
        <v>30</v>
      </c>
      <c r="V43" s="27" t="n">
        <f aca="false">$B43*U43</f>
        <v>15</v>
      </c>
      <c r="W43" s="28" t="n">
        <f aca="false">$C43*V43</f>
        <v>30</v>
      </c>
      <c r="X43" s="21" t="n">
        <f aca="false">W43</f>
        <v>30</v>
      </c>
      <c r="Y43" s="26" t="n">
        <v>20</v>
      </c>
      <c r="Z43" s="27" t="n">
        <f aca="false">$B43*Y43</f>
        <v>10</v>
      </c>
      <c r="AA43" s="28" t="n">
        <f aca="false">$C43*Z43</f>
        <v>20</v>
      </c>
      <c r="AB43" s="21" t="n">
        <f aca="false">AA43</f>
        <v>20</v>
      </c>
    </row>
    <row r="44" customFormat="false" ht="15" hidden="false" customHeight="false" outlineLevel="0" collapsed="false">
      <c r="A44" s="19" t="str">
        <f aca="false">Specs!A44</f>
        <v>eHERBACEOUS_PRIMARY_LAYER_PERCENT_LIVE</v>
      </c>
      <c r="B44" s="31" t="n">
        <v>0.5</v>
      </c>
      <c r="C44" s="36" t="n">
        <f aca="false">(1/0.5)</f>
        <v>2</v>
      </c>
      <c r="D44" s="33"/>
      <c r="E44" s="26" t="n">
        <v>95</v>
      </c>
      <c r="F44" s="27" t="n">
        <f aca="false">$B44*E44</f>
        <v>47.5</v>
      </c>
      <c r="G44" s="28" t="n">
        <f aca="false">$C44*F44</f>
        <v>95</v>
      </c>
      <c r="H44" s="21" t="n">
        <f aca="false">G44</f>
        <v>95</v>
      </c>
      <c r="J44" s="27" t="n">
        <f aca="false">$B44*I44</f>
        <v>0</v>
      </c>
      <c r="K44" s="28" t="n">
        <f aca="false">$C44*J44</f>
        <v>0</v>
      </c>
      <c r="L44" s="21" t="n">
        <f aca="false">K44</f>
        <v>0</v>
      </c>
      <c r="M44" s="26" t="n">
        <v>85</v>
      </c>
      <c r="N44" s="27" t="n">
        <f aca="false">$B44*M44</f>
        <v>42.5</v>
      </c>
      <c r="O44" s="28" t="n">
        <f aca="false">$C44*N44</f>
        <v>85</v>
      </c>
      <c r="P44" s="21" t="n">
        <f aca="false">O44</f>
        <v>85</v>
      </c>
      <c r="Q44" s="26" t="n">
        <v>90</v>
      </c>
      <c r="R44" s="27" t="n">
        <f aca="false">$B44*Q44</f>
        <v>45</v>
      </c>
      <c r="S44" s="28" t="n">
        <f aca="false">$C44*R44</f>
        <v>90</v>
      </c>
      <c r="T44" s="21" t="n">
        <f aca="false">S44</f>
        <v>90</v>
      </c>
      <c r="U44" s="26" t="n">
        <v>80</v>
      </c>
      <c r="V44" s="27" t="n">
        <f aca="false">$B44*U44</f>
        <v>40</v>
      </c>
      <c r="W44" s="28" t="n">
        <f aca="false">$C44*V44</f>
        <v>80</v>
      </c>
      <c r="X44" s="21" t="n">
        <f aca="false">W44</f>
        <v>80</v>
      </c>
      <c r="Y44" s="26" t="n">
        <v>60</v>
      </c>
      <c r="Z44" s="27" t="n">
        <f aca="false">$B44*Y44</f>
        <v>30</v>
      </c>
      <c r="AA44" s="28" t="n">
        <f aca="false">$C44*Z44</f>
        <v>60</v>
      </c>
      <c r="AB44" s="21" t="n">
        <f aca="false">AA44</f>
        <v>60</v>
      </c>
    </row>
    <row r="45" customFormat="false" ht="15" hidden="false" customHeight="false" outlineLevel="0" collapsed="false">
      <c r="A45" s="19" t="str">
        <f aca="false">Specs!A45</f>
        <v>eHERBACEOUS_SECONDARY_LAYER_HEIGHT</v>
      </c>
      <c r="B45" s="31" t="n">
        <v>0.5</v>
      </c>
      <c r="C45" s="36" t="n">
        <f aca="false">(1/0.5)</f>
        <v>2</v>
      </c>
      <c r="D45" s="33"/>
      <c r="E45" s="26" t="n">
        <v>0.9</v>
      </c>
      <c r="F45" s="27" t="n">
        <f aca="false">$B45*E45</f>
        <v>0.45</v>
      </c>
      <c r="G45" s="28" t="n">
        <f aca="false">$C45*F45</f>
        <v>0.9</v>
      </c>
      <c r="H45" s="21" t="n">
        <f aca="false">G45</f>
        <v>0.9</v>
      </c>
      <c r="J45" s="27" t="n">
        <f aca="false">$B45*I45</f>
        <v>0</v>
      </c>
      <c r="K45" s="28" t="n">
        <f aca="false">$C45*J45</f>
        <v>0</v>
      </c>
      <c r="L45" s="21" t="n">
        <f aca="false">K45</f>
        <v>0</v>
      </c>
      <c r="M45" s="26" t="n">
        <v>1</v>
      </c>
      <c r="N45" s="27" t="n">
        <f aca="false">$B45*M45</f>
        <v>0.5</v>
      </c>
      <c r="O45" s="28" t="n">
        <f aca="false">$C45*N45</f>
        <v>1</v>
      </c>
      <c r="P45" s="21" t="n">
        <f aca="false">O45</f>
        <v>1</v>
      </c>
      <c r="Q45" s="26" t="n">
        <v>0.5</v>
      </c>
      <c r="R45" s="27" t="n">
        <f aca="false">$B45*Q45</f>
        <v>0.25</v>
      </c>
      <c r="S45" s="28" t="n">
        <f aca="false">$C45*R45</f>
        <v>0.5</v>
      </c>
      <c r="T45" s="21" t="n">
        <f aca="false">S45</f>
        <v>0.5</v>
      </c>
      <c r="V45" s="27" t="n">
        <f aca="false">$B45*U45</f>
        <v>0</v>
      </c>
      <c r="W45" s="28" t="n">
        <f aca="false">$C45*V45</f>
        <v>0</v>
      </c>
      <c r="X45" s="21" t="n">
        <f aca="false">W45</f>
        <v>0</v>
      </c>
      <c r="Y45" s="26" t="n">
        <v>1</v>
      </c>
      <c r="Z45" s="27" t="n">
        <f aca="false">$B45*Y45</f>
        <v>0.5</v>
      </c>
      <c r="AA45" s="28" t="n">
        <f aca="false">$C45*Z45</f>
        <v>1</v>
      </c>
      <c r="AB45" s="21" t="n">
        <f aca="false">AA45</f>
        <v>1</v>
      </c>
    </row>
    <row r="46" customFormat="false" ht="15" hidden="false" customHeight="false" outlineLevel="0" collapsed="false">
      <c r="A46" s="19" t="str">
        <f aca="false">Specs!A46</f>
        <v>eHERBACEOUS_SECONDARY_LAYER_LOADING</v>
      </c>
      <c r="B46" s="31" t="n">
        <v>0.5</v>
      </c>
      <c r="C46" s="36" t="n">
        <f aca="false">(1/0.5)</f>
        <v>2</v>
      </c>
      <c r="D46" s="33"/>
      <c r="E46" s="26" t="n">
        <v>0.1</v>
      </c>
      <c r="F46" s="27" t="n">
        <f aca="false">$B46*E46</f>
        <v>0.05</v>
      </c>
      <c r="G46" s="28" t="n">
        <f aca="false">$C46*F46</f>
        <v>0.1</v>
      </c>
      <c r="H46" s="21" t="n">
        <f aca="false">G46</f>
        <v>0.1</v>
      </c>
      <c r="J46" s="27" t="n">
        <f aca="false">$B46*I46</f>
        <v>0</v>
      </c>
      <c r="K46" s="28" t="n">
        <f aca="false">$C46*J46</f>
        <v>0</v>
      </c>
      <c r="L46" s="21" t="n">
        <f aca="false">K46</f>
        <v>0</v>
      </c>
      <c r="M46" s="26" t="n">
        <v>0.01</v>
      </c>
      <c r="N46" s="27" t="n">
        <f aca="false">$B46*M46</f>
        <v>0.005</v>
      </c>
      <c r="O46" s="28" t="n">
        <f aca="false">$C46*N46</f>
        <v>0.01</v>
      </c>
      <c r="P46" s="21" t="n">
        <f aca="false">O46</f>
        <v>0.01</v>
      </c>
      <c r="Q46" s="26" t="n">
        <v>0.02</v>
      </c>
      <c r="R46" s="27" t="n">
        <f aca="false">$B46*Q46</f>
        <v>0.01</v>
      </c>
      <c r="S46" s="28" t="n">
        <f aca="false">$C46*R46</f>
        <v>0.02</v>
      </c>
      <c r="T46" s="21" t="n">
        <f aca="false">S46</f>
        <v>0.02</v>
      </c>
      <c r="V46" s="27" t="n">
        <f aca="false">$B46*U46</f>
        <v>0</v>
      </c>
      <c r="W46" s="28" t="n">
        <f aca="false">$C46*V46</f>
        <v>0</v>
      </c>
      <c r="X46" s="21" t="n">
        <f aca="false">W46</f>
        <v>0</v>
      </c>
      <c r="Y46" s="26" t="n">
        <v>0.1</v>
      </c>
      <c r="Z46" s="27" t="n">
        <f aca="false">$B46*Y46</f>
        <v>0.05</v>
      </c>
      <c r="AA46" s="28" t="n">
        <f aca="false">$C46*Z46</f>
        <v>0.1</v>
      </c>
      <c r="AB46" s="21" t="n">
        <f aca="false">AA46</f>
        <v>0.1</v>
      </c>
    </row>
    <row r="47" customFormat="false" ht="15" hidden="false" customHeight="false" outlineLevel="0" collapsed="false">
      <c r="A47" s="19" t="str">
        <f aca="false">Specs!A47</f>
        <v>eHERBACEOUS_SECONDARY_LAYER_PERCENT_COVER</v>
      </c>
      <c r="B47" s="31" t="n">
        <v>0.5</v>
      </c>
      <c r="C47" s="36" t="n">
        <f aca="false">(1/0.5)</f>
        <v>2</v>
      </c>
      <c r="D47" s="33"/>
      <c r="E47" s="26" t="n">
        <v>0.2</v>
      </c>
      <c r="F47" s="27" t="n">
        <f aca="false">$B47*E47</f>
        <v>0.1</v>
      </c>
      <c r="G47" s="28" t="n">
        <f aca="false">$C47*F47</f>
        <v>0.2</v>
      </c>
      <c r="H47" s="21" t="n">
        <f aca="false">G47</f>
        <v>0.2</v>
      </c>
      <c r="J47" s="27" t="n">
        <f aca="false">$B47*I47</f>
        <v>0</v>
      </c>
      <c r="K47" s="28" t="n">
        <f aca="false">$C47*J47</f>
        <v>0</v>
      </c>
      <c r="L47" s="21" t="n">
        <f aca="false">K47</f>
        <v>0</v>
      </c>
      <c r="M47" s="26" t="n">
        <v>8</v>
      </c>
      <c r="N47" s="27" t="n">
        <f aca="false">$B47*M47</f>
        <v>4</v>
      </c>
      <c r="O47" s="28" t="n">
        <f aca="false">$C47*N47</f>
        <v>8</v>
      </c>
      <c r="P47" s="21" t="n">
        <f aca="false">O47</f>
        <v>8</v>
      </c>
      <c r="Q47" s="26" t="n">
        <v>5</v>
      </c>
      <c r="R47" s="27" t="n">
        <f aca="false">$B47*Q47</f>
        <v>2.5</v>
      </c>
      <c r="S47" s="28" t="n">
        <f aca="false">$C47*R47</f>
        <v>5</v>
      </c>
      <c r="T47" s="21" t="n">
        <f aca="false">S47</f>
        <v>5</v>
      </c>
      <c r="V47" s="27" t="n">
        <f aca="false">$B47*U47</f>
        <v>0</v>
      </c>
      <c r="W47" s="28" t="n">
        <f aca="false">$C47*V47</f>
        <v>0</v>
      </c>
      <c r="X47" s="21" t="n">
        <f aca="false">W47</f>
        <v>0</v>
      </c>
      <c r="Y47" s="26" t="n">
        <v>20</v>
      </c>
      <c r="Z47" s="27" t="n">
        <f aca="false">$B47*Y47</f>
        <v>10</v>
      </c>
      <c r="AA47" s="28" t="n">
        <f aca="false">$C47*Z47</f>
        <v>20</v>
      </c>
      <c r="AB47" s="21" t="n">
        <f aca="false">AA47</f>
        <v>20</v>
      </c>
    </row>
    <row r="48" customFormat="false" ht="15" hidden="false" customHeight="false" outlineLevel="0" collapsed="false">
      <c r="A48" s="19" t="str">
        <f aca="false">Specs!A48</f>
        <v>eHERBACEOUS_SECONDARY_LAYER_PERCENT_LIVE</v>
      </c>
      <c r="B48" s="31" t="n">
        <v>0.5</v>
      </c>
      <c r="C48" s="36" t="n">
        <f aca="false">(1/0.5)</f>
        <v>2</v>
      </c>
      <c r="D48" s="33"/>
      <c r="E48" s="26" t="n">
        <v>85</v>
      </c>
      <c r="F48" s="27" t="n">
        <f aca="false">$B48*E48</f>
        <v>42.5</v>
      </c>
      <c r="G48" s="28" t="n">
        <f aca="false">$C48*F48</f>
        <v>85</v>
      </c>
      <c r="H48" s="21" t="n">
        <f aca="false">G48</f>
        <v>85</v>
      </c>
      <c r="J48" s="27" t="n">
        <f aca="false">$B48*I48</f>
        <v>0</v>
      </c>
      <c r="K48" s="28" t="n">
        <f aca="false">$C48*J48</f>
        <v>0</v>
      </c>
      <c r="L48" s="21" t="n">
        <f aca="false">K48</f>
        <v>0</v>
      </c>
      <c r="M48" s="26" t="n">
        <v>70</v>
      </c>
      <c r="N48" s="27" t="n">
        <f aca="false">$B48*M48</f>
        <v>35</v>
      </c>
      <c r="O48" s="28" t="n">
        <f aca="false">$C48*N48</f>
        <v>70</v>
      </c>
      <c r="P48" s="21" t="n">
        <f aca="false">O48</f>
        <v>70</v>
      </c>
      <c r="Q48" s="26" t="n">
        <v>90</v>
      </c>
      <c r="R48" s="27" t="n">
        <f aca="false">$B48*Q48</f>
        <v>45</v>
      </c>
      <c r="S48" s="28" t="n">
        <f aca="false">$C48*R48</f>
        <v>90</v>
      </c>
      <c r="T48" s="21" t="n">
        <f aca="false">S48</f>
        <v>90</v>
      </c>
      <c r="V48" s="27" t="n">
        <f aca="false">$B48*U48</f>
        <v>0</v>
      </c>
      <c r="W48" s="28" t="n">
        <f aca="false">$C48*V48</f>
        <v>0</v>
      </c>
      <c r="X48" s="21" t="n">
        <f aca="false">W48</f>
        <v>0</v>
      </c>
      <c r="Y48" s="26" t="n">
        <v>60</v>
      </c>
      <c r="Z48" s="27" t="n">
        <f aca="false">$B48*Y48</f>
        <v>30</v>
      </c>
      <c r="AA48" s="28" t="n">
        <f aca="false">$C48*Z48</f>
        <v>60</v>
      </c>
      <c r="AB48" s="21" t="n">
        <f aca="false">AA48</f>
        <v>60</v>
      </c>
    </row>
    <row r="49" customFormat="false" ht="15" hidden="false" customHeight="false" outlineLevel="0" collapsed="false">
      <c r="A49" s="19" t="str">
        <f aca="false">Specs!A49</f>
        <v>eWOODY_FUEL_ALL_DOWNED_WOODY_FUEL_DEPTH</v>
      </c>
      <c r="B49" s="31" t="n">
        <v>0.5</v>
      </c>
      <c r="C49" s="32" t="n">
        <v>1.25</v>
      </c>
      <c r="D49" s="34" t="n">
        <f aca="false">1/(0.5*1.25)</f>
        <v>1.6</v>
      </c>
      <c r="E49" s="26" t="n">
        <v>4</v>
      </c>
      <c r="F49" s="27" t="n">
        <f aca="false">$B49*E49</f>
        <v>2</v>
      </c>
      <c r="G49" s="28" t="n">
        <f aca="false">$C49*F49</f>
        <v>2.5</v>
      </c>
      <c r="H49" s="35" t="n">
        <f aca="false">$D49*G49</f>
        <v>4</v>
      </c>
      <c r="I49" s="26" t="n">
        <v>1</v>
      </c>
      <c r="J49" s="27" t="n">
        <f aca="false">$B49*I49</f>
        <v>0.5</v>
      </c>
      <c r="K49" s="28" t="n">
        <f aca="false">$C49*J49</f>
        <v>0.625</v>
      </c>
      <c r="L49" s="35" t="n">
        <f aca="false">$D49*K49</f>
        <v>1</v>
      </c>
      <c r="N49" s="27" t="n">
        <f aca="false">$B49*M49</f>
        <v>0</v>
      </c>
      <c r="O49" s="28" t="n">
        <f aca="false">$C49*N49</f>
        <v>0</v>
      </c>
      <c r="P49" s="35" t="n">
        <f aca="false">$D49*O49</f>
        <v>0</v>
      </c>
      <c r="Q49" s="26" t="n">
        <v>0.5</v>
      </c>
      <c r="R49" s="27" t="n">
        <f aca="false">$B49*Q49</f>
        <v>0.25</v>
      </c>
      <c r="S49" s="28" t="n">
        <f aca="false">$C49*R49</f>
        <v>0.3125</v>
      </c>
      <c r="T49" s="35" t="n">
        <f aca="false">$D49*S49</f>
        <v>0.5</v>
      </c>
      <c r="U49" s="26" t="n">
        <v>1</v>
      </c>
      <c r="V49" s="27" t="n">
        <f aca="false">$B49*U49</f>
        <v>0.5</v>
      </c>
      <c r="W49" s="28" t="n">
        <f aca="false">$C49*V49</f>
        <v>0.625</v>
      </c>
      <c r="X49" s="35" t="n">
        <f aca="false">$D49*W49</f>
        <v>1</v>
      </c>
      <c r="Y49" s="26" t="n">
        <v>0.5</v>
      </c>
      <c r="Z49" s="27" t="n">
        <f aca="false">$B49*Y49</f>
        <v>0.25</v>
      </c>
      <c r="AA49" s="28" t="n">
        <f aca="false">$C49*Z49</f>
        <v>0.3125</v>
      </c>
      <c r="AB49" s="35" t="n">
        <f aca="false">$D49*AA49</f>
        <v>0.5</v>
      </c>
    </row>
    <row r="50" customFormat="false" ht="15" hidden="false" customHeight="false" outlineLevel="0" collapsed="false">
      <c r="A50" s="19" t="str">
        <f aca="false">Specs!A50</f>
        <v>eWOODY_FUEL_ALL_DOWNED_WOODY_FUEL_TOTAL_PERCENT_COVER</v>
      </c>
      <c r="B50" s="31" t="n">
        <v>0.5</v>
      </c>
      <c r="C50" s="32" t="n">
        <v>1.25</v>
      </c>
      <c r="D50" s="34" t="n">
        <f aca="false">1/(0.5*1.25)</f>
        <v>1.6</v>
      </c>
      <c r="E50" s="26" t="n">
        <v>70</v>
      </c>
      <c r="F50" s="27" t="n">
        <f aca="false">$B50*E50</f>
        <v>35</v>
      </c>
      <c r="G50" s="28" t="n">
        <f aca="false">$C50*F50</f>
        <v>43.75</v>
      </c>
      <c r="H50" s="35" t="n">
        <f aca="false">$D50*G50</f>
        <v>70</v>
      </c>
      <c r="I50" s="26" t="n">
        <v>50</v>
      </c>
      <c r="J50" s="27" t="n">
        <f aca="false">$B50*I50</f>
        <v>25</v>
      </c>
      <c r="K50" s="28" t="n">
        <f aca="false">$C50*J50</f>
        <v>31.25</v>
      </c>
      <c r="L50" s="35" t="n">
        <f aca="false">$D50*K50</f>
        <v>50</v>
      </c>
      <c r="N50" s="27" t="n">
        <f aca="false">$B50*M50</f>
        <v>0</v>
      </c>
      <c r="O50" s="28" t="n">
        <f aca="false">$C50*N50</f>
        <v>0</v>
      </c>
      <c r="P50" s="35" t="n">
        <f aca="false">$D50*O50</f>
        <v>0</v>
      </c>
      <c r="Q50" s="26" t="n">
        <v>30</v>
      </c>
      <c r="R50" s="27" t="n">
        <f aca="false">$B50*Q50</f>
        <v>15</v>
      </c>
      <c r="S50" s="28" t="n">
        <f aca="false">$C50*R50</f>
        <v>18.75</v>
      </c>
      <c r="T50" s="35" t="n">
        <f aca="false">$D50*S50</f>
        <v>30</v>
      </c>
      <c r="U50" s="26" t="n">
        <v>40</v>
      </c>
      <c r="V50" s="27" t="n">
        <f aca="false">$B50*U50</f>
        <v>20</v>
      </c>
      <c r="W50" s="28" t="n">
        <f aca="false">$C50*V50</f>
        <v>25</v>
      </c>
      <c r="X50" s="35" t="n">
        <f aca="false">$D50*W50</f>
        <v>40</v>
      </c>
      <c r="Y50" s="26" t="n">
        <v>15</v>
      </c>
      <c r="Z50" s="27" t="n">
        <f aca="false">$B50*Y50</f>
        <v>7.5</v>
      </c>
      <c r="AA50" s="28" t="n">
        <f aca="false">$C50*Z50</f>
        <v>9.375</v>
      </c>
      <c r="AB50" s="35" t="n">
        <f aca="false">$D50*AA50</f>
        <v>15</v>
      </c>
    </row>
    <row r="51" customFormat="false" ht="15" hidden="false" customHeight="false" outlineLevel="0" collapsed="false">
      <c r="A51" s="19" t="str">
        <f aca="false">Specs!A51</f>
        <v>eWOODY_FUEL_SOUND_WOOD_LOADINGS_ZERO_TO_THREE_INCHES_ONE_TO_THREE_INCHES</v>
      </c>
      <c r="B51" s="31" t="n">
        <v>0.5</v>
      </c>
      <c r="C51" s="32" t="n">
        <v>1.25</v>
      </c>
      <c r="D51" s="34" t="n">
        <f aca="false">1/(0.5*1.25)</f>
        <v>1.6</v>
      </c>
      <c r="E51" s="26" t="n">
        <v>2</v>
      </c>
      <c r="F51" s="27" t="n">
        <f aca="false">$B51*E51</f>
        <v>1</v>
      </c>
      <c r="G51" s="28" t="n">
        <f aca="false">$C51*F51</f>
        <v>1.25</v>
      </c>
      <c r="H51" s="35" t="n">
        <f aca="false">$D51*G51</f>
        <v>2</v>
      </c>
      <c r="I51" s="26" t="n">
        <v>1</v>
      </c>
      <c r="J51" s="27" t="n">
        <f aca="false">$B51*I51</f>
        <v>0.5</v>
      </c>
      <c r="K51" s="28" t="n">
        <f aca="false">$C51*J51</f>
        <v>0.625</v>
      </c>
      <c r="L51" s="35" t="n">
        <f aca="false">$D51*K51</f>
        <v>1</v>
      </c>
      <c r="N51" s="27" t="n">
        <f aca="false">$B51*M51</f>
        <v>0</v>
      </c>
      <c r="O51" s="28" t="n">
        <f aca="false">$C51*N51</f>
        <v>0</v>
      </c>
      <c r="P51" s="35" t="n">
        <f aca="false">$D51*O51</f>
        <v>0</v>
      </c>
      <c r="Q51" s="26" t="n">
        <v>0.5</v>
      </c>
      <c r="R51" s="27" t="n">
        <f aca="false">$B51*Q51</f>
        <v>0.25</v>
      </c>
      <c r="S51" s="28" t="n">
        <f aca="false">$C51*R51</f>
        <v>0.3125</v>
      </c>
      <c r="T51" s="35" t="n">
        <f aca="false">$D51*S51</f>
        <v>0.5</v>
      </c>
      <c r="U51" s="26" t="n">
        <v>1</v>
      </c>
      <c r="V51" s="27" t="n">
        <f aca="false">$B51*U51</f>
        <v>0.5</v>
      </c>
      <c r="W51" s="28" t="n">
        <f aca="false">$C51*V51</f>
        <v>0.625</v>
      </c>
      <c r="X51" s="35" t="n">
        <f aca="false">$D51*W51</f>
        <v>1</v>
      </c>
      <c r="Y51" s="26" t="n">
        <v>0.3</v>
      </c>
      <c r="Z51" s="27" t="n">
        <f aca="false">$B51*Y51</f>
        <v>0.15</v>
      </c>
      <c r="AA51" s="28" t="n">
        <f aca="false">$C51*Z51</f>
        <v>0.1875</v>
      </c>
      <c r="AB51" s="35" t="n">
        <f aca="false">$D51*AA51</f>
        <v>0.3</v>
      </c>
    </row>
    <row r="52" customFormat="false" ht="15" hidden="false" customHeight="false" outlineLevel="0" collapsed="false">
      <c r="A52" s="19" t="str">
        <f aca="false">Specs!A52</f>
        <v>eWOODY_FUEL_SOUND_WOOD_LOADINGS_ZERO_TO_THREE_INCHES_QUARTER_INCH_TO_ONE_INCH</v>
      </c>
      <c r="B52" s="31" t="n">
        <v>0.5</v>
      </c>
      <c r="C52" s="32" t="n">
        <v>1.25</v>
      </c>
      <c r="D52" s="34" t="n">
        <f aca="false">1/(0.5*1.25)</f>
        <v>1.6</v>
      </c>
      <c r="E52" s="26" t="n">
        <v>1.5</v>
      </c>
      <c r="F52" s="27" t="n">
        <f aca="false">$B52*E52</f>
        <v>0.75</v>
      </c>
      <c r="G52" s="28" t="n">
        <f aca="false">$C52*F52</f>
        <v>0.9375</v>
      </c>
      <c r="H52" s="35" t="n">
        <f aca="false">$D52*G52</f>
        <v>1.5</v>
      </c>
      <c r="I52" s="26" t="n">
        <v>1</v>
      </c>
      <c r="J52" s="27" t="n">
        <f aca="false">$B52*I52</f>
        <v>0.5</v>
      </c>
      <c r="K52" s="28" t="n">
        <f aca="false">$C52*J52</f>
        <v>0.625</v>
      </c>
      <c r="L52" s="35" t="n">
        <f aca="false">$D52*K52</f>
        <v>1</v>
      </c>
      <c r="N52" s="27" t="n">
        <f aca="false">$B52*M52</f>
        <v>0</v>
      </c>
      <c r="O52" s="28" t="n">
        <f aca="false">$C52*N52</f>
        <v>0</v>
      </c>
      <c r="P52" s="35" t="n">
        <f aca="false">$D52*O52</f>
        <v>0</v>
      </c>
      <c r="Q52" s="26" t="n">
        <v>0.2</v>
      </c>
      <c r="R52" s="27" t="n">
        <f aca="false">$B52*Q52</f>
        <v>0.1</v>
      </c>
      <c r="S52" s="28" t="n">
        <f aca="false">$C52*R52</f>
        <v>0.125</v>
      </c>
      <c r="T52" s="35" t="n">
        <f aca="false">$D52*S52</f>
        <v>0.2</v>
      </c>
      <c r="U52" s="26" t="n">
        <v>0.5</v>
      </c>
      <c r="V52" s="27" t="n">
        <f aca="false">$B52*U52</f>
        <v>0.25</v>
      </c>
      <c r="W52" s="28" t="n">
        <f aca="false">$C52*V52</f>
        <v>0.3125</v>
      </c>
      <c r="X52" s="35" t="n">
        <f aca="false">$D52*W52</f>
        <v>0.5</v>
      </c>
      <c r="Y52" s="26" t="n">
        <v>0.4</v>
      </c>
      <c r="Z52" s="27" t="n">
        <f aca="false">$B52*Y52</f>
        <v>0.2</v>
      </c>
      <c r="AA52" s="28" t="n">
        <f aca="false">$C52*Z52</f>
        <v>0.25</v>
      </c>
      <c r="AB52" s="35" t="n">
        <f aca="false">$D52*AA52</f>
        <v>0.4</v>
      </c>
    </row>
    <row r="53" customFormat="false" ht="15" hidden="false" customHeight="false" outlineLevel="0" collapsed="false">
      <c r="A53" s="19" t="str">
        <f aca="false">Specs!A53</f>
        <v>eWOODY_FUEL_SOUND_WOOD_LOADINGS_ZERO_TO_THREE_INCHES_ZERO_TO_QUARTER_INCH</v>
      </c>
      <c r="B53" s="31" t="n">
        <v>0.5</v>
      </c>
      <c r="C53" s="32" t="n">
        <v>1.25</v>
      </c>
      <c r="D53" s="34" t="n">
        <f aca="false">1/(0.5*1.25)</f>
        <v>1.6</v>
      </c>
      <c r="E53" s="26" t="n">
        <v>1</v>
      </c>
      <c r="F53" s="27" t="n">
        <f aca="false">$B53*E53</f>
        <v>0.5</v>
      </c>
      <c r="G53" s="28" t="n">
        <f aca="false">$C53*F53</f>
        <v>0.625</v>
      </c>
      <c r="H53" s="35" t="n">
        <f aca="false">$D53*G53</f>
        <v>1</v>
      </c>
      <c r="I53" s="26" t="n">
        <v>0.5</v>
      </c>
      <c r="J53" s="27" t="n">
        <f aca="false">$B53*I53</f>
        <v>0.25</v>
      </c>
      <c r="K53" s="28" t="n">
        <f aca="false">$C53*J53</f>
        <v>0.3125</v>
      </c>
      <c r="L53" s="35" t="n">
        <f aca="false">$D53*K53</f>
        <v>0.5</v>
      </c>
      <c r="N53" s="27" t="n">
        <f aca="false">$B53*M53</f>
        <v>0</v>
      </c>
      <c r="O53" s="28" t="n">
        <f aca="false">$C53*N53</f>
        <v>0</v>
      </c>
      <c r="P53" s="35" t="n">
        <f aca="false">$D53*O53</f>
        <v>0</v>
      </c>
      <c r="Q53" s="26" t="n">
        <v>0.1</v>
      </c>
      <c r="R53" s="27" t="n">
        <f aca="false">$B53*Q53</f>
        <v>0.05</v>
      </c>
      <c r="S53" s="28" t="n">
        <f aca="false">$C53*R53</f>
        <v>0.0625</v>
      </c>
      <c r="T53" s="35" t="n">
        <f aca="false">$D53*S53</f>
        <v>0.1</v>
      </c>
      <c r="U53" s="26" t="n">
        <v>0.3</v>
      </c>
      <c r="V53" s="27" t="n">
        <f aca="false">$B53*U53</f>
        <v>0.15</v>
      </c>
      <c r="W53" s="28" t="n">
        <f aca="false">$C53*V53</f>
        <v>0.1875</v>
      </c>
      <c r="X53" s="35" t="n">
        <f aca="false">$D53*W53</f>
        <v>0.3</v>
      </c>
      <c r="Y53" s="26" t="n">
        <v>0.02</v>
      </c>
      <c r="Z53" s="27" t="n">
        <f aca="false">$B53*Y53</f>
        <v>0.01</v>
      </c>
      <c r="AA53" s="28" t="n">
        <f aca="false">$C53*Z53</f>
        <v>0.0125</v>
      </c>
      <c r="AB53" s="35" t="n">
        <f aca="false">$D53*AA53</f>
        <v>0.02</v>
      </c>
    </row>
    <row r="54" customFormat="false" ht="15" hidden="false" customHeight="false" outlineLevel="0" collapsed="false">
      <c r="A54" s="19" t="str">
        <f aca="false">Specs!A54</f>
        <v>eWOODY_FUEL_SOUND_WOOD_LOADINGS_GREATER_THAN_THREE_INCHES_THREE_TO_NINE_INCHES</v>
      </c>
      <c r="B54" s="31" t="n">
        <v>0.9</v>
      </c>
      <c r="C54" s="32"/>
      <c r="D54" s="34" t="n">
        <f aca="false">1/0.9</f>
        <v>1.11111111111111</v>
      </c>
      <c r="E54" s="26" t="n">
        <v>6</v>
      </c>
      <c r="F54" s="27" t="n">
        <f aca="false">$B54*E54</f>
        <v>5.4</v>
      </c>
      <c r="G54" s="28" t="n">
        <f aca="false">F54</f>
        <v>5.4</v>
      </c>
      <c r="H54" s="35" t="n">
        <f aca="false">$D54*G54</f>
        <v>6</v>
      </c>
      <c r="I54" s="26" t="n">
        <v>0</v>
      </c>
      <c r="J54" s="27" t="n">
        <f aca="false">$B54*I54</f>
        <v>0</v>
      </c>
      <c r="K54" s="28" t="n">
        <f aca="false">J54</f>
        <v>0</v>
      </c>
      <c r="L54" s="35" t="n">
        <f aca="false">$D54*K54</f>
        <v>0</v>
      </c>
      <c r="N54" s="27" t="n">
        <f aca="false">$B54*M54</f>
        <v>0</v>
      </c>
      <c r="O54" s="28" t="n">
        <f aca="false">N54</f>
        <v>0</v>
      </c>
      <c r="P54" s="35" t="n">
        <f aca="false">$D54*O54</f>
        <v>0</v>
      </c>
      <c r="Q54" s="26" t="n">
        <v>1</v>
      </c>
      <c r="R54" s="27" t="n">
        <f aca="false">$B54*Q54</f>
        <v>0.9</v>
      </c>
      <c r="S54" s="28" t="n">
        <f aca="false">R54</f>
        <v>0.9</v>
      </c>
      <c r="T54" s="35" t="n">
        <f aca="false">$D54*S54</f>
        <v>1</v>
      </c>
      <c r="U54" s="26" t="n">
        <v>1.2</v>
      </c>
      <c r="V54" s="27" t="n">
        <f aca="false">$B54*U54</f>
        <v>1.08</v>
      </c>
      <c r="W54" s="28" t="n">
        <f aca="false">V54</f>
        <v>1.08</v>
      </c>
      <c r="X54" s="35" t="n">
        <f aca="false">$D54*W54</f>
        <v>1.2</v>
      </c>
      <c r="Y54" s="26" t="n">
        <v>0.5</v>
      </c>
      <c r="Z54" s="27" t="n">
        <f aca="false">$B54*Y54</f>
        <v>0.45</v>
      </c>
      <c r="AA54" s="28" t="n">
        <f aca="false">Z54</f>
        <v>0.45</v>
      </c>
      <c r="AB54" s="35" t="n">
        <f aca="false">$D54*AA54</f>
        <v>0.5</v>
      </c>
    </row>
    <row r="55" customFormat="false" ht="15" hidden="false" customHeight="false" outlineLevel="0" collapsed="false">
      <c r="A55" s="19" t="str">
        <f aca="false">Specs!A55</f>
        <v>eWOODY_FUEL_SOUND_WOOD_LOADINGS_GREATER_THAN_THREE_INCHES_NINE_TO_TWENTY_INCHES</v>
      </c>
      <c r="B55" s="31" t="n">
        <v>0.9</v>
      </c>
      <c r="C55" s="32"/>
      <c r="D55" s="34" t="n">
        <f aca="false">1/0.9</f>
        <v>1.11111111111111</v>
      </c>
      <c r="E55" s="26" t="n">
        <v>12</v>
      </c>
      <c r="F55" s="27" t="n">
        <f aca="false">$B55*E55</f>
        <v>10.8</v>
      </c>
      <c r="G55" s="28" t="n">
        <f aca="false">F55</f>
        <v>10.8</v>
      </c>
      <c r="H55" s="35" t="n">
        <f aca="false">$D55*G55</f>
        <v>12</v>
      </c>
      <c r="I55" s="26" t="n">
        <v>0</v>
      </c>
      <c r="J55" s="27" t="n">
        <f aca="false">$B55*I55</f>
        <v>0</v>
      </c>
      <c r="K55" s="28" t="n">
        <f aca="false">J55</f>
        <v>0</v>
      </c>
      <c r="L55" s="35" t="n">
        <f aca="false">$D55*K55</f>
        <v>0</v>
      </c>
      <c r="N55" s="27" t="n">
        <f aca="false">$B55*M55</f>
        <v>0</v>
      </c>
      <c r="O55" s="28" t="n">
        <f aca="false">N55</f>
        <v>0</v>
      </c>
      <c r="P55" s="35" t="n">
        <f aca="false">$D55*O55</f>
        <v>0</v>
      </c>
      <c r="Q55" s="26" t="n">
        <v>0</v>
      </c>
      <c r="R55" s="27" t="n">
        <f aca="false">$B55*Q55</f>
        <v>0</v>
      </c>
      <c r="S55" s="28" t="n">
        <f aca="false">R55</f>
        <v>0</v>
      </c>
      <c r="T55" s="35" t="n">
        <f aca="false">$D55*S55</f>
        <v>0</v>
      </c>
      <c r="U55" s="26" t="n">
        <v>0.5</v>
      </c>
      <c r="V55" s="27" t="n">
        <f aca="false">$B55*U55</f>
        <v>0.45</v>
      </c>
      <c r="W55" s="28" t="n">
        <f aca="false">V55</f>
        <v>0.45</v>
      </c>
      <c r="X55" s="35" t="n">
        <f aca="false">$D55*W55</f>
        <v>0.5</v>
      </c>
      <c r="Y55" s="26" t="n">
        <v>0</v>
      </c>
      <c r="Z55" s="27" t="n">
        <f aca="false">$B55*Y55</f>
        <v>0</v>
      </c>
      <c r="AA55" s="28" t="n">
        <f aca="false">Z55</f>
        <v>0</v>
      </c>
      <c r="AB55" s="35" t="n">
        <f aca="false">$D55*AA55</f>
        <v>0</v>
      </c>
    </row>
    <row r="56" customFormat="false" ht="15" hidden="false" customHeight="false" outlineLevel="0" collapsed="false">
      <c r="A56" s="19" t="str">
        <f aca="false">Specs!A56</f>
        <v>eWOODY_FUEL_SOUND_WOOD_LOADINGS_GREATER_THAN_THREE_INCHES_GREATER_THAN_TWENTY_INCHES</v>
      </c>
      <c r="B56" s="31" t="n">
        <v>0.9</v>
      </c>
      <c r="C56" s="32"/>
      <c r="D56" s="34" t="n">
        <f aca="false">1/0.9</f>
        <v>1.11111111111111</v>
      </c>
      <c r="E56" s="26" t="n">
        <v>0</v>
      </c>
      <c r="F56" s="27" t="n">
        <f aca="false">$B56*E56</f>
        <v>0</v>
      </c>
      <c r="G56" s="28" t="n">
        <f aca="false">F56</f>
        <v>0</v>
      </c>
      <c r="H56" s="35" t="n">
        <f aca="false">$D56*G56</f>
        <v>0</v>
      </c>
      <c r="I56" s="26" t="n">
        <v>0</v>
      </c>
      <c r="J56" s="27" t="n">
        <f aca="false">$B56*I56</f>
        <v>0</v>
      </c>
      <c r="K56" s="28" t="n">
        <f aca="false">J56</f>
        <v>0</v>
      </c>
      <c r="L56" s="35" t="n">
        <f aca="false">$D56*K56</f>
        <v>0</v>
      </c>
      <c r="N56" s="27" t="n">
        <f aca="false">$B56*M56</f>
        <v>0</v>
      </c>
      <c r="O56" s="28" t="n">
        <f aca="false">N56</f>
        <v>0</v>
      </c>
      <c r="P56" s="35" t="n">
        <f aca="false">$D56*O56</f>
        <v>0</v>
      </c>
      <c r="Q56" s="26" t="n">
        <v>0</v>
      </c>
      <c r="R56" s="27" t="n">
        <f aca="false">$B56*Q56</f>
        <v>0</v>
      </c>
      <c r="S56" s="28" t="n">
        <f aca="false">R56</f>
        <v>0</v>
      </c>
      <c r="T56" s="35" t="n">
        <f aca="false">$D56*S56</f>
        <v>0</v>
      </c>
      <c r="U56" s="26" t="n">
        <v>0.5</v>
      </c>
      <c r="V56" s="27" t="n">
        <f aca="false">$B56*U56</f>
        <v>0.45</v>
      </c>
      <c r="W56" s="28" t="n">
        <f aca="false">V56</f>
        <v>0.45</v>
      </c>
      <c r="X56" s="35" t="n">
        <f aca="false">$D56*W56</f>
        <v>0.5</v>
      </c>
      <c r="Y56" s="26" t="n">
        <v>0</v>
      </c>
      <c r="Z56" s="27" t="n">
        <f aca="false">$B56*Y56</f>
        <v>0</v>
      </c>
      <c r="AA56" s="28" t="n">
        <f aca="false">Z56</f>
        <v>0</v>
      </c>
      <c r="AB56" s="35" t="n">
        <f aca="false">$D56*AA56</f>
        <v>0</v>
      </c>
    </row>
    <row r="57" customFormat="false" ht="15" hidden="false" customHeight="false" outlineLevel="0" collapsed="false">
      <c r="A57" s="19" t="str">
        <f aca="false">Specs!A57</f>
        <v>eWOODY_FUEL_ROTTEN_WOOD_LOADINGS_GREATER_THAN_THREE_INCHES_THREE_TO_NINE_INCHES</v>
      </c>
      <c r="B57" s="31" t="n">
        <v>0.9</v>
      </c>
      <c r="C57" s="32"/>
      <c r="D57" s="34" t="n">
        <f aca="false">1/0.9</f>
        <v>1.11111111111111</v>
      </c>
      <c r="E57" s="26" t="n">
        <v>5</v>
      </c>
      <c r="F57" s="27" t="n">
        <f aca="false">$B57*E57</f>
        <v>4.5</v>
      </c>
      <c r="G57" s="28" t="n">
        <f aca="false">F57</f>
        <v>4.5</v>
      </c>
      <c r="H57" s="35" t="n">
        <f aca="false">$D57*G57</f>
        <v>5</v>
      </c>
      <c r="J57" s="27" t="n">
        <f aca="false">$B57*I57</f>
        <v>0</v>
      </c>
      <c r="K57" s="28" t="n">
        <f aca="false">J57</f>
        <v>0</v>
      </c>
      <c r="L57" s="35" t="n">
        <f aca="false">$D57*K57</f>
        <v>0</v>
      </c>
      <c r="N57" s="27" t="n">
        <f aca="false">$B57*M57</f>
        <v>0</v>
      </c>
      <c r="O57" s="28" t="n">
        <f aca="false">N57</f>
        <v>0</v>
      </c>
      <c r="P57" s="35" t="n">
        <f aca="false">$D57*O57</f>
        <v>0</v>
      </c>
      <c r="Q57" s="26" t="n">
        <v>0.5</v>
      </c>
      <c r="R57" s="27" t="n">
        <f aca="false">$B57*Q57</f>
        <v>0.45</v>
      </c>
      <c r="S57" s="28" t="n">
        <f aca="false">R57</f>
        <v>0.45</v>
      </c>
      <c r="T57" s="35" t="n">
        <f aca="false">$D57*S57</f>
        <v>0.5</v>
      </c>
      <c r="U57" s="26" t="n">
        <v>0.75</v>
      </c>
      <c r="V57" s="27" t="n">
        <f aca="false">$B57*U57</f>
        <v>0.675</v>
      </c>
      <c r="W57" s="28" t="n">
        <f aca="false">V57</f>
        <v>0.675</v>
      </c>
      <c r="X57" s="35" t="n">
        <f aca="false">$D57*W57</f>
        <v>0.75</v>
      </c>
      <c r="Z57" s="27" t="n">
        <f aca="false">$B57*Y57</f>
        <v>0</v>
      </c>
      <c r="AA57" s="28" t="n">
        <f aca="false">Z57</f>
        <v>0</v>
      </c>
      <c r="AB57" s="35" t="n">
        <f aca="false">$D57*AA57</f>
        <v>0</v>
      </c>
    </row>
    <row r="58" customFormat="false" ht="15" hidden="false" customHeight="false" outlineLevel="0" collapsed="false">
      <c r="A58" s="19" t="str">
        <f aca="false">Specs!A58</f>
        <v>eWOODY_FUEL_ROTTEN_WOOD_LOADINGS_GREATER_THAN_THREE_INCHES_NINE_TO_TWENTY_INCHES</v>
      </c>
      <c r="B58" s="31" t="n">
        <v>0.9</v>
      </c>
      <c r="C58" s="32"/>
      <c r="D58" s="34" t="n">
        <f aca="false">1/0.9</f>
        <v>1.11111111111111</v>
      </c>
      <c r="E58" s="26" t="n">
        <v>11</v>
      </c>
      <c r="F58" s="27" t="n">
        <f aca="false">$B58*E58</f>
        <v>9.9</v>
      </c>
      <c r="G58" s="28" t="n">
        <f aca="false">F58</f>
        <v>9.9</v>
      </c>
      <c r="H58" s="35" t="n">
        <f aca="false">$D58*G58</f>
        <v>11</v>
      </c>
      <c r="J58" s="27" t="n">
        <f aca="false">$B58*I58</f>
        <v>0</v>
      </c>
      <c r="K58" s="28" t="n">
        <f aca="false">J58</f>
        <v>0</v>
      </c>
      <c r="L58" s="35" t="n">
        <f aca="false">$D58*K58</f>
        <v>0</v>
      </c>
      <c r="N58" s="27" t="n">
        <f aca="false">$B58*M58</f>
        <v>0</v>
      </c>
      <c r="O58" s="28" t="n">
        <f aca="false">N58</f>
        <v>0</v>
      </c>
      <c r="P58" s="35" t="n">
        <f aca="false">$D58*O58</f>
        <v>0</v>
      </c>
      <c r="Q58" s="26" t="n">
        <v>0</v>
      </c>
      <c r="R58" s="27" t="n">
        <f aca="false">$B58*Q58</f>
        <v>0</v>
      </c>
      <c r="S58" s="28" t="n">
        <f aca="false">R58</f>
        <v>0</v>
      </c>
      <c r="T58" s="35" t="n">
        <f aca="false">$D58*S58</f>
        <v>0</v>
      </c>
      <c r="U58" s="26" t="n">
        <v>0.3</v>
      </c>
      <c r="V58" s="27" t="n">
        <f aca="false">$B58*U58</f>
        <v>0.27</v>
      </c>
      <c r="W58" s="28" t="n">
        <f aca="false">V58</f>
        <v>0.27</v>
      </c>
      <c r="X58" s="35" t="n">
        <f aca="false">$D58*W58</f>
        <v>0.3</v>
      </c>
      <c r="Z58" s="27" t="n">
        <f aca="false">$B58*Y58</f>
        <v>0</v>
      </c>
      <c r="AA58" s="28" t="n">
        <f aca="false">Z58</f>
        <v>0</v>
      </c>
      <c r="AB58" s="35" t="n">
        <f aca="false">$D58*AA58</f>
        <v>0</v>
      </c>
    </row>
    <row r="59" customFormat="false" ht="15" hidden="false" customHeight="false" outlineLevel="0" collapsed="false">
      <c r="A59" s="19" t="str">
        <f aca="false">Specs!A59</f>
        <v>eWOODY_FUEL_ROTTEN_WOOD_LOADINGS_GREATER_THAN_THREE_INCHES_GREATER_THAN_TWENTY_INCHES</v>
      </c>
      <c r="B59" s="31" t="n">
        <v>0.9</v>
      </c>
      <c r="C59" s="32"/>
      <c r="D59" s="34" t="n">
        <f aca="false">1/0.9</f>
        <v>1.11111111111111</v>
      </c>
      <c r="E59" s="26" t="n">
        <v>0</v>
      </c>
      <c r="F59" s="27" t="n">
        <f aca="false">$B59*E59</f>
        <v>0</v>
      </c>
      <c r="G59" s="28" t="n">
        <f aca="false">F59</f>
        <v>0</v>
      </c>
      <c r="H59" s="35" t="n">
        <f aca="false">$D59*G59</f>
        <v>0</v>
      </c>
      <c r="J59" s="27" t="n">
        <f aca="false">$B59*I59</f>
        <v>0</v>
      </c>
      <c r="K59" s="28" t="n">
        <f aca="false">J59</f>
        <v>0</v>
      </c>
      <c r="L59" s="35" t="n">
        <f aca="false">$D59*K59</f>
        <v>0</v>
      </c>
      <c r="N59" s="27" t="n">
        <f aca="false">$B59*M59</f>
        <v>0</v>
      </c>
      <c r="O59" s="28" t="n">
        <f aca="false">N59</f>
        <v>0</v>
      </c>
      <c r="P59" s="35" t="n">
        <f aca="false">$D59*O59</f>
        <v>0</v>
      </c>
      <c r="Q59" s="26" t="n">
        <v>0</v>
      </c>
      <c r="R59" s="27" t="n">
        <f aca="false">$B59*Q59</f>
        <v>0</v>
      </c>
      <c r="S59" s="28" t="n">
        <f aca="false">R59</f>
        <v>0</v>
      </c>
      <c r="T59" s="35" t="n">
        <f aca="false">$D59*S59</f>
        <v>0</v>
      </c>
      <c r="U59" s="26" t="n">
        <v>0</v>
      </c>
      <c r="V59" s="27" t="n">
        <f aca="false">$B59*U59</f>
        <v>0</v>
      </c>
      <c r="W59" s="28" t="n">
        <f aca="false">V59</f>
        <v>0</v>
      </c>
      <c r="X59" s="35" t="n">
        <f aca="false">$D59*W59</f>
        <v>0</v>
      </c>
      <c r="Z59" s="27" t="n">
        <f aca="false">$B59*Y59</f>
        <v>0</v>
      </c>
      <c r="AA59" s="28" t="n">
        <f aca="false">Z59</f>
        <v>0</v>
      </c>
      <c r="AB59" s="35" t="n">
        <f aca="false">$D59*AA59</f>
        <v>0</v>
      </c>
    </row>
    <row r="60" customFormat="false" ht="15" hidden="false" customHeight="false" outlineLevel="0" collapsed="false">
      <c r="A60" s="19" t="str">
        <f aca="false">Specs!A60</f>
        <v>eWOODY_FUEL_STUMPS_SOUND_DIAMETER</v>
      </c>
      <c r="B60" s="31"/>
      <c r="C60" s="32"/>
      <c r="D60" s="33"/>
      <c r="E60" s="26" t="n">
        <v>9.6</v>
      </c>
      <c r="F60" s="27" t="n">
        <f aca="false">E60</f>
        <v>9.6</v>
      </c>
      <c r="G60" s="28" t="n">
        <f aca="false">F60</f>
        <v>9.6</v>
      </c>
      <c r="H60" s="21" t="n">
        <f aca="false">G60</f>
        <v>9.6</v>
      </c>
      <c r="J60" s="27" t="n">
        <f aca="false">I60</f>
        <v>0</v>
      </c>
      <c r="K60" s="28" t="n">
        <f aca="false">J60</f>
        <v>0</v>
      </c>
      <c r="L60" s="21" t="n">
        <f aca="false">K60</f>
        <v>0</v>
      </c>
      <c r="N60" s="27" t="n">
        <f aca="false">M60</f>
        <v>0</v>
      </c>
      <c r="O60" s="28" t="n">
        <f aca="false">N60</f>
        <v>0</v>
      </c>
      <c r="P60" s="21" t="n">
        <f aca="false">O60</f>
        <v>0</v>
      </c>
      <c r="Q60" s="26" t="n">
        <v>3.5</v>
      </c>
      <c r="R60" s="27" t="n">
        <f aca="false">Q60</f>
        <v>3.5</v>
      </c>
      <c r="S60" s="28" t="n">
        <f aca="false">R60</f>
        <v>3.5</v>
      </c>
      <c r="T60" s="21" t="n">
        <f aca="false">S60</f>
        <v>3.5</v>
      </c>
      <c r="V60" s="27" t="n">
        <f aca="false">U60</f>
        <v>0</v>
      </c>
      <c r="W60" s="28" t="n">
        <f aca="false">V60</f>
        <v>0</v>
      </c>
      <c r="X60" s="21" t="n">
        <f aca="false">W60</f>
        <v>0</v>
      </c>
      <c r="Z60" s="27" t="n">
        <f aca="false">Y60</f>
        <v>0</v>
      </c>
      <c r="AA60" s="28" t="n">
        <f aca="false">Z60</f>
        <v>0</v>
      </c>
      <c r="AB60" s="21" t="n">
        <f aca="false">AA60</f>
        <v>0</v>
      </c>
    </row>
    <row r="61" customFormat="false" ht="15" hidden="false" customHeight="false" outlineLevel="0" collapsed="false">
      <c r="A61" s="19" t="str">
        <f aca="false">Specs!A61</f>
        <v>eWOODY_FUEL_STUMPS_SOUND_HEIGHT</v>
      </c>
      <c r="B61" s="31"/>
      <c r="C61" s="32"/>
      <c r="D61" s="33"/>
      <c r="E61" s="26" t="n">
        <v>0.4</v>
      </c>
      <c r="F61" s="27" t="n">
        <f aca="false">E61</f>
        <v>0.4</v>
      </c>
      <c r="G61" s="28" t="n">
        <f aca="false">F61</f>
        <v>0.4</v>
      </c>
      <c r="H61" s="21" t="n">
        <f aca="false">G61</f>
        <v>0.4</v>
      </c>
      <c r="J61" s="27" t="n">
        <f aca="false">I61</f>
        <v>0</v>
      </c>
      <c r="K61" s="28" t="n">
        <f aca="false">J61</f>
        <v>0</v>
      </c>
      <c r="L61" s="21" t="n">
        <f aca="false">K61</f>
        <v>0</v>
      </c>
      <c r="N61" s="27" t="n">
        <f aca="false">M61</f>
        <v>0</v>
      </c>
      <c r="O61" s="28" t="n">
        <f aca="false">N61</f>
        <v>0</v>
      </c>
      <c r="P61" s="21" t="n">
        <f aca="false">O61</f>
        <v>0</v>
      </c>
      <c r="Q61" s="26" t="n">
        <v>2</v>
      </c>
      <c r="R61" s="27" t="n">
        <f aca="false">Q61</f>
        <v>2</v>
      </c>
      <c r="S61" s="28" t="n">
        <f aca="false">R61</f>
        <v>2</v>
      </c>
      <c r="T61" s="21" t="n">
        <f aca="false">S61</f>
        <v>2</v>
      </c>
      <c r="V61" s="27" t="n">
        <f aca="false">U61</f>
        <v>0</v>
      </c>
      <c r="W61" s="28" t="n">
        <f aca="false">V61</f>
        <v>0</v>
      </c>
      <c r="X61" s="21" t="n">
        <f aca="false">W61</f>
        <v>0</v>
      </c>
      <c r="Z61" s="27" t="n">
        <f aca="false">Y61</f>
        <v>0</v>
      </c>
      <c r="AA61" s="28" t="n">
        <f aca="false">Z61</f>
        <v>0</v>
      </c>
      <c r="AB61" s="21" t="n">
        <f aca="false">AA61</f>
        <v>0</v>
      </c>
    </row>
    <row r="62" customFormat="false" ht="15" hidden="false" customHeight="false" outlineLevel="0" collapsed="false">
      <c r="A62" s="19" t="str">
        <f aca="false">Specs!A62</f>
        <v>eWOODY_FUEL_STUMPS_SOUND_STEM_DENSITY</v>
      </c>
      <c r="B62" s="31"/>
      <c r="C62" s="32"/>
      <c r="D62" s="33"/>
      <c r="E62" s="26" t="n">
        <v>115</v>
      </c>
      <c r="F62" s="27" t="n">
        <f aca="false">E62</f>
        <v>115</v>
      </c>
      <c r="G62" s="28" t="n">
        <f aca="false">F62</f>
        <v>115</v>
      </c>
      <c r="H62" s="21" t="n">
        <f aca="false">G62</f>
        <v>115</v>
      </c>
      <c r="J62" s="27" t="n">
        <f aca="false">I62</f>
        <v>0</v>
      </c>
      <c r="K62" s="28" t="n">
        <f aca="false">J62</f>
        <v>0</v>
      </c>
      <c r="L62" s="21" t="n">
        <f aca="false">K62</f>
        <v>0</v>
      </c>
      <c r="N62" s="27" t="n">
        <f aca="false">M62</f>
        <v>0</v>
      </c>
      <c r="O62" s="28" t="n">
        <f aca="false">N62</f>
        <v>0</v>
      </c>
      <c r="P62" s="21" t="n">
        <f aca="false">O62</f>
        <v>0</v>
      </c>
      <c r="Q62" s="26" t="n">
        <v>50</v>
      </c>
      <c r="R62" s="27" t="n">
        <f aca="false">Q62</f>
        <v>50</v>
      </c>
      <c r="S62" s="28" t="n">
        <f aca="false">R62</f>
        <v>50</v>
      </c>
      <c r="T62" s="21" t="n">
        <f aca="false">S62</f>
        <v>50</v>
      </c>
      <c r="V62" s="27" t="n">
        <f aca="false">U62</f>
        <v>0</v>
      </c>
      <c r="W62" s="28" t="n">
        <f aca="false">V62</f>
        <v>0</v>
      </c>
      <c r="X62" s="21" t="n">
        <f aca="false">W62</f>
        <v>0</v>
      </c>
      <c r="Z62" s="27" t="n">
        <f aca="false">Y62</f>
        <v>0</v>
      </c>
      <c r="AA62" s="28" t="n">
        <f aca="false">Z62</f>
        <v>0</v>
      </c>
      <c r="AB62" s="21" t="n">
        <f aca="false">AA62</f>
        <v>0</v>
      </c>
    </row>
    <row r="63" customFormat="false" ht="15" hidden="false" customHeight="false" outlineLevel="0" collapsed="false">
      <c r="A63" s="19" t="str">
        <f aca="false">Specs!A63</f>
        <v>eWOODY_FUEL_STUMPS_ROTTEN_DIAMETER</v>
      </c>
      <c r="B63" s="31" t="n">
        <v>0.9</v>
      </c>
      <c r="C63" s="32"/>
      <c r="D63" s="33"/>
      <c r="E63" s="26" t="n">
        <v>9.6</v>
      </c>
      <c r="F63" s="27" t="n">
        <f aca="false">$B63*E63</f>
        <v>8.64</v>
      </c>
      <c r="G63" s="28" t="n">
        <f aca="false">F63</f>
        <v>8.64</v>
      </c>
      <c r="H63" s="21" t="n">
        <f aca="false">G63</f>
        <v>8.64</v>
      </c>
      <c r="J63" s="27" t="n">
        <f aca="false">$B63*I63</f>
        <v>0</v>
      </c>
      <c r="K63" s="28" t="n">
        <f aca="false">J63</f>
        <v>0</v>
      </c>
      <c r="L63" s="21" t="n">
        <f aca="false">K63</f>
        <v>0</v>
      </c>
      <c r="N63" s="27" t="n">
        <f aca="false">$B63*M63</f>
        <v>0</v>
      </c>
      <c r="O63" s="28" t="n">
        <f aca="false">N63</f>
        <v>0</v>
      </c>
      <c r="P63" s="21" t="n">
        <f aca="false">O63</f>
        <v>0</v>
      </c>
      <c r="Q63" s="26" t="n">
        <v>3.5</v>
      </c>
      <c r="R63" s="27" t="n">
        <f aca="false">$B63*Q63</f>
        <v>3.15</v>
      </c>
      <c r="S63" s="28" t="n">
        <f aca="false">R63</f>
        <v>3.15</v>
      </c>
      <c r="T63" s="21" t="n">
        <f aca="false">S63</f>
        <v>3.15</v>
      </c>
      <c r="U63" s="26" t="n">
        <v>10</v>
      </c>
      <c r="V63" s="27" t="n">
        <f aca="false">$B63*U63</f>
        <v>9</v>
      </c>
      <c r="W63" s="28" t="n">
        <f aca="false">V63</f>
        <v>9</v>
      </c>
      <c r="X63" s="21" t="n">
        <f aca="false">W63</f>
        <v>9</v>
      </c>
      <c r="Y63" s="26" t="n">
        <v>10</v>
      </c>
      <c r="Z63" s="27" t="n">
        <f aca="false">$B63*Y63</f>
        <v>9</v>
      </c>
      <c r="AA63" s="28" t="n">
        <f aca="false">Z63</f>
        <v>9</v>
      </c>
      <c r="AB63" s="21" t="n">
        <f aca="false">AA63</f>
        <v>9</v>
      </c>
    </row>
    <row r="64" customFormat="false" ht="15" hidden="false" customHeight="false" outlineLevel="0" collapsed="false">
      <c r="A64" s="19" t="str">
        <f aca="false">Specs!A64</f>
        <v>eWOODY_FUEL_STUMPS_ROTTEN_HEIGHT</v>
      </c>
      <c r="B64" s="31" t="n">
        <v>0.9</v>
      </c>
      <c r="C64" s="32"/>
      <c r="D64" s="33"/>
      <c r="E64" s="26" t="n">
        <v>0.4</v>
      </c>
      <c r="F64" s="27" t="n">
        <f aca="false">$B64*E64</f>
        <v>0.36</v>
      </c>
      <c r="G64" s="28" t="n">
        <f aca="false">F64</f>
        <v>0.36</v>
      </c>
      <c r="H64" s="21" t="n">
        <f aca="false">G64</f>
        <v>0.36</v>
      </c>
      <c r="J64" s="27" t="n">
        <f aca="false">$B64*I64</f>
        <v>0</v>
      </c>
      <c r="K64" s="28" t="n">
        <f aca="false">J64</f>
        <v>0</v>
      </c>
      <c r="L64" s="21" t="n">
        <f aca="false">K64</f>
        <v>0</v>
      </c>
      <c r="N64" s="27" t="n">
        <f aca="false">$B64*M64</f>
        <v>0</v>
      </c>
      <c r="O64" s="28" t="n">
        <f aca="false">N64</f>
        <v>0</v>
      </c>
      <c r="P64" s="21" t="n">
        <f aca="false">O64</f>
        <v>0</v>
      </c>
      <c r="Q64" s="26" t="n">
        <v>2</v>
      </c>
      <c r="R64" s="27" t="n">
        <f aca="false">$B64*Q64</f>
        <v>1.8</v>
      </c>
      <c r="S64" s="28" t="n">
        <f aca="false">R64</f>
        <v>1.8</v>
      </c>
      <c r="T64" s="21" t="n">
        <f aca="false">S64</f>
        <v>1.8</v>
      </c>
      <c r="U64" s="26" t="n">
        <v>1</v>
      </c>
      <c r="V64" s="27" t="n">
        <f aca="false">$B64*U64</f>
        <v>0.9</v>
      </c>
      <c r="W64" s="28" t="n">
        <f aca="false">V64</f>
        <v>0.9</v>
      </c>
      <c r="X64" s="21" t="n">
        <f aca="false">W64</f>
        <v>0.9</v>
      </c>
      <c r="Y64" s="26" t="n">
        <v>1</v>
      </c>
      <c r="Z64" s="27" t="n">
        <f aca="false">$B64*Y64</f>
        <v>0.9</v>
      </c>
      <c r="AA64" s="28" t="n">
        <f aca="false">Z64</f>
        <v>0.9</v>
      </c>
      <c r="AB64" s="21" t="n">
        <f aca="false">AA64</f>
        <v>0.9</v>
      </c>
    </row>
    <row r="65" customFormat="false" ht="15" hidden="false" customHeight="false" outlineLevel="0" collapsed="false">
      <c r="A65" s="19" t="str">
        <f aca="false">Specs!A65</f>
        <v>eWOODY_FUEL_STUMPS_ROTTEN_STEM_DENSITY</v>
      </c>
      <c r="B65" s="31" t="n">
        <v>0.9</v>
      </c>
      <c r="C65" s="32"/>
      <c r="D65" s="33"/>
      <c r="E65" s="26" t="n">
        <v>115</v>
      </c>
      <c r="F65" s="27" t="n">
        <f aca="false">$B65*E65</f>
        <v>103.5</v>
      </c>
      <c r="G65" s="28" t="n">
        <f aca="false">F65</f>
        <v>103.5</v>
      </c>
      <c r="H65" s="21" t="n">
        <f aca="false">G65</f>
        <v>103.5</v>
      </c>
      <c r="J65" s="27" t="n">
        <f aca="false">$B65*I65</f>
        <v>0</v>
      </c>
      <c r="K65" s="28" t="n">
        <f aca="false">J65</f>
        <v>0</v>
      </c>
      <c r="L65" s="21" t="n">
        <f aca="false">K65</f>
        <v>0</v>
      </c>
      <c r="N65" s="27" t="n">
        <f aca="false">$B65*M65</f>
        <v>0</v>
      </c>
      <c r="O65" s="28" t="n">
        <f aca="false">N65</f>
        <v>0</v>
      </c>
      <c r="P65" s="21" t="n">
        <f aca="false">O65</f>
        <v>0</v>
      </c>
      <c r="Q65" s="26" t="n">
        <v>50</v>
      </c>
      <c r="R65" s="27" t="n">
        <f aca="false">$B65*Q65</f>
        <v>45</v>
      </c>
      <c r="S65" s="28" t="n">
        <f aca="false">R65</f>
        <v>45</v>
      </c>
      <c r="T65" s="21" t="n">
        <f aca="false">S65</f>
        <v>45</v>
      </c>
      <c r="U65" s="26" t="n">
        <v>5</v>
      </c>
      <c r="V65" s="27" t="n">
        <f aca="false">$B65*U65</f>
        <v>4.5</v>
      </c>
      <c r="W65" s="28" t="n">
        <f aca="false">V65</f>
        <v>4.5</v>
      </c>
      <c r="X65" s="21" t="n">
        <f aca="false">W65</f>
        <v>4.5</v>
      </c>
      <c r="Y65" s="26" t="n">
        <v>3</v>
      </c>
      <c r="Z65" s="27" t="n">
        <f aca="false">$B65*Y65</f>
        <v>2.7</v>
      </c>
      <c r="AA65" s="28" t="n">
        <f aca="false">Z65</f>
        <v>2.7</v>
      </c>
      <c r="AB65" s="21" t="n">
        <f aca="false">AA65</f>
        <v>2.7</v>
      </c>
    </row>
    <row r="66" customFormat="false" ht="15" hidden="false" customHeight="false" outlineLevel="0" collapsed="false">
      <c r="A66" s="19" t="str">
        <f aca="false">Specs!A66</f>
        <v>eWOODY_FUEL_STUMPS_LIGHTERED_PITCHY_DIAMETER</v>
      </c>
      <c r="B66" s="31" t="n">
        <v>0.9</v>
      </c>
      <c r="C66" s="32"/>
      <c r="D66" s="33"/>
      <c r="F66" s="27" t="n">
        <f aca="false">$B66*E66</f>
        <v>0</v>
      </c>
      <c r="G66" s="28" t="n">
        <f aca="false">F66</f>
        <v>0</v>
      </c>
      <c r="H66" s="21" t="n">
        <f aca="false">G66</f>
        <v>0</v>
      </c>
      <c r="J66" s="27" t="n">
        <f aca="false">$B66*I66</f>
        <v>0</v>
      </c>
      <c r="K66" s="28" t="n">
        <f aca="false">J66</f>
        <v>0</v>
      </c>
      <c r="L66" s="21" t="n">
        <f aca="false">K66</f>
        <v>0</v>
      </c>
      <c r="N66" s="27" t="n">
        <f aca="false">$B66*M66</f>
        <v>0</v>
      </c>
      <c r="O66" s="28" t="n">
        <f aca="false">N66</f>
        <v>0</v>
      </c>
      <c r="P66" s="21" t="n">
        <f aca="false">O66</f>
        <v>0</v>
      </c>
      <c r="R66" s="27" t="n">
        <f aca="false">$B66*Q66</f>
        <v>0</v>
      </c>
      <c r="S66" s="28" t="n">
        <f aca="false">R66</f>
        <v>0</v>
      </c>
      <c r="T66" s="21" t="n">
        <f aca="false">S66</f>
        <v>0</v>
      </c>
      <c r="V66" s="27" t="n">
        <f aca="false">$B66*U66</f>
        <v>0</v>
      </c>
      <c r="W66" s="28" t="n">
        <f aca="false">V66</f>
        <v>0</v>
      </c>
      <c r="X66" s="21" t="n">
        <f aca="false">W66</f>
        <v>0</v>
      </c>
      <c r="Z66" s="27" t="n">
        <f aca="false">$B66*Y66</f>
        <v>0</v>
      </c>
      <c r="AA66" s="28" t="n">
        <f aca="false">Z66</f>
        <v>0</v>
      </c>
      <c r="AB66" s="21" t="n">
        <f aca="false">AA66</f>
        <v>0</v>
      </c>
    </row>
    <row r="67" customFormat="false" ht="15" hidden="false" customHeight="false" outlineLevel="0" collapsed="false">
      <c r="A67" s="19" t="str">
        <f aca="false">Specs!A67</f>
        <v>eWOODY_FUEL_STUMPS_LIGHTERED_PITCHY_HEIGHT</v>
      </c>
      <c r="B67" s="31" t="n">
        <v>0.9</v>
      </c>
      <c r="C67" s="32"/>
      <c r="D67" s="33"/>
      <c r="F67" s="27" t="n">
        <f aca="false">$B67*E67</f>
        <v>0</v>
      </c>
      <c r="G67" s="28" t="n">
        <f aca="false">F67</f>
        <v>0</v>
      </c>
      <c r="H67" s="21" t="n">
        <f aca="false">G67</f>
        <v>0</v>
      </c>
      <c r="J67" s="27" t="n">
        <f aca="false">$B67*I67</f>
        <v>0</v>
      </c>
      <c r="K67" s="28" t="n">
        <f aca="false">J67</f>
        <v>0</v>
      </c>
      <c r="L67" s="21" t="n">
        <f aca="false">K67</f>
        <v>0</v>
      </c>
      <c r="N67" s="27" t="n">
        <f aca="false">$B67*M67</f>
        <v>0</v>
      </c>
      <c r="O67" s="28" t="n">
        <f aca="false">N67</f>
        <v>0</v>
      </c>
      <c r="P67" s="21" t="n">
        <f aca="false">O67</f>
        <v>0</v>
      </c>
      <c r="R67" s="27" t="n">
        <f aca="false">$B67*Q67</f>
        <v>0</v>
      </c>
      <c r="S67" s="28" t="n">
        <f aca="false">R67</f>
        <v>0</v>
      </c>
      <c r="T67" s="21" t="n">
        <f aca="false">S67</f>
        <v>0</v>
      </c>
      <c r="V67" s="27" t="n">
        <f aca="false">$B67*U67</f>
        <v>0</v>
      </c>
      <c r="W67" s="28" t="n">
        <f aca="false">V67</f>
        <v>0</v>
      </c>
      <c r="X67" s="21" t="n">
        <f aca="false">W67</f>
        <v>0</v>
      </c>
      <c r="Z67" s="27" t="n">
        <f aca="false">$B67*Y67</f>
        <v>0</v>
      </c>
      <c r="AA67" s="28" t="n">
        <f aca="false">Z67</f>
        <v>0</v>
      </c>
      <c r="AB67" s="21" t="n">
        <f aca="false">AA67</f>
        <v>0</v>
      </c>
    </row>
    <row r="68" customFormat="false" ht="15" hidden="false" customHeight="false" outlineLevel="0" collapsed="false">
      <c r="A68" s="19" t="str">
        <f aca="false">Specs!A68</f>
        <v>eWOODY_FUEL_STUMPS_LIGHTERED_PITCHY_STEM_DENSITY</v>
      </c>
      <c r="B68" s="31" t="n">
        <v>0.9</v>
      </c>
      <c r="C68" s="32"/>
      <c r="D68" s="33"/>
      <c r="F68" s="27" t="n">
        <f aca="false">$B68*E68</f>
        <v>0</v>
      </c>
      <c r="G68" s="28" t="n">
        <f aca="false">F68</f>
        <v>0</v>
      </c>
      <c r="H68" s="21" t="n">
        <f aca="false">G68</f>
        <v>0</v>
      </c>
      <c r="J68" s="27" t="n">
        <f aca="false">$B68*I68</f>
        <v>0</v>
      </c>
      <c r="K68" s="28" t="n">
        <f aca="false">J68</f>
        <v>0</v>
      </c>
      <c r="L68" s="21" t="n">
        <f aca="false">K68</f>
        <v>0</v>
      </c>
      <c r="N68" s="27" t="n">
        <f aca="false">$B68*M68</f>
        <v>0</v>
      </c>
      <c r="O68" s="28" t="n">
        <f aca="false">N68</f>
        <v>0</v>
      </c>
      <c r="P68" s="21" t="n">
        <f aca="false">O68</f>
        <v>0</v>
      </c>
      <c r="R68" s="27" t="n">
        <f aca="false">$B68*Q68</f>
        <v>0</v>
      </c>
      <c r="S68" s="28" t="n">
        <f aca="false">R68</f>
        <v>0</v>
      </c>
      <c r="T68" s="21" t="n">
        <f aca="false">S68</f>
        <v>0</v>
      </c>
      <c r="V68" s="27" t="n">
        <f aca="false">$B68*U68</f>
        <v>0</v>
      </c>
      <c r="W68" s="28" t="n">
        <f aca="false">V68</f>
        <v>0</v>
      </c>
      <c r="X68" s="21" t="n">
        <f aca="false">W68</f>
        <v>0</v>
      </c>
      <c r="Z68" s="27" t="n">
        <f aca="false">$B68*Y68</f>
        <v>0</v>
      </c>
      <c r="AA68" s="28" t="n">
        <f aca="false">Z68</f>
        <v>0</v>
      </c>
      <c r="AB68" s="21" t="n">
        <f aca="false">AA68</f>
        <v>0</v>
      </c>
    </row>
    <row r="69" customFormat="false" ht="15" hidden="false" customHeight="false" outlineLevel="0" collapsed="false">
      <c r="A69" s="19" t="str">
        <f aca="false">Specs!A69</f>
        <v>eWOODY_FUEL_PILES_CLEAN_LOADING</v>
      </c>
      <c r="B69" s="31" t="n">
        <v>0.75</v>
      </c>
      <c r="C69" s="32"/>
      <c r="D69" s="33"/>
      <c r="E69" s="26" t="n">
        <v>0.078119</v>
      </c>
      <c r="F69" s="27" t="n">
        <f aca="false">$B69*E69</f>
        <v>0.05858925</v>
      </c>
      <c r="G69" s="28" t="n">
        <f aca="false">F69</f>
        <v>0.05858925</v>
      </c>
      <c r="H69" s="21" t="n">
        <f aca="false">G69</f>
        <v>0.05858925</v>
      </c>
      <c r="I69" s="26" t="n">
        <v>0</v>
      </c>
      <c r="J69" s="27" t="n">
        <f aca="false">$B69*I69</f>
        <v>0</v>
      </c>
      <c r="K69" s="28" t="n">
        <f aca="false">J69</f>
        <v>0</v>
      </c>
      <c r="L69" s="21" t="n">
        <f aca="false">K69</f>
        <v>0</v>
      </c>
      <c r="M69" s="26" t="n">
        <v>0</v>
      </c>
      <c r="N69" s="27" t="n">
        <f aca="false">$B69*M69</f>
        <v>0</v>
      </c>
      <c r="O69" s="28" t="n">
        <f aca="false">N69</f>
        <v>0</v>
      </c>
      <c r="P69" s="21" t="n">
        <f aca="false">O69</f>
        <v>0</v>
      </c>
      <c r="Q69" s="26" t="n">
        <v>0.081811</v>
      </c>
      <c r="R69" s="27" t="n">
        <f aca="false">$B69*Q69</f>
        <v>0.06135825</v>
      </c>
      <c r="S69" s="28" t="n">
        <f aca="false">R69</f>
        <v>0.06135825</v>
      </c>
      <c r="T69" s="21" t="n">
        <f aca="false">S69</f>
        <v>0.06135825</v>
      </c>
      <c r="U69" s="26" t="n">
        <v>0.135893</v>
      </c>
      <c r="V69" s="27" t="n">
        <f aca="false">$B69*U69</f>
        <v>0.10191975</v>
      </c>
      <c r="W69" s="28" t="n">
        <f aca="false">V69</f>
        <v>0.10191975</v>
      </c>
      <c r="X69" s="21" t="n">
        <f aca="false">W69</f>
        <v>0.10191975</v>
      </c>
      <c r="Y69" s="26" t="n">
        <v>0</v>
      </c>
      <c r="Z69" s="27" t="n">
        <f aca="false">$B69*Y69</f>
        <v>0</v>
      </c>
      <c r="AA69" s="28" t="n">
        <f aca="false">Z69</f>
        <v>0</v>
      </c>
      <c r="AB69" s="21" t="n">
        <f aca="false">AA69</f>
        <v>0</v>
      </c>
    </row>
    <row r="70" customFormat="false" ht="16.5" hidden="false" customHeight="true" outlineLevel="0" collapsed="false">
      <c r="A70" s="19" t="str">
        <f aca="false">Specs!A70</f>
        <v>eWOODY_FUEL_PILES_DIRTY_LOADING</v>
      </c>
      <c r="B70" s="31" t="n">
        <v>0.75</v>
      </c>
      <c r="C70" s="32"/>
      <c r="D70" s="33"/>
      <c r="E70" s="26" t="n">
        <v>0</v>
      </c>
      <c r="F70" s="27" t="n">
        <f aca="false">$B70*E70</f>
        <v>0</v>
      </c>
      <c r="G70" s="28" t="n">
        <f aca="false">F70</f>
        <v>0</v>
      </c>
      <c r="H70" s="21" t="n">
        <f aca="false">G70</f>
        <v>0</v>
      </c>
      <c r="I70" s="26" t="n">
        <v>0</v>
      </c>
      <c r="J70" s="27" t="n">
        <f aca="false">$B70*I70</f>
        <v>0</v>
      </c>
      <c r="K70" s="28" t="n">
        <f aca="false">J70</f>
        <v>0</v>
      </c>
      <c r="L70" s="21" t="n">
        <f aca="false">K70</f>
        <v>0</v>
      </c>
      <c r="M70" s="26" t="n">
        <v>0</v>
      </c>
      <c r="N70" s="27" t="n">
        <f aca="false">$B70*M70</f>
        <v>0</v>
      </c>
      <c r="O70" s="28" t="n">
        <f aca="false">N70</f>
        <v>0</v>
      </c>
      <c r="P70" s="21" t="n">
        <f aca="false">O70</f>
        <v>0</v>
      </c>
      <c r="Q70" s="26" t="n">
        <v>0</v>
      </c>
      <c r="R70" s="27" t="n">
        <f aca="false">$B70*Q70</f>
        <v>0</v>
      </c>
      <c r="S70" s="28" t="n">
        <f aca="false">R70</f>
        <v>0</v>
      </c>
      <c r="T70" s="21" t="n">
        <f aca="false">S70</f>
        <v>0</v>
      </c>
      <c r="U70" s="26" t="n">
        <v>0</v>
      </c>
      <c r="V70" s="27" t="n">
        <f aca="false">$B70*U70</f>
        <v>0</v>
      </c>
      <c r="W70" s="28" t="n">
        <f aca="false">V70</f>
        <v>0</v>
      </c>
      <c r="X70" s="21" t="n">
        <f aca="false">W70</f>
        <v>0</v>
      </c>
      <c r="Y70" s="26" t="n">
        <v>0</v>
      </c>
      <c r="Z70" s="27" t="n">
        <f aca="false">$B70*Y70</f>
        <v>0</v>
      </c>
      <c r="AA70" s="28" t="n">
        <f aca="false">Z70</f>
        <v>0</v>
      </c>
      <c r="AB70" s="21" t="n">
        <f aca="false">AA70</f>
        <v>0</v>
      </c>
    </row>
    <row r="71" customFormat="false" ht="15" hidden="false" customHeight="false" outlineLevel="0" collapsed="false">
      <c r="A71" s="19" t="str">
        <f aca="false">Specs!A71</f>
        <v>eWOODY_FUEL_PILES_VERYDIRTY_LOADING</v>
      </c>
      <c r="B71" s="31" t="n">
        <v>0.75</v>
      </c>
      <c r="C71" s="32"/>
      <c r="D71" s="33"/>
      <c r="E71" s="26" t="n">
        <v>0</v>
      </c>
      <c r="F71" s="27" t="n">
        <f aca="false">$B71*E71</f>
        <v>0</v>
      </c>
      <c r="G71" s="28" t="n">
        <f aca="false">F71</f>
        <v>0</v>
      </c>
      <c r="H71" s="21" t="n">
        <f aca="false">G71</f>
        <v>0</v>
      </c>
      <c r="I71" s="26" t="n">
        <v>0</v>
      </c>
      <c r="J71" s="27" t="n">
        <f aca="false">$B71*I71</f>
        <v>0</v>
      </c>
      <c r="K71" s="28" t="n">
        <f aca="false">J71</f>
        <v>0</v>
      </c>
      <c r="L71" s="21" t="n">
        <f aca="false">K71</f>
        <v>0</v>
      </c>
      <c r="M71" s="26" t="n">
        <v>0</v>
      </c>
      <c r="N71" s="27" t="n">
        <f aca="false">$B71*M71</f>
        <v>0</v>
      </c>
      <c r="O71" s="28" t="n">
        <f aca="false">N71</f>
        <v>0</v>
      </c>
      <c r="P71" s="21" t="n">
        <f aca="false">O71</f>
        <v>0</v>
      </c>
      <c r="Q71" s="26" t="n">
        <v>0</v>
      </c>
      <c r="R71" s="27" t="n">
        <f aca="false">$B71*Q71</f>
        <v>0</v>
      </c>
      <c r="S71" s="28" t="n">
        <f aca="false">R71</f>
        <v>0</v>
      </c>
      <c r="T71" s="21" t="n">
        <f aca="false">S71</f>
        <v>0</v>
      </c>
      <c r="U71" s="26" t="n">
        <v>0</v>
      </c>
      <c r="V71" s="27" t="n">
        <f aca="false">$B71*U71</f>
        <v>0</v>
      </c>
      <c r="W71" s="28" t="n">
        <f aca="false">V71</f>
        <v>0</v>
      </c>
      <c r="X71" s="21" t="n">
        <f aca="false">W71</f>
        <v>0</v>
      </c>
      <c r="Y71" s="26" t="n">
        <v>0</v>
      </c>
      <c r="Z71" s="27" t="n">
        <f aca="false">$B71*Y71</f>
        <v>0</v>
      </c>
      <c r="AA71" s="28" t="n">
        <f aca="false">Z71</f>
        <v>0</v>
      </c>
      <c r="AB71" s="21" t="n">
        <f aca="false">AA71</f>
        <v>0</v>
      </c>
    </row>
    <row r="72" customFormat="false" ht="15" hidden="false" customHeight="false" outlineLevel="0" collapsed="false">
      <c r="A72" s="19" t="str">
        <f aca="false">Specs!A72</f>
        <v>eLITTER_LITTER_TYPE_BROADLEAF_DECIDUOUS_RELATIVE_COVER</v>
      </c>
      <c r="B72" s="31"/>
      <c r="C72" s="32"/>
      <c r="D72" s="33"/>
      <c r="F72" s="27" t="n">
        <f aca="false">E72</f>
        <v>0</v>
      </c>
      <c r="G72" s="28" t="n">
        <f aca="false">F72</f>
        <v>0</v>
      </c>
      <c r="H72" s="21" t="n">
        <f aca="false">G72</f>
        <v>0</v>
      </c>
      <c r="J72" s="27" t="n">
        <f aca="false">I72</f>
        <v>0</v>
      </c>
      <c r="K72" s="28" t="n">
        <f aca="false">J72</f>
        <v>0</v>
      </c>
      <c r="L72" s="21" t="n">
        <f aca="false">K72</f>
        <v>0</v>
      </c>
      <c r="N72" s="27" t="n">
        <f aca="false">M72</f>
        <v>0</v>
      </c>
      <c r="O72" s="28" t="n">
        <f aca="false">N72</f>
        <v>0</v>
      </c>
      <c r="P72" s="21" t="n">
        <f aca="false">O72</f>
        <v>0</v>
      </c>
      <c r="R72" s="27" t="n">
        <f aca="false">Q72</f>
        <v>0</v>
      </c>
      <c r="S72" s="28" t="n">
        <f aca="false">R72</f>
        <v>0</v>
      </c>
      <c r="T72" s="21" t="n">
        <f aca="false">S72</f>
        <v>0</v>
      </c>
      <c r="U72" s="26" t="n">
        <v>90</v>
      </c>
      <c r="V72" s="27" t="n">
        <f aca="false">U72</f>
        <v>90</v>
      </c>
      <c r="W72" s="28" t="n">
        <f aca="false">V72</f>
        <v>90</v>
      </c>
      <c r="X72" s="21" t="n">
        <f aca="false">W72</f>
        <v>90</v>
      </c>
      <c r="Z72" s="27" t="n">
        <f aca="false">Y72</f>
        <v>0</v>
      </c>
      <c r="AA72" s="28" t="n">
        <f aca="false">Z72</f>
        <v>0</v>
      </c>
      <c r="AB72" s="21" t="n">
        <f aca="false">AA72</f>
        <v>0</v>
      </c>
    </row>
    <row r="73" customFormat="false" ht="15" hidden="false" customHeight="false" outlineLevel="0" collapsed="false">
      <c r="A73" s="19" t="str">
        <f aca="false">Specs!A73</f>
        <v>eLITTER_LITTER_TYPE_BROADLEAF_EVERGREEN_RELATIVE_COVER</v>
      </c>
      <c r="B73" s="31"/>
      <c r="C73" s="32"/>
      <c r="D73" s="33"/>
      <c r="F73" s="27" t="n">
        <f aca="false">E73</f>
        <v>0</v>
      </c>
      <c r="G73" s="28" t="n">
        <f aca="false">F73</f>
        <v>0</v>
      </c>
      <c r="H73" s="21" t="n">
        <f aca="false">G73</f>
        <v>0</v>
      </c>
      <c r="I73" s="26" t="n">
        <v>100</v>
      </c>
      <c r="J73" s="27" t="n">
        <f aca="false">I73</f>
        <v>100</v>
      </c>
      <c r="K73" s="28" t="n">
        <f aca="false">J73</f>
        <v>100</v>
      </c>
      <c r="L73" s="21" t="n">
        <f aca="false">K73</f>
        <v>100</v>
      </c>
      <c r="N73" s="27" t="n">
        <f aca="false">M73</f>
        <v>0</v>
      </c>
      <c r="O73" s="28" t="n">
        <f aca="false">N73</f>
        <v>0</v>
      </c>
      <c r="P73" s="21" t="n">
        <f aca="false">O73</f>
        <v>0</v>
      </c>
      <c r="R73" s="27" t="n">
        <f aca="false">Q73</f>
        <v>0</v>
      </c>
      <c r="S73" s="28" t="n">
        <f aca="false">R73</f>
        <v>0</v>
      </c>
      <c r="T73" s="21" t="n">
        <f aca="false">S73</f>
        <v>0</v>
      </c>
      <c r="V73" s="27" t="n">
        <f aca="false">U73</f>
        <v>0</v>
      </c>
      <c r="W73" s="28" t="n">
        <f aca="false">V73</f>
        <v>0</v>
      </c>
      <c r="X73" s="21" t="n">
        <f aca="false">W73</f>
        <v>0</v>
      </c>
      <c r="Z73" s="27" t="n">
        <f aca="false">Y73</f>
        <v>0</v>
      </c>
      <c r="AA73" s="28" t="n">
        <f aca="false">Z73</f>
        <v>0</v>
      </c>
      <c r="AB73" s="21" t="n">
        <f aca="false">AA73</f>
        <v>0</v>
      </c>
    </row>
    <row r="74" customFormat="false" ht="15" hidden="false" customHeight="false" outlineLevel="0" collapsed="false">
      <c r="A74" s="19" t="str">
        <f aca="false">Specs!A74</f>
        <v>eLITTER_LITTER_TYPE_GRASS_RELATIVE_COVER</v>
      </c>
      <c r="B74" s="31"/>
      <c r="C74" s="32"/>
      <c r="D74" s="33"/>
      <c r="F74" s="27" t="n">
        <f aca="false">E74</f>
        <v>0</v>
      </c>
      <c r="G74" s="28" t="n">
        <f aca="false">F74</f>
        <v>0</v>
      </c>
      <c r="H74" s="21" t="n">
        <f aca="false">G74</f>
        <v>0</v>
      </c>
      <c r="J74" s="27" t="n">
        <f aca="false">I74</f>
        <v>0</v>
      </c>
      <c r="K74" s="28" t="n">
        <f aca="false">J74</f>
        <v>0</v>
      </c>
      <c r="L74" s="21" t="n">
        <f aca="false">K74</f>
        <v>0</v>
      </c>
      <c r="M74" s="26" t="n">
        <v>100</v>
      </c>
      <c r="N74" s="27" t="n">
        <f aca="false">M74</f>
        <v>100</v>
      </c>
      <c r="O74" s="28" t="n">
        <f aca="false">N74</f>
        <v>100</v>
      </c>
      <c r="P74" s="21" t="n">
        <f aca="false">O74</f>
        <v>100</v>
      </c>
      <c r="R74" s="27" t="n">
        <f aca="false">Q74</f>
        <v>0</v>
      </c>
      <c r="S74" s="28" t="n">
        <f aca="false">R74</f>
        <v>0</v>
      </c>
      <c r="T74" s="21" t="n">
        <f aca="false">S74</f>
        <v>0</v>
      </c>
      <c r="V74" s="27" t="n">
        <f aca="false">U74</f>
        <v>0</v>
      </c>
      <c r="W74" s="28" t="n">
        <f aca="false">V74</f>
        <v>0</v>
      </c>
      <c r="X74" s="21" t="n">
        <f aca="false">W74</f>
        <v>0</v>
      </c>
      <c r="Z74" s="27" t="n">
        <f aca="false">Y74</f>
        <v>0</v>
      </c>
      <c r="AA74" s="28" t="n">
        <f aca="false">Z74</f>
        <v>0</v>
      </c>
      <c r="AB74" s="21" t="n">
        <f aca="false">AA74</f>
        <v>0</v>
      </c>
    </row>
    <row r="75" customFormat="false" ht="15" hidden="false" customHeight="false" outlineLevel="0" collapsed="false">
      <c r="A75" s="19" t="str">
        <f aca="false">Specs!A75</f>
        <v>eLITTER_LITTER_TYPE_LONG_NEEDLE_PINE_RELATIVE_COVER</v>
      </c>
      <c r="B75" s="31"/>
      <c r="C75" s="32"/>
      <c r="D75" s="33"/>
      <c r="E75" s="29" t="n">
        <v>50</v>
      </c>
      <c r="F75" s="27" t="n">
        <f aca="false">E75</f>
        <v>50</v>
      </c>
      <c r="G75" s="28" t="n">
        <f aca="false">F75</f>
        <v>50</v>
      </c>
      <c r="H75" s="21" t="n">
        <f aca="false">G75</f>
        <v>50</v>
      </c>
      <c r="J75" s="27" t="n">
        <f aca="false">I75</f>
        <v>0</v>
      </c>
      <c r="K75" s="28" t="n">
        <f aca="false">J75</f>
        <v>0</v>
      </c>
      <c r="L75" s="21" t="n">
        <f aca="false">K75</f>
        <v>0</v>
      </c>
      <c r="N75" s="27" t="n">
        <f aca="false">M75</f>
        <v>0</v>
      </c>
      <c r="O75" s="28" t="n">
        <f aca="false">N75</f>
        <v>0</v>
      </c>
      <c r="P75" s="21" t="n">
        <f aca="false">O75</f>
        <v>0</v>
      </c>
      <c r="R75" s="27" t="n">
        <f aca="false">Q75</f>
        <v>0</v>
      </c>
      <c r="S75" s="28" t="n">
        <f aca="false">R75</f>
        <v>0</v>
      </c>
      <c r="T75" s="21" t="n">
        <f aca="false">S75</f>
        <v>0</v>
      </c>
      <c r="U75" s="26" t="n">
        <v>10</v>
      </c>
      <c r="V75" s="27" t="n">
        <f aca="false">U75</f>
        <v>10</v>
      </c>
      <c r="W75" s="28" t="n">
        <f aca="false">V75</f>
        <v>10</v>
      </c>
      <c r="X75" s="21" t="n">
        <f aca="false">W75</f>
        <v>10</v>
      </c>
      <c r="Y75" s="26" t="n">
        <v>40</v>
      </c>
      <c r="Z75" s="27" t="n">
        <f aca="false">Y75</f>
        <v>40</v>
      </c>
      <c r="AA75" s="28" t="n">
        <f aca="false">Z75</f>
        <v>40</v>
      </c>
      <c r="AB75" s="21" t="n">
        <f aca="false">AA75</f>
        <v>40</v>
      </c>
    </row>
    <row r="76" customFormat="false" ht="15" hidden="false" customHeight="false" outlineLevel="0" collapsed="false">
      <c r="A76" s="19" t="str">
        <f aca="false">Specs!A76</f>
        <v>eLITTER_LITTER_TYPE_OTHER_CONIFER_RELATIVE_COVER</v>
      </c>
      <c r="B76" s="31"/>
      <c r="C76" s="32"/>
      <c r="D76" s="33"/>
      <c r="E76" s="29" t="n">
        <v>50</v>
      </c>
      <c r="F76" s="27" t="n">
        <f aca="false">E76</f>
        <v>50</v>
      </c>
      <c r="G76" s="28" t="n">
        <f aca="false">F76</f>
        <v>50</v>
      </c>
      <c r="H76" s="21" t="n">
        <f aca="false">G76</f>
        <v>50</v>
      </c>
      <c r="J76" s="27" t="n">
        <f aca="false">I76</f>
        <v>0</v>
      </c>
      <c r="K76" s="28" t="n">
        <f aca="false">J76</f>
        <v>0</v>
      </c>
      <c r="L76" s="21" t="n">
        <f aca="false">K76</f>
        <v>0</v>
      </c>
      <c r="N76" s="27" t="n">
        <f aca="false">M76</f>
        <v>0</v>
      </c>
      <c r="O76" s="28" t="n">
        <f aca="false">N76</f>
        <v>0</v>
      </c>
      <c r="P76" s="21" t="n">
        <f aca="false">O76</f>
        <v>0</v>
      </c>
      <c r="Q76" s="26" t="n">
        <v>100</v>
      </c>
      <c r="R76" s="27" t="n">
        <f aca="false">Q76</f>
        <v>100</v>
      </c>
      <c r="S76" s="28" t="n">
        <f aca="false">R76</f>
        <v>100</v>
      </c>
      <c r="T76" s="21" t="n">
        <f aca="false">S76</f>
        <v>100</v>
      </c>
      <c r="V76" s="27" t="n">
        <f aca="false">U76</f>
        <v>0</v>
      </c>
      <c r="W76" s="28" t="n">
        <f aca="false">V76</f>
        <v>0</v>
      </c>
      <c r="X76" s="21" t="n">
        <f aca="false">W76</f>
        <v>0</v>
      </c>
      <c r="Z76" s="27" t="n">
        <f aca="false">Y76</f>
        <v>0</v>
      </c>
      <c r="AA76" s="28" t="n">
        <f aca="false">Z76</f>
        <v>0</v>
      </c>
      <c r="AB76" s="21" t="n">
        <f aca="false">AA76</f>
        <v>0</v>
      </c>
    </row>
    <row r="77" customFormat="false" ht="15" hidden="false" customHeight="false" outlineLevel="0" collapsed="false">
      <c r="A77" s="19" t="str">
        <f aca="false">Specs!A77</f>
        <v>eLITTER_LITTER_TYPE_PALM_FROND_RELATIVE_COVER</v>
      </c>
      <c r="B77" s="31"/>
      <c r="C77" s="32"/>
      <c r="D77" s="33"/>
      <c r="F77" s="27" t="n">
        <f aca="false">E77</f>
        <v>0</v>
      </c>
      <c r="G77" s="28" t="n">
        <f aca="false">F77</f>
        <v>0</v>
      </c>
      <c r="H77" s="21" t="n">
        <f aca="false">G77</f>
        <v>0</v>
      </c>
      <c r="J77" s="27" t="n">
        <f aca="false">I77</f>
        <v>0</v>
      </c>
      <c r="K77" s="28" t="n">
        <f aca="false">J77</f>
        <v>0</v>
      </c>
      <c r="L77" s="21" t="n">
        <f aca="false">K77</f>
        <v>0</v>
      </c>
      <c r="N77" s="27" t="n">
        <f aca="false">M77</f>
        <v>0</v>
      </c>
      <c r="O77" s="28" t="n">
        <f aca="false">N77</f>
        <v>0</v>
      </c>
      <c r="P77" s="21" t="n">
        <f aca="false">O77</f>
        <v>0</v>
      </c>
      <c r="R77" s="27" t="n">
        <f aca="false">Q77</f>
        <v>0</v>
      </c>
      <c r="S77" s="28" t="n">
        <f aca="false">R77</f>
        <v>0</v>
      </c>
      <c r="T77" s="21" t="n">
        <f aca="false">S77</f>
        <v>0</v>
      </c>
      <c r="V77" s="27" t="n">
        <f aca="false">U77</f>
        <v>0</v>
      </c>
      <c r="W77" s="28" t="n">
        <f aca="false">V77</f>
        <v>0</v>
      </c>
      <c r="X77" s="21" t="n">
        <f aca="false">W77</f>
        <v>0</v>
      </c>
      <c r="Y77" s="26" t="n">
        <v>60</v>
      </c>
      <c r="Z77" s="27" t="n">
        <f aca="false">Y77</f>
        <v>60</v>
      </c>
      <c r="AA77" s="28" t="n">
        <f aca="false">Z77</f>
        <v>60</v>
      </c>
      <c r="AB77" s="21" t="n">
        <f aca="false">AA77</f>
        <v>60</v>
      </c>
    </row>
    <row r="78" customFormat="false" ht="15" hidden="false" customHeight="false" outlineLevel="0" collapsed="false">
      <c r="A78" s="19" t="str">
        <f aca="false">Specs!A78</f>
        <v>eLITTER_LITTER_TYPE_SHORT_NEEDLE_PINE_RELATIVE_COVER</v>
      </c>
      <c r="B78" s="31"/>
      <c r="C78" s="32"/>
      <c r="D78" s="33"/>
      <c r="F78" s="27" t="n">
        <f aca="false">E78</f>
        <v>0</v>
      </c>
      <c r="G78" s="28" t="n">
        <f aca="false">F78</f>
        <v>0</v>
      </c>
      <c r="H78" s="21" t="n">
        <f aca="false">G78</f>
        <v>0</v>
      </c>
      <c r="J78" s="27" t="n">
        <f aca="false">I78</f>
        <v>0</v>
      </c>
      <c r="K78" s="28" t="n">
        <f aca="false">J78</f>
        <v>0</v>
      </c>
      <c r="L78" s="21" t="n">
        <f aca="false">K78</f>
        <v>0</v>
      </c>
      <c r="N78" s="27" t="n">
        <f aca="false">M78</f>
        <v>0</v>
      </c>
      <c r="O78" s="28" t="n">
        <f aca="false">N78</f>
        <v>0</v>
      </c>
      <c r="P78" s="21" t="n">
        <f aca="false">O78</f>
        <v>0</v>
      </c>
      <c r="R78" s="27" t="n">
        <f aca="false">Q78</f>
        <v>0</v>
      </c>
      <c r="S78" s="28" t="n">
        <f aca="false">R78</f>
        <v>0</v>
      </c>
      <c r="T78" s="21" t="n">
        <f aca="false">S78</f>
        <v>0</v>
      </c>
      <c r="V78" s="27" t="n">
        <f aca="false">U78</f>
        <v>0</v>
      </c>
      <c r="W78" s="28" t="n">
        <f aca="false">V78</f>
        <v>0</v>
      </c>
      <c r="X78" s="21" t="n">
        <f aca="false">W78</f>
        <v>0</v>
      </c>
      <c r="Z78" s="27" t="n">
        <f aca="false">Y78</f>
        <v>0</v>
      </c>
      <c r="AA78" s="28" t="n">
        <f aca="false">Z78</f>
        <v>0</v>
      </c>
      <c r="AB78" s="21" t="n">
        <f aca="false">AA78</f>
        <v>0</v>
      </c>
    </row>
    <row r="79" customFormat="false" ht="15" hidden="false" customHeight="false" outlineLevel="0" collapsed="false">
      <c r="A79" s="19" t="str">
        <f aca="false">Specs!A79</f>
        <v>eMOSS_LICHEN_LITTER_GROUND_LICHEN_DEPTH</v>
      </c>
      <c r="B79" s="31" t="n">
        <v>0.75</v>
      </c>
      <c r="C79" s="36" t="n">
        <f aca="false">1/0.75</f>
        <v>1.33333333333333</v>
      </c>
      <c r="D79" s="33"/>
      <c r="F79" s="27" t="n">
        <f aca="false">$B79*E79</f>
        <v>0</v>
      </c>
      <c r="G79" s="28" t="n">
        <f aca="false">$C79*F79</f>
        <v>0</v>
      </c>
      <c r="H79" s="21" t="n">
        <f aca="false">G79</f>
        <v>0</v>
      </c>
      <c r="J79" s="27" t="n">
        <f aca="false">$B79*I79</f>
        <v>0</v>
      </c>
      <c r="K79" s="28" t="n">
        <f aca="false">$C79*J79</f>
        <v>0</v>
      </c>
      <c r="L79" s="21" t="n">
        <f aca="false">K79</f>
        <v>0</v>
      </c>
      <c r="N79" s="27" t="n">
        <f aca="false">$B79*M79</f>
        <v>0</v>
      </c>
      <c r="O79" s="28" t="n">
        <f aca="false">$C79*N79</f>
        <v>0</v>
      </c>
      <c r="P79" s="21" t="n">
        <f aca="false">O79</f>
        <v>0</v>
      </c>
      <c r="Q79" s="26" t="n">
        <v>2</v>
      </c>
      <c r="R79" s="27" t="n">
        <f aca="false">$B79*Q79</f>
        <v>1.5</v>
      </c>
      <c r="S79" s="28" t="n">
        <f aca="false">$C79*R79</f>
        <v>2</v>
      </c>
      <c r="T79" s="21" t="n">
        <f aca="false">S79</f>
        <v>2</v>
      </c>
      <c r="V79" s="27" t="n">
        <f aca="false">$B79*U79</f>
        <v>0</v>
      </c>
      <c r="W79" s="28" t="n">
        <f aca="false">$C79*V79</f>
        <v>0</v>
      </c>
      <c r="X79" s="21" t="n">
        <f aca="false">W79</f>
        <v>0</v>
      </c>
      <c r="Z79" s="27" t="n">
        <f aca="false">$B79*Y79</f>
        <v>0</v>
      </c>
      <c r="AA79" s="28" t="n">
        <f aca="false">$C79*Z79</f>
        <v>0</v>
      </c>
      <c r="AB79" s="21" t="n">
        <f aca="false">AA79</f>
        <v>0</v>
      </c>
    </row>
    <row r="80" customFormat="false" ht="15" hidden="false" customHeight="false" outlineLevel="0" collapsed="false">
      <c r="A80" s="19" t="str">
        <f aca="false">Specs!A80</f>
        <v>eMOSS_LICHEN_LITTER_GROUND_LICHEN_PERCENT_COVER</v>
      </c>
      <c r="B80" s="31" t="n">
        <v>0.75</v>
      </c>
      <c r="C80" s="36" t="n">
        <f aca="false">1/0.75</f>
        <v>1.33333333333333</v>
      </c>
      <c r="D80" s="33"/>
      <c r="F80" s="27" t="n">
        <f aca="false">$B80*E80</f>
        <v>0</v>
      </c>
      <c r="G80" s="28" t="n">
        <f aca="false">$C80*F80</f>
        <v>0</v>
      </c>
      <c r="H80" s="21" t="n">
        <f aca="false">G80</f>
        <v>0</v>
      </c>
      <c r="J80" s="27" t="n">
        <f aca="false">$B80*I80</f>
        <v>0</v>
      </c>
      <c r="K80" s="28" t="n">
        <f aca="false">$C80*J80</f>
        <v>0</v>
      </c>
      <c r="L80" s="21" t="n">
        <f aca="false">K80</f>
        <v>0</v>
      </c>
      <c r="N80" s="27" t="n">
        <f aca="false">$B80*M80</f>
        <v>0</v>
      </c>
      <c r="O80" s="28" t="n">
        <f aca="false">$C80*N80</f>
        <v>0</v>
      </c>
      <c r="P80" s="21" t="n">
        <f aca="false">O80</f>
        <v>0</v>
      </c>
      <c r="Q80" s="26" t="n">
        <v>5</v>
      </c>
      <c r="R80" s="27" t="n">
        <f aca="false">$B80*Q80</f>
        <v>3.75</v>
      </c>
      <c r="S80" s="28" t="n">
        <f aca="false">$C80*R80</f>
        <v>5</v>
      </c>
      <c r="T80" s="21" t="n">
        <f aca="false">S80</f>
        <v>5</v>
      </c>
      <c r="V80" s="27" t="n">
        <f aca="false">$B80*U80</f>
        <v>0</v>
      </c>
      <c r="W80" s="28" t="n">
        <f aca="false">$C80*V80</f>
        <v>0</v>
      </c>
      <c r="X80" s="21" t="n">
        <f aca="false">W80</f>
        <v>0</v>
      </c>
      <c r="Z80" s="27" t="n">
        <f aca="false">$B80*Y80</f>
        <v>0</v>
      </c>
      <c r="AA80" s="28" t="n">
        <f aca="false">$C80*Z80</f>
        <v>0</v>
      </c>
      <c r="AB80" s="21" t="n">
        <f aca="false">AA80</f>
        <v>0</v>
      </c>
    </row>
    <row r="81" customFormat="false" ht="15" hidden="false" customHeight="false" outlineLevel="0" collapsed="false">
      <c r="A81" s="19" t="str">
        <f aca="false">Specs!A81</f>
        <v>eMOSS_LICHEN_LITTER_LITTER_DEPTH</v>
      </c>
      <c r="B81" s="31" t="n">
        <v>0.75</v>
      </c>
      <c r="C81" s="36" t="n">
        <f aca="false">1/0.75</f>
        <v>1.33333333333333</v>
      </c>
      <c r="D81" s="33"/>
      <c r="E81" s="26" t="n">
        <v>0.2</v>
      </c>
      <c r="F81" s="27" t="n">
        <f aca="false">$B81*E81</f>
        <v>0.15</v>
      </c>
      <c r="G81" s="28" t="n">
        <f aca="false">$C81*F81</f>
        <v>0.2</v>
      </c>
      <c r="H81" s="21" t="n">
        <f aca="false">G81</f>
        <v>0.2</v>
      </c>
      <c r="I81" s="26" t="n">
        <v>1</v>
      </c>
      <c r="J81" s="27" t="n">
        <f aca="false">$B81*I81</f>
        <v>0.75</v>
      </c>
      <c r="K81" s="28" t="n">
        <f aca="false">$C81*J81</f>
        <v>1</v>
      </c>
      <c r="L81" s="21" t="n">
        <f aca="false">K81</f>
        <v>1</v>
      </c>
      <c r="M81" s="26" t="n">
        <v>2.5</v>
      </c>
      <c r="N81" s="27" t="n">
        <f aca="false">$B81*M81</f>
        <v>1.875</v>
      </c>
      <c r="O81" s="28" t="n">
        <f aca="false">$C81*N81</f>
        <v>2.5</v>
      </c>
      <c r="P81" s="21" t="n">
        <f aca="false">O81</f>
        <v>2.5</v>
      </c>
      <c r="Q81" s="26" t="n">
        <v>1</v>
      </c>
      <c r="R81" s="27" t="n">
        <f aca="false">$B81*Q81</f>
        <v>0.75</v>
      </c>
      <c r="S81" s="28" t="n">
        <f aca="false">$C81*R81</f>
        <v>1</v>
      </c>
      <c r="T81" s="21" t="n">
        <f aca="false">S81</f>
        <v>1</v>
      </c>
      <c r="U81" s="26" t="n">
        <v>1.5</v>
      </c>
      <c r="V81" s="27" t="n">
        <f aca="false">$B81*U81</f>
        <v>1.125</v>
      </c>
      <c r="W81" s="28" t="n">
        <f aca="false">$C81*V81</f>
        <v>1.5</v>
      </c>
      <c r="X81" s="21" t="n">
        <f aca="false">W81</f>
        <v>1.5</v>
      </c>
      <c r="Y81" s="26" t="n">
        <v>2</v>
      </c>
      <c r="Z81" s="27" t="n">
        <f aca="false">$B81*Y81</f>
        <v>1.5</v>
      </c>
      <c r="AA81" s="28" t="n">
        <f aca="false">$C81*Z81</f>
        <v>2</v>
      </c>
      <c r="AB81" s="21" t="n">
        <f aca="false">AA81</f>
        <v>2</v>
      </c>
    </row>
    <row r="82" customFormat="false" ht="15" hidden="false" customHeight="false" outlineLevel="0" collapsed="false">
      <c r="A82" s="19" t="str">
        <f aca="false">Specs!A82</f>
        <v>eMOSS_LICHEN_LITTER_LITTER_PERCENT_COVER</v>
      </c>
      <c r="B82" s="31" t="n">
        <v>0.75</v>
      </c>
      <c r="C82" s="36" t="n">
        <f aca="false">1/0.75</f>
        <v>1.33333333333333</v>
      </c>
      <c r="D82" s="33"/>
      <c r="E82" s="26" t="n">
        <v>70</v>
      </c>
      <c r="F82" s="27" t="n">
        <f aca="false">$B82*E82</f>
        <v>52.5</v>
      </c>
      <c r="G82" s="28" t="n">
        <f aca="false">$C82*F82</f>
        <v>70</v>
      </c>
      <c r="H82" s="21" t="n">
        <f aca="false">G82</f>
        <v>70</v>
      </c>
      <c r="I82" s="26" t="n">
        <v>60</v>
      </c>
      <c r="J82" s="27" t="n">
        <f aca="false">$B82*I82</f>
        <v>45</v>
      </c>
      <c r="K82" s="28" t="n">
        <f aca="false">$C82*J82</f>
        <v>60</v>
      </c>
      <c r="L82" s="21" t="n">
        <f aca="false">K82</f>
        <v>60</v>
      </c>
      <c r="M82" s="26" t="n">
        <v>5</v>
      </c>
      <c r="N82" s="27" t="n">
        <f aca="false">$B82*M82</f>
        <v>3.75</v>
      </c>
      <c r="O82" s="28" t="n">
        <f aca="false">$C82*N82</f>
        <v>5</v>
      </c>
      <c r="P82" s="21" t="n">
        <f aca="false">O82</f>
        <v>5</v>
      </c>
      <c r="Q82" s="26" t="n">
        <v>15</v>
      </c>
      <c r="R82" s="27" t="n">
        <f aca="false">$B82*Q82</f>
        <v>11.25</v>
      </c>
      <c r="S82" s="28" t="n">
        <f aca="false">$C82*R82</f>
        <v>15</v>
      </c>
      <c r="T82" s="21" t="n">
        <f aca="false">S82</f>
        <v>15</v>
      </c>
      <c r="U82" s="26" t="n">
        <v>90</v>
      </c>
      <c r="V82" s="27" t="n">
        <f aca="false">$B82*U82</f>
        <v>67.5</v>
      </c>
      <c r="W82" s="28" t="n">
        <f aca="false">$C82*V82</f>
        <v>90</v>
      </c>
      <c r="X82" s="21" t="n">
        <f aca="false">W82</f>
        <v>90</v>
      </c>
      <c r="Y82" s="26" t="n">
        <v>70</v>
      </c>
      <c r="Z82" s="27" t="n">
        <f aca="false">$B82*Y82</f>
        <v>52.5</v>
      </c>
      <c r="AA82" s="28" t="n">
        <f aca="false">$C82*Z82</f>
        <v>70</v>
      </c>
      <c r="AB82" s="21" t="n">
        <f aca="false">AA82</f>
        <v>70</v>
      </c>
    </row>
    <row r="83" customFormat="false" ht="15" hidden="false" customHeight="false" outlineLevel="0" collapsed="false">
      <c r="A83" s="19" t="str">
        <f aca="false">Specs!A83</f>
        <v>eMOSS_LICHEN_LITTER_MOSS_DEPTH</v>
      </c>
      <c r="B83" s="31" t="n">
        <v>0.75</v>
      </c>
      <c r="C83" s="36" t="n">
        <f aca="false">1/0.75</f>
        <v>1.33333333333333</v>
      </c>
      <c r="D83" s="33"/>
      <c r="F83" s="27" t="n">
        <f aca="false">$B83*E83</f>
        <v>0</v>
      </c>
      <c r="G83" s="28" t="n">
        <f aca="false">$C83*F83</f>
        <v>0</v>
      </c>
      <c r="H83" s="21" t="n">
        <f aca="false">G83</f>
        <v>0</v>
      </c>
      <c r="J83" s="27" t="n">
        <f aca="false">$B83*I83</f>
        <v>0</v>
      </c>
      <c r="K83" s="28" t="n">
        <f aca="false">$C83*J83</f>
        <v>0</v>
      </c>
      <c r="L83" s="21" t="n">
        <f aca="false">K83</f>
        <v>0</v>
      </c>
      <c r="N83" s="27" t="n">
        <f aca="false">$B83*M83</f>
        <v>0</v>
      </c>
      <c r="O83" s="28" t="n">
        <f aca="false">$C83*N83</f>
        <v>0</v>
      </c>
      <c r="P83" s="21" t="n">
        <f aca="false">O83</f>
        <v>0</v>
      </c>
      <c r="Q83" s="26" t="n">
        <v>2.5</v>
      </c>
      <c r="R83" s="27" t="n">
        <f aca="false">$B83*Q83</f>
        <v>1.875</v>
      </c>
      <c r="S83" s="28" t="n">
        <f aca="false">$C83*R83</f>
        <v>2.5</v>
      </c>
      <c r="T83" s="21" t="n">
        <f aca="false">S83</f>
        <v>2.5</v>
      </c>
      <c r="U83" s="26" t="n">
        <v>1</v>
      </c>
      <c r="V83" s="27" t="n">
        <f aca="false">$B83*U83</f>
        <v>0.75</v>
      </c>
      <c r="W83" s="28" t="n">
        <f aca="false">$C83*V83</f>
        <v>1</v>
      </c>
      <c r="X83" s="21" t="n">
        <f aca="false">W83</f>
        <v>1</v>
      </c>
      <c r="Z83" s="27" t="n">
        <f aca="false">$B83*Y83</f>
        <v>0</v>
      </c>
      <c r="AA83" s="28" t="n">
        <f aca="false">$C83*Z83</f>
        <v>0</v>
      </c>
      <c r="AB83" s="21" t="n">
        <f aca="false">AA83</f>
        <v>0</v>
      </c>
    </row>
    <row r="84" customFormat="false" ht="15" hidden="false" customHeight="false" outlineLevel="0" collapsed="false">
      <c r="A84" s="19" t="str">
        <f aca="false">Specs!A84</f>
        <v>eMOSS_LICHEN_LITTER_MOSS_PERCENT_COVER</v>
      </c>
      <c r="B84" s="31" t="n">
        <v>0.75</v>
      </c>
      <c r="C84" s="36" t="n">
        <f aca="false">1/0.75</f>
        <v>1.33333333333333</v>
      </c>
      <c r="D84" s="33"/>
      <c r="F84" s="27" t="n">
        <f aca="false">$B84*E84</f>
        <v>0</v>
      </c>
      <c r="G84" s="28" t="n">
        <f aca="false">$C84*F84</f>
        <v>0</v>
      </c>
      <c r="H84" s="21" t="n">
        <f aca="false">G84</f>
        <v>0</v>
      </c>
      <c r="J84" s="27" t="n">
        <f aca="false">$B84*I84</f>
        <v>0</v>
      </c>
      <c r="K84" s="28" t="n">
        <f aca="false">$C84*J84</f>
        <v>0</v>
      </c>
      <c r="L84" s="21" t="n">
        <f aca="false">K84</f>
        <v>0</v>
      </c>
      <c r="N84" s="27" t="n">
        <f aca="false">$B84*M84</f>
        <v>0</v>
      </c>
      <c r="O84" s="28" t="n">
        <f aca="false">$C84*N84</f>
        <v>0</v>
      </c>
      <c r="P84" s="21" t="n">
        <f aca="false">O84</f>
        <v>0</v>
      </c>
      <c r="Q84" s="26" t="n">
        <v>80</v>
      </c>
      <c r="R84" s="27" t="n">
        <f aca="false">$B84*Q84</f>
        <v>60</v>
      </c>
      <c r="S84" s="28" t="n">
        <f aca="false">$C84*R84</f>
        <v>80</v>
      </c>
      <c r="T84" s="21" t="n">
        <f aca="false">S84</f>
        <v>80</v>
      </c>
      <c r="U84" s="26" t="n">
        <v>5</v>
      </c>
      <c r="V84" s="27" t="n">
        <f aca="false">$B84*U84</f>
        <v>3.75</v>
      </c>
      <c r="W84" s="28" t="n">
        <f aca="false">$C84*V84</f>
        <v>5</v>
      </c>
      <c r="X84" s="21" t="n">
        <f aca="false">W84</f>
        <v>5</v>
      </c>
      <c r="Z84" s="27" t="n">
        <f aca="false">$B84*Y84</f>
        <v>0</v>
      </c>
      <c r="AA84" s="28" t="n">
        <f aca="false">$C84*Z84</f>
        <v>0</v>
      </c>
      <c r="AB84" s="21" t="n">
        <f aca="false">AA84</f>
        <v>0</v>
      </c>
    </row>
    <row r="85" customFormat="false" ht="15" hidden="false" customHeight="false" outlineLevel="0" collapsed="false">
      <c r="A85" s="19" t="str">
        <f aca="false">Specs!A85</f>
        <v>eGROUND_FUEL_DUFF_LOWER_DEPTH</v>
      </c>
      <c r="B85" s="31" t="n">
        <v>0.75</v>
      </c>
      <c r="C85" s="36"/>
      <c r="D85" s="33"/>
      <c r="F85" s="27" t="n">
        <f aca="false">$B85*E85</f>
        <v>0</v>
      </c>
      <c r="G85" s="28" t="n">
        <f aca="false">F85</f>
        <v>0</v>
      </c>
      <c r="H85" s="21" t="n">
        <f aca="false">G85</f>
        <v>0</v>
      </c>
      <c r="I85" s="26" t="n">
        <v>0.2</v>
      </c>
      <c r="J85" s="27" t="n">
        <f aca="false">$B85*I85</f>
        <v>0.15</v>
      </c>
      <c r="K85" s="28" t="n">
        <f aca="false">J85</f>
        <v>0.15</v>
      </c>
      <c r="L85" s="21" t="n">
        <f aca="false">K85</f>
        <v>0.15</v>
      </c>
      <c r="N85" s="27" t="n">
        <f aca="false">$B85*M85</f>
        <v>0</v>
      </c>
      <c r="O85" s="28" t="n">
        <f aca="false">N85</f>
        <v>0</v>
      </c>
      <c r="P85" s="21" t="n">
        <f aca="false">O85</f>
        <v>0</v>
      </c>
      <c r="Q85" s="26" t="n">
        <v>2</v>
      </c>
      <c r="R85" s="27" t="n">
        <f aca="false">$B85*Q85</f>
        <v>1.5</v>
      </c>
      <c r="S85" s="28" t="n">
        <f aca="false">R85</f>
        <v>1.5</v>
      </c>
      <c r="T85" s="21" t="n">
        <f aca="false">S85</f>
        <v>1.5</v>
      </c>
      <c r="V85" s="27" t="n">
        <f aca="false">$B85*U85</f>
        <v>0</v>
      </c>
      <c r="W85" s="28" t="n">
        <f aca="false">V85</f>
        <v>0</v>
      </c>
      <c r="X85" s="21" t="n">
        <f aca="false">W85</f>
        <v>0</v>
      </c>
      <c r="Z85" s="27" t="n">
        <f aca="false">$B85*Y85</f>
        <v>0</v>
      </c>
      <c r="AA85" s="28" t="n">
        <f aca="false">Z85</f>
        <v>0</v>
      </c>
      <c r="AB85" s="21" t="n">
        <f aca="false">AA85</f>
        <v>0</v>
      </c>
    </row>
    <row r="86" customFormat="false" ht="15" hidden="false" customHeight="false" outlineLevel="0" collapsed="false">
      <c r="A86" s="19" t="str">
        <f aca="false">Specs!A86</f>
        <v>eGROUND_FUEL_DUFF_LOWER_PERCENT_COVER</v>
      </c>
      <c r="B86" s="31" t="n">
        <v>0.75</v>
      </c>
      <c r="C86" s="36"/>
      <c r="D86" s="33"/>
      <c r="F86" s="27" t="n">
        <f aca="false">$B86*E86</f>
        <v>0</v>
      </c>
      <c r="G86" s="28" t="n">
        <f aca="false">F86</f>
        <v>0</v>
      </c>
      <c r="H86" s="21" t="n">
        <f aca="false">G86</f>
        <v>0</v>
      </c>
      <c r="I86" s="26" t="n">
        <v>60</v>
      </c>
      <c r="J86" s="27" t="n">
        <f aca="false">$B86*I86</f>
        <v>45</v>
      </c>
      <c r="K86" s="28" t="n">
        <f aca="false">J86</f>
        <v>45</v>
      </c>
      <c r="L86" s="21" t="n">
        <f aca="false">K86</f>
        <v>45</v>
      </c>
      <c r="N86" s="27" t="n">
        <f aca="false">$B86*M86</f>
        <v>0</v>
      </c>
      <c r="O86" s="28" t="n">
        <f aca="false">N86</f>
        <v>0</v>
      </c>
      <c r="P86" s="21" t="n">
        <f aca="false">O86</f>
        <v>0</v>
      </c>
      <c r="Q86" s="26" t="n">
        <v>90</v>
      </c>
      <c r="R86" s="27" t="n">
        <f aca="false">$B86*Q86</f>
        <v>67.5</v>
      </c>
      <c r="S86" s="28" t="n">
        <f aca="false">R86</f>
        <v>67.5</v>
      </c>
      <c r="T86" s="21" t="n">
        <f aca="false">S86</f>
        <v>67.5</v>
      </c>
      <c r="V86" s="27" t="n">
        <f aca="false">$B86*U86</f>
        <v>0</v>
      </c>
      <c r="W86" s="28" t="n">
        <f aca="false">V86</f>
        <v>0</v>
      </c>
      <c r="X86" s="21" t="n">
        <f aca="false">W86</f>
        <v>0</v>
      </c>
      <c r="Z86" s="27" t="n">
        <f aca="false">$B86*Y86</f>
        <v>0</v>
      </c>
      <c r="AA86" s="28" t="n">
        <f aca="false">Z86</f>
        <v>0</v>
      </c>
      <c r="AB86" s="21" t="n">
        <f aca="false">AA86</f>
        <v>0</v>
      </c>
    </row>
    <row r="87" customFormat="false" ht="15" hidden="false" customHeight="false" outlineLevel="0" collapsed="false">
      <c r="A87" s="19" t="str">
        <f aca="false">Specs!A87</f>
        <v>eGROUND_FUEL_DUFF_UPPER_DEPTH</v>
      </c>
      <c r="B87" s="31" t="n">
        <v>0.75</v>
      </c>
      <c r="C87" s="36"/>
      <c r="D87" s="33"/>
      <c r="E87" s="26" t="n">
        <v>0.5</v>
      </c>
      <c r="F87" s="27" t="n">
        <f aca="false">$B87*E87</f>
        <v>0.375</v>
      </c>
      <c r="G87" s="28" t="n">
        <f aca="false">F87</f>
        <v>0.375</v>
      </c>
      <c r="H87" s="21" t="n">
        <f aca="false">G87</f>
        <v>0.375</v>
      </c>
      <c r="I87" s="26" t="n">
        <v>0.4</v>
      </c>
      <c r="J87" s="27" t="n">
        <f aca="false">$B87*I87</f>
        <v>0.3</v>
      </c>
      <c r="K87" s="28" t="n">
        <f aca="false">J87</f>
        <v>0.3</v>
      </c>
      <c r="L87" s="21" t="n">
        <f aca="false">K87</f>
        <v>0.3</v>
      </c>
      <c r="M87" s="26" t="n">
        <v>0.2</v>
      </c>
      <c r="N87" s="27" t="n">
        <f aca="false">$B87*M87</f>
        <v>0.15</v>
      </c>
      <c r="O87" s="28" t="n">
        <f aca="false">N87</f>
        <v>0.15</v>
      </c>
      <c r="P87" s="21" t="n">
        <f aca="false">O87</f>
        <v>0.15</v>
      </c>
      <c r="Q87" s="26" t="n">
        <v>4</v>
      </c>
      <c r="R87" s="27" t="n">
        <f aca="false">$B87*Q87</f>
        <v>3</v>
      </c>
      <c r="S87" s="28" t="n">
        <f aca="false">R87</f>
        <v>3</v>
      </c>
      <c r="T87" s="21" t="n">
        <f aca="false">S87</f>
        <v>3</v>
      </c>
      <c r="U87" s="26" t="n">
        <v>1</v>
      </c>
      <c r="V87" s="27" t="n">
        <f aca="false">$B87*U87</f>
        <v>0.75</v>
      </c>
      <c r="W87" s="28" t="n">
        <f aca="false">V87</f>
        <v>0.75</v>
      </c>
      <c r="X87" s="21" t="n">
        <f aca="false">W87</f>
        <v>0.75</v>
      </c>
      <c r="Y87" s="26" t="n">
        <v>1.5</v>
      </c>
      <c r="Z87" s="27" t="n">
        <f aca="false">$B87*Y87</f>
        <v>1.125</v>
      </c>
      <c r="AA87" s="28" t="n">
        <f aca="false">Z87</f>
        <v>1.125</v>
      </c>
      <c r="AB87" s="21" t="n">
        <f aca="false">AA87</f>
        <v>1.125</v>
      </c>
    </row>
    <row r="88" customFormat="false" ht="15" hidden="false" customHeight="false" outlineLevel="0" collapsed="false">
      <c r="A88" s="19" t="str">
        <f aca="false">Specs!A88</f>
        <v>eGROUND_FUEL_DUFF_UPPER_PERCENT_COVER</v>
      </c>
      <c r="B88" s="31" t="n">
        <v>0.75</v>
      </c>
      <c r="C88" s="36"/>
      <c r="D88" s="33"/>
      <c r="E88" s="26" t="n">
        <v>70</v>
      </c>
      <c r="F88" s="27" t="n">
        <f aca="false">$B88*E88</f>
        <v>52.5</v>
      </c>
      <c r="G88" s="28" t="n">
        <f aca="false">F88</f>
        <v>52.5</v>
      </c>
      <c r="H88" s="21" t="n">
        <f aca="false">G88</f>
        <v>52.5</v>
      </c>
      <c r="I88" s="26" t="n">
        <v>60</v>
      </c>
      <c r="J88" s="27" t="n">
        <f aca="false">$B88*I88</f>
        <v>45</v>
      </c>
      <c r="K88" s="28" t="n">
        <f aca="false">J88</f>
        <v>45</v>
      </c>
      <c r="L88" s="21" t="n">
        <f aca="false">K88</f>
        <v>45</v>
      </c>
      <c r="M88" s="26" t="n">
        <v>70</v>
      </c>
      <c r="N88" s="27" t="n">
        <f aca="false">$B88*M88</f>
        <v>52.5</v>
      </c>
      <c r="O88" s="28" t="n">
        <f aca="false">N88</f>
        <v>52.5</v>
      </c>
      <c r="P88" s="21" t="n">
        <f aca="false">O88</f>
        <v>52.5</v>
      </c>
      <c r="Q88" s="26" t="n">
        <v>100</v>
      </c>
      <c r="R88" s="27" t="n">
        <f aca="false">$B88*Q88</f>
        <v>75</v>
      </c>
      <c r="S88" s="28" t="n">
        <f aca="false">R88</f>
        <v>75</v>
      </c>
      <c r="T88" s="21" t="n">
        <f aca="false">S88</f>
        <v>75</v>
      </c>
      <c r="U88" s="26" t="n">
        <v>90</v>
      </c>
      <c r="V88" s="27" t="n">
        <f aca="false">$B88*U88</f>
        <v>67.5</v>
      </c>
      <c r="W88" s="28" t="n">
        <f aca="false">V88</f>
        <v>67.5</v>
      </c>
      <c r="X88" s="21" t="n">
        <f aca="false">W88</f>
        <v>67.5</v>
      </c>
      <c r="Y88" s="26" t="n">
        <v>70</v>
      </c>
      <c r="Z88" s="27" t="n">
        <f aca="false">$B88*Y88</f>
        <v>52.5</v>
      </c>
      <c r="AA88" s="28" t="n">
        <f aca="false">Z88</f>
        <v>52.5</v>
      </c>
      <c r="AB88" s="21" t="n">
        <f aca="false">AA88</f>
        <v>52.5</v>
      </c>
    </row>
    <row r="89" customFormat="false" ht="15" hidden="false" customHeight="false" outlineLevel="0" collapsed="false">
      <c r="A89" s="19" t="str">
        <f aca="false">Specs!A89</f>
        <v>eGROUND_FUEL_BASAL_ACCUMULATION_DEPTH</v>
      </c>
      <c r="B89" s="31" t="n">
        <v>0.75</v>
      </c>
      <c r="C89" s="36"/>
      <c r="D89" s="33"/>
      <c r="F89" s="27" t="n">
        <f aca="false">$B89*E89</f>
        <v>0</v>
      </c>
      <c r="G89" s="28" t="n">
        <f aca="false">F89</f>
        <v>0</v>
      </c>
      <c r="H89" s="21" t="n">
        <f aca="false">G89</f>
        <v>0</v>
      </c>
      <c r="J89" s="27" t="n">
        <f aca="false">$B89*I89</f>
        <v>0</v>
      </c>
      <c r="K89" s="28" t="n">
        <f aca="false">J89</f>
        <v>0</v>
      </c>
      <c r="L89" s="21" t="n">
        <f aca="false">K89</f>
        <v>0</v>
      </c>
      <c r="N89" s="27" t="n">
        <f aca="false">$B89*M89</f>
        <v>0</v>
      </c>
      <c r="O89" s="28" t="n">
        <f aca="false">N89</f>
        <v>0</v>
      </c>
      <c r="P89" s="21" t="n">
        <f aca="false">O89</f>
        <v>0</v>
      </c>
      <c r="R89" s="27" t="n">
        <f aca="false">$B89*Q89</f>
        <v>0</v>
      </c>
      <c r="S89" s="28" t="n">
        <f aca="false">R89</f>
        <v>0</v>
      </c>
      <c r="T89" s="21" t="n">
        <f aca="false">S89</f>
        <v>0</v>
      </c>
      <c r="V89" s="27" t="n">
        <f aca="false">$B89*U89</f>
        <v>0</v>
      </c>
      <c r="W89" s="28" t="n">
        <f aca="false">V89</f>
        <v>0</v>
      </c>
      <c r="X89" s="21" t="n">
        <f aca="false">W89</f>
        <v>0</v>
      </c>
      <c r="Z89" s="27" t="n">
        <f aca="false">$B89*Y89</f>
        <v>0</v>
      </c>
      <c r="AA89" s="28" t="n">
        <f aca="false">Z89</f>
        <v>0</v>
      </c>
      <c r="AB89" s="21" t="n">
        <f aca="false">AA89</f>
        <v>0</v>
      </c>
    </row>
    <row r="90" customFormat="false" ht="15" hidden="false" customHeight="false" outlineLevel="0" collapsed="false">
      <c r="A90" s="19" t="str">
        <f aca="false">Specs!A90</f>
        <v>eGROUND_FUEL_BASAL_ACCUMULATION_NUMBER_PER_UNIT_AREA</v>
      </c>
      <c r="B90" s="31" t="n">
        <v>0.75</v>
      </c>
      <c r="C90" s="36"/>
      <c r="D90" s="33"/>
      <c r="F90" s="27" t="n">
        <f aca="false">$B90*E90</f>
        <v>0</v>
      </c>
      <c r="G90" s="28" t="n">
        <f aca="false">F90</f>
        <v>0</v>
      </c>
      <c r="H90" s="21" t="n">
        <f aca="false">G90</f>
        <v>0</v>
      </c>
      <c r="J90" s="27" t="n">
        <f aca="false">$B90*I90</f>
        <v>0</v>
      </c>
      <c r="K90" s="28" t="n">
        <f aca="false">J90</f>
        <v>0</v>
      </c>
      <c r="L90" s="21" t="n">
        <f aca="false">K90</f>
        <v>0</v>
      </c>
      <c r="N90" s="27" t="n">
        <f aca="false">$B90*M90</f>
        <v>0</v>
      </c>
      <c r="O90" s="28" t="n">
        <f aca="false">N90</f>
        <v>0</v>
      </c>
      <c r="P90" s="21" t="n">
        <f aca="false">O90</f>
        <v>0</v>
      </c>
      <c r="R90" s="27" t="n">
        <f aca="false">$B90*Q90</f>
        <v>0</v>
      </c>
      <c r="S90" s="28" t="n">
        <f aca="false">R90</f>
        <v>0</v>
      </c>
      <c r="T90" s="21" t="n">
        <f aca="false">S90</f>
        <v>0</v>
      </c>
      <c r="V90" s="27" t="n">
        <f aca="false">$B90*U90</f>
        <v>0</v>
      </c>
      <c r="W90" s="28" t="n">
        <f aca="false">V90</f>
        <v>0</v>
      </c>
      <c r="X90" s="21" t="n">
        <f aca="false">W90</f>
        <v>0</v>
      </c>
      <c r="Z90" s="27" t="n">
        <f aca="false">$B90*Y90</f>
        <v>0</v>
      </c>
      <c r="AA90" s="28" t="n">
        <f aca="false">Z90</f>
        <v>0</v>
      </c>
      <c r="AB90" s="21" t="n">
        <f aca="false">AA90</f>
        <v>0</v>
      </c>
    </row>
    <row r="91" customFormat="false" ht="15" hidden="false" customHeight="false" outlineLevel="0" collapsed="false">
      <c r="A91" s="19" t="str">
        <f aca="false">Specs!A91</f>
        <v>eGROUND_FUEL_BASAL_ACCUMULATION_RADIUS</v>
      </c>
      <c r="B91" s="31" t="n">
        <v>0.75</v>
      </c>
      <c r="C91" s="36"/>
      <c r="D91" s="33"/>
      <c r="F91" s="27" t="n">
        <f aca="false">$B91*E91</f>
        <v>0</v>
      </c>
      <c r="G91" s="28" t="n">
        <f aca="false">F91</f>
        <v>0</v>
      </c>
      <c r="H91" s="21" t="n">
        <f aca="false">G91</f>
        <v>0</v>
      </c>
      <c r="J91" s="27" t="n">
        <f aca="false">$B91*I91</f>
        <v>0</v>
      </c>
      <c r="K91" s="28" t="n">
        <f aca="false">J91</f>
        <v>0</v>
      </c>
      <c r="L91" s="21" t="n">
        <f aca="false">K91</f>
        <v>0</v>
      </c>
      <c r="N91" s="27" t="n">
        <f aca="false">$B91*M91</f>
        <v>0</v>
      </c>
      <c r="O91" s="28" t="n">
        <f aca="false">N91</f>
        <v>0</v>
      </c>
      <c r="P91" s="21" t="n">
        <f aca="false">O91</f>
        <v>0</v>
      </c>
      <c r="R91" s="27" t="n">
        <f aca="false">$B91*Q91</f>
        <v>0</v>
      </c>
      <c r="S91" s="28" t="n">
        <f aca="false">R91</f>
        <v>0</v>
      </c>
      <c r="T91" s="21" t="n">
        <f aca="false">S91</f>
        <v>0</v>
      </c>
      <c r="V91" s="27" t="n">
        <f aca="false">$B91*U91</f>
        <v>0</v>
      </c>
      <c r="W91" s="28" t="n">
        <f aca="false">V91</f>
        <v>0</v>
      </c>
      <c r="X91" s="21" t="n">
        <f aca="false">W91</f>
        <v>0</v>
      </c>
      <c r="Z91" s="27" t="n">
        <f aca="false">$B91*Y91</f>
        <v>0</v>
      </c>
      <c r="AA91" s="28" t="n">
        <f aca="false">Z91</f>
        <v>0</v>
      </c>
      <c r="AB91" s="21" t="n">
        <f aca="false">AA91</f>
        <v>0</v>
      </c>
    </row>
    <row r="92" customFormat="false" ht="15" hidden="false" customHeight="false" outlineLevel="0" collapsed="false">
      <c r="A92" s="19" t="str">
        <f aca="false">Specs!A92</f>
        <v>eGROUND_FUEL_SQUIRREL_MIDDENS_DEPTH</v>
      </c>
      <c r="B92" s="31" t="n">
        <v>0.75</v>
      </c>
      <c r="C92" s="36"/>
      <c r="D92" s="33"/>
      <c r="F92" s="27" t="n">
        <f aca="false">$B92*E92</f>
        <v>0</v>
      </c>
      <c r="G92" s="28" t="n">
        <f aca="false">F92</f>
        <v>0</v>
      </c>
      <c r="H92" s="21" t="n">
        <f aca="false">G92</f>
        <v>0</v>
      </c>
      <c r="J92" s="27" t="n">
        <f aca="false">$B92*I92</f>
        <v>0</v>
      </c>
      <c r="K92" s="28" t="n">
        <f aca="false">J92</f>
        <v>0</v>
      </c>
      <c r="L92" s="21" t="n">
        <f aca="false">K92</f>
        <v>0</v>
      </c>
      <c r="N92" s="27" t="n">
        <f aca="false">$B92*M92</f>
        <v>0</v>
      </c>
      <c r="O92" s="28" t="n">
        <f aca="false">N92</f>
        <v>0</v>
      </c>
      <c r="P92" s="21" t="n">
        <f aca="false">O92</f>
        <v>0</v>
      </c>
      <c r="Q92" s="26" t="n">
        <v>18</v>
      </c>
      <c r="R92" s="27" t="n">
        <f aca="false">$B92*Q92</f>
        <v>13.5</v>
      </c>
      <c r="S92" s="28" t="n">
        <f aca="false">R92</f>
        <v>13.5</v>
      </c>
      <c r="T92" s="21" t="n">
        <f aca="false">S92</f>
        <v>13.5</v>
      </c>
      <c r="V92" s="27" t="n">
        <f aca="false">$B92*U92</f>
        <v>0</v>
      </c>
      <c r="W92" s="28" t="n">
        <f aca="false">V92</f>
        <v>0</v>
      </c>
      <c r="X92" s="21" t="n">
        <f aca="false">W92</f>
        <v>0</v>
      </c>
      <c r="Z92" s="27" t="n">
        <f aca="false">$B92*Y92</f>
        <v>0</v>
      </c>
      <c r="AA92" s="28" t="n">
        <f aca="false">Z92</f>
        <v>0</v>
      </c>
      <c r="AB92" s="21" t="n">
        <f aca="false">AA92</f>
        <v>0</v>
      </c>
    </row>
    <row r="93" customFormat="false" ht="15" hidden="false" customHeight="false" outlineLevel="0" collapsed="false">
      <c r="A93" s="19" t="str">
        <f aca="false">Specs!A93</f>
        <v>eGROUND_FUEL_SQUIRREL_MIDDENS_NUMBER_PER_UNIT_AREA</v>
      </c>
      <c r="B93" s="31" t="n">
        <v>0.75</v>
      </c>
      <c r="C93" s="36"/>
      <c r="D93" s="33"/>
      <c r="F93" s="27" t="n">
        <f aca="false">$B93*E93</f>
        <v>0</v>
      </c>
      <c r="G93" s="28" t="n">
        <f aca="false">F93</f>
        <v>0</v>
      </c>
      <c r="H93" s="21" t="n">
        <f aca="false">G93</f>
        <v>0</v>
      </c>
      <c r="J93" s="27" t="n">
        <f aca="false">$B93*I93</f>
        <v>0</v>
      </c>
      <c r="K93" s="28" t="n">
        <f aca="false">J93</f>
        <v>0</v>
      </c>
      <c r="L93" s="21" t="n">
        <f aca="false">K93</f>
        <v>0</v>
      </c>
      <c r="N93" s="27" t="n">
        <f aca="false">$B93*M93</f>
        <v>0</v>
      </c>
      <c r="O93" s="28" t="n">
        <f aca="false">N93</f>
        <v>0</v>
      </c>
      <c r="P93" s="21" t="n">
        <f aca="false">O93</f>
        <v>0</v>
      </c>
      <c r="Q93" s="26" t="n">
        <v>1</v>
      </c>
      <c r="R93" s="27" t="n">
        <f aca="false">$B93*Q93</f>
        <v>0.75</v>
      </c>
      <c r="S93" s="28" t="n">
        <f aca="false">R93</f>
        <v>0.75</v>
      </c>
      <c r="T93" s="21" t="n">
        <f aca="false">S93</f>
        <v>0.75</v>
      </c>
      <c r="V93" s="27" t="n">
        <f aca="false">$B93*U93</f>
        <v>0</v>
      </c>
      <c r="W93" s="28" t="n">
        <f aca="false">V93</f>
        <v>0</v>
      </c>
      <c r="X93" s="21" t="n">
        <f aca="false">W93</f>
        <v>0</v>
      </c>
      <c r="Z93" s="27" t="n">
        <f aca="false">$B93*Y93</f>
        <v>0</v>
      </c>
      <c r="AA93" s="28" t="n">
        <f aca="false">Z93</f>
        <v>0</v>
      </c>
      <c r="AB93" s="21" t="n">
        <f aca="false">AA93</f>
        <v>0</v>
      </c>
    </row>
    <row r="94" customFormat="false" ht="15" hidden="false" customHeight="false" outlineLevel="0" collapsed="false">
      <c r="A94" s="19" t="str">
        <f aca="false">Specs!A94</f>
        <v>eGROUND_FUEL_SQUIRREL_MIDDENS_RADIUS</v>
      </c>
      <c r="B94" s="31" t="n">
        <v>0.75</v>
      </c>
      <c r="C94" s="36"/>
      <c r="D94" s="33"/>
      <c r="F94" s="27" t="n">
        <f aca="false">$B94*E94</f>
        <v>0</v>
      </c>
      <c r="G94" s="28" t="n">
        <f aca="false">F94</f>
        <v>0</v>
      </c>
      <c r="H94" s="21" t="n">
        <f aca="false">G94</f>
        <v>0</v>
      </c>
      <c r="J94" s="27" t="n">
        <f aca="false">$B94*I94</f>
        <v>0</v>
      </c>
      <c r="K94" s="28" t="n">
        <f aca="false">J94</f>
        <v>0</v>
      </c>
      <c r="L94" s="21" t="n">
        <f aca="false">K94</f>
        <v>0</v>
      </c>
      <c r="N94" s="27" t="n">
        <f aca="false">$B94*M94</f>
        <v>0</v>
      </c>
      <c r="O94" s="28" t="n">
        <f aca="false">N94</f>
        <v>0</v>
      </c>
      <c r="P94" s="21" t="n">
        <f aca="false">O94</f>
        <v>0</v>
      </c>
      <c r="Q94" s="26" t="n">
        <v>5</v>
      </c>
      <c r="R94" s="27" t="n">
        <f aca="false">$B94*Q94</f>
        <v>3.75</v>
      </c>
      <c r="S94" s="28" t="n">
        <f aca="false">R94</f>
        <v>3.75</v>
      </c>
      <c r="T94" s="21" t="n">
        <f aca="false">S94</f>
        <v>3.75</v>
      </c>
      <c r="V94" s="27" t="n">
        <f aca="false">$B94*U94</f>
        <v>0</v>
      </c>
      <c r="W94" s="28" t="n">
        <f aca="false">V94</f>
        <v>0</v>
      </c>
      <c r="X94" s="21" t="n">
        <f aca="false">W94</f>
        <v>0</v>
      </c>
      <c r="Z94" s="27" t="n">
        <f aca="false">$B94*Y94</f>
        <v>0</v>
      </c>
      <c r="AA94" s="28" t="n">
        <f aca="false">Z94</f>
        <v>0</v>
      </c>
      <c r="AB94" s="21" t="n">
        <f aca="false">AA94</f>
        <v>0</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AB94"/>
  <sheetViews>
    <sheetView windowProtection="false" showFormulas="false" showGridLines="true" showRowColHeaders="true" showZeros="true" rightToLeft="false" tabSelected="false" showOutlineSymbols="true" defaultGridColor="true" view="normal" topLeftCell="D1" colorId="64" zoomScale="100" zoomScaleNormal="100" zoomScalePageLayoutView="100" workbookViewId="0">
      <selection pane="topLeft" activeCell="U5" activeCellId="0" sqref="U5"/>
    </sheetView>
  </sheetViews>
  <sheetFormatPr defaultRowHeight="15"/>
  <cols>
    <col collapsed="false" hidden="false" max="1" min="1" style="0" width="73.5910931174089"/>
    <col collapsed="false" hidden="false" max="2" min="2" style="0" width="41.9919028340081"/>
    <col collapsed="false" hidden="false" max="3" min="3" style="0" width="50.8825910931174"/>
    <col collapsed="false" hidden="false" max="4" min="4" style="0" width="24.8502024291498"/>
    <col collapsed="false" hidden="false" max="6" min="5" style="0" width="9.10526315789474"/>
    <col collapsed="false" hidden="false" max="7" min="7" style="20" width="9.10526315789474"/>
    <col collapsed="false" hidden="false" max="8" min="8" style="21" width="9.10526315789474"/>
    <col collapsed="false" hidden="false" max="10" min="9" style="0" width="9.10526315789474"/>
    <col collapsed="false" hidden="false" max="11" min="11" style="20" width="9.10526315789474"/>
    <col collapsed="false" hidden="false" max="12" min="12" style="21" width="9.10526315789474"/>
    <col collapsed="false" hidden="false" max="14" min="13" style="0" width="9.10526315789474"/>
    <col collapsed="false" hidden="false" max="15" min="15" style="20" width="9.10526315789474"/>
    <col collapsed="false" hidden="false" max="16" min="16" style="21" width="9.10526315789474"/>
    <col collapsed="false" hidden="false" max="18" min="17" style="0" width="9.10526315789474"/>
    <col collapsed="false" hidden="false" max="19" min="19" style="20" width="9.10526315789474"/>
    <col collapsed="false" hidden="false" max="20" min="20" style="21" width="9.10526315789474"/>
    <col collapsed="false" hidden="false" max="22" min="21" style="0" width="9.10526315789474"/>
    <col collapsed="false" hidden="false" max="23" min="23" style="20" width="9.10526315789474"/>
    <col collapsed="false" hidden="false" max="24" min="24" style="21" width="9.10526315789474"/>
    <col collapsed="false" hidden="false" max="25" min="25" style="0" width="8.57085020242915"/>
    <col collapsed="false" hidden="false" max="26" min="26" style="0" width="9.10526315789474"/>
    <col collapsed="false" hidden="false" max="27" min="27" style="20" width="9.10526315789474"/>
    <col collapsed="false" hidden="false" max="28" min="28" style="21" width="9.10526315789474"/>
    <col collapsed="false" hidden="false" max="1025" min="29" style="0" width="8.57085020242915"/>
  </cols>
  <sheetData>
    <row r="1" s="26" customFormat="true" ht="15" hidden="false" customHeight="false" outlineLevel="0" collapsed="false">
      <c r="A1" s="18" t="s">
        <v>234</v>
      </c>
      <c r="B1" s="23"/>
      <c r="C1" s="24"/>
      <c r="D1" s="25"/>
      <c r="F1" s="27"/>
      <c r="G1" s="28"/>
      <c r="H1" s="21"/>
      <c r="J1" s="27"/>
      <c r="K1" s="28"/>
      <c r="L1" s="21"/>
      <c r="N1" s="27"/>
      <c r="O1" s="28"/>
      <c r="P1" s="21"/>
      <c r="R1" s="27"/>
      <c r="S1" s="28"/>
      <c r="T1" s="21"/>
      <c r="V1" s="27"/>
      <c r="W1" s="28"/>
      <c r="X1" s="21"/>
      <c r="Z1" s="27"/>
      <c r="AA1" s="28"/>
      <c r="AB1" s="21"/>
    </row>
    <row r="2" s="29" customFormat="true" ht="15" hidden="false" customHeight="false" outlineLevel="0" collapsed="false">
      <c r="A2" s="18" t="s">
        <v>234</v>
      </c>
      <c r="B2" s="18" t="s">
        <v>253</v>
      </c>
      <c r="C2" s="24" t="s">
        <v>254</v>
      </c>
      <c r="D2" s="25" t="s">
        <v>255</v>
      </c>
      <c r="E2" s="29" t="s">
        <v>3</v>
      </c>
      <c r="F2" s="30" t="n">
        <v>121</v>
      </c>
      <c r="G2" s="28" t="n">
        <v>122</v>
      </c>
      <c r="H2" s="21" t="n">
        <v>123</v>
      </c>
      <c r="I2" s="29" t="s">
        <v>6</v>
      </c>
      <c r="J2" s="30" t="n">
        <v>121</v>
      </c>
      <c r="K2" s="28" t="n">
        <v>122</v>
      </c>
      <c r="L2" s="21" t="n">
        <v>123</v>
      </c>
      <c r="M2" s="29" t="s">
        <v>9</v>
      </c>
      <c r="N2" s="30" t="n">
        <v>121</v>
      </c>
      <c r="O2" s="28" t="n">
        <v>122</v>
      </c>
      <c r="P2" s="21" t="n">
        <v>123</v>
      </c>
      <c r="Q2" s="29" t="s">
        <v>24</v>
      </c>
      <c r="R2" s="30" t="n">
        <v>121</v>
      </c>
      <c r="S2" s="28" t="n">
        <v>122</v>
      </c>
      <c r="T2" s="21" t="n">
        <v>123</v>
      </c>
      <c r="U2" s="29" t="s">
        <v>27</v>
      </c>
      <c r="V2" s="30" t="n">
        <v>121</v>
      </c>
      <c r="W2" s="28" t="n">
        <v>122</v>
      </c>
      <c r="X2" s="21" t="n">
        <v>123</v>
      </c>
      <c r="Y2" s="29" t="s">
        <v>42</v>
      </c>
      <c r="Z2" s="30" t="n">
        <v>121</v>
      </c>
      <c r="AA2" s="28" t="n">
        <v>122</v>
      </c>
      <c r="AB2" s="21" t="n">
        <v>123</v>
      </c>
    </row>
    <row r="3" s="26" customFormat="true" ht="15" hidden="false" customHeight="false" outlineLevel="0" collapsed="false">
      <c r="A3" s="19" t="str">
        <f aca="false">Specs!A3</f>
        <v>eCANOPY_TREES_TOTAL_PERCENT_COVER</v>
      </c>
      <c r="B3" s="31" t="n">
        <v>0.6</v>
      </c>
      <c r="C3" s="32" t="n">
        <v>0.9</v>
      </c>
      <c r="D3" s="33"/>
      <c r="E3" s="26" t="n">
        <v>40</v>
      </c>
      <c r="F3" s="27" t="n">
        <f aca="false">$B3*E3</f>
        <v>24</v>
      </c>
      <c r="G3" s="28" t="n">
        <f aca="false">$C3*F3</f>
        <v>21.6</v>
      </c>
      <c r="H3" s="21" t="n">
        <f aca="false">G3</f>
        <v>21.6</v>
      </c>
      <c r="J3" s="27" t="n">
        <f aca="false">$B3*I3</f>
        <v>0</v>
      </c>
      <c r="K3" s="28" t="n">
        <f aca="false">$C3*J3</f>
        <v>0</v>
      </c>
      <c r="L3" s="21" t="n">
        <f aca="false">K3</f>
        <v>0</v>
      </c>
      <c r="N3" s="27" t="n">
        <f aca="false">$B3*M3</f>
        <v>0</v>
      </c>
      <c r="O3" s="28" t="n">
        <f aca="false">$C3*N3</f>
        <v>0</v>
      </c>
      <c r="P3" s="21" t="n">
        <f aca="false">O3</f>
        <v>0</v>
      </c>
      <c r="Q3" s="26" t="n">
        <v>80</v>
      </c>
      <c r="R3" s="27" t="n">
        <f aca="false">$B3*Q3</f>
        <v>48</v>
      </c>
      <c r="S3" s="28" t="n">
        <f aca="false">$C3*R3</f>
        <v>43.2</v>
      </c>
      <c r="T3" s="21" t="n">
        <f aca="false">S3</f>
        <v>43.2</v>
      </c>
      <c r="U3" s="26" t="n">
        <v>85</v>
      </c>
      <c r="V3" s="27" t="n">
        <f aca="false">$B3*U3</f>
        <v>51</v>
      </c>
      <c r="W3" s="28" t="n">
        <f aca="false">$C3*V3</f>
        <v>45.9</v>
      </c>
      <c r="X3" s="21" t="n">
        <f aca="false">W3</f>
        <v>45.9</v>
      </c>
      <c r="Y3" s="26" t="n">
        <v>60</v>
      </c>
      <c r="Z3" s="27" t="n">
        <f aca="false">$B3*Y3</f>
        <v>36</v>
      </c>
      <c r="AA3" s="28" t="n">
        <f aca="false">$C3*Z3</f>
        <v>32.4</v>
      </c>
      <c r="AB3" s="21" t="n">
        <f aca="false">AA3</f>
        <v>32.4</v>
      </c>
    </row>
    <row r="4" s="26" customFormat="true" ht="15" hidden="false" customHeight="false" outlineLevel="0" collapsed="false">
      <c r="A4" s="19" t="str">
        <f aca="false">Specs!A4</f>
        <v>eCANOPY_TREES_OVERSTORY_DIAMETER_AT_BREAST_HEIGHT</v>
      </c>
      <c r="B4" s="31"/>
      <c r="C4" s="32"/>
      <c r="D4" s="33"/>
      <c r="E4" s="26" t="n">
        <v>9.6</v>
      </c>
      <c r="F4" s="27" t="n">
        <f aca="false">E4</f>
        <v>9.6</v>
      </c>
      <c r="G4" s="28" t="n">
        <f aca="false">F4</f>
        <v>9.6</v>
      </c>
      <c r="H4" s="21" t="n">
        <f aca="false">G4</f>
        <v>9.6</v>
      </c>
      <c r="J4" s="27" t="n">
        <f aca="false">I4</f>
        <v>0</v>
      </c>
      <c r="K4" s="28" t="n">
        <f aca="false">J4</f>
        <v>0</v>
      </c>
      <c r="L4" s="21" t="n">
        <f aca="false">K4</f>
        <v>0</v>
      </c>
      <c r="N4" s="27" t="n">
        <f aca="false">M4</f>
        <v>0</v>
      </c>
      <c r="O4" s="28" t="n">
        <f aca="false">N4</f>
        <v>0</v>
      </c>
      <c r="P4" s="21" t="n">
        <f aca="false">O4</f>
        <v>0</v>
      </c>
      <c r="Q4" s="26" t="n">
        <v>2.9</v>
      </c>
      <c r="R4" s="27" t="n">
        <f aca="false">Q4</f>
        <v>2.9</v>
      </c>
      <c r="S4" s="28" t="n">
        <f aca="false">R4</f>
        <v>2.9</v>
      </c>
      <c r="T4" s="21" t="n">
        <f aca="false">S4</f>
        <v>2.9</v>
      </c>
      <c r="U4" s="26" t="n">
        <v>14</v>
      </c>
      <c r="V4" s="27" t="n">
        <f aca="false">U4</f>
        <v>14</v>
      </c>
      <c r="W4" s="28" t="n">
        <f aca="false">V4</f>
        <v>14</v>
      </c>
      <c r="X4" s="21" t="n">
        <f aca="false">W4</f>
        <v>14</v>
      </c>
      <c r="Y4" s="26" t="n">
        <v>12</v>
      </c>
      <c r="Z4" s="27" t="n">
        <f aca="false">Y4</f>
        <v>12</v>
      </c>
      <c r="AA4" s="28" t="n">
        <f aca="false">Z4</f>
        <v>12</v>
      </c>
      <c r="AB4" s="21" t="n">
        <f aca="false">AA4</f>
        <v>12</v>
      </c>
    </row>
    <row r="5" s="26" customFormat="true" ht="15" hidden="false" customHeight="false" outlineLevel="0" collapsed="false">
      <c r="A5" s="19" t="str">
        <f aca="false">Specs!A5</f>
        <v>eCANOPY_TREES_OVERSTORY_HEIGHT_TO_LIVE_CROWN</v>
      </c>
      <c r="B5" s="31" t="n">
        <v>1.2</v>
      </c>
      <c r="C5" s="32"/>
      <c r="D5" s="33"/>
      <c r="E5" s="26" t="n">
        <v>20</v>
      </c>
      <c r="F5" s="27" t="n">
        <f aca="false">$B5*E5</f>
        <v>24</v>
      </c>
      <c r="G5" s="28" t="n">
        <f aca="false">F5</f>
        <v>24</v>
      </c>
      <c r="H5" s="21" t="n">
        <f aca="false">G5</f>
        <v>24</v>
      </c>
      <c r="J5" s="27" t="n">
        <f aca="false">$B5*I5</f>
        <v>0</v>
      </c>
      <c r="K5" s="28" t="n">
        <f aca="false">J5</f>
        <v>0</v>
      </c>
      <c r="L5" s="21" t="n">
        <f aca="false">K5</f>
        <v>0</v>
      </c>
      <c r="N5" s="27" t="n">
        <f aca="false">$B5*M5</f>
        <v>0</v>
      </c>
      <c r="O5" s="28" t="n">
        <f aca="false">N5</f>
        <v>0</v>
      </c>
      <c r="P5" s="21" t="n">
        <f aca="false">O5</f>
        <v>0</v>
      </c>
      <c r="Q5" s="26" t="n">
        <v>4</v>
      </c>
      <c r="R5" s="27" t="n">
        <f aca="false">$B5*Q5</f>
        <v>4.8</v>
      </c>
      <c r="S5" s="28" t="n">
        <f aca="false">R5</f>
        <v>4.8</v>
      </c>
      <c r="T5" s="21" t="n">
        <f aca="false">S5</f>
        <v>4.8</v>
      </c>
      <c r="U5" s="26" t="n">
        <v>20</v>
      </c>
      <c r="V5" s="27" t="n">
        <f aca="false">$B5*U5</f>
        <v>24</v>
      </c>
      <c r="W5" s="28" t="n">
        <f aca="false">V5</f>
        <v>24</v>
      </c>
      <c r="X5" s="21" t="n">
        <f aca="false">W5</f>
        <v>24</v>
      </c>
      <c r="Y5" s="26" t="n">
        <v>55</v>
      </c>
      <c r="Z5" s="27" t="n">
        <f aca="false">$B5*Y5</f>
        <v>66</v>
      </c>
      <c r="AA5" s="28" t="n">
        <f aca="false">Z5</f>
        <v>66</v>
      </c>
      <c r="AB5" s="21" t="n">
        <f aca="false">AA5</f>
        <v>66</v>
      </c>
    </row>
    <row r="6" s="26" customFormat="true" ht="15" hidden="false" customHeight="false" outlineLevel="0" collapsed="false">
      <c r="A6" s="19" t="str">
        <f aca="false">Specs!A6</f>
        <v>eCANOPY_TREES_OVERSTORY_HEIGHT</v>
      </c>
      <c r="B6" s="31"/>
      <c r="C6" s="32"/>
      <c r="D6" s="33"/>
      <c r="E6" s="26" t="n">
        <v>100</v>
      </c>
      <c r="F6" s="27" t="n">
        <f aca="false">E6</f>
        <v>100</v>
      </c>
      <c r="G6" s="28" t="n">
        <f aca="false">F6</f>
        <v>100</v>
      </c>
      <c r="H6" s="21" t="n">
        <f aca="false">G6</f>
        <v>100</v>
      </c>
      <c r="J6" s="27" t="n">
        <f aca="false">I6</f>
        <v>0</v>
      </c>
      <c r="K6" s="28" t="n">
        <f aca="false">J6</f>
        <v>0</v>
      </c>
      <c r="L6" s="21" t="n">
        <f aca="false">K6</f>
        <v>0</v>
      </c>
      <c r="N6" s="27" t="n">
        <f aca="false">M6</f>
        <v>0</v>
      </c>
      <c r="O6" s="28" t="n">
        <f aca="false">N6</f>
        <v>0</v>
      </c>
      <c r="P6" s="21" t="n">
        <f aca="false">O6</f>
        <v>0</v>
      </c>
      <c r="Q6" s="26" t="n">
        <v>25</v>
      </c>
      <c r="R6" s="27" t="n">
        <f aca="false">Q6</f>
        <v>25</v>
      </c>
      <c r="S6" s="28" t="n">
        <f aca="false">R6</f>
        <v>25</v>
      </c>
      <c r="T6" s="21" t="n">
        <f aca="false">S6</f>
        <v>25</v>
      </c>
      <c r="U6" s="26" t="n">
        <v>60</v>
      </c>
      <c r="V6" s="27" t="n">
        <f aca="false">U6</f>
        <v>60</v>
      </c>
      <c r="W6" s="28" t="n">
        <f aca="false">V6</f>
        <v>60</v>
      </c>
      <c r="X6" s="21" t="n">
        <f aca="false">W6</f>
        <v>60</v>
      </c>
      <c r="Y6" s="26" t="n">
        <v>78</v>
      </c>
      <c r="Z6" s="27" t="n">
        <f aca="false">Y6</f>
        <v>78</v>
      </c>
      <c r="AA6" s="28" t="n">
        <f aca="false">Z6</f>
        <v>78</v>
      </c>
      <c r="AB6" s="21" t="n">
        <f aca="false">AA6</f>
        <v>78</v>
      </c>
    </row>
    <row r="7" s="26" customFormat="true" ht="15" hidden="false" customHeight="false" outlineLevel="0" collapsed="false">
      <c r="A7" s="19" t="str">
        <f aca="false">Specs!A7</f>
        <v>eCANOPY_TREES_OVERSTORY_PERCENT_COVER</v>
      </c>
      <c r="B7" s="31" t="n">
        <v>0.6</v>
      </c>
      <c r="C7" s="32" t="n">
        <v>0.9</v>
      </c>
      <c r="D7" s="33"/>
      <c r="E7" s="26" t="n">
        <v>40</v>
      </c>
      <c r="F7" s="27" t="n">
        <f aca="false">$B7*E7</f>
        <v>24</v>
      </c>
      <c r="G7" s="28" t="n">
        <f aca="false">$C7*F7</f>
        <v>21.6</v>
      </c>
      <c r="H7" s="21" t="n">
        <f aca="false">G7</f>
        <v>21.6</v>
      </c>
      <c r="J7" s="27" t="n">
        <f aca="false">$B7*I7</f>
        <v>0</v>
      </c>
      <c r="K7" s="28" t="n">
        <f aca="false">$C7*J7</f>
        <v>0</v>
      </c>
      <c r="L7" s="21" t="n">
        <f aca="false">K7</f>
        <v>0</v>
      </c>
      <c r="N7" s="27" t="n">
        <f aca="false">$B7*M7</f>
        <v>0</v>
      </c>
      <c r="O7" s="28" t="n">
        <f aca="false">$C7*N7</f>
        <v>0</v>
      </c>
      <c r="P7" s="21" t="n">
        <f aca="false">O7</f>
        <v>0</v>
      </c>
      <c r="Q7" s="26" t="n">
        <v>80</v>
      </c>
      <c r="R7" s="27" t="n">
        <f aca="false">$B7*Q7</f>
        <v>48</v>
      </c>
      <c r="S7" s="28" t="n">
        <f aca="false">$C7*R7</f>
        <v>43.2</v>
      </c>
      <c r="T7" s="21" t="n">
        <f aca="false">S7</f>
        <v>43.2</v>
      </c>
      <c r="U7" s="26" t="n">
        <v>50</v>
      </c>
      <c r="V7" s="27" t="n">
        <f aca="false">$B7*U7</f>
        <v>30</v>
      </c>
      <c r="W7" s="28" t="n">
        <f aca="false">$C7*V7</f>
        <v>27</v>
      </c>
      <c r="X7" s="21" t="n">
        <f aca="false">W7</f>
        <v>27</v>
      </c>
      <c r="Y7" s="26" t="n">
        <v>50</v>
      </c>
      <c r="Z7" s="27" t="n">
        <f aca="false">$B7*Y7</f>
        <v>30</v>
      </c>
      <c r="AA7" s="28" t="n">
        <f aca="false">$C7*Z7</f>
        <v>27</v>
      </c>
      <c r="AB7" s="21" t="n">
        <f aca="false">AA7</f>
        <v>27</v>
      </c>
    </row>
    <row r="8" s="26" customFormat="true" ht="15" hidden="false" customHeight="false" outlineLevel="0" collapsed="false">
      <c r="A8" s="19" t="str">
        <f aca="false">Specs!A8</f>
        <v>eCANOPY_TREES_OVERSTORY_STEM_DENSITY</v>
      </c>
      <c r="B8" s="31" t="n">
        <v>0.6</v>
      </c>
      <c r="C8" s="32" t="n">
        <v>0.9</v>
      </c>
      <c r="D8" s="33"/>
      <c r="E8" s="26" t="n">
        <v>12</v>
      </c>
      <c r="F8" s="27" t="n">
        <f aca="false">$B8*E8</f>
        <v>7.2</v>
      </c>
      <c r="G8" s="28" t="n">
        <f aca="false">$C8*F8</f>
        <v>6.48</v>
      </c>
      <c r="H8" s="21" t="n">
        <f aca="false">G8</f>
        <v>6.48</v>
      </c>
      <c r="J8" s="27" t="n">
        <f aca="false">$B8*I8</f>
        <v>0</v>
      </c>
      <c r="K8" s="28" t="n">
        <f aca="false">$C8*J8</f>
        <v>0</v>
      </c>
      <c r="L8" s="21" t="n">
        <f aca="false">K8</f>
        <v>0</v>
      </c>
      <c r="N8" s="27" t="n">
        <f aca="false">$B8*M8</f>
        <v>0</v>
      </c>
      <c r="O8" s="28" t="n">
        <f aca="false">$C8*N8</f>
        <v>0</v>
      </c>
      <c r="P8" s="21" t="n">
        <f aca="false">O8</f>
        <v>0</v>
      </c>
      <c r="Q8" s="26" t="n">
        <v>3500</v>
      </c>
      <c r="R8" s="27" t="n">
        <f aca="false">$B8*Q8</f>
        <v>2100</v>
      </c>
      <c r="S8" s="28" t="n">
        <f aca="false">$C8*R8</f>
        <v>1890</v>
      </c>
      <c r="T8" s="21" t="n">
        <f aca="false">S8</f>
        <v>1890</v>
      </c>
      <c r="U8" s="26" t="n">
        <v>45</v>
      </c>
      <c r="V8" s="27" t="n">
        <f aca="false">$B8*U8</f>
        <v>27</v>
      </c>
      <c r="W8" s="28" t="n">
        <f aca="false">$C8*V8</f>
        <v>24.3</v>
      </c>
      <c r="X8" s="21" t="n">
        <f aca="false">W8</f>
        <v>24.3</v>
      </c>
      <c r="Y8" s="26" t="n">
        <v>100</v>
      </c>
      <c r="Z8" s="27" t="n">
        <f aca="false">$B8*Y8</f>
        <v>60</v>
      </c>
      <c r="AA8" s="28" t="n">
        <f aca="false">$C8*Z8</f>
        <v>54</v>
      </c>
      <c r="AB8" s="21" t="n">
        <f aca="false">AA8</f>
        <v>54</v>
      </c>
    </row>
    <row r="9" s="26" customFormat="true" ht="15" hidden="false" customHeight="false" outlineLevel="0" collapsed="false">
      <c r="A9" s="19" t="str">
        <f aca="false">Specs!A9</f>
        <v>eCANOPY_TREES_MIDSTORY_DIAMETER_AT_BREAST_HEIGHT</v>
      </c>
      <c r="B9" s="31"/>
      <c r="C9" s="32"/>
      <c r="D9" s="33"/>
      <c r="E9" s="0"/>
      <c r="F9" s="27" t="n">
        <f aca="false">E9</f>
        <v>0</v>
      </c>
      <c r="G9" s="28" t="n">
        <f aca="false">F9</f>
        <v>0</v>
      </c>
      <c r="H9" s="21" t="n">
        <f aca="false">G9</f>
        <v>0</v>
      </c>
      <c r="J9" s="27" t="n">
        <f aca="false">I9</f>
        <v>0</v>
      </c>
      <c r="K9" s="28" t="n">
        <f aca="false">J9</f>
        <v>0</v>
      </c>
      <c r="L9" s="21" t="n">
        <f aca="false">K9</f>
        <v>0</v>
      </c>
      <c r="N9" s="27" t="n">
        <f aca="false">M9</f>
        <v>0</v>
      </c>
      <c r="O9" s="28" t="n">
        <f aca="false">N9</f>
        <v>0</v>
      </c>
      <c r="P9" s="21" t="n">
        <f aca="false">O9</f>
        <v>0</v>
      </c>
      <c r="Q9" s="0"/>
      <c r="R9" s="27" t="n">
        <f aca="false">Q9</f>
        <v>0</v>
      </c>
      <c r="S9" s="28" t="n">
        <f aca="false">R9</f>
        <v>0</v>
      </c>
      <c r="T9" s="21" t="n">
        <f aca="false">S9</f>
        <v>0</v>
      </c>
      <c r="U9" s="26" t="n">
        <v>7.5</v>
      </c>
      <c r="V9" s="27" t="n">
        <f aca="false">U9</f>
        <v>7.5</v>
      </c>
      <c r="W9" s="28" t="n">
        <f aca="false">V9</f>
        <v>7.5</v>
      </c>
      <c r="X9" s="21" t="n">
        <f aca="false">W9</f>
        <v>7.5</v>
      </c>
      <c r="Y9" s="0"/>
      <c r="Z9" s="27" t="n">
        <f aca="false">Y9</f>
        <v>0</v>
      </c>
      <c r="AA9" s="28" t="n">
        <f aca="false">Z9</f>
        <v>0</v>
      </c>
      <c r="AB9" s="21" t="n">
        <f aca="false">AA9</f>
        <v>0</v>
      </c>
    </row>
    <row r="10" customFormat="false" ht="15" hidden="false" customHeight="false" outlineLevel="0" collapsed="false">
      <c r="A10" s="19" t="str">
        <f aca="false">Specs!A10</f>
        <v>eCANOPY_TREES_MIDSTORY_HEIGHT_TO_LIVE_CROWN</v>
      </c>
      <c r="B10" s="31" t="n">
        <v>1.2</v>
      </c>
      <c r="C10" s="32"/>
      <c r="D10" s="33"/>
      <c r="F10" s="27" t="n">
        <f aca="false">$B10*E10</f>
        <v>0</v>
      </c>
      <c r="G10" s="28" t="n">
        <f aca="false">F10</f>
        <v>0</v>
      </c>
      <c r="H10" s="21" t="n">
        <f aca="false">G10</f>
        <v>0</v>
      </c>
      <c r="I10" s="26"/>
      <c r="J10" s="27" t="n">
        <f aca="false">$B10*I10</f>
        <v>0</v>
      </c>
      <c r="K10" s="28" t="n">
        <f aca="false">J10</f>
        <v>0</v>
      </c>
      <c r="L10" s="21" t="n">
        <f aca="false">K10</f>
        <v>0</v>
      </c>
      <c r="M10" s="26"/>
      <c r="N10" s="27" t="n">
        <f aca="false">$B10*M10</f>
        <v>0</v>
      </c>
      <c r="O10" s="28" t="n">
        <f aca="false">N10</f>
        <v>0</v>
      </c>
      <c r="P10" s="21" t="n">
        <f aca="false">O10</f>
        <v>0</v>
      </c>
      <c r="R10" s="27" t="n">
        <f aca="false">$B10*Q10</f>
        <v>0</v>
      </c>
      <c r="S10" s="28" t="n">
        <f aca="false">R10</f>
        <v>0</v>
      </c>
      <c r="T10" s="21" t="n">
        <f aca="false">S10</f>
        <v>0</v>
      </c>
      <c r="U10" s="26" t="n">
        <v>10</v>
      </c>
      <c r="V10" s="27" t="n">
        <f aca="false">$B10*U10</f>
        <v>12</v>
      </c>
      <c r="W10" s="28" t="n">
        <f aca="false">V10</f>
        <v>12</v>
      </c>
      <c r="X10" s="21" t="n">
        <f aca="false">W10</f>
        <v>12</v>
      </c>
      <c r="Z10" s="27" t="n">
        <f aca="false">$B10*Y10</f>
        <v>0</v>
      </c>
      <c r="AA10" s="28" t="n">
        <f aca="false">Z10</f>
        <v>0</v>
      </c>
      <c r="AB10" s="21" t="n">
        <f aca="false">AA10</f>
        <v>0</v>
      </c>
    </row>
    <row r="11" customFormat="false" ht="15" hidden="false" customHeight="false" outlineLevel="0" collapsed="false">
      <c r="A11" s="19" t="str">
        <f aca="false">Specs!A11</f>
        <v>eCANOPY_TREES_MIDSTORY_HEIGHT</v>
      </c>
      <c r="B11" s="31"/>
      <c r="C11" s="32"/>
      <c r="D11" s="33"/>
      <c r="F11" s="27" t="n">
        <f aca="false">E11</f>
        <v>0</v>
      </c>
      <c r="G11" s="28" t="n">
        <f aca="false">F11</f>
        <v>0</v>
      </c>
      <c r="H11" s="21" t="n">
        <f aca="false">G11</f>
        <v>0</v>
      </c>
      <c r="I11" s="26"/>
      <c r="J11" s="27" t="n">
        <f aca="false">I11</f>
        <v>0</v>
      </c>
      <c r="K11" s="28" t="n">
        <f aca="false">J11</f>
        <v>0</v>
      </c>
      <c r="L11" s="21" t="n">
        <f aca="false">K11</f>
        <v>0</v>
      </c>
      <c r="M11" s="26"/>
      <c r="N11" s="27" t="n">
        <f aca="false">M11</f>
        <v>0</v>
      </c>
      <c r="O11" s="28" t="n">
        <f aca="false">N11</f>
        <v>0</v>
      </c>
      <c r="P11" s="21" t="n">
        <f aca="false">O11</f>
        <v>0</v>
      </c>
      <c r="R11" s="27" t="n">
        <f aca="false">Q11</f>
        <v>0</v>
      </c>
      <c r="S11" s="28" t="n">
        <f aca="false">R11</f>
        <v>0</v>
      </c>
      <c r="T11" s="21" t="n">
        <f aca="false">S11</f>
        <v>0</v>
      </c>
      <c r="U11" s="26" t="n">
        <v>44</v>
      </c>
      <c r="V11" s="27" t="n">
        <f aca="false">U11</f>
        <v>44</v>
      </c>
      <c r="W11" s="28" t="n">
        <f aca="false">V11</f>
        <v>44</v>
      </c>
      <c r="X11" s="21" t="n">
        <f aca="false">W11</f>
        <v>44</v>
      </c>
      <c r="Z11" s="27" t="n">
        <f aca="false">Y11</f>
        <v>0</v>
      </c>
      <c r="AA11" s="28" t="n">
        <f aca="false">Z11</f>
        <v>0</v>
      </c>
      <c r="AB11" s="21" t="n">
        <f aca="false">AA11</f>
        <v>0</v>
      </c>
    </row>
    <row r="12" customFormat="false" ht="15" hidden="false" customHeight="false" outlineLevel="0" collapsed="false">
      <c r="A12" s="19" t="str">
        <f aca="false">Specs!A12</f>
        <v>eCANOPY_TREES_MIDSTORY_PERCENT_COVER</v>
      </c>
      <c r="B12" s="31" t="n">
        <v>0.6</v>
      </c>
      <c r="C12" s="32" t="n">
        <v>0.9</v>
      </c>
      <c r="D12" s="33"/>
      <c r="F12" s="27" t="n">
        <f aca="false">$B12*E12</f>
        <v>0</v>
      </c>
      <c r="G12" s="28" t="n">
        <f aca="false">$C12*F12</f>
        <v>0</v>
      </c>
      <c r="H12" s="21" t="n">
        <f aca="false">G12</f>
        <v>0</v>
      </c>
      <c r="I12" s="26"/>
      <c r="J12" s="27" t="n">
        <f aca="false">$B12*I12</f>
        <v>0</v>
      </c>
      <c r="K12" s="28" t="n">
        <f aca="false">$C12*J12</f>
        <v>0</v>
      </c>
      <c r="L12" s="21" t="n">
        <f aca="false">K12</f>
        <v>0</v>
      </c>
      <c r="M12" s="26"/>
      <c r="N12" s="27" t="n">
        <f aca="false">$B12*M12</f>
        <v>0</v>
      </c>
      <c r="O12" s="28" t="n">
        <f aca="false">$C12*N12</f>
        <v>0</v>
      </c>
      <c r="P12" s="21" t="n">
        <f aca="false">O12</f>
        <v>0</v>
      </c>
      <c r="R12" s="27" t="n">
        <f aca="false">$B12*Q12</f>
        <v>0</v>
      </c>
      <c r="S12" s="28" t="n">
        <f aca="false">$C12*R12</f>
        <v>0</v>
      </c>
      <c r="T12" s="21" t="n">
        <f aca="false">S12</f>
        <v>0</v>
      </c>
      <c r="U12" s="26" t="n">
        <v>50</v>
      </c>
      <c r="V12" s="27" t="n">
        <f aca="false">$B12*U12</f>
        <v>30</v>
      </c>
      <c r="W12" s="28" t="n">
        <f aca="false">$C12*V12</f>
        <v>27</v>
      </c>
      <c r="X12" s="21" t="n">
        <f aca="false">W12</f>
        <v>27</v>
      </c>
      <c r="Z12" s="27" t="n">
        <f aca="false">$B12*Y12</f>
        <v>0</v>
      </c>
      <c r="AA12" s="28" t="n">
        <f aca="false">$C12*Z12</f>
        <v>0</v>
      </c>
      <c r="AB12" s="21" t="n">
        <f aca="false">AA12</f>
        <v>0</v>
      </c>
    </row>
    <row r="13" customFormat="false" ht="15" hidden="false" customHeight="false" outlineLevel="0" collapsed="false">
      <c r="A13" s="19" t="str">
        <f aca="false">Specs!A13</f>
        <v>eCANOPY_TREES_MIDSTORY_STEM_DENSITY</v>
      </c>
      <c r="B13" s="31" t="n">
        <v>0.6</v>
      </c>
      <c r="C13" s="32" t="n">
        <v>0.9</v>
      </c>
      <c r="D13" s="33"/>
      <c r="F13" s="27" t="n">
        <f aca="false">$B13*E13</f>
        <v>0</v>
      </c>
      <c r="G13" s="28" t="n">
        <f aca="false">$C13*F13</f>
        <v>0</v>
      </c>
      <c r="H13" s="21" t="n">
        <f aca="false">G13</f>
        <v>0</v>
      </c>
      <c r="I13" s="26"/>
      <c r="J13" s="27" t="n">
        <f aca="false">$B13*I13</f>
        <v>0</v>
      </c>
      <c r="K13" s="28" t="n">
        <f aca="false">$C13*J13</f>
        <v>0</v>
      </c>
      <c r="L13" s="21" t="n">
        <f aca="false">K13</f>
        <v>0</v>
      </c>
      <c r="M13" s="26"/>
      <c r="N13" s="27" t="n">
        <f aca="false">$B13*M13</f>
        <v>0</v>
      </c>
      <c r="O13" s="28" t="n">
        <f aca="false">$C13*N13</f>
        <v>0</v>
      </c>
      <c r="P13" s="21" t="n">
        <f aca="false">O13</f>
        <v>0</v>
      </c>
      <c r="R13" s="27" t="n">
        <f aca="false">$B13*Q13</f>
        <v>0</v>
      </c>
      <c r="S13" s="28" t="n">
        <f aca="false">$C13*R13</f>
        <v>0</v>
      </c>
      <c r="T13" s="21" t="n">
        <f aca="false">S13</f>
        <v>0</v>
      </c>
      <c r="U13" s="26" t="n">
        <v>150</v>
      </c>
      <c r="V13" s="27" t="n">
        <f aca="false">$B13*U13</f>
        <v>90</v>
      </c>
      <c r="W13" s="28" t="n">
        <f aca="false">$C13*V13</f>
        <v>81</v>
      </c>
      <c r="X13" s="21" t="n">
        <f aca="false">W13</f>
        <v>81</v>
      </c>
      <c r="Z13" s="27" t="n">
        <f aca="false">$B13*Y13</f>
        <v>0</v>
      </c>
      <c r="AA13" s="28" t="n">
        <f aca="false">$C13*Z13</f>
        <v>0</v>
      </c>
      <c r="AB13" s="21" t="n">
        <f aca="false">AA13</f>
        <v>0</v>
      </c>
    </row>
    <row r="14" customFormat="false" ht="15" hidden="false" customHeight="false" outlineLevel="0" collapsed="false">
      <c r="A14" s="19" t="str">
        <f aca="false">Specs!A14</f>
        <v>eCANOPY_TREES_UNDERSTORY_DIAMETER_AT_BREAST_HEIGHT</v>
      </c>
      <c r="B14" s="31"/>
      <c r="C14" s="32"/>
      <c r="D14" s="33"/>
      <c r="F14" s="27" t="n">
        <f aca="false">E14</f>
        <v>0</v>
      </c>
      <c r="G14" s="28" t="n">
        <f aca="false">F14</f>
        <v>0</v>
      </c>
      <c r="H14" s="21" t="n">
        <f aca="false">G14</f>
        <v>0</v>
      </c>
      <c r="I14" s="26"/>
      <c r="J14" s="27" t="n">
        <f aca="false">I14</f>
        <v>0</v>
      </c>
      <c r="K14" s="28" t="n">
        <f aca="false">J14</f>
        <v>0</v>
      </c>
      <c r="L14" s="21" t="n">
        <f aca="false">K14</f>
        <v>0</v>
      </c>
      <c r="M14" s="26"/>
      <c r="N14" s="27" t="n">
        <f aca="false">M14</f>
        <v>0</v>
      </c>
      <c r="O14" s="28" t="n">
        <f aca="false">N14</f>
        <v>0</v>
      </c>
      <c r="P14" s="21" t="n">
        <f aca="false">O14</f>
        <v>0</v>
      </c>
      <c r="Q14" s="26" t="n">
        <v>0.5</v>
      </c>
      <c r="R14" s="27" t="n">
        <f aca="false">Q14</f>
        <v>0.5</v>
      </c>
      <c r="S14" s="28" t="n">
        <f aca="false">R14</f>
        <v>0.5</v>
      </c>
      <c r="T14" s="21" t="n">
        <f aca="false">S14</f>
        <v>0.5</v>
      </c>
      <c r="U14" s="26" t="n">
        <v>1.7</v>
      </c>
      <c r="V14" s="27" t="n">
        <f aca="false">U14</f>
        <v>1.7</v>
      </c>
      <c r="W14" s="28" t="n">
        <f aca="false">V14</f>
        <v>1.7</v>
      </c>
      <c r="X14" s="21" t="n">
        <f aca="false">W14</f>
        <v>1.7</v>
      </c>
      <c r="Y14" s="26" t="n">
        <v>1</v>
      </c>
      <c r="Z14" s="27" t="n">
        <f aca="false">Y14</f>
        <v>1</v>
      </c>
      <c r="AA14" s="28" t="n">
        <f aca="false">Z14</f>
        <v>1</v>
      </c>
      <c r="AB14" s="21" t="n">
        <f aca="false">AA14</f>
        <v>1</v>
      </c>
    </row>
    <row r="15" customFormat="false" ht="15" hidden="false" customHeight="false" outlineLevel="0" collapsed="false">
      <c r="A15" s="19" t="str">
        <f aca="false">Specs!A15</f>
        <v>eCANOPY_TREES_UNDERSTORY_HEIGHT_TO_LIVE_CROWN</v>
      </c>
      <c r="B15" s="31" t="n">
        <v>1.3</v>
      </c>
      <c r="C15" s="32"/>
      <c r="D15" s="33"/>
      <c r="F15" s="27" t="n">
        <f aca="false">$B15*E15</f>
        <v>0</v>
      </c>
      <c r="G15" s="28" t="n">
        <f aca="false">F15</f>
        <v>0</v>
      </c>
      <c r="H15" s="21" t="n">
        <f aca="false">G15</f>
        <v>0</v>
      </c>
      <c r="I15" s="26"/>
      <c r="J15" s="27" t="n">
        <f aca="false">$B15*I15</f>
        <v>0</v>
      </c>
      <c r="K15" s="28" t="n">
        <f aca="false">J15</f>
        <v>0</v>
      </c>
      <c r="L15" s="21" t="n">
        <f aca="false">K15</f>
        <v>0</v>
      </c>
      <c r="M15" s="26"/>
      <c r="N15" s="27" t="n">
        <f aca="false">$B15*M15</f>
        <v>0</v>
      </c>
      <c r="O15" s="28" t="n">
        <f aca="false">N15</f>
        <v>0</v>
      </c>
      <c r="P15" s="21" t="n">
        <f aca="false">O15</f>
        <v>0</v>
      </c>
      <c r="Q15" s="26" t="n">
        <v>0</v>
      </c>
      <c r="R15" s="27" t="n">
        <f aca="false">$B15*Q15</f>
        <v>0</v>
      </c>
      <c r="S15" s="28" t="n">
        <f aca="false">R15</f>
        <v>0</v>
      </c>
      <c r="T15" s="21" t="n">
        <f aca="false">S15</f>
        <v>0</v>
      </c>
      <c r="U15" s="26" t="n">
        <v>2</v>
      </c>
      <c r="V15" s="27" t="n">
        <f aca="false">$B15*U15</f>
        <v>2.6</v>
      </c>
      <c r="W15" s="28" t="n">
        <f aca="false">V15</f>
        <v>2.6</v>
      </c>
      <c r="X15" s="21" t="n">
        <f aca="false">W15</f>
        <v>2.6</v>
      </c>
      <c r="Y15" s="26" t="n">
        <v>2</v>
      </c>
      <c r="Z15" s="27" t="n">
        <f aca="false">$B15*Y15</f>
        <v>2.6</v>
      </c>
      <c r="AA15" s="28" t="n">
        <f aca="false">Z15</f>
        <v>2.6</v>
      </c>
      <c r="AB15" s="21" t="n">
        <f aca="false">AA15</f>
        <v>2.6</v>
      </c>
    </row>
    <row r="16" customFormat="false" ht="15" hidden="false" customHeight="false" outlineLevel="0" collapsed="false">
      <c r="A16" s="19" t="str">
        <f aca="false">Specs!A16</f>
        <v>eCANOPY_TREES_UNDERSTORY_HEIGHT</v>
      </c>
      <c r="C16" s="32"/>
      <c r="D16" s="33"/>
      <c r="F16" s="27" t="n">
        <f aca="false">E16</f>
        <v>0</v>
      </c>
      <c r="G16" s="28" t="n">
        <f aca="false">F16</f>
        <v>0</v>
      </c>
      <c r="H16" s="21" t="n">
        <f aca="false">G16</f>
        <v>0</v>
      </c>
      <c r="I16" s="26"/>
      <c r="J16" s="27" t="n">
        <f aca="false">I16</f>
        <v>0</v>
      </c>
      <c r="K16" s="28" t="n">
        <f aca="false">J16</f>
        <v>0</v>
      </c>
      <c r="L16" s="21" t="n">
        <f aca="false">K16</f>
        <v>0</v>
      </c>
      <c r="M16" s="26"/>
      <c r="N16" s="27" t="n">
        <f aca="false">M16</f>
        <v>0</v>
      </c>
      <c r="O16" s="28" t="n">
        <f aca="false">N16</f>
        <v>0</v>
      </c>
      <c r="P16" s="21" t="n">
        <f aca="false">O16</f>
        <v>0</v>
      </c>
      <c r="Q16" s="26" t="n">
        <v>1.5</v>
      </c>
      <c r="R16" s="27" t="n">
        <f aca="false">Q16</f>
        <v>1.5</v>
      </c>
      <c r="S16" s="28" t="n">
        <f aca="false">R16</f>
        <v>1.5</v>
      </c>
      <c r="T16" s="21" t="n">
        <f aca="false">S16</f>
        <v>1.5</v>
      </c>
      <c r="U16" s="26" t="n">
        <v>10</v>
      </c>
      <c r="V16" s="27" t="n">
        <f aca="false">U16</f>
        <v>10</v>
      </c>
      <c r="W16" s="28" t="n">
        <f aca="false">V16</f>
        <v>10</v>
      </c>
      <c r="X16" s="21" t="n">
        <f aca="false">W16</f>
        <v>10</v>
      </c>
      <c r="Y16" s="26" t="n">
        <v>5</v>
      </c>
      <c r="Z16" s="27" t="n">
        <f aca="false">Y16</f>
        <v>5</v>
      </c>
      <c r="AA16" s="28" t="n">
        <f aca="false">Z16</f>
        <v>5</v>
      </c>
      <c r="AB16" s="21" t="n">
        <f aca="false">AA16</f>
        <v>5</v>
      </c>
    </row>
    <row r="17" customFormat="false" ht="15" hidden="false" customHeight="false" outlineLevel="0" collapsed="false">
      <c r="A17" s="19" t="str">
        <f aca="false">Specs!A17</f>
        <v>eCANOPY_TREES_UNDERSTORY_PERCENT_COVER</v>
      </c>
      <c r="B17" s="31" t="n">
        <v>0.4</v>
      </c>
      <c r="C17" s="32" t="n">
        <v>0.9</v>
      </c>
      <c r="D17" s="33"/>
      <c r="F17" s="27" t="n">
        <f aca="false">$B17*E17</f>
        <v>0</v>
      </c>
      <c r="G17" s="28" t="n">
        <f aca="false">$C17*F17</f>
        <v>0</v>
      </c>
      <c r="H17" s="21" t="n">
        <f aca="false">G17</f>
        <v>0</v>
      </c>
      <c r="J17" s="27" t="n">
        <f aca="false">$B17*I17</f>
        <v>0</v>
      </c>
      <c r="K17" s="28" t="n">
        <f aca="false">$C17*J17</f>
        <v>0</v>
      </c>
      <c r="L17" s="21" t="n">
        <f aca="false">K17</f>
        <v>0</v>
      </c>
      <c r="N17" s="27" t="n">
        <f aca="false">$B17*M17</f>
        <v>0</v>
      </c>
      <c r="O17" s="28" t="n">
        <f aca="false">$C17*N17</f>
        <v>0</v>
      </c>
      <c r="P17" s="21" t="n">
        <f aca="false">O17</f>
        <v>0</v>
      </c>
      <c r="Q17" s="26" t="n">
        <v>3</v>
      </c>
      <c r="R17" s="27" t="n">
        <f aca="false">$B17*Q17</f>
        <v>1.2</v>
      </c>
      <c r="S17" s="28" t="n">
        <f aca="false">$C17*R17</f>
        <v>1.08</v>
      </c>
      <c r="T17" s="21" t="n">
        <f aca="false">S17</f>
        <v>1.08</v>
      </c>
      <c r="U17" s="26" t="n">
        <v>30</v>
      </c>
      <c r="V17" s="27" t="n">
        <f aca="false">$B17*U17</f>
        <v>12</v>
      </c>
      <c r="W17" s="28" t="n">
        <f aca="false">$C17*V17</f>
        <v>10.8</v>
      </c>
      <c r="X17" s="21" t="n">
        <f aca="false">W17</f>
        <v>10.8</v>
      </c>
      <c r="Y17" s="26" t="n">
        <v>5</v>
      </c>
      <c r="Z17" s="27" t="n">
        <f aca="false">$B17*Y17</f>
        <v>2</v>
      </c>
      <c r="AA17" s="28" t="n">
        <f aca="false">$C17*Z17</f>
        <v>1.8</v>
      </c>
      <c r="AB17" s="21" t="n">
        <f aca="false">AA17</f>
        <v>1.8</v>
      </c>
    </row>
    <row r="18" customFormat="false" ht="15" hidden="false" customHeight="false" outlineLevel="0" collapsed="false">
      <c r="A18" s="19" t="str">
        <f aca="false">Specs!A18</f>
        <v>eCANOPY_TREES_UNDERSTORY_STEM_DENSITY</v>
      </c>
      <c r="B18" s="31" t="n">
        <v>0.4</v>
      </c>
      <c r="C18" s="32" t="n">
        <v>0.9</v>
      </c>
      <c r="D18" s="33"/>
      <c r="F18" s="27" t="n">
        <f aca="false">$B18*E18</f>
        <v>0</v>
      </c>
      <c r="G18" s="28" t="n">
        <f aca="false">$C18*F18</f>
        <v>0</v>
      </c>
      <c r="H18" s="21" t="n">
        <f aca="false">G18</f>
        <v>0</v>
      </c>
      <c r="J18" s="27" t="n">
        <f aca="false">$B18*I18</f>
        <v>0</v>
      </c>
      <c r="K18" s="28" t="n">
        <f aca="false">$C18*J18</f>
        <v>0</v>
      </c>
      <c r="L18" s="21" t="n">
        <f aca="false">K18</f>
        <v>0</v>
      </c>
      <c r="N18" s="27" t="n">
        <f aca="false">$B18*M18</f>
        <v>0</v>
      </c>
      <c r="O18" s="28" t="n">
        <f aca="false">$C18*N18</f>
        <v>0</v>
      </c>
      <c r="P18" s="21" t="n">
        <f aca="false">O18</f>
        <v>0</v>
      </c>
      <c r="Q18" s="26" t="n">
        <v>1000</v>
      </c>
      <c r="R18" s="27" t="n">
        <f aca="false">$B18*Q18</f>
        <v>400</v>
      </c>
      <c r="S18" s="28" t="n">
        <f aca="false">$C18*R18</f>
        <v>360</v>
      </c>
      <c r="T18" s="21" t="n">
        <f aca="false">S18</f>
        <v>360</v>
      </c>
      <c r="U18" s="26" t="n">
        <v>1000</v>
      </c>
      <c r="V18" s="27" t="n">
        <f aca="false">$B18*U18</f>
        <v>400</v>
      </c>
      <c r="W18" s="28" t="n">
        <f aca="false">$C18*V18</f>
        <v>360</v>
      </c>
      <c r="X18" s="21" t="n">
        <f aca="false">W18</f>
        <v>360</v>
      </c>
      <c r="Y18" s="26" t="n">
        <v>25</v>
      </c>
      <c r="Z18" s="27" t="n">
        <f aca="false">$B18*Y18</f>
        <v>10</v>
      </c>
      <c r="AA18" s="28" t="n">
        <f aca="false">$C18*Z18</f>
        <v>9</v>
      </c>
      <c r="AB18" s="21" t="n">
        <f aca="false">AA18</f>
        <v>9</v>
      </c>
    </row>
    <row r="19" customFormat="false" ht="15" hidden="false" customHeight="false" outlineLevel="0" collapsed="false">
      <c r="A19" s="19" t="str">
        <f aca="false">Specs!A19</f>
        <v>eCANOPY_SNAGS_CLASS_1_ALL_OTHERS_DIAMETER</v>
      </c>
      <c r="B19" s="31"/>
      <c r="C19" s="32" t="s">
        <v>121</v>
      </c>
      <c r="D19" s="33" t="n">
        <v>0</v>
      </c>
      <c r="F19" s="27" t="n">
        <f aca="false">E19</f>
        <v>0</v>
      </c>
      <c r="G19" s="28" t="n">
        <f aca="false">F23</f>
        <v>9.6</v>
      </c>
      <c r="H19" s="21" t="n">
        <f aca="false">$D19*G19</f>
        <v>0</v>
      </c>
      <c r="J19" s="27" t="n">
        <f aca="false">I19</f>
        <v>0</v>
      </c>
      <c r="K19" s="28" t="n">
        <f aca="false">J23</f>
        <v>0</v>
      </c>
      <c r="L19" s="21" t="n">
        <f aca="false">$D19*K19</f>
        <v>0</v>
      </c>
      <c r="N19" s="27" t="n">
        <f aca="false">M19</f>
        <v>0</v>
      </c>
      <c r="O19" s="28" t="n">
        <f aca="false">N23</f>
        <v>0</v>
      </c>
      <c r="P19" s="21" t="n">
        <f aca="false">$D19*O19</f>
        <v>0</v>
      </c>
      <c r="Q19" s="26" t="n">
        <v>3.5</v>
      </c>
      <c r="R19" s="27" t="n">
        <f aca="false">Q19</f>
        <v>3.5</v>
      </c>
      <c r="S19" s="28" t="n">
        <f aca="false">R23</f>
        <v>2.9</v>
      </c>
      <c r="T19" s="21" t="n">
        <f aca="false">$D19*S19</f>
        <v>0</v>
      </c>
      <c r="U19" s="26" t="n">
        <v>13</v>
      </c>
      <c r="V19" s="27" t="n">
        <f aca="false">U19</f>
        <v>13</v>
      </c>
      <c r="W19" s="28" t="n">
        <f aca="false">V23</f>
        <v>9</v>
      </c>
      <c r="X19" s="21" t="n">
        <f aca="false">$D19*W19</f>
        <v>0</v>
      </c>
      <c r="Z19" s="27" t="n">
        <f aca="false">Y19</f>
        <v>0</v>
      </c>
      <c r="AA19" s="28" t="n">
        <f aca="false">Z23</f>
        <v>12</v>
      </c>
      <c r="AB19" s="21" t="n">
        <f aca="false">$D19*AA19</f>
        <v>0</v>
      </c>
    </row>
    <row r="20" customFormat="false" ht="15" hidden="false" customHeight="false" outlineLevel="0" collapsed="false">
      <c r="A20" s="19" t="str">
        <f aca="false">Specs!A20</f>
        <v>eCANOPY_SNAGS_CLASS_1_ALL_OTHERS_HEIGHT</v>
      </c>
      <c r="B20" s="31"/>
      <c r="C20" s="32" t="s">
        <v>125</v>
      </c>
      <c r="D20" s="33" t="n">
        <v>0</v>
      </c>
      <c r="F20" s="27" t="n">
        <f aca="false">E20</f>
        <v>0</v>
      </c>
      <c r="G20" s="28" t="n">
        <f aca="false">F24</f>
        <v>100</v>
      </c>
      <c r="H20" s="21" t="n">
        <f aca="false">$D20*G20</f>
        <v>0</v>
      </c>
      <c r="J20" s="27" t="n">
        <f aca="false">I20</f>
        <v>0</v>
      </c>
      <c r="K20" s="28" t="n">
        <f aca="false">J24</f>
        <v>0</v>
      </c>
      <c r="L20" s="21" t="n">
        <f aca="false">$D20*K20</f>
        <v>0</v>
      </c>
      <c r="N20" s="27" t="n">
        <f aca="false">M20</f>
        <v>0</v>
      </c>
      <c r="O20" s="28" t="n">
        <f aca="false">N24</f>
        <v>0</v>
      </c>
      <c r="P20" s="21" t="n">
        <f aca="false">$D20*O20</f>
        <v>0</v>
      </c>
      <c r="Q20" s="26" t="n">
        <v>25</v>
      </c>
      <c r="R20" s="27" t="n">
        <f aca="false">Q20</f>
        <v>25</v>
      </c>
      <c r="S20" s="28" t="n">
        <f aca="false">R24</f>
        <v>25</v>
      </c>
      <c r="T20" s="21" t="n">
        <f aca="false">$D20*S20</f>
        <v>0</v>
      </c>
      <c r="U20" s="26" t="n">
        <v>55</v>
      </c>
      <c r="V20" s="27" t="n">
        <f aca="false">U20</f>
        <v>55</v>
      </c>
      <c r="W20" s="28" t="n">
        <f aca="false">V24</f>
        <v>50</v>
      </c>
      <c r="X20" s="21" t="n">
        <f aca="false">$D20*W20</f>
        <v>0</v>
      </c>
      <c r="Z20" s="27" t="n">
        <f aca="false">Y20</f>
        <v>0</v>
      </c>
      <c r="AA20" s="28" t="n">
        <f aca="false">Z24</f>
        <v>78</v>
      </c>
      <c r="AB20" s="21" t="n">
        <f aca="false">$D20*AA20</f>
        <v>0</v>
      </c>
    </row>
    <row r="21" customFormat="false" ht="15" hidden="false" customHeight="false" outlineLevel="0" collapsed="false">
      <c r="A21" s="19" t="str">
        <f aca="false">Specs!A21</f>
        <v>eCANOPY_SNAGS_CLASS_1_ALL_OTHERS_STEM_DENSITY</v>
      </c>
      <c r="B21" s="31"/>
      <c r="C21" s="32" t="s">
        <v>127</v>
      </c>
      <c r="D21" s="33" t="n">
        <v>0</v>
      </c>
      <c r="F21" s="27" t="n">
        <f aca="false">E21</f>
        <v>0</v>
      </c>
      <c r="G21" s="28" t="n">
        <f aca="false">F26</f>
        <v>4.8</v>
      </c>
      <c r="H21" s="21" t="n">
        <f aca="false">$D21*G21</f>
        <v>0</v>
      </c>
      <c r="J21" s="27" t="n">
        <f aca="false">I21</f>
        <v>0</v>
      </c>
      <c r="K21" s="28" t="n">
        <f aca="false">J26</f>
        <v>0</v>
      </c>
      <c r="L21" s="21" t="n">
        <f aca="false">$D21*K21</f>
        <v>0</v>
      </c>
      <c r="N21" s="27" t="n">
        <f aca="false">M21</f>
        <v>0</v>
      </c>
      <c r="O21" s="28" t="n">
        <f aca="false">N26</f>
        <v>0</v>
      </c>
      <c r="P21" s="21" t="n">
        <f aca="false">$D21*O21</f>
        <v>0</v>
      </c>
      <c r="Q21" s="26" t="n">
        <v>100</v>
      </c>
      <c r="R21" s="27" t="n">
        <f aca="false">Q21</f>
        <v>100</v>
      </c>
      <c r="S21" s="28" t="n">
        <f aca="false">R26</f>
        <v>1400</v>
      </c>
      <c r="T21" s="21" t="n">
        <f aca="false">$D21*S21</f>
        <v>0</v>
      </c>
      <c r="U21" s="26" t="n">
        <v>5</v>
      </c>
      <c r="V21" s="27" t="n">
        <f aca="false">U21</f>
        <v>5</v>
      </c>
      <c r="W21" s="28" t="n">
        <f aca="false">V26</f>
        <v>83</v>
      </c>
      <c r="X21" s="21" t="n">
        <f aca="false">$D21*W21</f>
        <v>0</v>
      </c>
      <c r="Z21" s="27" t="n">
        <f aca="false">Y21</f>
        <v>0</v>
      </c>
      <c r="AA21" s="28" t="n">
        <f aca="false">Z26</f>
        <v>40</v>
      </c>
      <c r="AB21" s="21" t="n">
        <f aca="false">$D21*AA21</f>
        <v>0</v>
      </c>
    </row>
    <row r="22" customFormat="false" ht="15" hidden="false" customHeight="false" outlineLevel="0" collapsed="false">
      <c r="A22" s="19" t="str">
        <f aca="false">Specs!A22</f>
        <v>eCANOPY_SNAGS_CLASS_1_CONIFERS_WITH_FOLIAGE_HEIGHT_TO_CROWN_BASE</v>
      </c>
      <c r="B22" s="31" t="s">
        <v>129</v>
      </c>
      <c r="C22" s="32" t="s">
        <v>129</v>
      </c>
      <c r="D22" s="33" t="n">
        <v>0</v>
      </c>
      <c r="F22" s="27" t="n">
        <f aca="false">IF(E22=0,E5,E22)</f>
        <v>20</v>
      </c>
      <c r="G22" s="28" t="n">
        <f aca="false">IF(F22=0,F5,F22)</f>
        <v>20</v>
      </c>
      <c r="H22" s="21" t="n">
        <f aca="false">$D22*G22</f>
        <v>0</v>
      </c>
      <c r="J22" s="27" t="n">
        <f aca="false">IF(I22=0,I5,I22)</f>
        <v>0</v>
      </c>
      <c r="K22" s="28" t="n">
        <f aca="false">IF(J22=0,J5,J22)</f>
        <v>0</v>
      </c>
      <c r="L22" s="21" t="n">
        <f aca="false">$D22*K22</f>
        <v>0</v>
      </c>
      <c r="N22" s="27" t="n">
        <f aca="false">IF(M22=0,M5,M22)</f>
        <v>0</v>
      </c>
      <c r="O22" s="28" t="n">
        <f aca="false">IF(N22=0,N5,N22)</f>
        <v>0</v>
      </c>
      <c r="P22" s="21" t="n">
        <f aca="false">$D22*O22</f>
        <v>0</v>
      </c>
      <c r="R22" s="27" t="n">
        <f aca="false">IF(Q22=0,Q5,Q22)</f>
        <v>4</v>
      </c>
      <c r="S22" s="28" t="n">
        <f aca="false">IF(R22=0,R5,R22)</f>
        <v>4</v>
      </c>
      <c r="T22" s="21" t="n">
        <f aca="false">$D22*S22</f>
        <v>0</v>
      </c>
      <c r="U22" s="26" t="n">
        <v>33.35</v>
      </c>
      <c r="V22" s="27" t="n">
        <f aca="false">IF(U22=0,U5,U22)</f>
        <v>33.35</v>
      </c>
      <c r="W22" s="28" t="n">
        <f aca="false">IF(V22=0,V5,V22)</f>
        <v>33.35</v>
      </c>
      <c r="X22" s="21" t="n">
        <f aca="false">$D22*W22</f>
        <v>0</v>
      </c>
      <c r="Z22" s="27" t="n">
        <f aca="false">IF(Y22=0,Y5,Y22)</f>
        <v>55</v>
      </c>
      <c r="AA22" s="28" t="n">
        <f aca="false">IF(Z22=0,Z5,Z22)</f>
        <v>55</v>
      </c>
      <c r="AB22" s="21" t="n">
        <f aca="false">$D22*AA22</f>
        <v>0</v>
      </c>
    </row>
    <row r="23" customFormat="false" ht="15" hidden="false" customHeight="false" outlineLevel="0" collapsed="false">
      <c r="A23" s="19" t="str">
        <f aca="false">Specs!A23</f>
        <v>eCANOPY_SNAGS_CLASS_1_CONIFERS_WITH_FOLIAGE_DIAMETER</v>
      </c>
      <c r="B23" s="31" t="s">
        <v>132</v>
      </c>
      <c r="C23" s="32" t="s">
        <v>132</v>
      </c>
      <c r="D23" s="33" t="n">
        <v>0</v>
      </c>
      <c r="F23" s="27" t="n">
        <f aca="false">IF(E23=0,E4,E23)</f>
        <v>9.6</v>
      </c>
      <c r="G23" s="28" t="n">
        <f aca="false">IF(F23=0,F4,F23)</f>
        <v>9.6</v>
      </c>
      <c r="H23" s="21" t="n">
        <f aca="false">$D23*G23</f>
        <v>0</v>
      </c>
      <c r="J23" s="27" t="n">
        <f aca="false">IF(I23=0,I4,I23)</f>
        <v>0</v>
      </c>
      <c r="K23" s="28" t="n">
        <f aca="false">IF(J23=0,J4,J23)</f>
        <v>0</v>
      </c>
      <c r="L23" s="21" t="n">
        <f aca="false">$D23*K23</f>
        <v>0</v>
      </c>
      <c r="N23" s="27" t="n">
        <f aca="false">IF(M23=0,M4,M23)</f>
        <v>0</v>
      </c>
      <c r="O23" s="28" t="n">
        <f aca="false">IF(N23=0,N4,N23)</f>
        <v>0</v>
      </c>
      <c r="P23" s="21" t="n">
        <f aca="false">$D23*O23</f>
        <v>0</v>
      </c>
      <c r="R23" s="27" t="n">
        <f aca="false">IF(Q23=0,Q4,Q23)</f>
        <v>2.9</v>
      </c>
      <c r="S23" s="28" t="n">
        <f aca="false">IF(R23=0,R4,R23)</f>
        <v>2.9</v>
      </c>
      <c r="T23" s="21" t="n">
        <f aca="false">$D23*S23</f>
        <v>0</v>
      </c>
      <c r="U23" s="26" t="n">
        <v>9</v>
      </c>
      <c r="V23" s="27" t="n">
        <f aca="false">IF(U23=0,U4,U23)</f>
        <v>9</v>
      </c>
      <c r="W23" s="28" t="n">
        <f aca="false">IF(V23=0,V4,V23)</f>
        <v>9</v>
      </c>
      <c r="X23" s="21" t="n">
        <f aca="false">$D23*W23</f>
        <v>0</v>
      </c>
      <c r="Z23" s="27" t="n">
        <f aca="false">IF(Y23=0,Y4,Y23)</f>
        <v>12</v>
      </c>
      <c r="AA23" s="28" t="n">
        <f aca="false">IF(Z23=0,Z4,Z23)</f>
        <v>12</v>
      </c>
      <c r="AB23" s="21" t="n">
        <f aca="false">$D23*AA23</f>
        <v>0</v>
      </c>
    </row>
    <row r="24" customFormat="false" ht="15" hidden="false" customHeight="false" outlineLevel="0" collapsed="false">
      <c r="A24" s="19" t="str">
        <f aca="false">Specs!A24</f>
        <v>eCANOPY_SNAGS_CLASS_1_CONIFERS_WITH_FOLIAGE_HEIGHT</v>
      </c>
      <c r="B24" s="31" t="s">
        <v>135</v>
      </c>
      <c r="C24" s="32" t="s">
        <v>135</v>
      </c>
      <c r="D24" s="33" t="n">
        <v>0</v>
      </c>
      <c r="F24" s="27" t="n">
        <f aca="false">IF(E24=0,E6,E24)</f>
        <v>100</v>
      </c>
      <c r="G24" s="28" t="n">
        <f aca="false">IF(F24=0,F6,F24)</f>
        <v>100</v>
      </c>
      <c r="H24" s="21" t="n">
        <f aca="false">$D24*G24</f>
        <v>0</v>
      </c>
      <c r="J24" s="27" t="n">
        <f aca="false">IF(I24=0,I6,I24)</f>
        <v>0</v>
      </c>
      <c r="K24" s="28" t="n">
        <f aca="false">IF(J24=0,J6,J24)</f>
        <v>0</v>
      </c>
      <c r="L24" s="21" t="n">
        <f aca="false">$D24*K24</f>
        <v>0</v>
      </c>
      <c r="N24" s="27" t="n">
        <f aca="false">IF(M24=0,M6,M24)</f>
        <v>0</v>
      </c>
      <c r="O24" s="28" t="n">
        <f aca="false">IF(N24=0,N6,N24)</f>
        <v>0</v>
      </c>
      <c r="P24" s="21" t="n">
        <f aca="false">$D24*O24</f>
        <v>0</v>
      </c>
      <c r="R24" s="27" t="n">
        <f aca="false">IF(Q24=0,Q6,Q24)</f>
        <v>25</v>
      </c>
      <c r="S24" s="28" t="n">
        <f aca="false">IF(R24=0,R6,R24)</f>
        <v>25</v>
      </c>
      <c r="T24" s="21" t="n">
        <f aca="false">$D24*S24</f>
        <v>0</v>
      </c>
      <c r="U24" s="26" t="n">
        <v>50</v>
      </c>
      <c r="V24" s="27" t="n">
        <f aca="false">IF(U24=0,U6,U24)</f>
        <v>50</v>
      </c>
      <c r="W24" s="28" t="n">
        <f aca="false">IF(V24=0,V6,V24)</f>
        <v>50</v>
      </c>
      <c r="X24" s="21" t="n">
        <f aca="false">$D24*W24</f>
        <v>0</v>
      </c>
      <c r="Z24" s="27" t="n">
        <f aca="false">IF(Y24=0,Y6,Y24)</f>
        <v>78</v>
      </c>
      <c r="AA24" s="28" t="n">
        <f aca="false">IF(Z24=0,Z6,Z24)</f>
        <v>78</v>
      </c>
      <c r="AB24" s="21" t="n">
        <f aca="false">$D24*AA24</f>
        <v>0</v>
      </c>
    </row>
    <row r="25" customFormat="false" ht="15" hidden="false" customHeight="false" outlineLevel="0" collapsed="false">
      <c r="A25" s="19" t="str">
        <f aca="false">Specs!A25</f>
        <v>eCANOPY_SNAGS_CLASS_1_CONIFERS_WITH_FOLIAGE_PERCENT_COVER</v>
      </c>
      <c r="B25" s="31" t="s">
        <v>138</v>
      </c>
      <c r="C25" s="32" t="s">
        <v>137</v>
      </c>
      <c r="D25" s="33" t="n">
        <v>0</v>
      </c>
      <c r="F25" s="27" t="n">
        <f aca="false">E25+(E3*0.4)</f>
        <v>16</v>
      </c>
      <c r="G25" s="28" t="n">
        <f aca="false">F25+(F3*0.1)</f>
        <v>18.4</v>
      </c>
      <c r="H25" s="21" t="n">
        <f aca="false">$D25*G25</f>
        <v>0</v>
      </c>
      <c r="J25" s="27" t="n">
        <f aca="false">I25+(I3*0.4)</f>
        <v>0</v>
      </c>
      <c r="K25" s="28" t="n">
        <f aca="false">J25+(J3*0.1)</f>
        <v>0</v>
      </c>
      <c r="L25" s="21" t="n">
        <f aca="false">$D25*K25</f>
        <v>0</v>
      </c>
      <c r="N25" s="27" t="n">
        <f aca="false">M25+(M3*0.4)</f>
        <v>0</v>
      </c>
      <c r="O25" s="28" t="n">
        <f aca="false">N25+(N3*0.1)</f>
        <v>0</v>
      </c>
      <c r="P25" s="21" t="n">
        <f aca="false">$D25*O25</f>
        <v>0</v>
      </c>
      <c r="R25" s="27" t="n">
        <f aca="false">Q25+(Q3*0.4)</f>
        <v>32</v>
      </c>
      <c r="S25" s="28" t="n">
        <f aca="false">R25+(R3*0.1)</f>
        <v>36.8</v>
      </c>
      <c r="T25" s="21" t="n">
        <f aca="false">$D25*S25</f>
        <v>0</v>
      </c>
      <c r="U25" s="26" t="n">
        <v>0.5071</v>
      </c>
      <c r="V25" s="27" t="n">
        <f aca="false">U25+(U3*0.4)</f>
        <v>34.5071</v>
      </c>
      <c r="W25" s="28" t="n">
        <f aca="false">V25+(V3*0.1)</f>
        <v>39.6071</v>
      </c>
      <c r="X25" s="21" t="n">
        <f aca="false">$D25*W25</f>
        <v>0</v>
      </c>
      <c r="Z25" s="27" t="n">
        <f aca="false">Y25+(Y3*0.4)</f>
        <v>24</v>
      </c>
      <c r="AA25" s="28" t="n">
        <f aca="false">Z25+(Z3*0.1)</f>
        <v>27.6</v>
      </c>
      <c r="AB25" s="21" t="n">
        <f aca="false">$D25*AA25</f>
        <v>0</v>
      </c>
    </row>
    <row r="26" customFormat="false" ht="15" hidden="false" customHeight="false" outlineLevel="0" collapsed="false">
      <c r="A26" s="19" t="str">
        <f aca="false">Specs!A26</f>
        <v>eCANOPY_SNAGS_CLASS_1_CONIFERS_WITH_FOLIAGE_STEM_DENSITY</v>
      </c>
      <c r="B26" s="31" t="s">
        <v>142</v>
      </c>
      <c r="C26" s="32" t="s">
        <v>141</v>
      </c>
      <c r="D26" s="33" t="n">
        <v>0</v>
      </c>
      <c r="F26" s="27" t="n">
        <f aca="false">E26+((0.4*E8)+(0.4*E13))</f>
        <v>4.8</v>
      </c>
      <c r="G26" s="28" t="n">
        <f aca="false">F26+((0.1*F8)+(0.1*F13))</f>
        <v>5.52</v>
      </c>
      <c r="H26" s="21" t="n">
        <f aca="false">$D26*G26</f>
        <v>0</v>
      </c>
      <c r="J26" s="27" t="n">
        <f aca="false">I26+((0.4*I8)+(0.4*I13))</f>
        <v>0</v>
      </c>
      <c r="K26" s="28" t="n">
        <f aca="false">J26+((0.1*J8)+(0.1*J13))</f>
        <v>0</v>
      </c>
      <c r="L26" s="21" t="n">
        <f aca="false">$D26*K26</f>
        <v>0</v>
      </c>
      <c r="N26" s="27" t="n">
        <f aca="false">M26+((0.4*M8)+(0.4*M13))</f>
        <v>0</v>
      </c>
      <c r="O26" s="28" t="n">
        <f aca="false">N26+((0.1*N8)+(0.1*N13))</f>
        <v>0</v>
      </c>
      <c r="P26" s="21" t="n">
        <f aca="false">$D26*O26</f>
        <v>0</v>
      </c>
      <c r="R26" s="27" t="n">
        <f aca="false">Q26+((0.4*Q8)+(0.4*Q13))</f>
        <v>1400</v>
      </c>
      <c r="S26" s="28" t="n">
        <f aca="false">R26+((0.1*R8)+(0.1*R13))</f>
        <v>1610</v>
      </c>
      <c r="T26" s="21" t="n">
        <f aca="false">$D26*S26</f>
        <v>0</v>
      </c>
      <c r="U26" s="26" t="n">
        <v>5</v>
      </c>
      <c r="V26" s="27" t="n">
        <f aca="false">U26+((0.4*U8)+(0.4*U13))</f>
        <v>83</v>
      </c>
      <c r="W26" s="28" t="n">
        <f aca="false">V26+((0.1*V8)+(0.1*V13))</f>
        <v>94.7</v>
      </c>
      <c r="X26" s="21" t="n">
        <f aca="false">$D26*W26</f>
        <v>0</v>
      </c>
      <c r="Z26" s="27" t="n">
        <f aca="false">Y26+((0.4*Y8)+(0.4*Y13))</f>
        <v>40</v>
      </c>
      <c r="AA26" s="28" t="n">
        <f aca="false">Z26+((0.1*Z8)+(0.1*Z13))</f>
        <v>46</v>
      </c>
      <c r="AB26" s="21" t="n">
        <f aca="false">$D26*AA26</f>
        <v>0</v>
      </c>
    </row>
    <row r="27" customFormat="false" ht="15" hidden="false" customHeight="false" outlineLevel="0" collapsed="false">
      <c r="A27" s="19" t="str">
        <f aca="false">Specs!A27</f>
        <v>eCANOPY_SNAGS_CLASS_2_DIAMETER</v>
      </c>
      <c r="B27" s="31"/>
      <c r="C27" s="32" t="s">
        <v>145</v>
      </c>
      <c r="D27" s="33" t="s">
        <v>145</v>
      </c>
      <c r="F27" s="27" t="n">
        <f aca="false">E27</f>
        <v>0</v>
      </c>
      <c r="G27" s="28" t="n">
        <f aca="false">F19</f>
        <v>0</v>
      </c>
      <c r="H27" s="21" t="n">
        <f aca="false">G19</f>
        <v>9.6</v>
      </c>
      <c r="J27" s="27" t="n">
        <f aca="false">I27</f>
        <v>0</v>
      </c>
      <c r="K27" s="28" t="n">
        <f aca="false">J19</f>
        <v>0</v>
      </c>
      <c r="L27" s="21" t="n">
        <f aca="false">K19</f>
        <v>0</v>
      </c>
      <c r="N27" s="27" t="n">
        <f aca="false">M27</f>
        <v>0</v>
      </c>
      <c r="O27" s="28" t="n">
        <f aca="false">N19</f>
        <v>0</v>
      </c>
      <c r="P27" s="21" t="n">
        <f aca="false">O19</f>
        <v>0</v>
      </c>
      <c r="Q27" s="26" t="n">
        <v>3.5</v>
      </c>
      <c r="R27" s="27" t="n">
        <f aca="false">Q27</f>
        <v>3.5</v>
      </c>
      <c r="S27" s="28" t="n">
        <f aca="false">R19</f>
        <v>3.5</v>
      </c>
      <c r="T27" s="21" t="n">
        <f aca="false">S19</f>
        <v>2.9</v>
      </c>
      <c r="U27" s="26" t="n">
        <v>11</v>
      </c>
      <c r="V27" s="27" t="n">
        <f aca="false">U27</f>
        <v>11</v>
      </c>
      <c r="W27" s="28" t="n">
        <f aca="false">V19</f>
        <v>13</v>
      </c>
      <c r="X27" s="21" t="n">
        <f aca="false">W19</f>
        <v>9</v>
      </c>
      <c r="Y27" s="26" t="n">
        <v>12</v>
      </c>
      <c r="Z27" s="27" t="n">
        <f aca="false">Y27</f>
        <v>12</v>
      </c>
      <c r="AA27" s="28" t="n">
        <f aca="false">Z19</f>
        <v>0</v>
      </c>
      <c r="AB27" s="21" t="n">
        <f aca="false">AA19</f>
        <v>12</v>
      </c>
    </row>
    <row r="28" customFormat="false" ht="15" hidden="false" customHeight="false" outlineLevel="0" collapsed="false">
      <c r="A28" s="19" t="str">
        <f aca="false">Specs!A28</f>
        <v>eCANOPY_SNAGS_CLASS_2_HEIGHT</v>
      </c>
      <c r="B28" s="31"/>
      <c r="C28" s="32" t="s">
        <v>148</v>
      </c>
      <c r="D28" s="33" t="s">
        <v>148</v>
      </c>
      <c r="F28" s="27" t="n">
        <f aca="false">E28</f>
        <v>0</v>
      </c>
      <c r="G28" s="28" t="n">
        <f aca="false">F20</f>
        <v>0</v>
      </c>
      <c r="H28" s="21" t="n">
        <f aca="false">G20</f>
        <v>100</v>
      </c>
      <c r="J28" s="27" t="n">
        <f aca="false">I28</f>
        <v>0</v>
      </c>
      <c r="K28" s="28" t="n">
        <f aca="false">J20</f>
        <v>0</v>
      </c>
      <c r="L28" s="21" t="n">
        <f aca="false">K20</f>
        <v>0</v>
      </c>
      <c r="N28" s="27" t="n">
        <f aca="false">M28</f>
        <v>0</v>
      </c>
      <c r="O28" s="28" t="n">
        <f aca="false">N20</f>
        <v>0</v>
      </c>
      <c r="P28" s="21" t="n">
        <f aca="false">O20</f>
        <v>0</v>
      </c>
      <c r="Q28" s="26" t="n">
        <v>20</v>
      </c>
      <c r="R28" s="27" t="n">
        <f aca="false">Q28</f>
        <v>20</v>
      </c>
      <c r="S28" s="28" t="n">
        <f aca="false">R20</f>
        <v>25</v>
      </c>
      <c r="T28" s="21" t="n">
        <f aca="false">S20</f>
        <v>25</v>
      </c>
      <c r="U28" s="26" t="n">
        <v>50</v>
      </c>
      <c r="V28" s="27" t="n">
        <f aca="false">U28</f>
        <v>50</v>
      </c>
      <c r="W28" s="28" t="n">
        <f aca="false">V20</f>
        <v>55</v>
      </c>
      <c r="X28" s="21" t="n">
        <f aca="false">W20</f>
        <v>50</v>
      </c>
      <c r="Y28" s="26" t="n">
        <v>70</v>
      </c>
      <c r="Z28" s="27" t="n">
        <f aca="false">Y28</f>
        <v>70</v>
      </c>
      <c r="AA28" s="28" t="n">
        <f aca="false">Z20</f>
        <v>0</v>
      </c>
      <c r="AB28" s="21" t="n">
        <f aca="false">AA20</f>
        <v>78</v>
      </c>
    </row>
    <row r="29" customFormat="false" ht="15" hidden="false" customHeight="false" outlineLevel="0" collapsed="false">
      <c r="A29" s="19" t="str">
        <f aca="false">Specs!A29</f>
        <v>eCANOPY_SNAGS_CLASS_2_STEM_DENSITY</v>
      </c>
      <c r="B29" s="31"/>
      <c r="C29" s="32" t="s">
        <v>150</v>
      </c>
      <c r="D29" s="33" t="s">
        <v>150</v>
      </c>
      <c r="F29" s="27" t="n">
        <f aca="false">E29</f>
        <v>0</v>
      </c>
      <c r="G29" s="28" t="n">
        <f aca="false">F21</f>
        <v>0</v>
      </c>
      <c r="H29" s="21" t="n">
        <f aca="false">G21</f>
        <v>4.8</v>
      </c>
      <c r="J29" s="27" t="n">
        <f aca="false">I29</f>
        <v>0</v>
      </c>
      <c r="K29" s="28" t="n">
        <f aca="false">J21</f>
        <v>0</v>
      </c>
      <c r="L29" s="21" t="n">
        <f aca="false">K21</f>
        <v>0</v>
      </c>
      <c r="N29" s="27" t="n">
        <f aca="false">M29</f>
        <v>0</v>
      </c>
      <c r="O29" s="28" t="n">
        <f aca="false">N21</f>
        <v>0</v>
      </c>
      <c r="P29" s="21" t="n">
        <f aca="false">O21</f>
        <v>0</v>
      </c>
      <c r="Q29" s="26" t="n">
        <v>150</v>
      </c>
      <c r="R29" s="27" t="n">
        <f aca="false">Q29</f>
        <v>150</v>
      </c>
      <c r="S29" s="28" t="n">
        <f aca="false">R21</f>
        <v>100</v>
      </c>
      <c r="T29" s="21" t="n">
        <f aca="false">S21</f>
        <v>1400</v>
      </c>
      <c r="U29" s="26" t="n">
        <v>10</v>
      </c>
      <c r="V29" s="27" t="n">
        <f aca="false">U29</f>
        <v>10</v>
      </c>
      <c r="W29" s="28" t="n">
        <f aca="false">V21</f>
        <v>5</v>
      </c>
      <c r="X29" s="21" t="n">
        <f aca="false">W21</f>
        <v>83</v>
      </c>
      <c r="Y29" s="26" t="n">
        <v>3</v>
      </c>
      <c r="Z29" s="27" t="n">
        <f aca="false">Y29</f>
        <v>3</v>
      </c>
      <c r="AA29" s="28" t="n">
        <f aca="false">Z21</f>
        <v>0</v>
      </c>
      <c r="AB29" s="21" t="n">
        <f aca="false">AA21</f>
        <v>40</v>
      </c>
    </row>
    <row r="30" customFormat="false" ht="15" hidden="false" customHeight="false" outlineLevel="0" collapsed="false">
      <c r="A30" s="19" t="str">
        <f aca="false">Specs!A30</f>
        <v>eCANOPY_SNAGS_CLASS_3_DIAMETER</v>
      </c>
      <c r="B30" s="31"/>
      <c r="C30" s="32" t="s">
        <v>152</v>
      </c>
      <c r="D30" s="33" t="s">
        <v>152</v>
      </c>
      <c r="E30" s="26" t="n">
        <v>9</v>
      </c>
      <c r="F30" s="27" t="n">
        <f aca="false">E30</f>
        <v>9</v>
      </c>
      <c r="G30" s="28" t="n">
        <f aca="false">F27</f>
        <v>0</v>
      </c>
      <c r="H30" s="21" t="n">
        <f aca="false">G27</f>
        <v>0</v>
      </c>
      <c r="J30" s="27" t="n">
        <f aca="false">I30</f>
        <v>0</v>
      </c>
      <c r="K30" s="28" t="n">
        <f aca="false">J27</f>
        <v>0</v>
      </c>
      <c r="L30" s="21" t="n">
        <f aca="false">K27</f>
        <v>0</v>
      </c>
      <c r="N30" s="27" t="n">
        <f aca="false">M30</f>
        <v>0</v>
      </c>
      <c r="O30" s="28" t="n">
        <f aca="false">N27</f>
        <v>0</v>
      </c>
      <c r="P30" s="21" t="n">
        <f aca="false">O27</f>
        <v>0</v>
      </c>
      <c r="Q30" s="26" t="n">
        <v>3.5</v>
      </c>
      <c r="R30" s="27" t="n">
        <f aca="false">Q30</f>
        <v>3.5</v>
      </c>
      <c r="S30" s="28" t="n">
        <f aca="false">R27</f>
        <v>3.5</v>
      </c>
      <c r="T30" s="21" t="n">
        <f aca="false">S27</f>
        <v>3.5</v>
      </c>
      <c r="U30" s="26" t="n">
        <v>11</v>
      </c>
      <c r="V30" s="27" t="n">
        <f aca="false">U30</f>
        <v>11</v>
      </c>
      <c r="W30" s="28" t="n">
        <f aca="false">V27</f>
        <v>11</v>
      </c>
      <c r="X30" s="21" t="n">
        <f aca="false">W27</f>
        <v>13</v>
      </c>
      <c r="Y30" s="26" t="n">
        <v>10</v>
      </c>
      <c r="Z30" s="27" t="n">
        <f aca="false">Y30</f>
        <v>10</v>
      </c>
      <c r="AA30" s="28" t="n">
        <f aca="false">Z27</f>
        <v>12</v>
      </c>
      <c r="AB30" s="21" t="n">
        <f aca="false">AA27</f>
        <v>0</v>
      </c>
    </row>
    <row r="31" customFormat="false" ht="15" hidden="false" customHeight="false" outlineLevel="0" collapsed="false">
      <c r="A31" s="19" t="str">
        <f aca="false">Specs!A31</f>
        <v>eCANOPY_SNAGS_CLASS_3_HEIGHT</v>
      </c>
      <c r="B31" s="31"/>
      <c r="C31" s="32" t="s">
        <v>155</v>
      </c>
      <c r="D31" s="33" t="s">
        <v>155</v>
      </c>
      <c r="E31" s="26" t="n">
        <v>60</v>
      </c>
      <c r="F31" s="27" t="n">
        <f aca="false">E31</f>
        <v>60</v>
      </c>
      <c r="G31" s="28" t="n">
        <f aca="false">F28</f>
        <v>0</v>
      </c>
      <c r="H31" s="21" t="n">
        <f aca="false">G28</f>
        <v>0</v>
      </c>
      <c r="J31" s="27" t="n">
        <f aca="false">I31</f>
        <v>0</v>
      </c>
      <c r="K31" s="28" t="n">
        <f aca="false">J28</f>
        <v>0</v>
      </c>
      <c r="L31" s="21" t="n">
        <f aca="false">K28</f>
        <v>0</v>
      </c>
      <c r="N31" s="27" t="n">
        <f aca="false">M31</f>
        <v>0</v>
      </c>
      <c r="O31" s="28" t="n">
        <f aca="false">N28</f>
        <v>0</v>
      </c>
      <c r="P31" s="21" t="n">
        <f aca="false">O28</f>
        <v>0</v>
      </c>
      <c r="Q31" s="26" t="n">
        <v>15</v>
      </c>
      <c r="R31" s="27" t="n">
        <f aca="false">Q31</f>
        <v>15</v>
      </c>
      <c r="S31" s="28" t="n">
        <f aca="false">R28</f>
        <v>20</v>
      </c>
      <c r="T31" s="21" t="n">
        <f aca="false">S28</f>
        <v>25</v>
      </c>
      <c r="U31" s="26" t="n">
        <v>40</v>
      </c>
      <c r="V31" s="27" t="n">
        <f aca="false">U31</f>
        <v>40</v>
      </c>
      <c r="W31" s="28" t="n">
        <f aca="false">V28</f>
        <v>50</v>
      </c>
      <c r="X31" s="21" t="n">
        <f aca="false">W28</f>
        <v>55</v>
      </c>
      <c r="Y31" s="26" t="n">
        <v>60</v>
      </c>
      <c r="Z31" s="27" t="n">
        <f aca="false">Y31</f>
        <v>60</v>
      </c>
      <c r="AA31" s="28" t="n">
        <f aca="false">Z28</f>
        <v>70</v>
      </c>
      <c r="AB31" s="21" t="n">
        <f aca="false">AA28</f>
        <v>0</v>
      </c>
    </row>
    <row r="32" customFormat="false" ht="15" hidden="false" customHeight="false" outlineLevel="0" collapsed="false">
      <c r="A32" s="19" t="str">
        <f aca="false">Specs!A32</f>
        <v>eCANOPY_SNAGS_CLASS_3_STEM_DENSITY</v>
      </c>
      <c r="B32" s="31"/>
      <c r="C32" s="32" t="s">
        <v>157</v>
      </c>
      <c r="D32" s="33" t="s">
        <v>157</v>
      </c>
      <c r="E32" s="26" t="n">
        <v>3</v>
      </c>
      <c r="F32" s="27" t="n">
        <f aca="false">E32</f>
        <v>3</v>
      </c>
      <c r="G32" s="28" t="n">
        <f aca="false">F29</f>
        <v>0</v>
      </c>
      <c r="H32" s="21" t="n">
        <f aca="false">G29</f>
        <v>0</v>
      </c>
      <c r="J32" s="27" t="n">
        <f aca="false">I32</f>
        <v>0</v>
      </c>
      <c r="K32" s="28" t="n">
        <f aca="false">J29</f>
        <v>0</v>
      </c>
      <c r="L32" s="21" t="n">
        <f aca="false">K29</f>
        <v>0</v>
      </c>
      <c r="N32" s="27" t="n">
        <f aca="false">M32</f>
        <v>0</v>
      </c>
      <c r="O32" s="28" t="n">
        <f aca="false">N29</f>
        <v>0</v>
      </c>
      <c r="P32" s="21" t="n">
        <f aca="false">O29</f>
        <v>0</v>
      </c>
      <c r="Q32" s="26" t="n">
        <v>150</v>
      </c>
      <c r="R32" s="27" t="n">
        <f aca="false">Q32</f>
        <v>150</v>
      </c>
      <c r="S32" s="28" t="n">
        <f aca="false">R29</f>
        <v>150</v>
      </c>
      <c r="T32" s="21" t="n">
        <f aca="false">S29</f>
        <v>100</v>
      </c>
      <c r="U32" s="26" t="n">
        <v>5</v>
      </c>
      <c r="V32" s="27" t="n">
        <f aca="false">U32</f>
        <v>5</v>
      </c>
      <c r="W32" s="28" t="n">
        <f aca="false">V29</f>
        <v>10</v>
      </c>
      <c r="X32" s="21" t="n">
        <f aca="false">W29</f>
        <v>5</v>
      </c>
      <c r="Y32" s="26" t="n">
        <v>3</v>
      </c>
      <c r="Z32" s="27" t="n">
        <f aca="false">Y32</f>
        <v>3</v>
      </c>
      <c r="AA32" s="28" t="n">
        <f aca="false">Z29</f>
        <v>3</v>
      </c>
      <c r="AB32" s="21" t="n">
        <f aca="false">AA29</f>
        <v>0</v>
      </c>
    </row>
    <row r="33" customFormat="false" ht="15" hidden="false" customHeight="false" outlineLevel="0" collapsed="false">
      <c r="A33" s="19" t="str">
        <f aca="false">Specs!A33</f>
        <v>eCANOPY_LADDER_FUELS_MAXIMUM_HEIGHT</v>
      </c>
      <c r="B33" s="31"/>
      <c r="C33" s="32"/>
      <c r="D33" s="33"/>
      <c r="F33" s="27" t="n">
        <f aca="false">E33</f>
        <v>0</v>
      </c>
      <c r="G33" s="28" t="n">
        <f aca="false">F33</f>
        <v>0</v>
      </c>
      <c r="H33" s="21" t="n">
        <f aca="false">G33</f>
        <v>0</v>
      </c>
      <c r="J33" s="27" t="n">
        <f aca="false">I33</f>
        <v>0</v>
      </c>
      <c r="K33" s="28" t="n">
        <f aca="false">J33</f>
        <v>0</v>
      </c>
      <c r="L33" s="21" t="n">
        <f aca="false">K33</f>
        <v>0</v>
      </c>
      <c r="N33" s="27" t="n">
        <f aca="false">M33</f>
        <v>0</v>
      </c>
      <c r="O33" s="28" t="n">
        <f aca="false">N33</f>
        <v>0</v>
      </c>
      <c r="P33" s="21" t="n">
        <f aca="false">O33</f>
        <v>0</v>
      </c>
      <c r="Q33" s="26" t="n">
        <v>4</v>
      </c>
      <c r="R33" s="27" t="n">
        <f aca="false">Q33</f>
        <v>4</v>
      </c>
      <c r="S33" s="28" t="n">
        <f aca="false">R33</f>
        <v>4</v>
      </c>
      <c r="T33" s="21" t="n">
        <f aca="false">S33</f>
        <v>4</v>
      </c>
      <c r="U33" s="26" t="n">
        <v>15</v>
      </c>
      <c r="V33" s="27" t="n">
        <f aca="false">U33</f>
        <v>15</v>
      </c>
      <c r="W33" s="28" t="n">
        <f aca="false">V33</f>
        <v>15</v>
      </c>
      <c r="X33" s="21" t="n">
        <f aca="false">W33</f>
        <v>15</v>
      </c>
      <c r="Z33" s="27" t="n">
        <f aca="false">Y33</f>
        <v>0</v>
      </c>
      <c r="AA33" s="28" t="n">
        <f aca="false">Z33</f>
        <v>0</v>
      </c>
      <c r="AB33" s="21" t="n">
        <f aca="false">AA33</f>
        <v>0</v>
      </c>
    </row>
    <row r="34" customFormat="false" ht="15" hidden="false" customHeight="false" outlineLevel="0" collapsed="false">
      <c r="A34" s="19" t="str">
        <f aca="false">Specs!A34</f>
        <v>eCANOPY_LADDER_FUELS_MINIMUM_HEIGHT</v>
      </c>
      <c r="B34" s="31"/>
      <c r="C34" s="32"/>
      <c r="D34" s="33"/>
      <c r="F34" s="27" t="n">
        <f aca="false">E34</f>
        <v>0</v>
      </c>
      <c r="G34" s="28" t="n">
        <f aca="false">F34</f>
        <v>0</v>
      </c>
      <c r="H34" s="21" t="n">
        <f aca="false">G34</f>
        <v>0</v>
      </c>
      <c r="J34" s="27" t="n">
        <f aca="false">I34</f>
        <v>0</v>
      </c>
      <c r="K34" s="28" t="n">
        <f aca="false">J34</f>
        <v>0</v>
      </c>
      <c r="L34" s="21" t="n">
        <f aca="false">K34</f>
        <v>0</v>
      </c>
      <c r="N34" s="27" t="n">
        <f aca="false">M34</f>
        <v>0</v>
      </c>
      <c r="O34" s="28" t="n">
        <f aca="false">N34</f>
        <v>0</v>
      </c>
      <c r="P34" s="21" t="n">
        <f aca="false">O34</f>
        <v>0</v>
      </c>
      <c r="Q34" s="26" t="n">
        <v>0</v>
      </c>
      <c r="R34" s="27" t="n">
        <f aca="false">Q34</f>
        <v>0</v>
      </c>
      <c r="S34" s="28" t="n">
        <f aca="false">R34</f>
        <v>0</v>
      </c>
      <c r="T34" s="21" t="n">
        <f aca="false">S34</f>
        <v>0</v>
      </c>
      <c r="U34" s="26" t="n">
        <v>5</v>
      </c>
      <c r="V34" s="27" t="n">
        <f aca="false">U34</f>
        <v>5</v>
      </c>
      <c r="W34" s="28" t="n">
        <f aca="false">V34</f>
        <v>5</v>
      </c>
      <c r="X34" s="21" t="n">
        <f aca="false">W34</f>
        <v>5</v>
      </c>
      <c r="Z34" s="27" t="n">
        <f aca="false">Y34</f>
        <v>0</v>
      </c>
      <c r="AA34" s="28" t="n">
        <f aca="false">Z34</f>
        <v>0</v>
      </c>
      <c r="AB34" s="21" t="n">
        <f aca="false">AA34</f>
        <v>0</v>
      </c>
    </row>
    <row r="35" customFormat="false" ht="15" hidden="false" customHeight="false" outlineLevel="0" collapsed="false">
      <c r="A35" s="19" t="str">
        <f aca="false">Specs!A35</f>
        <v>eSHRUBS_PRIMARY_LAYER_HEIGHT</v>
      </c>
      <c r="B35" s="31" t="n">
        <v>0.25</v>
      </c>
      <c r="C35" s="32" t="n">
        <v>1.5</v>
      </c>
      <c r="D35" s="34" t="n">
        <f aca="false">1 / (0.25*1.5)</f>
        <v>2.66666666666667</v>
      </c>
      <c r="E35" s="26" t="n">
        <v>2.2</v>
      </c>
      <c r="F35" s="27" t="n">
        <f aca="false">$B35*E35</f>
        <v>0.55</v>
      </c>
      <c r="G35" s="28" t="n">
        <f aca="false">$C35*F35</f>
        <v>0.825</v>
      </c>
      <c r="H35" s="35" t="n">
        <f aca="false">$D35*G35</f>
        <v>2.2</v>
      </c>
      <c r="I35" s="26" t="n">
        <v>5</v>
      </c>
      <c r="J35" s="27" t="n">
        <f aca="false">$B35*I35</f>
        <v>1.25</v>
      </c>
      <c r="K35" s="28" t="n">
        <f aca="false">$C35*J35</f>
        <v>1.875</v>
      </c>
      <c r="L35" s="35" t="n">
        <f aca="false">$D35*K35</f>
        <v>5</v>
      </c>
      <c r="M35" s="26" t="n">
        <v>3</v>
      </c>
      <c r="N35" s="27" t="n">
        <f aca="false">$B35*M35</f>
        <v>0.75</v>
      </c>
      <c r="O35" s="28" t="n">
        <f aca="false">$C35*N35</f>
        <v>1.125</v>
      </c>
      <c r="P35" s="35" t="n">
        <f aca="false">$D35*O35</f>
        <v>3</v>
      </c>
      <c r="Q35" s="26" t="n">
        <v>5</v>
      </c>
      <c r="R35" s="27" t="n">
        <f aca="false">$B35*Q35</f>
        <v>1.25</v>
      </c>
      <c r="S35" s="28" t="n">
        <f aca="false">$C35*R35</f>
        <v>1.875</v>
      </c>
      <c r="T35" s="35" t="n">
        <f aca="false">$D35*S35</f>
        <v>5</v>
      </c>
      <c r="U35" s="26" t="n">
        <v>6</v>
      </c>
      <c r="V35" s="27" t="n">
        <f aca="false">$B35*U35</f>
        <v>1.5</v>
      </c>
      <c r="W35" s="28" t="n">
        <f aca="false">$C35*V35</f>
        <v>2.25</v>
      </c>
      <c r="X35" s="35" t="n">
        <f aca="false">$D35*W35</f>
        <v>6</v>
      </c>
      <c r="Y35" s="26" t="n">
        <v>5</v>
      </c>
      <c r="Z35" s="27" t="n">
        <f aca="false">$B35*Y35</f>
        <v>1.25</v>
      </c>
      <c r="AA35" s="28" t="n">
        <f aca="false">$C35*Z35</f>
        <v>1.875</v>
      </c>
      <c r="AB35" s="35" t="n">
        <f aca="false">$D35*AA35</f>
        <v>5</v>
      </c>
    </row>
    <row r="36" customFormat="false" ht="15" hidden="false" customHeight="false" outlineLevel="0" collapsed="false">
      <c r="A36" s="19" t="str">
        <f aca="false">Specs!A36</f>
        <v>eSHRUBS_PRIMARY_LAYER_PERCENT_COVER</v>
      </c>
      <c r="B36" s="31" t="n">
        <v>0.25</v>
      </c>
      <c r="C36" s="32" t="n">
        <v>1.5</v>
      </c>
      <c r="D36" s="34" t="n">
        <f aca="false">1 / (0.25*1.5)</f>
        <v>2.66666666666667</v>
      </c>
      <c r="E36" s="26" t="n">
        <v>21.6</v>
      </c>
      <c r="F36" s="27" t="n">
        <f aca="false">$B36*E36</f>
        <v>5.4</v>
      </c>
      <c r="G36" s="28" t="n">
        <f aca="false">$C36*F36</f>
        <v>8.1</v>
      </c>
      <c r="H36" s="35" t="n">
        <f aca="false">$D36*G36</f>
        <v>21.6</v>
      </c>
      <c r="I36" s="26" t="n">
        <v>70</v>
      </c>
      <c r="J36" s="27" t="n">
        <f aca="false">$B36*I36</f>
        <v>17.5</v>
      </c>
      <c r="K36" s="28" t="n">
        <f aca="false">$C36*J36</f>
        <v>26.25</v>
      </c>
      <c r="L36" s="35" t="n">
        <f aca="false">$D36*K36</f>
        <v>70</v>
      </c>
      <c r="M36" s="26" t="n">
        <v>2</v>
      </c>
      <c r="N36" s="27" t="n">
        <f aca="false">$B36*M36</f>
        <v>0.5</v>
      </c>
      <c r="O36" s="28" t="n">
        <f aca="false">$C36*N36</f>
        <v>0.75</v>
      </c>
      <c r="P36" s="35" t="n">
        <f aca="false">$D36*O36</f>
        <v>2</v>
      </c>
      <c r="Q36" s="26" t="n">
        <v>10</v>
      </c>
      <c r="R36" s="27" t="n">
        <f aca="false">$B36*Q36</f>
        <v>2.5</v>
      </c>
      <c r="S36" s="28" t="n">
        <f aca="false">$C36*R36</f>
        <v>3.75</v>
      </c>
      <c r="T36" s="35" t="n">
        <f aca="false">$D36*S36</f>
        <v>10</v>
      </c>
      <c r="U36" s="26" t="n">
        <v>30</v>
      </c>
      <c r="V36" s="27" t="n">
        <f aca="false">$B36*U36</f>
        <v>7.5</v>
      </c>
      <c r="W36" s="28" t="n">
        <f aca="false">$C36*V36</f>
        <v>11.25</v>
      </c>
      <c r="X36" s="35" t="n">
        <f aca="false">$D36*W36</f>
        <v>30</v>
      </c>
      <c r="Y36" s="26" t="n">
        <v>80</v>
      </c>
      <c r="Z36" s="27" t="n">
        <f aca="false">$B36*Y36</f>
        <v>20</v>
      </c>
      <c r="AA36" s="28" t="n">
        <f aca="false">$C36*Z36</f>
        <v>30</v>
      </c>
      <c r="AB36" s="35" t="n">
        <f aca="false">$D36*AA36</f>
        <v>80</v>
      </c>
    </row>
    <row r="37" customFormat="false" ht="15" hidden="false" customHeight="false" outlineLevel="0" collapsed="false">
      <c r="A37" s="19" t="str">
        <f aca="false">Specs!A37</f>
        <v>eSHRUBS_PRIMARY_LAYER_PERCENT_LIVE</v>
      </c>
      <c r="B37" s="31" t="n">
        <v>0.25</v>
      </c>
      <c r="C37" s="32" t="n">
        <v>1.5</v>
      </c>
      <c r="D37" s="34" t="n">
        <f aca="false">1 / (0.25*1.5)</f>
        <v>2.66666666666667</v>
      </c>
      <c r="E37" s="26" t="n">
        <v>85</v>
      </c>
      <c r="F37" s="27" t="n">
        <f aca="false">$B37*E37</f>
        <v>21.25</v>
      </c>
      <c r="G37" s="28" t="n">
        <f aca="false">$C37*F37</f>
        <v>31.875</v>
      </c>
      <c r="H37" s="35" t="n">
        <f aca="false">$D37*G37</f>
        <v>85</v>
      </c>
      <c r="I37" s="26" t="n">
        <v>85</v>
      </c>
      <c r="J37" s="27" t="n">
        <f aca="false">$B37*I37</f>
        <v>21.25</v>
      </c>
      <c r="K37" s="28" t="n">
        <f aca="false">$C37*J37</f>
        <v>31.875</v>
      </c>
      <c r="L37" s="35" t="n">
        <f aca="false">$D37*K37</f>
        <v>85</v>
      </c>
      <c r="M37" s="26" t="n">
        <v>100</v>
      </c>
      <c r="N37" s="27" t="n">
        <f aca="false">$B37*M37</f>
        <v>25</v>
      </c>
      <c r="O37" s="28" t="n">
        <f aca="false">$C37*N37</f>
        <v>37.5</v>
      </c>
      <c r="P37" s="35" t="n">
        <f aca="false">$D37*O37</f>
        <v>100</v>
      </c>
      <c r="Q37" s="26" t="n">
        <v>90</v>
      </c>
      <c r="R37" s="27" t="n">
        <f aca="false">$B37*Q37</f>
        <v>22.5</v>
      </c>
      <c r="S37" s="28" t="n">
        <f aca="false">$C37*R37</f>
        <v>33.75</v>
      </c>
      <c r="T37" s="35" t="n">
        <f aca="false">$D37*S37</f>
        <v>90</v>
      </c>
      <c r="U37" s="26" t="n">
        <v>85</v>
      </c>
      <c r="V37" s="27" t="n">
        <f aca="false">$B37*U37</f>
        <v>21.25</v>
      </c>
      <c r="W37" s="28" t="n">
        <f aca="false">$C37*V37</f>
        <v>31.875</v>
      </c>
      <c r="X37" s="35" t="n">
        <f aca="false">$D37*W37</f>
        <v>85</v>
      </c>
      <c r="Y37" s="26" t="n">
        <v>90</v>
      </c>
      <c r="Z37" s="27" t="n">
        <f aca="false">$B37*Y37</f>
        <v>22.5</v>
      </c>
      <c r="AA37" s="28" t="n">
        <f aca="false">$C37*Z37</f>
        <v>33.75</v>
      </c>
      <c r="AB37" s="35" t="n">
        <f aca="false">$D37*AA37</f>
        <v>90</v>
      </c>
    </row>
    <row r="38" customFormat="false" ht="15" hidden="false" customHeight="false" outlineLevel="0" collapsed="false">
      <c r="A38" s="19" t="str">
        <f aca="false">Specs!A38</f>
        <v>eSHRUBS_SECONDARY_LAYER_HEIGHT</v>
      </c>
      <c r="B38" s="31" t="n">
        <v>0.25</v>
      </c>
      <c r="C38" s="32" t="n">
        <v>1.5</v>
      </c>
      <c r="D38" s="34" t="n">
        <f aca="false">1 / (0.25*1.5)</f>
        <v>2.66666666666667</v>
      </c>
      <c r="E38" s="26" t="n">
        <v>0.3</v>
      </c>
      <c r="F38" s="27" t="n">
        <f aca="false">$B38*E38</f>
        <v>0.075</v>
      </c>
      <c r="G38" s="28" t="n">
        <f aca="false">$C38*F38</f>
        <v>0.1125</v>
      </c>
      <c r="H38" s="35" t="n">
        <f aca="false">$D38*G38</f>
        <v>0.3</v>
      </c>
      <c r="I38" s="26" t="n">
        <v>2</v>
      </c>
      <c r="J38" s="27" t="n">
        <f aca="false">$B38*I38</f>
        <v>0.5</v>
      </c>
      <c r="K38" s="28" t="n">
        <f aca="false">$C38*J38</f>
        <v>0.75</v>
      </c>
      <c r="L38" s="35" t="n">
        <f aca="false">$D38*K38</f>
        <v>2</v>
      </c>
      <c r="N38" s="27" t="n">
        <f aca="false">$B38*M38</f>
        <v>0</v>
      </c>
      <c r="O38" s="28" t="n">
        <f aca="false">$C38*N38</f>
        <v>0</v>
      </c>
      <c r="P38" s="35" t="n">
        <f aca="false">$D38*O38</f>
        <v>0</v>
      </c>
      <c r="Q38" s="26" t="n">
        <v>1</v>
      </c>
      <c r="R38" s="27" t="n">
        <f aca="false">$B38*Q38</f>
        <v>0.25</v>
      </c>
      <c r="S38" s="28" t="n">
        <f aca="false">$C38*R38</f>
        <v>0.375</v>
      </c>
      <c r="T38" s="35" t="n">
        <f aca="false">$D38*S38</f>
        <v>1</v>
      </c>
      <c r="V38" s="27" t="n">
        <f aca="false">$B38*U38</f>
        <v>0</v>
      </c>
      <c r="W38" s="28" t="n">
        <f aca="false">$C38*V38</f>
        <v>0</v>
      </c>
      <c r="X38" s="35" t="n">
        <f aca="false">$D38*W38</f>
        <v>0</v>
      </c>
      <c r="Z38" s="27" t="n">
        <f aca="false">$B38*Y38</f>
        <v>0</v>
      </c>
      <c r="AA38" s="28" t="n">
        <f aca="false">$C38*Z38</f>
        <v>0</v>
      </c>
      <c r="AB38" s="35" t="n">
        <f aca="false">$D38*AA38</f>
        <v>0</v>
      </c>
    </row>
    <row r="39" customFormat="false" ht="15" hidden="false" customHeight="false" outlineLevel="0" collapsed="false">
      <c r="A39" s="19" t="str">
        <f aca="false">Specs!A39</f>
        <v>eSHRUBS_SECONDARY_LAYER_PERCENT_COVER</v>
      </c>
      <c r="B39" s="31" t="n">
        <v>0.25</v>
      </c>
      <c r="C39" s="32" t="n">
        <v>1.5</v>
      </c>
      <c r="D39" s="34" t="n">
        <f aca="false">1 / (0.25*1.5)</f>
        <v>2.66666666666667</v>
      </c>
      <c r="E39" s="26" t="n">
        <v>1.2</v>
      </c>
      <c r="F39" s="27" t="n">
        <f aca="false">$B39*E39</f>
        <v>0.3</v>
      </c>
      <c r="G39" s="28" t="n">
        <f aca="false">$C39*F39</f>
        <v>0.45</v>
      </c>
      <c r="H39" s="35" t="n">
        <f aca="false">$D39*G39</f>
        <v>1.2</v>
      </c>
      <c r="I39" s="26" t="n">
        <v>5</v>
      </c>
      <c r="J39" s="27" t="n">
        <f aca="false">$B39*I39</f>
        <v>1.25</v>
      </c>
      <c r="K39" s="28" t="n">
        <f aca="false">$C39*J39</f>
        <v>1.875</v>
      </c>
      <c r="L39" s="35" t="n">
        <f aca="false">$D39*K39</f>
        <v>5</v>
      </c>
      <c r="N39" s="27" t="n">
        <f aca="false">$B39*M39</f>
        <v>0</v>
      </c>
      <c r="O39" s="28" t="n">
        <f aca="false">$C39*N39</f>
        <v>0</v>
      </c>
      <c r="P39" s="35" t="n">
        <f aca="false">$D39*O39</f>
        <v>0</v>
      </c>
      <c r="Q39" s="26" t="n">
        <v>20</v>
      </c>
      <c r="R39" s="27" t="n">
        <f aca="false">$B39*Q39</f>
        <v>5</v>
      </c>
      <c r="S39" s="28" t="n">
        <f aca="false">$C39*R39</f>
        <v>7.5</v>
      </c>
      <c r="T39" s="35" t="n">
        <f aca="false">$D39*S39</f>
        <v>20</v>
      </c>
      <c r="V39" s="27" t="n">
        <f aca="false">$B39*U39</f>
        <v>0</v>
      </c>
      <c r="W39" s="28" t="n">
        <f aca="false">$C39*V39</f>
        <v>0</v>
      </c>
      <c r="X39" s="35" t="n">
        <f aca="false">$D39*W39</f>
        <v>0</v>
      </c>
      <c r="Z39" s="27" t="n">
        <f aca="false">$B39*Y39</f>
        <v>0</v>
      </c>
      <c r="AA39" s="28" t="n">
        <f aca="false">$C39*Z39</f>
        <v>0</v>
      </c>
      <c r="AB39" s="35" t="n">
        <f aca="false">$D39*AA39</f>
        <v>0</v>
      </c>
    </row>
    <row r="40" customFormat="false" ht="15" hidden="false" customHeight="false" outlineLevel="0" collapsed="false">
      <c r="A40" s="19" t="str">
        <f aca="false">Specs!A40</f>
        <v>eSHRUBS_SECONDARY_LAYER_PERCENT_LIVE</v>
      </c>
      <c r="B40" s="31" t="n">
        <v>0.25</v>
      </c>
      <c r="C40" s="32" t="n">
        <v>1.5</v>
      </c>
      <c r="D40" s="34" t="n">
        <f aca="false">1 / (0.25*1.5)</f>
        <v>2.66666666666667</v>
      </c>
      <c r="E40" s="26" t="n">
        <v>95</v>
      </c>
      <c r="F40" s="27" t="n">
        <f aca="false">$B40*E40</f>
        <v>23.75</v>
      </c>
      <c r="G40" s="28" t="n">
        <f aca="false">$C40*F40</f>
        <v>35.625</v>
      </c>
      <c r="H40" s="35" t="n">
        <f aca="false">$D40*G40</f>
        <v>95</v>
      </c>
      <c r="I40" s="26" t="n">
        <v>85</v>
      </c>
      <c r="J40" s="27" t="n">
        <f aca="false">$B40*I40</f>
        <v>21.25</v>
      </c>
      <c r="K40" s="28" t="n">
        <f aca="false">$C40*J40</f>
        <v>31.875</v>
      </c>
      <c r="L40" s="35" t="n">
        <f aca="false">$D40*K40</f>
        <v>85</v>
      </c>
      <c r="N40" s="27" t="n">
        <f aca="false">$B40*M40</f>
        <v>0</v>
      </c>
      <c r="O40" s="28" t="n">
        <f aca="false">$C40*N40</f>
        <v>0</v>
      </c>
      <c r="P40" s="35" t="n">
        <f aca="false">$D40*O40</f>
        <v>0</v>
      </c>
      <c r="Q40" s="26" t="n">
        <v>90</v>
      </c>
      <c r="R40" s="27" t="n">
        <f aca="false">$B40*Q40</f>
        <v>22.5</v>
      </c>
      <c r="S40" s="28" t="n">
        <f aca="false">$C40*R40</f>
        <v>33.75</v>
      </c>
      <c r="T40" s="35" t="n">
        <f aca="false">$D40*S40</f>
        <v>90</v>
      </c>
      <c r="V40" s="27" t="n">
        <f aca="false">$B40*U40</f>
        <v>0</v>
      </c>
      <c r="W40" s="28" t="n">
        <f aca="false">$C40*V40</f>
        <v>0</v>
      </c>
      <c r="X40" s="35" t="n">
        <f aca="false">$D40*W40</f>
        <v>0</v>
      </c>
      <c r="Z40" s="27" t="n">
        <f aca="false">$B40*Y40</f>
        <v>0</v>
      </c>
      <c r="AA40" s="28" t="n">
        <f aca="false">$C40*Z40</f>
        <v>0</v>
      </c>
      <c r="AB40" s="35" t="n">
        <f aca="false">$D40*AA40</f>
        <v>0</v>
      </c>
    </row>
    <row r="41" customFormat="false" ht="15" hidden="false" customHeight="false" outlineLevel="0" collapsed="false">
      <c r="A41" s="19" t="str">
        <f aca="false">Specs!A41</f>
        <v>eHERBACEOUS_PRIMARY_LAYER_HEIGHT</v>
      </c>
      <c r="B41" s="31" t="n">
        <v>0.25</v>
      </c>
      <c r="C41" s="36" t="n">
        <f aca="false">(1/0.25)</f>
        <v>4</v>
      </c>
      <c r="D41" s="33"/>
      <c r="E41" s="26" t="n">
        <v>0.9</v>
      </c>
      <c r="F41" s="27" t="n">
        <f aca="false">$B41*E41</f>
        <v>0.225</v>
      </c>
      <c r="G41" s="28" t="n">
        <f aca="false">$C41*F41</f>
        <v>0.9</v>
      </c>
      <c r="H41" s="21" t="n">
        <f aca="false">G41</f>
        <v>0.9</v>
      </c>
      <c r="J41" s="27" t="n">
        <f aca="false">$B41*I41</f>
        <v>0</v>
      </c>
      <c r="K41" s="28" t="n">
        <f aca="false">$C41*J41</f>
        <v>0</v>
      </c>
      <c r="L41" s="21" t="n">
        <f aca="false">K41</f>
        <v>0</v>
      </c>
      <c r="M41" s="26" t="n">
        <v>2</v>
      </c>
      <c r="N41" s="27" t="n">
        <f aca="false">$B41*M41</f>
        <v>0.5</v>
      </c>
      <c r="O41" s="28" t="n">
        <f aca="false">$C41*N41</f>
        <v>2</v>
      </c>
      <c r="P41" s="21" t="n">
        <f aca="false">O41</f>
        <v>2</v>
      </c>
      <c r="Q41" s="26" t="n">
        <v>1</v>
      </c>
      <c r="R41" s="27" t="n">
        <f aca="false">$B41*Q41</f>
        <v>0.25</v>
      </c>
      <c r="S41" s="28" t="n">
        <f aca="false">$C41*R41</f>
        <v>1</v>
      </c>
      <c r="T41" s="21" t="n">
        <f aca="false">S41</f>
        <v>1</v>
      </c>
      <c r="U41" s="26" t="n">
        <v>2.5</v>
      </c>
      <c r="V41" s="27" t="n">
        <f aca="false">$B41*U41</f>
        <v>0.625</v>
      </c>
      <c r="W41" s="28" t="n">
        <f aca="false">$C41*V41</f>
        <v>2.5</v>
      </c>
      <c r="X41" s="21" t="n">
        <f aca="false">W41</f>
        <v>2.5</v>
      </c>
      <c r="Y41" s="26" t="n">
        <v>2</v>
      </c>
      <c r="Z41" s="27" t="n">
        <f aca="false">$B41*Y41</f>
        <v>0.5</v>
      </c>
      <c r="AA41" s="28" t="n">
        <f aca="false">$C41*Z41</f>
        <v>2</v>
      </c>
      <c r="AB41" s="21" t="n">
        <f aca="false">AA41</f>
        <v>2</v>
      </c>
    </row>
    <row r="42" customFormat="false" ht="15" hidden="false" customHeight="false" outlineLevel="0" collapsed="false">
      <c r="A42" s="19" t="str">
        <f aca="false">Specs!A42</f>
        <v>eHERBACEOUS_PRIMARY_LAYER_LOADING</v>
      </c>
      <c r="B42" s="31" t="n">
        <v>0.25</v>
      </c>
      <c r="C42" s="36" t="n">
        <f aca="false">(1/0.25)</f>
        <v>4</v>
      </c>
      <c r="D42" s="33"/>
      <c r="E42" s="26" t="n">
        <v>0.1</v>
      </c>
      <c r="F42" s="27" t="n">
        <f aca="false">$B42*E42</f>
        <v>0.025</v>
      </c>
      <c r="G42" s="28" t="n">
        <f aca="false">$C42*F42</f>
        <v>0.1</v>
      </c>
      <c r="H42" s="21" t="n">
        <f aca="false">G42</f>
        <v>0.1</v>
      </c>
      <c r="J42" s="27" t="n">
        <f aca="false">$B42*I42</f>
        <v>0</v>
      </c>
      <c r="K42" s="28" t="n">
        <f aca="false">$C42*J42</f>
        <v>0</v>
      </c>
      <c r="L42" s="21" t="n">
        <f aca="false">K42</f>
        <v>0</v>
      </c>
      <c r="M42" s="26" t="n">
        <v>1</v>
      </c>
      <c r="N42" s="27" t="n">
        <f aca="false">$B42*M42</f>
        <v>0.25</v>
      </c>
      <c r="O42" s="28" t="n">
        <f aca="false">$C42*N42</f>
        <v>1</v>
      </c>
      <c r="P42" s="21" t="n">
        <f aca="false">O42</f>
        <v>1</v>
      </c>
      <c r="Q42" s="26" t="n">
        <v>0.01</v>
      </c>
      <c r="R42" s="27" t="n">
        <f aca="false">$B42*Q42</f>
        <v>0.0025</v>
      </c>
      <c r="S42" s="28" t="n">
        <f aca="false">$C42*R42</f>
        <v>0.01</v>
      </c>
      <c r="T42" s="21" t="n">
        <f aca="false">S42</f>
        <v>0.01</v>
      </c>
      <c r="U42" s="26" t="n">
        <v>0.4</v>
      </c>
      <c r="V42" s="27" t="n">
        <f aca="false">$B42*U42</f>
        <v>0.1</v>
      </c>
      <c r="W42" s="28" t="n">
        <f aca="false">$C42*V42</f>
        <v>0.4</v>
      </c>
      <c r="X42" s="21" t="n">
        <f aca="false">W42</f>
        <v>0.4</v>
      </c>
      <c r="Y42" s="26" t="n">
        <v>0.1</v>
      </c>
      <c r="Z42" s="27" t="n">
        <f aca="false">$B42*Y42</f>
        <v>0.025</v>
      </c>
      <c r="AA42" s="28" t="n">
        <f aca="false">$C42*Z42</f>
        <v>0.1</v>
      </c>
      <c r="AB42" s="21" t="n">
        <f aca="false">AA42</f>
        <v>0.1</v>
      </c>
    </row>
    <row r="43" customFormat="false" ht="15" hidden="false" customHeight="false" outlineLevel="0" collapsed="false">
      <c r="A43" s="19" t="str">
        <f aca="false">Specs!A43</f>
        <v>eHERBACEOUS_PRIMARY_LAYER_PERCENT_COVER</v>
      </c>
      <c r="B43" s="31" t="n">
        <v>0.25</v>
      </c>
      <c r="C43" s="36" t="n">
        <f aca="false">(1/0.25)</f>
        <v>4</v>
      </c>
      <c r="D43" s="33"/>
      <c r="E43" s="26" t="n">
        <v>0.7</v>
      </c>
      <c r="F43" s="27" t="n">
        <f aca="false">$B43*E43</f>
        <v>0.175</v>
      </c>
      <c r="G43" s="28" t="n">
        <f aca="false">$C43*F43</f>
        <v>0.7</v>
      </c>
      <c r="H43" s="21" t="n">
        <f aca="false">G43</f>
        <v>0.7</v>
      </c>
      <c r="J43" s="27" t="n">
        <f aca="false">$B43*I43</f>
        <v>0</v>
      </c>
      <c r="K43" s="28" t="n">
        <f aca="false">$C43*J43</f>
        <v>0</v>
      </c>
      <c r="L43" s="21" t="n">
        <f aca="false">K43</f>
        <v>0</v>
      </c>
      <c r="M43" s="26" t="n">
        <v>90</v>
      </c>
      <c r="N43" s="27" t="n">
        <f aca="false">$B43*M43</f>
        <v>22.5</v>
      </c>
      <c r="O43" s="28" t="n">
        <f aca="false">$C43*N43</f>
        <v>90</v>
      </c>
      <c r="P43" s="21" t="n">
        <f aca="false">O43</f>
        <v>90</v>
      </c>
      <c r="Q43" s="26" t="n">
        <v>2</v>
      </c>
      <c r="R43" s="27" t="n">
        <f aca="false">$B43*Q43</f>
        <v>0.5</v>
      </c>
      <c r="S43" s="28" t="n">
        <f aca="false">$C43*R43</f>
        <v>2</v>
      </c>
      <c r="T43" s="21" t="n">
        <f aca="false">S43</f>
        <v>2</v>
      </c>
      <c r="U43" s="26" t="n">
        <v>30</v>
      </c>
      <c r="V43" s="27" t="n">
        <f aca="false">$B43*U43</f>
        <v>7.5</v>
      </c>
      <c r="W43" s="28" t="n">
        <f aca="false">$C43*V43</f>
        <v>30</v>
      </c>
      <c r="X43" s="21" t="n">
        <f aca="false">W43</f>
        <v>30</v>
      </c>
      <c r="Y43" s="26" t="n">
        <v>20</v>
      </c>
      <c r="Z43" s="27" t="n">
        <f aca="false">$B43*Y43</f>
        <v>5</v>
      </c>
      <c r="AA43" s="28" t="n">
        <f aca="false">$C43*Z43</f>
        <v>20</v>
      </c>
      <c r="AB43" s="21" t="n">
        <f aca="false">AA43</f>
        <v>20</v>
      </c>
    </row>
    <row r="44" customFormat="false" ht="15" hidden="false" customHeight="false" outlineLevel="0" collapsed="false">
      <c r="A44" s="19" t="str">
        <f aca="false">Specs!A44</f>
        <v>eHERBACEOUS_PRIMARY_LAYER_PERCENT_LIVE</v>
      </c>
      <c r="B44" s="31" t="n">
        <v>0.25</v>
      </c>
      <c r="C44" s="36" t="n">
        <f aca="false">(1/0.25)</f>
        <v>4</v>
      </c>
      <c r="D44" s="33"/>
      <c r="E44" s="26" t="n">
        <v>95</v>
      </c>
      <c r="F44" s="27" t="n">
        <f aca="false">$B44*E44</f>
        <v>23.75</v>
      </c>
      <c r="G44" s="28" t="n">
        <f aca="false">$C44*F44</f>
        <v>95</v>
      </c>
      <c r="H44" s="21" t="n">
        <f aca="false">G44</f>
        <v>95</v>
      </c>
      <c r="J44" s="27" t="n">
        <f aca="false">$B44*I44</f>
        <v>0</v>
      </c>
      <c r="K44" s="28" t="n">
        <f aca="false">$C44*J44</f>
        <v>0</v>
      </c>
      <c r="L44" s="21" t="n">
        <f aca="false">K44</f>
        <v>0</v>
      </c>
      <c r="M44" s="26" t="n">
        <v>85</v>
      </c>
      <c r="N44" s="27" t="n">
        <f aca="false">$B44*M44</f>
        <v>21.25</v>
      </c>
      <c r="O44" s="28" t="n">
        <f aca="false">$C44*N44</f>
        <v>85</v>
      </c>
      <c r="P44" s="21" t="n">
        <f aca="false">O44</f>
        <v>85</v>
      </c>
      <c r="Q44" s="26" t="n">
        <v>90</v>
      </c>
      <c r="R44" s="27" t="n">
        <f aca="false">$B44*Q44</f>
        <v>22.5</v>
      </c>
      <c r="S44" s="28" t="n">
        <f aca="false">$C44*R44</f>
        <v>90</v>
      </c>
      <c r="T44" s="21" t="n">
        <f aca="false">S44</f>
        <v>90</v>
      </c>
      <c r="U44" s="26" t="n">
        <v>80</v>
      </c>
      <c r="V44" s="27" t="n">
        <f aca="false">$B44*U44</f>
        <v>20</v>
      </c>
      <c r="W44" s="28" t="n">
        <f aca="false">$C44*V44</f>
        <v>80</v>
      </c>
      <c r="X44" s="21" t="n">
        <f aca="false">W44</f>
        <v>80</v>
      </c>
      <c r="Y44" s="26" t="n">
        <v>60</v>
      </c>
      <c r="Z44" s="27" t="n">
        <f aca="false">$B44*Y44</f>
        <v>15</v>
      </c>
      <c r="AA44" s="28" t="n">
        <f aca="false">$C44*Z44</f>
        <v>60</v>
      </c>
      <c r="AB44" s="21" t="n">
        <f aca="false">AA44</f>
        <v>60</v>
      </c>
    </row>
    <row r="45" customFormat="false" ht="15" hidden="false" customHeight="false" outlineLevel="0" collapsed="false">
      <c r="A45" s="19" t="str">
        <f aca="false">Specs!A45</f>
        <v>eHERBACEOUS_SECONDARY_LAYER_HEIGHT</v>
      </c>
      <c r="B45" s="31" t="n">
        <v>0.25</v>
      </c>
      <c r="C45" s="36" t="n">
        <f aca="false">(1/0.25)</f>
        <v>4</v>
      </c>
      <c r="D45" s="33"/>
      <c r="E45" s="26" t="n">
        <v>0.9</v>
      </c>
      <c r="F45" s="27" t="n">
        <f aca="false">$B45*E45</f>
        <v>0.225</v>
      </c>
      <c r="G45" s="28" t="n">
        <f aca="false">$C45*F45</f>
        <v>0.9</v>
      </c>
      <c r="H45" s="21" t="n">
        <f aca="false">G45</f>
        <v>0.9</v>
      </c>
      <c r="J45" s="27" t="n">
        <f aca="false">$B45*I45</f>
        <v>0</v>
      </c>
      <c r="K45" s="28" t="n">
        <f aca="false">$C45*J45</f>
        <v>0</v>
      </c>
      <c r="L45" s="21" t="n">
        <f aca="false">K45</f>
        <v>0</v>
      </c>
      <c r="M45" s="26" t="n">
        <v>1</v>
      </c>
      <c r="N45" s="27" t="n">
        <f aca="false">$B45*M45</f>
        <v>0.25</v>
      </c>
      <c r="O45" s="28" t="n">
        <f aca="false">$C45*N45</f>
        <v>1</v>
      </c>
      <c r="P45" s="21" t="n">
        <f aca="false">O45</f>
        <v>1</v>
      </c>
      <c r="Q45" s="26" t="n">
        <v>0.5</v>
      </c>
      <c r="R45" s="27" t="n">
        <f aca="false">$B45*Q45</f>
        <v>0.125</v>
      </c>
      <c r="S45" s="28" t="n">
        <f aca="false">$C45*R45</f>
        <v>0.5</v>
      </c>
      <c r="T45" s="21" t="n">
        <f aca="false">S45</f>
        <v>0.5</v>
      </c>
      <c r="V45" s="27" t="n">
        <f aca="false">$B45*U45</f>
        <v>0</v>
      </c>
      <c r="W45" s="28" t="n">
        <f aca="false">$C45*V45</f>
        <v>0</v>
      </c>
      <c r="X45" s="21" t="n">
        <f aca="false">W45</f>
        <v>0</v>
      </c>
      <c r="Y45" s="26" t="n">
        <v>1</v>
      </c>
      <c r="Z45" s="27" t="n">
        <f aca="false">$B45*Y45</f>
        <v>0.25</v>
      </c>
      <c r="AA45" s="28" t="n">
        <f aca="false">$C45*Z45</f>
        <v>1</v>
      </c>
      <c r="AB45" s="21" t="n">
        <f aca="false">AA45</f>
        <v>1</v>
      </c>
    </row>
    <row r="46" customFormat="false" ht="15" hidden="false" customHeight="false" outlineLevel="0" collapsed="false">
      <c r="A46" s="19" t="str">
        <f aca="false">Specs!A46</f>
        <v>eHERBACEOUS_SECONDARY_LAYER_LOADING</v>
      </c>
      <c r="B46" s="31" t="n">
        <v>0.25</v>
      </c>
      <c r="C46" s="36" t="n">
        <f aca="false">(1/0.25)</f>
        <v>4</v>
      </c>
      <c r="D46" s="33"/>
      <c r="E46" s="26" t="n">
        <v>0.1</v>
      </c>
      <c r="F46" s="27" t="n">
        <f aca="false">$B46*E46</f>
        <v>0.025</v>
      </c>
      <c r="G46" s="28" t="n">
        <f aca="false">$C46*F46</f>
        <v>0.1</v>
      </c>
      <c r="H46" s="21" t="n">
        <f aca="false">G46</f>
        <v>0.1</v>
      </c>
      <c r="J46" s="27" t="n">
        <f aca="false">$B46*I46</f>
        <v>0</v>
      </c>
      <c r="K46" s="28" t="n">
        <f aca="false">$C46*J46</f>
        <v>0</v>
      </c>
      <c r="L46" s="21" t="n">
        <f aca="false">K46</f>
        <v>0</v>
      </c>
      <c r="M46" s="26" t="n">
        <v>0.01</v>
      </c>
      <c r="N46" s="27" t="n">
        <f aca="false">$B46*M46</f>
        <v>0.0025</v>
      </c>
      <c r="O46" s="28" t="n">
        <f aca="false">$C46*N46</f>
        <v>0.01</v>
      </c>
      <c r="P46" s="21" t="n">
        <f aca="false">O46</f>
        <v>0.01</v>
      </c>
      <c r="Q46" s="26" t="n">
        <v>0.02</v>
      </c>
      <c r="R46" s="27" t="n">
        <f aca="false">$B46*Q46</f>
        <v>0.005</v>
      </c>
      <c r="S46" s="28" t="n">
        <f aca="false">$C46*R46</f>
        <v>0.02</v>
      </c>
      <c r="T46" s="21" t="n">
        <f aca="false">S46</f>
        <v>0.02</v>
      </c>
      <c r="V46" s="27" t="n">
        <f aca="false">$B46*U46</f>
        <v>0</v>
      </c>
      <c r="W46" s="28" t="n">
        <f aca="false">$C46*V46</f>
        <v>0</v>
      </c>
      <c r="X46" s="21" t="n">
        <f aca="false">W46</f>
        <v>0</v>
      </c>
      <c r="Y46" s="26" t="n">
        <v>0.1</v>
      </c>
      <c r="Z46" s="27" t="n">
        <f aca="false">$B46*Y46</f>
        <v>0.025</v>
      </c>
      <c r="AA46" s="28" t="n">
        <f aca="false">$C46*Z46</f>
        <v>0.1</v>
      </c>
      <c r="AB46" s="21" t="n">
        <f aca="false">AA46</f>
        <v>0.1</v>
      </c>
    </row>
    <row r="47" customFormat="false" ht="15" hidden="false" customHeight="false" outlineLevel="0" collapsed="false">
      <c r="A47" s="19" t="str">
        <f aca="false">Specs!A47</f>
        <v>eHERBACEOUS_SECONDARY_LAYER_PERCENT_COVER</v>
      </c>
      <c r="B47" s="31" t="n">
        <v>0.25</v>
      </c>
      <c r="C47" s="36" t="n">
        <f aca="false">(1/0.25)</f>
        <v>4</v>
      </c>
      <c r="D47" s="33"/>
      <c r="E47" s="26" t="n">
        <v>0.2</v>
      </c>
      <c r="F47" s="27" t="n">
        <f aca="false">$B47*E47</f>
        <v>0.05</v>
      </c>
      <c r="G47" s="28" t="n">
        <f aca="false">$C47*F47</f>
        <v>0.2</v>
      </c>
      <c r="H47" s="21" t="n">
        <f aca="false">G47</f>
        <v>0.2</v>
      </c>
      <c r="J47" s="27" t="n">
        <f aca="false">$B47*I47</f>
        <v>0</v>
      </c>
      <c r="K47" s="28" t="n">
        <f aca="false">$C47*J47</f>
        <v>0</v>
      </c>
      <c r="L47" s="21" t="n">
        <f aca="false">K47</f>
        <v>0</v>
      </c>
      <c r="M47" s="26" t="n">
        <v>8</v>
      </c>
      <c r="N47" s="27" t="n">
        <f aca="false">$B47*M47</f>
        <v>2</v>
      </c>
      <c r="O47" s="28" t="n">
        <f aca="false">$C47*N47</f>
        <v>8</v>
      </c>
      <c r="P47" s="21" t="n">
        <f aca="false">O47</f>
        <v>8</v>
      </c>
      <c r="Q47" s="26" t="n">
        <v>5</v>
      </c>
      <c r="R47" s="27" t="n">
        <f aca="false">$B47*Q47</f>
        <v>1.25</v>
      </c>
      <c r="S47" s="28" t="n">
        <f aca="false">$C47*R47</f>
        <v>5</v>
      </c>
      <c r="T47" s="21" t="n">
        <f aca="false">S47</f>
        <v>5</v>
      </c>
      <c r="V47" s="27" t="n">
        <f aca="false">$B47*U47</f>
        <v>0</v>
      </c>
      <c r="W47" s="28" t="n">
        <f aca="false">$C47*V47</f>
        <v>0</v>
      </c>
      <c r="X47" s="21" t="n">
        <f aca="false">W47</f>
        <v>0</v>
      </c>
      <c r="Y47" s="26" t="n">
        <v>20</v>
      </c>
      <c r="Z47" s="27" t="n">
        <f aca="false">$B47*Y47</f>
        <v>5</v>
      </c>
      <c r="AA47" s="28" t="n">
        <f aca="false">$C47*Z47</f>
        <v>20</v>
      </c>
      <c r="AB47" s="21" t="n">
        <f aca="false">AA47</f>
        <v>20</v>
      </c>
    </row>
    <row r="48" customFormat="false" ht="15" hidden="false" customHeight="false" outlineLevel="0" collapsed="false">
      <c r="A48" s="19" t="str">
        <f aca="false">Specs!A48</f>
        <v>eHERBACEOUS_SECONDARY_LAYER_PERCENT_LIVE</v>
      </c>
      <c r="B48" s="31" t="n">
        <v>0.25</v>
      </c>
      <c r="C48" s="36" t="n">
        <f aca="false">(1/0.25)</f>
        <v>4</v>
      </c>
      <c r="D48" s="33"/>
      <c r="E48" s="26" t="n">
        <v>85</v>
      </c>
      <c r="F48" s="27" t="n">
        <f aca="false">$B48*E48</f>
        <v>21.25</v>
      </c>
      <c r="G48" s="28" t="n">
        <f aca="false">$C48*F48</f>
        <v>85</v>
      </c>
      <c r="H48" s="21" t="n">
        <f aca="false">G48</f>
        <v>85</v>
      </c>
      <c r="J48" s="27" t="n">
        <f aca="false">$B48*I48</f>
        <v>0</v>
      </c>
      <c r="K48" s="28" t="n">
        <f aca="false">$C48*J48</f>
        <v>0</v>
      </c>
      <c r="L48" s="21" t="n">
        <f aca="false">K48</f>
        <v>0</v>
      </c>
      <c r="M48" s="26" t="n">
        <v>70</v>
      </c>
      <c r="N48" s="27" t="n">
        <f aca="false">$B48*M48</f>
        <v>17.5</v>
      </c>
      <c r="O48" s="28" t="n">
        <f aca="false">$C48*N48</f>
        <v>70</v>
      </c>
      <c r="P48" s="21" t="n">
        <f aca="false">O48</f>
        <v>70</v>
      </c>
      <c r="Q48" s="26" t="n">
        <v>90</v>
      </c>
      <c r="R48" s="27" t="n">
        <f aca="false">$B48*Q48</f>
        <v>22.5</v>
      </c>
      <c r="S48" s="28" t="n">
        <f aca="false">$C48*R48</f>
        <v>90</v>
      </c>
      <c r="T48" s="21" t="n">
        <f aca="false">S48</f>
        <v>90</v>
      </c>
      <c r="V48" s="27" t="n">
        <f aca="false">$B48*U48</f>
        <v>0</v>
      </c>
      <c r="W48" s="28" t="n">
        <f aca="false">$C48*V48</f>
        <v>0</v>
      </c>
      <c r="X48" s="21" t="n">
        <f aca="false">W48</f>
        <v>0</v>
      </c>
      <c r="Y48" s="26" t="n">
        <v>60</v>
      </c>
      <c r="Z48" s="27" t="n">
        <f aca="false">$B48*Y48</f>
        <v>15</v>
      </c>
      <c r="AA48" s="28" t="n">
        <f aca="false">$C48*Z48</f>
        <v>60</v>
      </c>
      <c r="AB48" s="21" t="n">
        <f aca="false">AA48</f>
        <v>60</v>
      </c>
    </row>
    <row r="49" customFormat="false" ht="15" hidden="false" customHeight="false" outlineLevel="0" collapsed="false">
      <c r="A49" s="19" t="str">
        <f aca="false">Specs!A49</f>
        <v>eWOODY_FUEL_ALL_DOWNED_WOODY_FUEL_DEPTH</v>
      </c>
      <c r="B49" s="31" t="n">
        <v>0.25</v>
      </c>
      <c r="C49" s="32" t="n">
        <v>1.25</v>
      </c>
      <c r="D49" s="34" t="n">
        <f aca="false">1 / (0.25*1.25)</f>
        <v>3.2</v>
      </c>
      <c r="E49" s="26" t="n">
        <v>4</v>
      </c>
      <c r="F49" s="27" t="n">
        <f aca="false">$B49*E49</f>
        <v>1</v>
      </c>
      <c r="G49" s="28" t="n">
        <f aca="false">$C49*F49</f>
        <v>1.25</v>
      </c>
      <c r="H49" s="35" t="n">
        <f aca="false">$D49*G49</f>
        <v>4</v>
      </c>
      <c r="I49" s="26" t="n">
        <v>1</v>
      </c>
      <c r="J49" s="27" t="n">
        <f aca="false">$B49*I49</f>
        <v>0.25</v>
      </c>
      <c r="K49" s="28" t="n">
        <f aca="false">$C49*J49</f>
        <v>0.3125</v>
      </c>
      <c r="L49" s="35" t="n">
        <f aca="false">$D49*K49</f>
        <v>1</v>
      </c>
      <c r="N49" s="27" t="n">
        <f aca="false">$B49*M49</f>
        <v>0</v>
      </c>
      <c r="O49" s="28" t="n">
        <f aca="false">$C49*N49</f>
        <v>0</v>
      </c>
      <c r="P49" s="35" t="n">
        <f aca="false">$D49*O49</f>
        <v>0</v>
      </c>
      <c r="Q49" s="26" t="n">
        <v>0.5</v>
      </c>
      <c r="R49" s="27" t="n">
        <f aca="false">$B49*Q49</f>
        <v>0.125</v>
      </c>
      <c r="S49" s="28" t="n">
        <f aca="false">$C49*R49</f>
        <v>0.15625</v>
      </c>
      <c r="T49" s="35" t="n">
        <f aca="false">$D49*S49</f>
        <v>0.5</v>
      </c>
      <c r="U49" s="26" t="n">
        <v>1</v>
      </c>
      <c r="V49" s="27" t="n">
        <f aca="false">$B49*U49</f>
        <v>0.25</v>
      </c>
      <c r="W49" s="28" t="n">
        <f aca="false">$C49*V49</f>
        <v>0.3125</v>
      </c>
      <c r="X49" s="35" t="n">
        <f aca="false">$D49*W49</f>
        <v>1</v>
      </c>
      <c r="Y49" s="26" t="n">
        <v>0.5</v>
      </c>
      <c r="Z49" s="27" t="n">
        <f aca="false">$B49*Y49</f>
        <v>0.125</v>
      </c>
      <c r="AA49" s="28" t="n">
        <f aca="false">$C49*Z49</f>
        <v>0.15625</v>
      </c>
      <c r="AB49" s="35" t="n">
        <f aca="false">$D49*AA49</f>
        <v>0.5</v>
      </c>
    </row>
    <row r="50" customFormat="false" ht="15" hidden="false" customHeight="false" outlineLevel="0" collapsed="false">
      <c r="A50" s="19" t="str">
        <f aca="false">Specs!A50</f>
        <v>eWOODY_FUEL_ALL_DOWNED_WOODY_FUEL_TOTAL_PERCENT_COVER</v>
      </c>
      <c r="B50" s="31" t="n">
        <v>0.25</v>
      </c>
      <c r="C50" s="32" t="n">
        <v>1.25</v>
      </c>
      <c r="D50" s="34" t="n">
        <f aca="false">1 / (0.25*1.25)</f>
        <v>3.2</v>
      </c>
      <c r="E50" s="26" t="n">
        <v>70</v>
      </c>
      <c r="F50" s="27" t="n">
        <f aca="false">$B50*E50</f>
        <v>17.5</v>
      </c>
      <c r="G50" s="28" t="n">
        <f aca="false">$C50*F50</f>
        <v>21.875</v>
      </c>
      <c r="H50" s="35" t="n">
        <f aca="false">$D50*G50</f>
        <v>70</v>
      </c>
      <c r="I50" s="26" t="n">
        <v>50</v>
      </c>
      <c r="J50" s="27" t="n">
        <f aca="false">$B50*I50</f>
        <v>12.5</v>
      </c>
      <c r="K50" s="28" t="n">
        <f aca="false">$C50*J50</f>
        <v>15.625</v>
      </c>
      <c r="L50" s="35" t="n">
        <f aca="false">$D50*K50</f>
        <v>50</v>
      </c>
      <c r="N50" s="27" t="n">
        <f aca="false">$B50*M50</f>
        <v>0</v>
      </c>
      <c r="O50" s="28" t="n">
        <f aca="false">$C50*N50</f>
        <v>0</v>
      </c>
      <c r="P50" s="35" t="n">
        <f aca="false">$D50*O50</f>
        <v>0</v>
      </c>
      <c r="Q50" s="26" t="n">
        <v>30</v>
      </c>
      <c r="R50" s="27" t="n">
        <f aca="false">$B50*Q50</f>
        <v>7.5</v>
      </c>
      <c r="S50" s="28" t="n">
        <f aca="false">$C50*R50</f>
        <v>9.375</v>
      </c>
      <c r="T50" s="35" t="n">
        <f aca="false">$D50*S50</f>
        <v>30</v>
      </c>
      <c r="U50" s="26" t="n">
        <v>40</v>
      </c>
      <c r="V50" s="27" t="n">
        <f aca="false">$B50*U50</f>
        <v>10</v>
      </c>
      <c r="W50" s="28" t="n">
        <f aca="false">$C50*V50</f>
        <v>12.5</v>
      </c>
      <c r="X50" s="35" t="n">
        <f aca="false">$D50*W50</f>
        <v>40</v>
      </c>
      <c r="Y50" s="26" t="n">
        <v>15</v>
      </c>
      <c r="Z50" s="27" t="n">
        <f aca="false">$B50*Y50</f>
        <v>3.75</v>
      </c>
      <c r="AA50" s="28" t="n">
        <f aca="false">$C50*Z50</f>
        <v>4.6875</v>
      </c>
      <c r="AB50" s="35" t="n">
        <f aca="false">$D50*AA50</f>
        <v>15</v>
      </c>
    </row>
    <row r="51" customFormat="false" ht="15" hidden="false" customHeight="false" outlineLevel="0" collapsed="false">
      <c r="A51" s="19" t="str">
        <f aca="false">Specs!A51</f>
        <v>eWOODY_FUEL_SOUND_WOOD_LOADINGS_ZERO_TO_THREE_INCHES_ONE_TO_THREE_INCHES</v>
      </c>
      <c r="B51" s="31" t="n">
        <v>0.25</v>
      </c>
      <c r="C51" s="32" t="n">
        <v>1.25</v>
      </c>
      <c r="D51" s="34" t="n">
        <f aca="false">1 / (0.25*1.25)</f>
        <v>3.2</v>
      </c>
      <c r="E51" s="26" t="n">
        <v>2</v>
      </c>
      <c r="F51" s="27" t="n">
        <f aca="false">$B51*E51</f>
        <v>0.5</v>
      </c>
      <c r="G51" s="28" t="n">
        <f aca="false">$C51*F51</f>
        <v>0.625</v>
      </c>
      <c r="H51" s="35" t="n">
        <f aca="false">$D51*G51</f>
        <v>2</v>
      </c>
      <c r="I51" s="26" t="n">
        <v>1</v>
      </c>
      <c r="J51" s="27" t="n">
        <f aca="false">$B51*I51</f>
        <v>0.25</v>
      </c>
      <c r="K51" s="28" t="n">
        <f aca="false">$C51*J51</f>
        <v>0.3125</v>
      </c>
      <c r="L51" s="35" t="n">
        <f aca="false">$D51*K51</f>
        <v>1</v>
      </c>
      <c r="N51" s="27" t="n">
        <f aca="false">$B51*M51</f>
        <v>0</v>
      </c>
      <c r="O51" s="28" t="n">
        <f aca="false">$C51*N51</f>
        <v>0</v>
      </c>
      <c r="P51" s="35" t="n">
        <f aca="false">$D51*O51</f>
        <v>0</v>
      </c>
      <c r="Q51" s="26" t="n">
        <v>0.5</v>
      </c>
      <c r="R51" s="27" t="n">
        <f aca="false">$B51*Q51</f>
        <v>0.125</v>
      </c>
      <c r="S51" s="28" t="n">
        <f aca="false">$C51*R51</f>
        <v>0.15625</v>
      </c>
      <c r="T51" s="35" t="n">
        <f aca="false">$D51*S51</f>
        <v>0.5</v>
      </c>
      <c r="U51" s="26" t="n">
        <v>1</v>
      </c>
      <c r="V51" s="27" t="n">
        <f aca="false">$B51*U51</f>
        <v>0.25</v>
      </c>
      <c r="W51" s="28" t="n">
        <f aca="false">$C51*V51</f>
        <v>0.3125</v>
      </c>
      <c r="X51" s="35" t="n">
        <f aca="false">$D51*W51</f>
        <v>1</v>
      </c>
      <c r="Y51" s="26" t="n">
        <v>0.3</v>
      </c>
      <c r="Z51" s="27" t="n">
        <f aca="false">$B51*Y51</f>
        <v>0.075</v>
      </c>
      <c r="AA51" s="28" t="n">
        <f aca="false">$C51*Z51</f>
        <v>0.09375</v>
      </c>
      <c r="AB51" s="35" t="n">
        <f aca="false">$D51*AA51</f>
        <v>0.3</v>
      </c>
    </row>
    <row r="52" customFormat="false" ht="15" hidden="false" customHeight="false" outlineLevel="0" collapsed="false">
      <c r="A52" s="19" t="str">
        <f aca="false">Specs!A52</f>
        <v>eWOODY_FUEL_SOUND_WOOD_LOADINGS_ZERO_TO_THREE_INCHES_QUARTER_INCH_TO_ONE_INCH</v>
      </c>
      <c r="B52" s="31" t="n">
        <v>0.25</v>
      </c>
      <c r="C52" s="32" t="n">
        <v>1.25</v>
      </c>
      <c r="D52" s="34" t="n">
        <f aca="false">1 / (0.25*1.25)</f>
        <v>3.2</v>
      </c>
      <c r="E52" s="26" t="n">
        <v>1.5</v>
      </c>
      <c r="F52" s="27" t="n">
        <f aca="false">$B52*E52</f>
        <v>0.375</v>
      </c>
      <c r="G52" s="28" t="n">
        <f aca="false">$C52*F52</f>
        <v>0.46875</v>
      </c>
      <c r="H52" s="35" t="n">
        <f aca="false">$D52*G52</f>
        <v>1.5</v>
      </c>
      <c r="I52" s="26" t="n">
        <v>1</v>
      </c>
      <c r="J52" s="27" t="n">
        <f aca="false">$B52*I52</f>
        <v>0.25</v>
      </c>
      <c r="K52" s="28" t="n">
        <f aca="false">$C52*J52</f>
        <v>0.3125</v>
      </c>
      <c r="L52" s="35" t="n">
        <f aca="false">$D52*K52</f>
        <v>1</v>
      </c>
      <c r="N52" s="27" t="n">
        <f aca="false">$B52*M52</f>
        <v>0</v>
      </c>
      <c r="O52" s="28" t="n">
        <f aca="false">$C52*N52</f>
        <v>0</v>
      </c>
      <c r="P52" s="35" t="n">
        <f aca="false">$D52*O52</f>
        <v>0</v>
      </c>
      <c r="Q52" s="26" t="n">
        <v>0.2</v>
      </c>
      <c r="R52" s="27" t="n">
        <f aca="false">$B52*Q52</f>
        <v>0.05</v>
      </c>
      <c r="S52" s="28" t="n">
        <f aca="false">$C52*R52</f>
        <v>0.0625</v>
      </c>
      <c r="T52" s="35" t="n">
        <f aca="false">$D52*S52</f>
        <v>0.2</v>
      </c>
      <c r="U52" s="26" t="n">
        <v>0.5</v>
      </c>
      <c r="V52" s="27" t="n">
        <f aca="false">$B52*U52</f>
        <v>0.125</v>
      </c>
      <c r="W52" s="28" t="n">
        <f aca="false">$C52*V52</f>
        <v>0.15625</v>
      </c>
      <c r="X52" s="35" t="n">
        <f aca="false">$D52*W52</f>
        <v>0.5</v>
      </c>
      <c r="Y52" s="26" t="n">
        <v>0.4</v>
      </c>
      <c r="Z52" s="27" t="n">
        <f aca="false">$B52*Y52</f>
        <v>0.1</v>
      </c>
      <c r="AA52" s="28" t="n">
        <f aca="false">$C52*Z52</f>
        <v>0.125</v>
      </c>
      <c r="AB52" s="35" t="n">
        <f aca="false">$D52*AA52</f>
        <v>0.4</v>
      </c>
    </row>
    <row r="53" customFormat="false" ht="15" hidden="false" customHeight="false" outlineLevel="0" collapsed="false">
      <c r="A53" s="19" t="str">
        <f aca="false">Specs!A53</f>
        <v>eWOODY_FUEL_SOUND_WOOD_LOADINGS_ZERO_TO_THREE_INCHES_ZERO_TO_QUARTER_INCH</v>
      </c>
      <c r="B53" s="31" t="n">
        <v>0.25</v>
      </c>
      <c r="C53" s="32" t="n">
        <v>1.25</v>
      </c>
      <c r="D53" s="34" t="n">
        <f aca="false">1 / (0.25*1.25)</f>
        <v>3.2</v>
      </c>
      <c r="E53" s="26" t="n">
        <v>1</v>
      </c>
      <c r="F53" s="27" t="n">
        <f aca="false">$B53*E53</f>
        <v>0.25</v>
      </c>
      <c r="G53" s="28" t="n">
        <f aca="false">$C53*F53</f>
        <v>0.3125</v>
      </c>
      <c r="H53" s="35" t="n">
        <f aca="false">$D53*G53</f>
        <v>1</v>
      </c>
      <c r="I53" s="26" t="n">
        <v>0.5</v>
      </c>
      <c r="J53" s="27" t="n">
        <f aca="false">$B53*I53</f>
        <v>0.125</v>
      </c>
      <c r="K53" s="28" t="n">
        <f aca="false">$C53*J53</f>
        <v>0.15625</v>
      </c>
      <c r="L53" s="35" t="n">
        <f aca="false">$D53*K53</f>
        <v>0.5</v>
      </c>
      <c r="N53" s="27" t="n">
        <f aca="false">$B53*M53</f>
        <v>0</v>
      </c>
      <c r="O53" s="28" t="n">
        <f aca="false">$C53*N53</f>
        <v>0</v>
      </c>
      <c r="P53" s="35" t="n">
        <f aca="false">$D53*O53</f>
        <v>0</v>
      </c>
      <c r="Q53" s="26" t="n">
        <v>0.1</v>
      </c>
      <c r="R53" s="27" t="n">
        <f aca="false">$B53*Q53</f>
        <v>0.025</v>
      </c>
      <c r="S53" s="28" t="n">
        <f aca="false">$C53*R53</f>
        <v>0.03125</v>
      </c>
      <c r="T53" s="35" t="n">
        <f aca="false">$D53*S53</f>
        <v>0.1</v>
      </c>
      <c r="U53" s="26" t="n">
        <v>0.3</v>
      </c>
      <c r="V53" s="27" t="n">
        <f aca="false">$B53*U53</f>
        <v>0.075</v>
      </c>
      <c r="W53" s="28" t="n">
        <f aca="false">$C53*V53</f>
        <v>0.09375</v>
      </c>
      <c r="X53" s="35" t="n">
        <f aca="false">$D53*W53</f>
        <v>0.3</v>
      </c>
      <c r="Y53" s="26" t="n">
        <v>0.02</v>
      </c>
      <c r="Z53" s="27" t="n">
        <f aca="false">$B53*Y53</f>
        <v>0.005</v>
      </c>
      <c r="AA53" s="28" t="n">
        <f aca="false">$C53*Z53</f>
        <v>0.00625</v>
      </c>
      <c r="AB53" s="35" t="n">
        <f aca="false">$D53*AA53</f>
        <v>0.02</v>
      </c>
    </row>
    <row r="54" customFormat="false" ht="15" hidden="false" customHeight="false" outlineLevel="0" collapsed="false">
      <c r="A54" s="19" t="str">
        <f aca="false">Specs!A54</f>
        <v>eWOODY_FUEL_SOUND_WOOD_LOADINGS_GREATER_THAN_THREE_INCHES_THREE_TO_NINE_INCHES</v>
      </c>
      <c r="B54" s="31" t="n">
        <v>0.75</v>
      </c>
      <c r="C54" s="32"/>
      <c r="D54" s="34" t="n">
        <f aca="false">1 / 0.75</f>
        <v>1.33333333333333</v>
      </c>
      <c r="E54" s="26" t="n">
        <v>6</v>
      </c>
      <c r="F54" s="27" t="n">
        <f aca="false">$B54*E54</f>
        <v>4.5</v>
      </c>
      <c r="G54" s="28" t="n">
        <f aca="false">F54</f>
        <v>4.5</v>
      </c>
      <c r="H54" s="35" t="n">
        <f aca="false">$D54*G54</f>
        <v>6</v>
      </c>
      <c r="I54" s="26" t="n">
        <v>0</v>
      </c>
      <c r="J54" s="27" t="n">
        <f aca="false">$B54*I54</f>
        <v>0</v>
      </c>
      <c r="K54" s="28" t="n">
        <f aca="false">J54</f>
        <v>0</v>
      </c>
      <c r="L54" s="35" t="n">
        <f aca="false">$D54*K54</f>
        <v>0</v>
      </c>
      <c r="N54" s="27" t="n">
        <f aca="false">$B54*M54</f>
        <v>0</v>
      </c>
      <c r="O54" s="28" t="n">
        <f aca="false">N54</f>
        <v>0</v>
      </c>
      <c r="P54" s="35" t="n">
        <f aca="false">$D54*O54</f>
        <v>0</v>
      </c>
      <c r="Q54" s="26" t="n">
        <v>1</v>
      </c>
      <c r="R54" s="27" t="n">
        <f aca="false">$B54*Q54</f>
        <v>0.75</v>
      </c>
      <c r="S54" s="28" t="n">
        <f aca="false">R54</f>
        <v>0.75</v>
      </c>
      <c r="T54" s="35" t="n">
        <f aca="false">$D54*S54</f>
        <v>1</v>
      </c>
      <c r="U54" s="26" t="n">
        <v>1.2</v>
      </c>
      <c r="V54" s="27" t="n">
        <f aca="false">$B54*U54</f>
        <v>0.9</v>
      </c>
      <c r="W54" s="28" t="n">
        <f aca="false">V54</f>
        <v>0.9</v>
      </c>
      <c r="X54" s="35" t="n">
        <f aca="false">$D54*W54</f>
        <v>1.2</v>
      </c>
      <c r="Y54" s="26" t="n">
        <v>0.5</v>
      </c>
      <c r="Z54" s="27" t="n">
        <f aca="false">$B54*Y54</f>
        <v>0.375</v>
      </c>
      <c r="AA54" s="28" t="n">
        <f aca="false">Z54</f>
        <v>0.375</v>
      </c>
      <c r="AB54" s="35" t="n">
        <f aca="false">$D54*AA54</f>
        <v>0.5</v>
      </c>
    </row>
    <row r="55" customFormat="false" ht="15" hidden="false" customHeight="false" outlineLevel="0" collapsed="false">
      <c r="A55" s="19" t="str">
        <f aca="false">Specs!A55</f>
        <v>eWOODY_FUEL_SOUND_WOOD_LOADINGS_GREATER_THAN_THREE_INCHES_NINE_TO_TWENTY_INCHES</v>
      </c>
      <c r="B55" s="31" t="n">
        <v>0.75</v>
      </c>
      <c r="C55" s="32"/>
      <c r="D55" s="34" t="n">
        <f aca="false">1 / 0.75</f>
        <v>1.33333333333333</v>
      </c>
      <c r="E55" s="26" t="n">
        <v>12</v>
      </c>
      <c r="F55" s="27" t="n">
        <f aca="false">$B55*E55</f>
        <v>9</v>
      </c>
      <c r="G55" s="28" t="n">
        <f aca="false">F55</f>
        <v>9</v>
      </c>
      <c r="H55" s="35" t="n">
        <f aca="false">$D55*G55</f>
        <v>12</v>
      </c>
      <c r="I55" s="26" t="n">
        <v>0</v>
      </c>
      <c r="J55" s="27" t="n">
        <f aca="false">$B55*I55</f>
        <v>0</v>
      </c>
      <c r="K55" s="28" t="n">
        <f aca="false">J55</f>
        <v>0</v>
      </c>
      <c r="L55" s="35" t="n">
        <f aca="false">$D55*K55</f>
        <v>0</v>
      </c>
      <c r="N55" s="27" t="n">
        <f aca="false">$B55*M55</f>
        <v>0</v>
      </c>
      <c r="O55" s="28" t="n">
        <f aca="false">N55</f>
        <v>0</v>
      </c>
      <c r="P55" s="35" t="n">
        <f aca="false">$D55*O55</f>
        <v>0</v>
      </c>
      <c r="Q55" s="26" t="n">
        <v>0</v>
      </c>
      <c r="R55" s="27" t="n">
        <f aca="false">$B55*Q55</f>
        <v>0</v>
      </c>
      <c r="S55" s="28" t="n">
        <f aca="false">R55</f>
        <v>0</v>
      </c>
      <c r="T55" s="35" t="n">
        <f aca="false">$D55*S55</f>
        <v>0</v>
      </c>
      <c r="U55" s="26" t="n">
        <v>0.5</v>
      </c>
      <c r="V55" s="27" t="n">
        <f aca="false">$B55*U55</f>
        <v>0.375</v>
      </c>
      <c r="W55" s="28" t="n">
        <f aca="false">V55</f>
        <v>0.375</v>
      </c>
      <c r="X55" s="35" t="n">
        <f aca="false">$D55*W55</f>
        <v>0.5</v>
      </c>
      <c r="Y55" s="26" t="n">
        <v>0</v>
      </c>
      <c r="Z55" s="27" t="n">
        <f aca="false">$B55*Y55</f>
        <v>0</v>
      </c>
      <c r="AA55" s="28" t="n">
        <f aca="false">Z55</f>
        <v>0</v>
      </c>
      <c r="AB55" s="35" t="n">
        <f aca="false">$D55*AA55</f>
        <v>0</v>
      </c>
    </row>
    <row r="56" customFormat="false" ht="15" hidden="false" customHeight="false" outlineLevel="0" collapsed="false">
      <c r="A56" s="19" t="str">
        <f aca="false">Specs!A56</f>
        <v>eWOODY_FUEL_SOUND_WOOD_LOADINGS_GREATER_THAN_THREE_INCHES_GREATER_THAN_TWENTY_INCHES</v>
      </c>
      <c r="B56" s="31" t="n">
        <v>0.75</v>
      </c>
      <c r="C56" s="32"/>
      <c r="D56" s="34" t="n">
        <f aca="false">1 / 0.75</f>
        <v>1.33333333333333</v>
      </c>
      <c r="E56" s="26" t="n">
        <v>0</v>
      </c>
      <c r="F56" s="27" t="n">
        <f aca="false">$B56*E56</f>
        <v>0</v>
      </c>
      <c r="G56" s="28" t="n">
        <f aca="false">F56</f>
        <v>0</v>
      </c>
      <c r="H56" s="35" t="n">
        <f aca="false">$D56*G56</f>
        <v>0</v>
      </c>
      <c r="I56" s="26" t="n">
        <v>0</v>
      </c>
      <c r="J56" s="27" t="n">
        <f aca="false">$B56*I56</f>
        <v>0</v>
      </c>
      <c r="K56" s="28" t="n">
        <f aca="false">J56</f>
        <v>0</v>
      </c>
      <c r="L56" s="35" t="n">
        <f aca="false">$D56*K56</f>
        <v>0</v>
      </c>
      <c r="N56" s="27" t="n">
        <f aca="false">$B56*M56</f>
        <v>0</v>
      </c>
      <c r="O56" s="28" t="n">
        <f aca="false">N56</f>
        <v>0</v>
      </c>
      <c r="P56" s="35" t="n">
        <f aca="false">$D56*O56</f>
        <v>0</v>
      </c>
      <c r="Q56" s="26" t="n">
        <v>0</v>
      </c>
      <c r="R56" s="27" t="n">
        <f aca="false">$B56*Q56</f>
        <v>0</v>
      </c>
      <c r="S56" s="28" t="n">
        <f aca="false">R56</f>
        <v>0</v>
      </c>
      <c r="T56" s="35" t="n">
        <f aca="false">$D56*S56</f>
        <v>0</v>
      </c>
      <c r="U56" s="26" t="n">
        <v>0.5</v>
      </c>
      <c r="V56" s="27" t="n">
        <f aca="false">$B56*U56</f>
        <v>0.375</v>
      </c>
      <c r="W56" s="28" t="n">
        <f aca="false">V56</f>
        <v>0.375</v>
      </c>
      <c r="X56" s="35" t="n">
        <f aca="false">$D56*W56</f>
        <v>0.5</v>
      </c>
      <c r="Y56" s="26" t="n">
        <v>0</v>
      </c>
      <c r="Z56" s="27" t="n">
        <f aca="false">$B56*Y56</f>
        <v>0</v>
      </c>
      <c r="AA56" s="28" t="n">
        <f aca="false">Z56</f>
        <v>0</v>
      </c>
      <c r="AB56" s="35" t="n">
        <f aca="false">$D56*AA56</f>
        <v>0</v>
      </c>
    </row>
    <row r="57" customFormat="false" ht="15" hidden="false" customHeight="false" outlineLevel="0" collapsed="false">
      <c r="A57" s="19" t="str">
        <f aca="false">Specs!A57</f>
        <v>eWOODY_FUEL_ROTTEN_WOOD_LOADINGS_GREATER_THAN_THREE_INCHES_THREE_TO_NINE_INCHES</v>
      </c>
      <c r="B57" s="31" t="n">
        <v>0.75</v>
      </c>
      <c r="C57" s="32"/>
      <c r="D57" s="34" t="n">
        <f aca="false">1 / 0.75</f>
        <v>1.33333333333333</v>
      </c>
      <c r="E57" s="26" t="n">
        <v>5</v>
      </c>
      <c r="F57" s="27" t="n">
        <f aca="false">$B57*E57</f>
        <v>3.75</v>
      </c>
      <c r="G57" s="28" t="n">
        <f aca="false">F57</f>
        <v>3.75</v>
      </c>
      <c r="H57" s="35" t="n">
        <f aca="false">$D57*G57</f>
        <v>5</v>
      </c>
      <c r="J57" s="27" t="n">
        <f aca="false">$B57*I57</f>
        <v>0</v>
      </c>
      <c r="K57" s="28" t="n">
        <f aca="false">J57</f>
        <v>0</v>
      </c>
      <c r="L57" s="35" t="n">
        <f aca="false">$D57*K57</f>
        <v>0</v>
      </c>
      <c r="N57" s="27" t="n">
        <f aca="false">$B57*M57</f>
        <v>0</v>
      </c>
      <c r="O57" s="28" t="n">
        <f aca="false">N57</f>
        <v>0</v>
      </c>
      <c r="P57" s="35" t="n">
        <f aca="false">$D57*O57</f>
        <v>0</v>
      </c>
      <c r="Q57" s="26" t="n">
        <v>0.5</v>
      </c>
      <c r="R57" s="27" t="n">
        <f aca="false">$B57*Q57</f>
        <v>0.375</v>
      </c>
      <c r="S57" s="28" t="n">
        <f aca="false">R57</f>
        <v>0.375</v>
      </c>
      <c r="T57" s="35" t="n">
        <f aca="false">$D57*S57</f>
        <v>0.5</v>
      </c>
      <c r="U57" s="26" t="n">
        <v>0.75</v>
      </c>
      <c r="V57" s="27" t="n">
        <f aca="false">$B57*U57</f>
        <v>0.5625</v>
      </c>
      <c r="W57" s="28" t="n">
        <f aca="false">V57</f>
        <v>0.5625</v>
      </c>
      <c r="X57" s="35" t="n">
        <f aca="false">$D57*W57</f>
        <v>0.75</v>
      </c>
      <c r="Z57" s="27" t="n">
        <f aca="false">$B57*Y57</f>
        <v>0</v>
      </c>
      <c r="AA57" s="28" t="n">
        <f aca="false">Z57</f>
        <v>0</v>
      </c>
      <c r="AB57" s="35" t="n">
        <f aca="false">$D57*AA57</f>
        <v>0</v>
      </c>
    </row>
    <row r="58" customFormat="false" ht="15" hidden="false" customHeight="false" outlineLevel="0" collapsed="false">
      <c r="A58" s="19" t="str">
        <f aca="false">Specs!A58</f>
        <v>eWOODY_FUEL_ROTTEN_WOOD_LOADINGS_GREATER_THAN_THREE_INCHES_NINE_TO_TWENTY_INCHES</v>
      </c>
      <c r="B58" s="31" t="n">
        <v>0.75</v>
      </c>
      <c r="C58" s="32"/>
      <c r="D58" s="34" t="n">
        <f aca="false">1 / 0.75</f>
        <v>1.33333333333333</v>
      </c>
      <c r="E58" s="26" t="n">
        <v>11</v>
      </c>
      <c r="F58" s="27" t="n">
        <f aca="false">$B58*E58</f>
        <v>8.25</v>
      </c>
      <c r="G58" s="28" t="n">
        <f aca="false">F58</f>
        <v>8.25</v>
      </c>
      <c r="H58" s="35" t="n">
        <f aca="false">$D58*G58</f>
        <v>11</v>
      </c>
      <c r="J58" s="27" t="n">
        <f aca="false">$B58*I58</f>
        <v>0</v>
      </c>
      <c r="K58" s="28" t="n">
        <f aca="false">J58</f>
        <v>0</v>
      </c>
      <c r="L58" s="35" t="n">
        <f aca="false">$D58*K58</f>
        <v>0</v>
      </c>
      <c r="N58" s="27" t="n">
        <f aca="false">$B58*M58</f>
        <v>0</v>
      </c>
      <c r="O58" s="28" t="n">
        <f aca="false">N58</f>
        <v>0</v>
      </c>
      <c r="P58" s="35" t="n">
        <f aca="false">$D58*O58</f>
        <v>0</v>
      </c>
      <c r="Q58" s="26" t="n">
        <v>0</v>
      </c>
      <c r="R58" s="27" t="n">
        <f aca="false">$B58*Q58</f>
        <v>0</v>
      </c>
      <c r="S58" s="28" t="n">
        <f aca="false">R58</f>
        <v>0</v>
      </c>
      <c r="T58" s="35" t="n">
        <f aca="false">$D58*S58</f>
        <v>0</v>
      </c>
      <c r="U58" s="26" t="n">
        <v>0.3</v>
      </c>
      <c r="V58" s="27" t="n">
        <f aca="false">$B58*U58</f>
        <v>0.225</v>
      </c>
      <c r="W58" s="28" t="n">
        <f aca="false">V58</f>
        <v>0.225</v>
      </c>
      <c r="X58" s="35" t="n">
        <f aca="false">$D58*W58</f>
        <v>0.3</v>
      </c>
      <c r="Z58" s="27" t="n">
        <f aca="false">$B58*Y58</f>
        <v>0</v>
      </c>
      <c r="AA58" s="28" t="n">
        <f aca="false">Z58</f>
        <v>0</v>
      </c>
      <c r="AB58" s="35" t="n">
        <f aca="false">$D58*AA58</f>
        <v>0</v>
      </c>
    </row>
    <row r="59" customFormat="false" ht="15" hidden="false" customHeight="false" outlineLevel="0" collapsed="false">
      <c r="A59" s="19" t="str">
        <f aca="false">Specs!A59</f>
        <v>eWOODY_FUEL_ROTTEN_WOOD_LOADINGS_GREATER_THAN_THREE_INCHES_GREATER_THAN_TWENTY_INCHES</v>
      </c>
      <c r="B59" s="31" t="n">
        <v>0.75</v>
      </c>
      <c r="C59" s="32"/>
      <c r="D59" s="34" t="n">
        <f aca="false">1 / 0.75</f>
        <v>1.33333333333333</v>
      </c>
      <c r="E59" s="26" t="n">
        <v>0</v>
      </c>
      <c r="F59" s="27" t="n">
        <f aca="false">$B59*E59</f>
        <v>0</v>
      </c>
      <c r="G59" s="28" t="n">
        <f aca="false">F59</f>
        <v>0</v>
      </c>
      <c r="H59" s="35" t="n">
        <f aca="false">$D59*G59</f>
        <v>0</v>
      </c>
      <c r="J59" s="27" t="n">
        <f aca="false">$B59*I59</f>
        <v>0</v>
      </c>
      <c r="K59" s="28" t="n">
        <f aca="false">J59</f>
        <v>0</v>
      </c>
      <c r="L59" s="35" t="n">
        <f aca="false">$D59*K59</f>
        <v>0</v>
      </c>
      <c r="N59" s="27" t="n">
        <f aca="false">$B59*M59</f>
        <v>0</v>
      </c>
      <c r="O59" s="28" t="n">
        <f aca="false">N59</f>
        <v>0</v>
      </c>
      <c r="P59" s="35" t="n">
        <f aca="false">$D59*O59</f>
        <v>0</v>
      </c>
      <c r="Q59" s="26" t="n">
        <v>0</v>
      </c>
      <c r="R59" s="27" t="n">
        <f aca="false">$B59*Q59</f>
        <v>0</v>
      </c>
      <c r="S59" s="28" t="n">
        <f aca="false">R59</f>
        <v>0</v>
      </c>
      <c r="T59" s="35" t="n">
        <f aca="false">$D59*S59</f>
        <v>0</v>
      </c>
      <c r="U59" s="26" t="n">
        <v>0</v>
      </c>
      <c r="V59" s="27" t="n">
        <f aca="false">$B59*U59</f>
        <v>0</v>
      </c>
      <c r="W59" s="28" t="n">
        <f aca="false">V59</f>
        <v>0</v>
      </c>
      <c r="X59" s="35" t="n">
        <f aca="false">$D59*W59</f>
        <v>0</v>
      </c>
      <c r="Z59" s="27" t="n">
        <f aca="false">$B59*Y59</f>
        <v>0</v>
      </c>
      <c r="AA59" s="28" t="n">
        <f aca="false">Z59</f>
        <v>0</v>
      </c>
      <c r="AB59" s="35" t="n">
        <f aca="false">$D59*AA59</f>
        <v>0</v>
      </c>
    </row>
    <row r="60" customFormat="false" ht="15" hidden="false" customHeight="false" outlineLevel="0" collapsed="false">
      <c r="A60" s="19" t="str">
        <f aca="false">Specs!A60</f>
        <v>eWOODY_FUEL_STUMPS_SOUND_DIAMETER</v>
      </c>
      <c r="B60" s="31"/>
      <c r="C60" s="32"/>
      <c r="D60" s="33"/>
      <c r="E60" s="26" t="n">
        <v>9.6</v>
      </c>
      <c r="F60" s="27" t="n">
        <f aca="false">E60</f>
        <v>9.6</v>
      </c>
      <c r="G60" s="28" t="n">
        <f aca="false">F60</f>
        <v>9.6</v>
      </c>
      <c r="H60" s="21" t="n">
        <f aca="false">G60</f>
        <v>9.6</v>
      </c>
      <c r="J60" s="27" t="n">
        <f aca="false">I60</f>
        <v>0</v>
      </c>
      <c r="K60" s="28" t="n">
        <f aca="false">J60</f>
        <v>0</v>
      </c>
      <c r="L60" s="21" t="n">
        <f aca="false">K60</f>
        <v>0</v>
      </c>
      <c r="N60" s="27" t="n">
        <f aca="false">M60</f>
        <v>0</v>
      </c>
      <c r="O60" s="28" t="n">
        <f aca="false">N60</f>
        <v>0</v>
      </c>
      <c r="P60" s="21" t="n">
        <f aca="false">O60</f>
        <v>0</v>
      </c>
      <c r="Q60" s="26" t="n">
        <v>3.5</v>
      </c>
      <c r="R60" s="27" t="n">
        <f aca="false">Q60</f>
        <v>3.5</v>
      </c>
      <c r="S60" s="28" t="n">
        <f aca="false">R60</f>
        <v>3.5</v>
      </c>
      <c r="T60" s="21" t="n">
        <f aca="false">S60</f>
        <v>3.5</v>
      </c>
      <c r="V60" s="27" t="n">
        <f aca="false">U60</f>
        <v>0</v>
      </c>
      <c r="W60" s="28" t="n">
        <f aca="false">V60</f>
        <v>0</v>
      </c>
      <c r="X60" s="21" t="n">
        <f aca="false">W60</f>
        <v>0</v>
      </c>
      <c r="Z60" s="27" t="n">
        <f aca="false">Y60</f>
        <v>0</v>
      </c>
      <c r="AA60" s="28" t="n">
        <f aca="false">Z60</f>
        <v>0</v>
      </c>
      <c r="AB60" s="21" t="n">
        <f aca="false">AA60</f>
        <v>0</v>
      </c>
    </row>
    <row r="61" customFormat="false" ht="15" hidden="false" customHeight="false" outlineLevel="0" collapsed="false">
      <c r="A61" s="19" t="str">
        <f aca="false">Specs!A61</f>
        <v>eWOODY_FUEL_STUMPS_SOUND_HEIGHT</v>
      </c>
      <c r="B61" s="31"/>
      <c r="C61" s="32"/>
      <c r="D61" s="33"/>
      <c r="E61" s="26" t="n">
        <v>0.4</v>
      </c>
      <c r="F61" s="27" t="n">
        <f aca="false">E61</f>
        <v>0.4</v>
      </c>
      <c r="G61" s="28" t="n">
        <f aca="false">F61</f>
        <v>0.4</v>
      </c>
      <c r="H61" s="21" t="n">
        <f aca="false">G61</f>
        <v>0.4</v>
      </c>
      <c r="J61" s="27" t="n">
        <f aca="false">I61</f>
        <v>0</v>
      </c>
      <c r="K61" s="28" t="n">
        <f aca="false">J61</f>
        <v>0</v>
      </c>
      <c r="L61" s="21" t="n">
        <f aca="false">K61</f>
        <v>0</v>
      </c>
      <c r="N61" s="27" t="n">
        <f aca="false">M61</f>
        <v>0</v>
      </c>
      <c r="O61" s="28" t="n">
        <f aca="false">N61</f>
        <v>0</v>
      </c>
      <c r="P61" s="21" t="n">
        <f aca="false">O61</f>
        <v>0</v>
      </c>
      <c r="Q61" s="26" t="n">
        <v>2</v>
      </c>
      <c r="R61" s="27" t="n">
        <f aca="false">Q61</f>
        <v>2</v>
      </c>
      <c r="S61" s="28" t="n">
        <f aca="false">R61</f>
        <v>2</v>
      </c>
      <c r="T61" s="21" t="n">
        <f aca="false">S61</f>
        <v>2</v>
      </c>
      <c r="V61" s="27" t="n">
        <f aca="false">U61</f>
        <v>0</v>
      </c>
      <c r="W61" s="28" t="n">
        <f aca="false">V61</f>
        <v>0</v>
      </c>
      <c r="X61" s="21" t="n">
        <f aca="false">W61</f>
        <v>0</v>
      </c>
      <c r="Z61" s="27" t="n">
        <f aca="false">Y61</f>
        <v>0</v>
      </c>
      <c r="AA61" s="28" t="n">
        <f aca="false">Z61</f>
        <v>0</v>
      </c>
      <c r="AB61" s="21" t="n">
        <f aca="false">AA61</f>
        <v>0</v>
      </c>
    </row>
    <row r="62" customFormat="false" ht="15" hidden="false" customHeight="false" outlineLevel="0" collapsed="false">
      <c r="A62" s="19" t="str">
        <f aca="false">Specs!A62</f>
        <v>eWOODY_FUEL_STUMPS_SOUND_STEM_DENSITY</v>
      </c>
      <c r="B62" s="31"/>
      <c r="C62" s="32"/>
      <c r="D62" s="33"/>
      <c r="E62" s="26" t="n">
        <v>115</v>
      </c>
      <c r="F62" s="27" t="n">
        <f aca="false">E62</f>
        <v>115</v>
      </c>
      <c r="G62" s="28" t="n">
        <f aca="false">F62</f>
        <v>115</v>
      </c>
      <c r="H62" s="21" t="n">
        <f aca="false">G62</f>
        <v>115</v>
      </c>
      <c r="J62" s="27" t="n">
        <f aca="false">I62</f>
        <v>0</v>
      </c>
      <c r="K62" s="28" t="n">
        <f aca="false">J62</f>
        <v>0</v>
      </c>
      <c r="L62" s="21" t="n">
        <f aca="false">K62</f>
        <v>0</v>
      </c>
      <c r="N62" s="27" t="n">
        <f aca="false">M62</f>
        <v>0</v>
      </c>
      <c r="O62" s="28" t="n">
        <f aca="false">N62</f>
        <v>0</v>
      </c>
      <c r="P62" s="21" t="n">
        <f aca="false">O62</f>
        <v>0</v>
      </c>
      <c r="Q62" s="26" t="n">
        <v>50</v>
      </c>
      <c r="R62" s="27" t="n">
        <f aca="false">Q62</f>
        <v>50</v>
      </c>
      <c r="S62" s="28" t="n">
        <f aca="false">R62</f>
        <v>50</v>
      </c>
      <c r="T62" s="21" t="n">
        <f aca="false">S62</f>
        <v>50</v>
      </c>
      <c r="V62" s="27" t="n">
        <f aca="false">U62</f>
        <v>0</v>
      </c>
      <c r="W62" s="28" t="n">
        <f aca="false">V62</f>
        <v>0</v>
      </c>
      <c r="X62" s="21" t="n">
        <f aca="false">W62</f>
        <v>0</v>
      </c>
      <c r="Z62" s="27" t="n">
        <f aca="false">Y62</f>
        <v>0</v>
      </c>
      <c r="AA62" s="28" t="n">
        <f aca="false">Z62</f>
        <v>0</v>
      </c>
      <c r="AB62" s="21" t="n">
        <f aca="false">AA62</f>
        <v>0</v>
      </c>
    </row>
    <row r="63" customFormat="false" ht="15" hidden="false" customHeight="false" outlineLevel="0" collapsed="false">
      <c r="A63" s="19" t="str">
        <f aca="false">Specs!A63</f>
        <v>eWOODY_FUEL_STUMPS_ROTTEN_DIAMETER</v>
      </c>
      <c r="B63" s="31" t="n">
        <v>0.75</v>
      </c>
      <c r="C63" s="32"/>
      <c r="D63" s="33"/>
      <c r="E63" s="26" t="n">
        <v>9.6</v>
      </c>
      <c r="F63" s="27" t="n">
        <f aca="false">$B63*E63</f>
        <v>7.2</v>
      </c>
      <c r="G63" s="28" t="n">
        <f aca="false">F63</f>
        <v>7.2</v>
      </c>
      <c r="H63" s="21" t="n">
        <f aca="false">G63</f>
        <v>7.2</v>
      </c>
      <c r="J63" s="27" t="n">
        <f aca="false">$B63*I63</f>
        <v>0</v>
      </c>
      <c r="K63" s="28" t="n">
        <f aca="false">J63</f>
        <v>0</v>
      </c>
      <c r="L63" s="21" t="n">
        <f aca="false">K63</f>
        <v>0</v>
      </c>
      <c r="N63" s="27" t="n">
        <f aca="false">$B63*M63</f>
        <v>0</v>
      </c>
      <c r="O63" s="28" t="n">
        <f aca="false">N63</f>
        <v>0</v>
      </c>
      <c r="P63" s="21" t="n">
        <f aca="false">O63</f>
        <v>0</v>
      </c>
      <c r="Q63" s="26" t="n">
        <v>3.5</v>
      </c>
      <c r="R63" s="27" t="n">
        <f aca="false">$B63*Q63</f>
        <v>2.625</v>
      </c>
      <c r="S63" s="28" t="n">
        <f aca="false">R63</f>
        <v>2.625</v>
      </c>
      <c r="T63" s="21" t="n">
        <f aca="false">S63</f>
        <v>2.625</v>
      </c>
      <c r="U63" s="26" t="n">
        <v>10</v>
      </c>
      <c r="V63" s="27" t="n">
        <f aca="false">$B63*U63</f>
        <v>7.5</v>
      </c>
      <c r="W63" s="28" t="n">
        <f aca="false">V63</f>
        <v>7.5</v>
      </c>
      <c r="X63" s="21" t="n">
        <f aca="false">W63</f>
        <v>7.5</v>
      </c>
      <c r="Y63" s="26" t="n">
        <v>10</v>
      </c>
      <c r="Z63" s="27" t="n">
        <f aca="false">$B63*Y63</f>
        <v>7.5</v>
      </c>
      <c r="AA63" s="28" t="n">
        <f aca="false">Z63</f>
        <v>7.5</v>
      </c>
      <c r="AB63" s="21" t="n">
        <f aca="false">AA63</f>
        <v>7.5</v>
      </c>
    </row>
    <row r="64" customFormat="false" ht="15" hidden="false" customHeight="false" outlineLevel="0" collapsed="false">
      <c r="A64" s="19" t="str">
        <f aca="false">Specs!A64</f>
        <v>eWOODY_FUEL_STUMPS_ROTTEN_HEIGHT</v>
      </c>
      <c r="B64" s="31" t="n">
        <v>0.75</v>
      </c>
      <c r="C64" s="32"/>
      <c r="D64" s="33"/>
      <c r="E64" s="26" t="n">
        <v>0.4</v>
      </c>
      <c r="F64" s="27" t="n">
        <f aca="false">$B64*E64</f>
        <v>0.3</v>
      </c>
      <c r="G64" s="28" t="n">
        <f aca="false">F64</f>
        <v>0.3</v>
      </c>
      <c r="H64" s="21" t="n">
        <f aca="false">G64</f>
        <v>0.3</v>
      </c>
      <c r="J64" s="27" t="n">
        <f aca="false">$B64*I64</f>
        <v>0</v>
      </c>
      <c r="K64" s="28" t="n">
        <f aca="false">J64</f>
        <v>0</v>
      </c>
      <c r="L64" s="21" t="n">
        <f aca="false">K64</f>
        <v>0</v>
      </c>
      <c r="N64" s="27" t="n">
        <f aca="false">$B64*M64</f>
        <v>0</v>
      </c>
      <c r="O64" s="28" t="n">
        <f aca="false">N64</f>
        <v>0</v>
      </c>
      <c r="P64" s="21" t="n">
        <f aca="false">O64</f>
        <v>0</v>
      </c>
      <c r="Q64" s="26" t="n">
        <v>2</v>
      </c>
      <c r="R64" s="27" t="n">
        <f aca="false">$B64*Q64</f>
        <v>1.5</v>
      </c>
      <c r="S64" s="28" t="n">
        <f aca="false">R64</f>
        <v>1.5</v>
      </c>
      <c r="T64" s="21" t="n">
        <f aca="false">S64</f>
        <v>1.5</v>
      </c>
      <c r="U64" s="26" t="n">
        <v>1</v>
      </c>
      <c r="V64" s="27" t="n">
        <f aca="false">$B64*U64</f>
        <v>0.75</v>
      </c>
      <c r="W64" s="28" t="n">
        <f aca="false">V64</f>
        <v>0.75</v>
      </c>
      <c r="X64" s="21" t="n">
        <f aca="false">W64</f>
        <v>0.75</v>
      </c>
      <c r="Y64" s="26" t="n">
        <v>1</v>
      </c>
      <c r="Z64" s="27" t="n">
        <f aca="false">$B64*Y64</f>
        <v>0.75</v>
      </c>
      <c r="AA64" s="28" t="n">
        <f aca="false">Z64</f>
        <v>0.75</v>
      </c>
      <c r="AB64" s="21" t="n">
        <f aca="false">AA64</f>
        <v>0.75</v>
      </c>
    </row>
    <row r="65" customFormat="false" ht="15" hidden="false" customHeight="false" outlineLevel="0" collapsed="false">
      <c r="A65" s="19" t="str">
        <f aca="false">Specs!A65</f>
        <v>eWOODY_FUEL_STUMPS_ROTTEN_STEM_DENSITY</v>
      </c>
      <c r="B65" s="31" t="n">
        <v>0.75</v>
      </c>
      <c r="C65" s="32"/>
      <c r="D65" s="33"/>
      <c r="E65" s="26" t="n">
        <v>115</v>
      </c>
      <c r="F65" s="27" t="n">
        <f aca="false">$B65*E65</f>
        <v>86.25</v>
      </c>
      <c r="G65" s="28" t="n">
        <f aca="false">F65</f>
        <v>86.25</v>
      </c>
      <c r="H65" s="21" t="n">
        <f aca="false">G65</f>
        <v>86.25</v>
      </c>
      <c r="J65" s="27" t="n">
        <f aca="false">$B65*I65</f>
        <v>0</v>
      </c>
      <c r="K65" s="28" t="n">
        <f aca="false">J65</f>
        <v>0</v>
      </c>
      <c r="L65" s="21" t="n">
        <f aca="false">K65</f>
        <v>0</v>
      </c>
      <c r="N65" s="27" t="n">
        <f aca="false">$B65*M65</f>
        <v>0</v>
      </c>
      <c r="O65" s="28" t="n">
        <f aca="false">N65</f>
        <v>0</v>
      </c>
      <c r="P65" s="21" t="n">
        <f aca="false">O65</f>
        <v>0</v>
      </c>
      <c r="Q65" s="26" t="n">
        <v>50</v>
      </c>
      <c r="R65" s="27" t="n">
        <f aca="false">$B65*Q65</f>
        <v>37.5</v>
      </c>
      <c r="S65" s="28" t="n">
        <f aca="false">R65</f>
        <v>37.5</v>
      </c>
      <c r="T65" s="21" t="n">
        <f aca="false">S65</f>
        <v>37.5</v>
      </c>
      <c r="U65" s="26" t="n">
        <v>5</v>
      </c>
      <c r="V65" s="27" t="n">
        <f aca="false">$B65*U65</f>
        <v>3.75</v>
      </c>
      <c r="W65" s="28" t="n">
        <f aca="false">V65</f>
        <v>3.75</v>
      </c>
      <c r="X65" s="21" t="n">
        <f aca="false">W65</f>
        <v>3.75</v>
      </c>
      <c r="Y65" s="26" t="n">
        <v>3</v>
      </c>
      <c r="Z65" s="27" t="n">
        <f aca="false">$B65*Y65</f>
        <v>2.25</v>
      </c>
      <c r="AA65" s="28" t="n">
        <f aca="false">Z65</f>
        <v>2.25</v>
      </c>
      <c r="AB65" s="21" t="n">
        <f aca="false">AA65</f>
        <v>2.25</v>
      </c>
    </row>
    <row r="66" customFormat="false" ht="15" hidden="false" customHeight="false" outlineLevel="0" collapsed="false">
      <c r="A66" s="19" t="str">
        <f aca="false">Specs!A66</f>
        <v>eWOODY_FUEL_STUMPS_LIGHTERED_PITCHY_DIAMETER</v>
      </c>
      <c r="B66" s="31" t="n">
        <v>0.75</v>
      </c>
      <c r="C66" s="32"/>
      <c r="D66" s="33"/>
      <c r="F66" s="27" t="n">
        <f aca="false">$B66*E66</f>
        <v>0</v>
      </c>
      <c r="G66" s="28" t="n">
        <f aca="false">F66</f>
        <v>0</v>
      </c>
      <c r="H66" s="21" t="n">
        <f aca="false">G66</f>
        <v>0</v>
      </c>
      <c r="J66" s="27" t="n">
        <f aca="false">$B66*I66</f>
        <v>0</v>
      </c>
      <c r="K66" s="28" t="n">
        <f aca="false">J66</f>
        <v>0</v>
      </c>
      <c r="L66" s="21" t="n">
        <f aca="false">K66</f>
        <v>0</v>
      </c>
      <c r="N66" s="27" t="n">
        <f aca="false">$B66*M66</f>
        <v>0</v>
      </c>
      <c r="O66" s="28" t="n">
        <f aca="false">N66</f>
        <v>0</v>
      </c>
      <c r="P66" s="21" t="n">
        <f aca="false">O66</f>
        <v>0</v>
      </c>
      <c r="R66" s="27" t="n">
        <f aca="false">$B66*Q66</f>
        <v>0</v>
      </c>
      <c r="S66" s="28" t="n">
        <f aca="false">R66</f>
        <v>0</v>
      </c>
      <c r="T66" s="21" t="n">
        <f aca="false">S66</f>
        <v>0</v>
      </c>
      <c r="V66" s="27" t="n">
        <f aca="false">$B66*U66</f>
        <v>0</v>
      </c>
      <c r="W66" s="28" t="n">
        <f aca="false">V66</f>
        <v>0</v>
      </c>
      <c r="X66" s="21" t="n">
        <f aca="false">W66</f>
        <v>0</v>
      </c>
      <c r="Z66" s="27" t="n">
        <f aca="false">$B66*Y66</f>
        <v>0</v>
      </c>
      <c r="AA66" s="28" t="n">
        <f aca="false">Z66</f>
        <v>0</v>
      </c>
      <c r="AB66" s="21" t="n">
        <f aca="false">AA66</f>
        <v>0</v>
      </c>
    </row>
    <row r="67" customFormat="false" ht="15" hidden="false" customHeight="false" outlineLevel="0" collapsed="false">
      <c r="A67" s="19" t="str">
        <f aca="false">Specs!A67</f>
        <v>eWOODY_FUEL_STUMPS_LIGHTERED_PITCHY_HEIGHT</v>
      </c>
      <c r="B67" s="31" t="n">
        <v>0.75</v>
      </c>
      <c r="C67" s="32"/>
      <c r="D67" s="33"/>
      <c r="F67" s="27" t="n">
        <f aca="false">$B67*E67</f>
        <v>0</v>
      </c>
      <c r="G67" s="28" t="n">
        <f aca="false">F67</f>
        <v>0</v>
      </c>
      <c r="H67" s="21" t="n">
        <f aca="false">G67</f>
        <v>0</v>
      </c>
      <c r="J67" s="27" t="n">
        <f aca="false">$B67*I67</f>
        <v>0</v>
      </c>
      <c r="K67" s="28" t="n">
        <f aca="false">J67</f>
        <v>0</v>
      </c>
      <c r="L67" s="21" t="n">
        <f aca="false">K67</f>
        <v>0</v>
      </c>
      <c r="N67" s="27" t="n">
        <f aca="false">$B67*M67</f>
        <v>0</v>
      </c>
      <c r="O67" s="28" t="n">
        <f aca="false">N67</f>
        <v>0</v>
      </c>
      <c r="P67" s="21" t="n">
        <f aca="false">O67</f>
        <v>0</v>
      </c>
      <c r="R67" s="27" t="n">
        <f aca="false">$B67*Q67</f>
        <v>0</v>
      </c>
      <c r="S67" s="28" t="n">
        <f aca="false">R67</f>
        <v>0</v>
      </c>
      <c r="T67" s="21" t="n">
        <f aca="false">S67</f>
        <v>0</v>
      </c>
      <c r="V67" s="27" t="n">
        <f aca="false">$B67*U67</f>
        <v>0</v>
      </c>
      <c r="W67" s="28" t="n">
        <f aca="false">V67</f>
        <v>0</v>
      </c>
      <c r="X67" s="21" t="n">
        <f aca="false">W67</f>
        <v>0</v>
      </c>
      <c r="Z67" s="27" t="n">
        <f aca="false">$B67*Y67</f>
        <v>0</v>
      </c>
      <c r="AA67" s="28" t="n">
        <f aca="false">Z67</f>
        <v>0</v>
      </c>
      <c r="AB67" s="21" t="n">
        <f aca="false">AA67</f>
        <v>0</v>
      </c>
    </row>
    <row r="68" customFormat="false" ht="15" hidden="false" customHeight="false" outlineLevel="0" collapsed="false">
      <c r="A68" s="19" t="str">
        <f aca="false">Specs!A68</f>
        <v>eWOODY_FUEL_STUMPS_LIGHTERED_PITCHY_STEM_DENSITY</v>
      </c>
      <c r="B68" s="31" t="n">
        <v>0.75</v>
      </c>
      <c r="C68" s="32"/>
      <c r="D68" s="33"/>
      <c r="F68" s="27" t="n">
        <f aca="false">$B68*E68</f>
        <v>0</v>
      </c>
      <c r="G68" s="28" t="n">
        <f aca="false">F68</f>
        <v>0</v>
      </c>
      <c r="H68" s="21" t="n">
        <f aca="false">G68</f>
        <v>0</v>
      </c>
      <c r="J68" s="27" t="n">
        <f aca="false">$B68*I68</f>
        <v>0</v>
      </c>
      <c r="K68" s="28" t="n">
        <f aca="false">J68</f>
        <v>0</v>
      </c>
      <c r="L68" s="21" t="n">
        <f aca="false">K68</f>
        <v>0</v>
      </c>
      <c r="N68" s="27" t="n">
        <f aca="false">$B68*M68</f>
        <v>0</v>
      </c>
      <c r="O68" s="28" t="n">
        <f aca="false">N68</f>
        <v>0</v>
      </c>
      <c r="P68" s="21" t="n">
        <f aca="false">O68</f>
        <v>0</v>
      </c>
      <c r="R68" s="27" t="n">
        <f aca="false">$B68*Q68</f>
        <v>0</v>
      </c>
      <c r="S68" s="28" t="n">
        <f aca="false">R68</f>
        <v>0</v>
      </c>
      <c r="T68" s="21" t="n">
        <f aca="false">S68</f>
        <v>0</v>
      </c>
      <c r="V68" s="27" t="n">
        <f aca="false">$B68*U68</f>
        <v>0</v>
      </c>
      <c r="W68" s="28" t="n">
        <f aca="false">V68</f>
        <v>0</v>
      </c>
      <c r="X68" s="21" t="n">
        <f aca="false">W68</f>
        <v>0</v>
      </c>
      <c r="Z68" s="27" t="n">
        <f aca="false">$B68*Y68</f>
        <v>0</v>
      </c>
      <c r="AA68" s="28" t="n">
        <f aca="false">Z68</f>
        <v>0</v>
      </c>
      <c r="AB68" s="21" t="n">
        <f aca="false">AA68</f>
        <v>0</v>
      </c>
    </row>
    <row r="69" customFormat="false" ht="15" hidden="false" customHeight="false" outlineLevel="0" collapsed="false">
      <c r="A69" s="19" t="str">
        <f aca="false">Specs!A69</f>
        <v>eWOODY_FUEL_PILES_CLEAN_LOADING</v>
      </c>
      <c r="B69" s="31" t="n">
        <v>0.9</v>
      </c>
      <c r="C69" s="32"/>
      <c r="D69" s="33"/>
      <c r="E69" s="26" t="n">
        <v>0.078119</v>
      </c>
      <c r="F69" s="27" t="n">
        <f aca="false">$B69*E69</f>
        <v>0.0703071</v>
      </c>
      <c r="G69" s="28" t="n">
        <f aca="false">F69</f>
        <v>0.0703071</v>
      </c>
      <c r="H69" s="21" t="n">
        <f aca="false">G69</f>
        <v>0.0703071</v>
      </c>
      <c r="I69" s="26" t="n">
        <v>0</v>
      </c>
      <c r="J69" s="27" t="n">
        <f aca="false">$B69*I69</f>
        <v>0</v>
      </c>
      <c r="K69" s="28" t="n">
        <f aca="false">J69</f>
        <v>0</v>
      </c>
      <c r="L69" s="21" t="n">
        <f aca="false">K69</f>
        <v>0</v>
      </c>
      <c r="M69" s="26" t="n">
        <v>0</v>
      </c>
      <c r="N69" s="27" t="n">
        <f aca="false">$B69*M69</f>
        <v>0</v>
      </c>
      <c r="O69" s="28" t="n">
        <f aca="false">N69</f>
        <v>0</v>
      </c>
      <c r="P69" s="21" t="n">
        <f aca="false">O69</f>
        <v>0</v>
      </c>
      <c r="Q69" s="26" t="n">
        <v>0.081811</v>
      </c>
      <c r="R69" s="27" t="n">
        <f aca="false">$B69*Q69</f>
        <v>0.0736299</v>
      </c>
      <c r="S69" s="28" t="n">
        <f aca="false">R69</f>
        <v>0.0736299</v>
      </c>
      <c r="T69" s="21" t="n">
        <f aca="false">S69</f>
        <v>0.0736299</v>
      </c>
      <c r="U69" s="26" t="n">
        <v>0.135893</v>
      </c>
      <c r="V69" s="27" t="n">
        <f aca="false">$B69*U69</f>
        <v>0.1223037</v>
      </c>
      <c r="W69" s="28" t="n">
        <f aca="false">V69</f>
        <v>0.1223037</v>
      </c>
      <c r="X69" s="21" t="n">
        <f aca="false">W69</f>
        <v>0.1223037</v>
      </c>
      <c r="Y69" s="26" t="n">
        <v>0</v>
      </c>
      <c r="Z69" s="27" t="n">
        <f aca="false">$B69*Y69</f>
        <v>0</v>
      </c>
      <c r="AA69" s="28" t="n">
        <f aca="false">Z69</f>
        <v>0</v>
      </c>
      <c r="AB69" s="21" t="n">
        <f aca="false">AA69</f>
        <v>0</v>
      </c>
    </row>
    <row r="70" customFormat="false" ht="16.5" hidden="false" customHeight="true" outlineLevel="0" collapsed="false">
      <c r="A70" s="19" t="str">
        <f aca="false">Specs!A70</f>
        <v>eWOODY_FUEL_PILES_DIRTY_LOADING</v>
      </c>
      <c r="B70" s="31" t="n">
        <v>0.9</v>
      </c>
      <c r="C70" s="32"/>
      <c r="D70" s="33"/>
      <c r="E70" s="26" t="n">
        <v>0</v>
      </c>
      <c r="F70" s="27" t="n">
        <f aca="false">$B70*E70</f>
        <v>0</v>
      </c>
      <c r="G70" s="28" t="n">
        <f aca="false">F70</f>
        <v>0</v>
      </c>
      <c r="H70" s="21" t="n">
        <f aca="false">G70</f>
        <v>0</v>
      </c>
      <c r="I70" s="26" t="n">
        <v>0</v>
      </c>
      <c r="J70" s="27" t="n">
        <f aca="false">$B70*I70</f>
        <v>0</v>
      </c>
      <c r="K70" s="28" t="n">
        <f aca="false">J70</f>
        <v>0</v>
      </c>
      <c r="L70" s="21" t="n">
        <f aca="false">K70</f>
        <v>0</v>
      </c>
      <c r="M70" s="26" t="n">
        <v>0</v>
      </c>
      <c r="N70" s="27" t="n">
        <f aca="false">$B70*M70</f>
        <v>0</v>
      </c>
      <c r="O70" s="28" t="n">
        <f aca="false">N70</f>
        <v>0</v>
      </c>
      <c r="P70" s="21" t="n">
        <f aca="false">O70</f>
        <v>0</v>
      </c>
      <c r="Q70" s="26" t="n">
        <v>0</v>
      </c>
      <c r="R70" s="27" t="n">
        <f aca="false">$B70*Q70</f>
        <v>0</v>
      </c>
      <c r="S70" s="28" t="n">
        <f aca="false">R70</f>
        <v>0</v>
      </c>
      <c r="T70" s="21" t="n">
        <f aca="false">S70</f>
        <v>0</v>
      </c>
      <c r="U70" s="26" t="n">
        <v>0</v>
      </c>
      <c r="V70" s="27" t="n">
        <f aca="false">$B70*U70</f>
        <v>0</v>
      </c>
      <c r="W70" s="28" t="n">
        <f aca="false">V70</f>
        <v>0</v>
      </c>
      <c r="X70" s="21" t="n">
        <f aca="false">W70</f>
        <v>0</v>
      </c>
      <c r="Y70" s="26" t="n">
        <v>0</v>
      </c>
      <c r="Z70" s="27" t="n">
        <f aca="false">$B70*Y70</f>
        <v>0</v>
      </c>
      <c r="AA70" s="28" t="n">
        <f aca="false">Z70</f>
        <v>0</v>
      </c>
      <c r="AB70" s="21" t="n">
        <f aca="false">AA70</f>
        <v>0</v>
      </c>
    </row>
    <row r="71" customFormat="false" ht="15" hidden="false" customHeight="false" outlineLevel="0" collapsed="false">
      <c r="A71" s="19" t="str">
        <f aca="false">Specs!A71</f>
        <v>eWOODY_FUEL_PILES_VERYDIRTY_LOADING</v>
      </c>
      <c r="B71" s="31" t="n">
        <v>0.9</v>
      </c>
      <c r="C71" s="32"/>
      <c r="D71" s="33"/>
      <c r="E71" s="26" t="n">
        <v>0</v>
      </c>
      <c r="F71" s="27" t="n">
        <f aca="false">$B71*E71</f>
        <v>0</v>
      </c>
      <c r="G71" s="28" t="n">
        <f aca="false">F71</f>
        <v>0</v>
      </c>
      <c r="H71" s="21" t="n">
        <f aca="false">G71</f>
        <v>0</v>
      </c>
      <c r="I71" s="26" t="n">
        <v>0</v>
      </c>
      <c r="J71" s="27" t="n">
        <f aca="false">$B71*I71</f>
        <v>0</v>
      </c>
      <c r="K71" s="28" t="n">
        <f aca="false">J71</f>
        <v>0</v>
      </c>
      <c r="L71" s="21" t="n">
        <f aca="false">K71</f>
        <v>0</v>
      </c>
      <c r="M71" s="26" t="n">
        <v>0</v>
      </c>
      <c r="N71" s="27" t="n">
        <f aca="false">$B71*M71</f>
        <v>0</v>
      </c>
      <c r="O71" s="28" t="n">
        <f aca="false">N71</f>
        <v>0</v>
      </c>
      <c r="P71" s="21" t="n">
        <f aca="false">O71</f>
        <v>0</v>
      </c>
      <c r="Q71" s="26" t="n">
        <v>0</v>
      </c>
      <c r="R71" s="27" t="n">
        <f aca="false">$B71*Q71</f>
        <v>0</v>
      </c>
      <c r="S71" s="28" t="n">
        <f aca="false">R71</f>
        <v>0</v>
      </c>
      <c r="T71" s="21" t="n">
        <f aca="false">S71</f>
        <v>0</v>
      </c>
      <c r="U71" s="26" t="n">
        <v>0</v>
      </c>
      <c r="V71" s="27" t="n">
        <f aca="false">$B71*U71</f>
        <v>0</v>
      </c>
      <c r="W71" s="28" t="n">
        <f aca="false">V71</f>
        <v>0</v>
      </c>
      <c r="X71" s="21" t="n">
        <f aca="false">W71</f>
        <v>0</v>
      </c>
      <c r="Y71" s="26" t="n">
        <v>0</v>
      </c>
      <c r="Z71" s="27" t="n">
        <f aca="false">$B71*Y71</f>
        <v>0</v>
      </c>
      <c r="AA71" s="28" t="n">
        <f aca="false">Z71</f>
        <v>0</v>
      </c>
      <c r="AB71" s="21" t="n">
        <f aca="false">AA71</f>
        <v>0</v>
      </c>
    </row>
    <row r="72" customFormat="false" ht="15" hidden="false" customHeight="false" outlineLevel="0" collapsed="false">
      <c r="A72" s="19" t="str">
        <f aca="false">Specs!A72</f>
        <v>eLITTER_LITTER_TYPE_BROADLEAF_DECIDUOUS_RELATIVE_COVER</v>
      </c>
      <c r="B72" s="31"/>
      <c r="C72" s="32"/>
      <c r="D72" s="33"/>
      <c r="F72" s="27" t="n">
        <f aca="false">E72</f>
        <v>0</v>
      </c>
      <c r="G72" s="28" t="n">
        <f aca="false">F72</f>
        <v>0</v>
      </c>
      <c r="H72" s="21" t="n">
        <f aca="false">G72</f>
        <v>0</v>
      </c>
      <c r="J72" s="27" t="n">
        <f aca="false">I72</f>
        <v>0</v>
      </c>
      <c r="K72" s="28" t="n">
        <f aca="false">J72</f>
        <v>0</v>
      </c>
      <c r="L72" s="21" t="n">
        <f aca="false">K72</f>
        <v>0</v>
      </c>
      <c r="N72" s="27" t="n">
        <f aca="false">M72</f>
        <v>0</v>
      </c>
      <c r="O72" s="28" t="n">
        <f aca="false">N72</f>
        <v>0</v>
      </c>
      <c r="P72" s="21" t="n">
        <f aca="false">O72</f>
        <v>0</v>
      </c>
      <c r="R72" s="27" t="n">
        <f aca="false">Q72</f>
        <v>0</v>
      </c>
      <c r="S72" s="28" t="n">
        <f aca="false">R72</f>
        <v>0</v>
      </c>
      <c r="T72" s="21" t="n">
        <f aca="false">S72</f>
        <v>0</v>
      </c>
      <c r="U72" s="26" t="n">
        <v>90</v>
      </c>
      <c r="V72" s="27" t="n">
        <f aca="false">U72</f>
        <v>90</v>
      </c>
      <c r="W72" s="28" t="n">
        <f aca="false">V72</f>
        <v>90</v>
      </c>
      <c r="X72" s="21" t="n">
        <f aca="false">W72</f>
        <v>90</v>
      </c>
      <c r="Z72" s="27" t="n">
        <f aca="false">Y72</f>
        <v>0</v>
      </c>
      <c r="AA72" s="28" t="n">
        <f aca="false">Z72</f>
        <v>0</v>
      </c>
      <c r="AB72" s="21" t="n">
        <f aca="false">AA72</f>
        <v>0</v>
      </c>
    </row>
    <row r="73" customFormat="false" ht="15" hidden="false" customHeight="false" outlineLevel="0" collapsed="false">
      <c r="A73" s="19" t="str">
        <f aca="false">Specs!A73</f>
        <v>eLITTER_LITTER_TYPE_BROADLEAF_EVERGREEN_RELATIVE_COVER</v>
      </c>
      <c r="B73" s="31"/>
      <c r="C73" s="32"/>
      <c r="D73" s="33"/>
      <c r="F73" s="27" t="n">
        <f aca="false">E73</f>
        <v>0</v>
      </c>
      <c r="G73" s="28" t="n">
        <f aca="false">F73</f>
        <v>0</v>
      </c>
      <c r="H73" s="21" t="n">
        <f aca="false">G73</f>
        <v>0</v>
      </c>
      <c r="I73" s="26" t="n">
        <v>100</v>
      </c>
      <c r="J73" s="27" t="n">
        <f aca="false">I73</f>
        <v>100</v>
      </c>
      <c r="K73" s="28" t="n">
        <f aca="false">J73</f>
        <v>100</v>
      </c>
      <c r="L73" s="21" t="n">
        <f aca="false">K73</f>
        <v>100</v>
      </c>
      <c r="N73" s="27" t="n">
        <f aca="false">M73</f>
        <v>0</v>
      </c>
      <c r="O73" s="28" t="n">
        <f aca="false">N73</f>
        <v>0</v>
      </c>
      <c r="P73" s="21" t="n">
        <f aca="false">O73</f>
        <v>0</v>
      </c>
      <c r="R73" s="27" t="n">
        <f aca="false">Q73</f>
        <v>0</v>
      </c>
      <c r="S73" s="28" t="n">
        <f aca="false">R73</f>
        <v>0</v>
      </c>
      <c r="T73" s="21" t="n">
        <f aca="false">S73</f>
        <v>0</v>
      </c>
      <c r="V73" s="27" t="n">
        <f aca="false">U73</f>
        <v>0</v>
      </c>
      <c r="W73" s="28" t="n">
        <f aca="false">V73</f>
        <v>0</v>
      </c>
      <c r="X73" s="21" t="n">
        <f aca="false">W73</f>
        <v>0</v>
      </c>
      <c r="Z73" s="27" t="n">
        <f aca="false">Y73</f>
        <v>0</v>
      </c>
      <c r="AA73" s="28" t="n">
        <f aca="false">Z73</f>
        <v>0</v>
      </c>
      <c r="AB73" s="21" t="n">
        <f aca="false">AA73</f>
        <v>0</v>
      </c>
    </row>
    <row r="74" customFormat="false" ht="15" hidden="false" customHeight="false" outlineLevel="0" collapsed="false">
      <c r="A74" s="19" t="str">
        <f aca="false">Specs!A74</f>
        <v>eLITTER_LITTER_TYPE_GRASS_RELATIVE_COVER</v>
      </c>
      <c r="B74" s="31"/>
      <c r="C74" s="32"/>
      <c r="D74" s="33"/>
      <c r="F74" s="27" t="n">
        <f aca="false">E74</f>
        <v>0</v>
      </c>
      <c r="G74" s="28" t="n">
        <f aca="false">F74</f>
        <v>0</v>
      </c>
      <c r="H74" s="21" t="n">
        <f aca="false">G74</f>
        <v>0</v>
      </c>
      <c r="J74" s="27" t="n">
        <f aca="false">I74</f>
        <v>0</v>
      </c>
      <c r="K74" s="28" t="n">
        <f aca="false">J74</f>
        <v>0</v>
      </c>
      <c r="L74" s="21" t="n">
        <f aca="false">K74</f>
        <v>0</v>
      </c>
      <c r="M74" s="26" t="n">
        <v>100</v>
      </c>
      <c r="N74" s="27" t="n">
        <f aca="false">M74</f>
        <v>100</v>
      </c>
      <c r="O74" s="28" t="n">
        <f aca="false">N74</f>
        <v>100</v>
      </c>
      <c r="P74" s="21" t="n">
        <f aca="false">O74</f>
        <v>100</v>
      </c>
      <c r="R74" s="27" t="n">
        <f aca="false">Q74</f>
        <v>0</v>
      </c>
      <c r="S74" s="28" t="n">
        <f aca="false">R74</f>
        <v>0</v>
      </c>
      <c r="T74" s="21" t="n">
        <f aca="false">S74</f>
        <v>0</v>
      </c>
      <c r="V74" s="27" t="n">
        <f aca="false">U74</f>
        <v>0</v>
      </c>
      <c r="W74" s="28" t="n">
        <f aca="false">V74</f>
        <v>0</v>
      </c>
      <c r="X74" s="21" t="n">
        <f aca="false">W74</f>
        <v>0</v>
      </c>
      <c r="Z74" s="27" t="n">
        <f aca="false">Y74</f>
        <v>0</v>
      </c>
      <c r="AA74" s="28" t="n">
        <f aca="false">Z74</f>
        <v>0</v>
      </c>
      <c r="AB74" s="21" t="n">
        <f aca="false">AA74</f>
        <v>0</v>
      </c>
    </row>
    <row r="75" customFormat="false" ht="15" hidden="false" customHeight="false" outlineLevel="0" collapsed="false">
      <c r="A75" s="19" t="str">
        <f aca="false">Specs!A75</f>
        <v>eLITTER_LITTER_TYPE_LONG_NEEDLE_PINE_RELATIVE_COVER</v>
      </c>
      <c r="B75" s="31"/>
      <c r="C75" s="32"/>
      <c r="D75" s="33"/>
      <c r="E75" s="29" t="n">
        <v>50</v>
      </c>
      <c r="F75" s="27" t="n">
        <f aca="false">E75</f>
        <v>50</v>
      </c>
      <c r="G75" s="28" t="n">
        <f aca="false">F75</f>
        <v>50</v>
      </c>
      <c r="H75" s="21" t="n">
        <f aca="false">G75</f>
        <v>50</v>
      </c>
      <c r="J75" s="27" t="n">
        <f aca="false">I75</f>
        <v>0</v>
      </c>
      <c r="K75" s="28" t="n">
        <f aca="false">J75</f>
        <v>0</v>
      </c>
      <c r="L75" s="21" t="n">
        <f aca="false">K75</f>
        <v>0</v>
      </c>
      <c r="N75" s="27" t="n">
        <f aca="false">M75</f>
        <v>0</v>
      </c>
      <c r="O75" s="28" t="n">
        <f aca="false">N75</f>
        <v>0</v>
      </c>
      <c r="P75" s="21" t="n">
        <f aca="false">O75</f>
        <v>0</v>
      </c>
      <c r="R75" s="27" t="n">
        <f aca="false">Q75</f>
        <v>0</v>
      </c>
      <c r="S75" s="28" t="n">
        <f aca="false">R75</f>
        <v>0</v>
      </c>
      <c r="T75" s="21" t="n">
        <f aca="false">S75</f>
        <v>0</v>
      </c>
      <c r="U75" s="26" t="n">
        <v>10</v>
      </c>
      <c r="V75" s="27" t="n">
        <f aca="false">U75</f>
        <v>10</v>
      </c>
      <c r="W75" s="28" t="n">
        <f aca="false">V75</f>
        <v>10</v>
      </c>
      <c r="X75" s="21" t="n">
        <f aca="false">W75</f>
        <v>10</v>
      </c>
      <c r="Y75" s="26" t="n">
        <v>40</v>
      </c>
      <c r="Z75" s="27" t="n">
        <f aca="false">Y75</f>
        <v>40</v>
      </c>
      <c r="AA75" s="28" t="n">
        <f aca="false">Z75</f>
        <v>40</v>
      </c>
      <c r="AB75" s="21" t="n">
        <f aca="false">AA75</f>
        <v>40</v>
      </c>
    </row>
    <row r="76" customFormat="false" ht="15" hidden="false" customHeight="false" outlineLevel="0" collapsed="false">
      <c r="A76" s="19" t="str">
        <f aca="false">Specs!A76</f>
        <v>eLITTER_LITTER_TYPE_OTHER_CONIFER_RELATIVE_COVER</v>
      </c>
      <c r="B76" s="31"/>
      <c r="C76" s="32"/>
      <c r="D76" s="33"/>
      <c r="E76" s="29" t="n">
        <v>50</v>
      </c>
      <c r="F76" s="27" t="n">
        <f aca="false">E76</f>
        <v>50</v>
      </c>
      <c r="G76" s="28" t="n">
        <f aca="false">F76</f>
        <v>50</v>
      </c>
      <c r="H76" s="21" t="n">
        <f aca="false">G76</f>
        <v>50</v>
      </c>
      <c r="J76" s="27" t="n">
        <f aca="false">I76</f>
        <v>0</v>
      </c>
      <c r="K76" s="28" t="n">
        <f aca="false">J76</f>
        <v>0</v>
      </c>
      <c r="L76" s="21" t="n">
        <f aca="false">K76</f>
        <v>0</v>
      </c>
      <c r="N76" s="27" t="n">
        <f aca="false">M76</f>
        <v>0</v>
      </c>
      <c r="O76" s="28" t="n">
        <f aca="false">N76</f>
        <v>0</v>
      </c>
      <c r="P76" s="21" t="n">
        <f aca="false">O76</f>
        <v>0</v>
      </c>
      <c r="Q76" s="26" t="n">
        <v>100</v>
      </c>
      <c r="R76" s="27" t="n">
        <f aca="false">Q76</f>
        <v>100</v>
      </c>
      <c r="S76" s="28" t="n">
        <f aca="false">R76</f>
        <v>100</v>
      </c>
      <c r="T76" s="21" t="n">
        <f aca="false">S76</f>
        <v>100</v>
      </c>
      <c r="V76" s="27" t="n">
        <f aca="false">U76</f>
        <v>0</v>
      </c>
      <c r="W76" s="28" t="n">
        <f aca="false">V76</f>
        <v>0</v>
      </c>
      <c r="X76" s="21" t="n">
        <f aca="false">W76</f>
        <v>0</v>
      </c>
      <c r="Z76" s="27" t="n">
        <f aca="false">Y76</f>
        <v>0</v>
      </c>
      <c r="AA76" s="28" t="n">
        <f aca="false">Z76</f>
        <v>0</v>
      </c>
      <c r="AB76" s="21" t="n">
        <f aca="false">AA76</f>
        <v>0</v>
      </c>
    </row>
    <row r="77" customFormat="false" ht="15" hidden="false" customHeight="false" outlineLevel="0" collapsed="false">
      <c r="A77" s="19" t="str">
        <f aca="false">Specs!A77</f>
        <v>eLITTER_LITTER_TYPE_PALM_FROND_RELATIVE_COVER</v>
      </c>
      <c r="B77" s="31"/>
      <c r="C77" s="32"/>
      <c r="D77" s="33"/>
      <c r="F77" s="27" t="n">
        <f aca="false">E77</f>
        <v>0</v>
      </c>
      <c r="G77" s="28" t="n">
        <f aca="false">F77</f>
        <v>0</v>
      </c>
      <c r="H77" s="21" t="n">
        <f aca="false">G77</f>
        <v>0</v>
      </c>
      <c r="J77" s="27" t="n">
        <f aca="false">I77</f>
        <v>0</v>
      </c>
      <c r="K77" s="28" t="n">
        <f aca="false">J77</f>
        <v>0</v>
      </c>
      <c r="L77" s="21" t="n">
        <f aca="false">K77</f>
        <v>0</v>
      </c>
      <c r="N77" s="27" t="n">
        <f aca="false">M77</f>
        <v>0</v>
      </c>
      <c r="O77" s="28" t="n">
        <f aca="false">N77</f>
        <v>0</v>
      </c>
      <c r="P77" s="21" t="n">
        <f aca="false">O77</f>
        <v>0</v>
      </c>
      <c r="R77" s="27" t="n">
        <f aca="false">Q77</f>
        <v>0</v>
      </c>
      <c r="S77" s="28" t="n">
        <f aca="false">R77</f>
        <v>0</v>
      </c>
      <c r="T77" s="21" t="n">
        <f aca="false">S77</f>
        <v>0</v>
      </c>
      <c r="V77" s="27" t="n">
        <f aca="false">U77</f>
        <v>0</v>
      </c>
      <c r="W77" s="28" t="n">
        <f aca="false">V77</f>
        <v>0</v>
      </c>
      <c r="X77" s="21" t="n">
        <f aca="false">W77</f>
        <v>0</v>
      </c>
      <c r="Y77" s="26" t="n">
        <v>60</v>
      </c>
      <c r="Z77" s="27" t="n">
        <f aca="false">Y77</f>
        <v>60</v>
      </c>
      <c r="AA77" s="28" t="n">
        <f aca="false">Z77</f>
        <v>60</v>
      </c>
      <c r="AB77" s="21" t="n">
        <f aca="false">AA77</f>
        <v>60</v>
      </c>
    </row>
    <row r="78" customFormat="false" ht="15" hidden="false" customHeight="false" outlineLevel="0" collapsed="false">
      <c r="A78" s="19" t="str">
        <f aca="false">Specs!A78</f>
        <v>eLITTER_LITTER_TYPE_SHORT_NEEDLE_PINE_RELATIVE_COVER</v>
      </c>
      <c r="B78" s="31"/>
      <c r="C78" s="32"/>
      <c r="D78" s="33"/>
      <c r="F78" s="27" t="n">
        <f aca="false">E78</f>
        <v>0</v>
      </c>
      <c r="G78" s="28" t="n">
        <f aca="false">F78</f>
        <v>0</v>
      </c>
      <c r="H78" s="21" t="n">
        <f aca="false">G78</f>
        <v>0</v>
      </c>
      <c r="J78" s="27" t="n">
        <f aca="false">I78</f>
        <v>0</v>
      </c>
      <c r="K78" s="28" t="n">
        <f aca="false">J78</f>
        <v>0</v>
      </c>
      <c r="L78" s="21" t="n">
        <f aca="false">K78</f>
        <v>0</v>
      </c>
      <c r="N78" s="27" t="n">
        <f aca="false">M78</f>
        <v>0</v>
      </c>
      <c r="O78" s="28" t="n">
        <f aca="false">N78</f>
        <v>0</v>
      </c>
      <c r="P78" s="21" t="n">
        <f aca="false">O78</f>
        <v>0</v>
      </c>
      <c r="R78" s="27" t="n">
        <f aca="false">Q78</f>
        <v>0</v>
      </c>
      <c r="S78" s="28" t="n">
        <f aca="false">R78</f>
        <v>0</v>
      </c>
      <c r="T78" s="21" t="n">
        <f aca="false">S78</f>
        <v>0</v>
      </c>
      <c r="V78" s="27" t="n">
        <f aca="false">U78</f>
        <v>0</v>
      </c>
      <c r="W78" s="28" t="n">
        <f aca="false">V78</f>
        <v>0</v>
      </c>
      <c r="X78" s="21" t="n">
        <f aca="false">W78</f>
        <v>0</v>
      </c>
      <c r="Z78" s="27" t="n">
        <f aca="false">Y78</f>
        <v>0</v>
      </c>
      <c r="AA78" s="28" t="n">
        <f aca="false">Z78</f>
        <v>0</v>
      </c>
      <c r="AB78" s="21" t="n">
        <f aca="false">AA78</f>
        <v>0</v>
      </c>
    </row>
    <row r="79" customFormat="false" ht="15" hidden="false" customHeight="false" outlineLevel="0" collapsed="false">
      <c r="A79" s="19" t="str">
        <f aca="false">Specs!A79</f>
        <v>eMOSS_LICHEN_LITTER_GROUND_LICHEN_DEPTH</v>
      </c>
      <c r="B79" s="31" t="n">
        <v>0.25</v>
      </c>
      <c r="C79" s="32" t="n">
        <v>1.5</v>
      </c>
      <c r="D79" s="34" t="n">
        <f aca="false">(1/0.25*1.5)</f>
        <v>6</v>
      </c>
      <c r="F79" s="27" t="n">
        <f aca="false">$B79*E79</f>
        <v>0</v>
      </c>
      <c r="G79" s="28" t="n">
        <f aca="false">$C79*F79</f>
        <v>0</v>
      </c>
      <c r="H79" s="35" t="n">
        <f aca="false">$D79*G79</f>
        <v>0</v>
      </c>
      <c r="J79" s="27" t="n">
        <f aca="false">$B79*I79</f>
        <v>0</v>
      </c>
      <c r="K79" s="28" t="n">
        <f aca="false">$C79*J79</f>
        <v>0</v>
      </c>
      <c r="L79" s="35" t="n">
        <f aca="false">$D79*K79</f>
        <v>0</v>
      </c>
      <c r="N79" s="27" t="n">
        <f aca="false">$B79*M79</f>
        <v>0</v>
      </c>
      <c r="O79" s="28" t="n">
        <f aca="false">$C79*N79</f>
        <v>0</v>
      </c>
      <c r="P79" s="35" t="n">
        <f aca="false">$D79*O79</f>
        <v>0</v>
      </c>
      <c r="Q79" s="26" t="n">
        <v>2</v>
      </c>
      <c r="R79" s="27" t="n">
        <f aca="false">$B79*Q79</f>
        <v>0.5</v>
      </c>
      <c r="S79" s="28" t="n">
        <f aca="false">$C79*R79</f>
        <v>0.75</v>
      </c>
      <c r="T79" s="35" t="n">
        <f aca="false">$D79*S79</f>
        <v>4.5</v>
      </c>
      <c r="V79" s="27" t="n">
        <f aca="false">$B79*U79</f>
        <v>0</v>
      </c>
      <c r="W79" s="28" t="n">
        <f aca="false">$C79*V79</f>
        <v>0</v>
      </c>
      <c r="X79" s="35" t="n">
        <f aca="false">$D79*W79</f>
        <v>0</v>
      </c>
      <c r="Z79" s="27" t="n">
        <f aca="false">$B79*Y79</f>
        <v>0</v>
      </c>
      <c r="AA79" s="28" t="n">
        <f aca="false">$C79*Z79</f>
        <v>0</v>
      </c>
      <c r="AB79" s="35" t="n">
        <f aca="false">$D79*AA79</f>
        <v>0</v>
      </c>
    </row>
    <row r="80" customFormat="false" ht="15" hidden="false" customHeight="false" outlineLevel="0" collapsed="false">
      <c r="A80" s="19" t="str">
        <f aca="false">Specs!A80</f>
        <v>eMOSS_LICHEN_LITTER_GROUND_LICHEN_PERCENT_COVER</v>
      </c>
      <c r="B80" s="31" t="n">
        <v>0.25</v>
      </c>
      <c r="C80" s="32" t="n">
        <v>1.5</v>
      </c>
      <c r="D80" s="34" t="n">
        <f aca="false">(1/0.25*1.5)</f>
        <v>6</v>
      </c>
      <c r="F80" s="27" t="n">
        <f aca="false">$B80*E80</f>
        <v>0</v>
      </c>
      <c r="G80" s="28" t="n">
        <f aca="false">$C80*F80</f>
        <v>0</v>
      </c>
      <c r="H80" s="35" t="n">
        <f aca="false">$D80*G80</f>
        <v>0</v>
      </c>
      <c r="J80" s="27" t="n">
        <f aca="false">$B80*I80</f>
        <v>0</v>
      </c>
      <c r="K80" s="28" t="n">
        <f aca="false">$C80*J80</f>
        <v>0</v>
      </c>
      <c r="L80" s="35" t="n">
        <f aca="false">$D80*K80</f>
        <v>0</v>
      </c>
      <c r="N80" s="27" t="n">
        <f aca="false">$B80*M80</f>
        <v>0</v>
      </c>
      <c r="O80" s="28" t="n">
        <f aca="false">$C80*N80</f>
        <v>0</v>
      </c>
      <c r="P80" s="35" t="n">
        <f aca="false">$D80*O80</f>
        <v>0</v>
      </c>
      <c r="Q80" s="26" t="n">
        <v>5</v>
      </c>
      <c r="R80" s="27" t="n">
        <f aca="false">$B80*Q80</f>
        <v>1.25</v>
      </c>
      <c r="S80" s="28" t="n">
        <f aca="false">$C80*R80</f>
        <v>1.875</v>
      </c>
      <c r="T80" s="35" t="n">
        <f aca="false">$D80*S80</f>
        <v>11.25</v>
      </c>
      <c r="V80" s="27" t="n">
        <f aca="false">$B80*U80</f>
        <v>0</v>
      </c>
      <c r="W80" s="28" t="n">
        <f aca="false">$C80*V80</f>
        <v>0</v>
      </c>
      <c r="X80" s="35" t="n">
        <f aca="false">$D80*W80</f>
        <v>0</v>
      </c>
      <c r="Z80" s="27" t="n">
        <f aca="false">$B80*Y80</f>
        <v>0</v>
      </c>
      <c r="AA80" s="28" t="n">
        <f aca="false">$C80*Z80</f>
        <v>0</v>
      </c>
      <c r="AB80" s="35" t="n">
        <f aca="false">$D80*AA80</f>
        <v>0</v>
      </c>
    </row>
    <row r="81" customFormat="false" ht="15" hidden="false" customHeight="false" outlineLevel="0" collapsed="false">
      <c r="A81" s="19" t="str">
        <f aca="false">Specs!A81</f>
        <v>eMOSS_LICHEN_LITTER_LITTER_DEPTH</v>
      </c>
      <c r="B81" s="31" t="n">
        <v>0.25</v>
      </c>
      <c r="C81" s="32" t="n">
        <v>1.5</v>
      </c>
      <c r="D81" s="34" t="n">
        <f aca="false">(1/0.25*1.5)</f>
        <v>6</v>
      </c>
      <c r="E81" s="26" t="n">
        <v>0.2</v>
      </c>
      <c r="F81" s="27" t="n">
        <f aca="false">$B81*E81</f>
        <v>0.05</v>
      </c>
      <c r="G81" s="28" t="n">
        <f aca="false">$C81*F81</f>
        <v>0.075</v>
      </c>
      <c r="H81" s="35" t="n">
        <f aca="false">$D81*G81</f>
        <v>0.45</v>
      </c>
      <c r="I81" s="26" t="n">
        <v>1</v>
      </c>
      <c r="J81" s="27" t="n">
        <f aca="false">$B81*I81</f>
        <v>0.25</v>
      </c>
      <c r="K81" s="28" t="n">
        <f aca="false">$C81*J81</f>
        <v>0.375</v>
      </c>
      <c r="L81" s="35" t="n">
        <f aca="false">$D81*K81</f>
        <v>2.25</v>
      </c>
      <c r="M81" s="26" t="n">
        <v>2.5</v>
      </c>
      <c r="N81" s="27" t="n">
        <f aca="false">$B81*M81</f>
        <v>0.625</v>
      </c>
      <c r="O81" s="28" t="n">
        <f aca="false">$C81*N81</f>
        <v>0.9375</v>
      </c>
      <c r="P81" s="35" t="n">
        <f aca="false">$D81*O81</f>
        <v>5.625</v>
      </c>
      <c r="Q81" s="26" t="n">
        <v>1</v>
      </c>
      <c r="R81" s="27" t="n">
        <f aca="false">$B81*Q81</f>
        <v>0.25</v>
      </c>
      <c r="S81" s="28" t="n">
        <f aca="false">$C81*R81</f>
        <v>0.375</v>
      </c>
      <c r="T81" s="35" t="n">
        <f aca="false">$D81*S81</f>
        <v>2.25</v>
      </c>
      <c r="U81" s="26" t="n">
        <v>1.5</v>
      </c>
      <c r="V81" s="27" t="n">
        <f aca="false">$B81*U81</f>
        <v>0.375</v>
      </c>
      <c r="W81" s="28" t="n">
        <f aca="false">$C81*V81</f>
        <v>0.5625</v>
      </c>
      <c r="X81" s="35" t="n">
        <f aca="false">$D81*W81</f>
        <v>3.375</v>
      </c>
      <c r="Y81" s="26" t="n">
        <v>2</v>
      </c>
      <c r="Z81" s="27" t="n">
        <f aca="false">$B81*Y81</f>
        <v>0.5</v>
      </c>
      <c r="AA81" s="28" t="n">
        <f aca="false">$C81*Z81</f>
        <v>0.75</v>
      </c>
      <c r="AB81" s="35" t="n">
        <f aca="false">$D81*AA81</f>
        <v>4.5</v>
      </c>
    </row>
    <row r="82" customFormat="false" ht="15" hidden="false" customHeight="false" outlineLevel="0" collapsed="false">
      <c r="A82" s="19" t="str">
        <f aca="false">Specs!A82</f>
        <v>eMOSS_LICHEN_LITTER_LITTER_PERCENT_COVER</v>
      </c>
      <c r="B82" s="31" t="n">
        <v>0.25</v>
      </c>
      <c r="C82" s="32" t="n">
        <v>1.5</v>
      </c>
      <c r="D82" s="34" t="n">
        <f aca="false">(1/0.25*1.5)</f>
        <v>6</v>
      </c>
      <c r="E82" s="26" t="n">
        <v>70</v>
      </c>
      <c r="F82" s="27" t="n">
        <f aca="false">$B82*E82</f>
        <v>17.5</v>
      </c>
      <c r="G82" s="28" t="n">
        <f aca="false">$C82*F82</f>
        <v>26.25</v>
      </c>
      <c r="H82" s="35" t="n">
        <f aca="false">$D82*G82</f>
        <v>157.5</v>
      </c>
      <c r="I82" s="26" t="n">
        <v>60</v>
      </c>
      <c r="J82" s="27" t="n">
        <f aca="false">$B82*I82</f>
        <v>15</v>
      </c>
      <c r="K82" s="28" t="n">
        <f aca="false">$C82*J82</f>
        <v>22.5</v>
      </c>
      <c r="L82" s="35" t="n">
        <f aca="false">$D82*K82</f>
        <v>135</v>
      </c>
      <c r="M82" s="26" t="n">
        <v>5</v>
      </c>
      <c r="N82" s="27" t="n">
        <f aca="false">$B82*M82</f>
        <v>1.25</v>
      </c>
      <c r="O82" s="28" t="n">
        <f aca="false">$C82*N82</f>
        <v>1.875</v>
      </c>
      <c r="P82" s="35" t="n">
        <f aca="false">$D82*O82</f>
        <v>11.25</v>
      </c>
      <c r="Q82" s="26" t="n">
        <v>15</v>
      </c>
      <c r="R82" s="27" t="n">
        <f aca="false">$B82*Q82</f>
        <v>3.75</v>
      </c>
      <c r="S82" s="28" t="n">
        <f aca="false">$C82*R82</f>
        <v>5.625</v>
      </c>
      <c r="T82" s="35" t="n">
        <f aca="false">$D82*S82</f>
        <v>33.75</v>
      </c>
      <c r="U82" s="26" t="n">
        <v>90</v>
      </c>
      <c r="V82" s="27" t="n">
        <f aca="false">$B82*U82</f>
        <v>22.5</v>
      </c>
      <c r="W82" s="28" t="n">
        <f aca="false">$C82*V82</f>
        <v>33.75</v>
      </c>
      <c r="X82" s="35" t="n">
        <f aca="false">$D82*W82</f>
        <v>202.5</v>
      </c>
      <c r="Y82" s="26" t="n">
        <v>70</v>
      </c>
      <c r="Z82" s="27" t="n">
        <f aca="false">$B82*Y82</f>
        <v>17.5</v>
      </c>
      <c r="AA82" s="28" t="n">
        <f aca="false">$C82*Z82</f>
        <v>26.25</v>
      </c>
      <c r="AB82" s="35" t="n">
        <f aca="false">$D82*AA82</f>
        <v>157.5</v>
      </c>
    </row>
    <row r="83" customFormat="false" ht="15" hidden="false" customHeight="false" outlineLevel="0" collapsed="false">
      <c r="A83" s="19" t="str">
        <f aca="false">Specs!A83</f>
        <v>eMOSS_LICHEN_LITTER_MOSS_DEPTH</v>
      </c>
      <c r="B83" s="31" t="n">
        <v>0.25</v>
      </c>
      <c r="C83" s="32" t="n">
        <v>1.5</v>
      </c>
      <c r="D83" s="34" t="n">
        <f aca="false">(1/0.25*1.5)</f>
        <v>6</v>
      </c>
      <c r="F83" s="27" t="n">
        <f aca="false">$B83*E83</f>
        <v>0</v>
      </c>
      <c r="G83" s="28" t="n">
        <f aca="false">$C83*F83</f>
        <v>0</v>
      </c>
      <c r="H83" s="35" t="n">
        <f aca="false">$D83*G83</f>
        <v>0</v>
      </c>
      <c r="J83" s="27" t="n">
        <f aca="false">$B83*I83</f>
        <v>0</v>
      </c>
      <c r="K83" s="28" t="n">
        <f aca="false">$C83*J83</f>
        <v>0</v>
      </c>
      <c r="L83" s="35" t="n">
        <f aca="false">$D83*K83</f>
        <v>0</v>
      </c>
      <c r="N83" s="27" t="n">
        <f aca="false">$B83*M83</f>
        <v>0</v>
      </c>
      <c r="O83" s="28" t="n">
        <f aca="false">$C83*N83</f>
        <v>0</v>
      </c>
      <c r="P83" s="35" t="n">
        <f aca="false">$D83*O83</f>
        <v>0</v>
      </c>
      <c r="Q83" s="26" t="n">
        <v>2.5</v>
      </c>
      <c r="R83" s="27" t="n">
        <f aca="false">$B83*Q83</f>
        <v>0.625</v>
      </c>
      <c r="S83" s="28" t="n">
        <f aca="false">$C83*R83</f>
        <v>0.9375</v>
      </c>
      <c r="T83" s="35" t="n">
        <f aca="false">$D83*S83</f>
        <v>5.625</v>
      </c>
      <c r="U83" s="26" t="n">
        <v>1</v>
      </c>
      <c r="V83" s="27" t="n">
        <f aca="false">$B83*U83</f>
        <v>0.25</v>
      </c>
      <c r="W83" s="28" t="n">
        <f aca="false">$C83*V83</f>
        <v>0.375</v>
      </c>
      <c r="X83" s="35" t="n">
        <f aca="false">$D83*W83</f>
        <v>2.25</v>
      </c>
      <c r="Z83" s="27" t="n">
        <f aca="false">$B83*Y83</f>
        <v>0</v>
      </c>
      <c r="AA83" s="28" t="n">
        <f aca="false">$C83*Z83</f>
        <v>0</v>
      </c>
      <c r="AB83" s="35" t="n">
        <f aca="false">$D83*AA83</f>
        <v>0</v>
      </c>
    </row>
    <row r="84" customFormat="false" ht="15" hidden="false" customHeight="false" outlineLevel="0" collapsed="false">
      <c r="A84" s="19" t="str">
        <f aca="false">Specs!A84</f>
        <v>eMOSS_LICHEN_LITTER_MOSS_PERCENT_COVER</v>
      </c>
      <c r="B84" s="31" t="n">
        <v>0.25</v>
      </c>
      <c r="C84" s="32" t="n">
        <v>1.5</v>
      </c>
      <c r="D84" s="34" t="n">
        <f aca="false">(1/0.25*1.5)</f>
        <v>6</v>
      </c>
      <c r="F84" s="27" t="n">
        <f aca="false">$B84*E84</f>
        <v>0</v>
      </c>
      <c r="G84" s="28" t="n">
        <f aca="false">$C84*F84</f>
        <v>0</v>
      </c>
      <c r="H84" s="35" t="n">
        <f aca="false">$D84*G84</f>
        <v>0</v>
      </c>
      <c r="J84" s="27" t="n">
        <f aca="false">$B84*I84</f>
        <v>0</v>
      </c>
      <c r="K84" s="28" t="n">
        <f aca="false">$C84*J84</f>
        <v>0</v>
      </c>
      <c r="L84" s="35" t="n">
        <f aca="false">$D84*K84</f>
        <v>0</v>
      </c>
      <c r="N84" s="27" t="n">
        <f aca="false">$B84*M84</f>
        <v>0</v>
      </c>
      <c r="O84" s="28" t="n">
        <f aca="false">$C84*N84</f>
        <v>0</v>
      </c>
      <c r="P84" s="35" t="n">
        <f aca="false">$D84*O84</f>
        <v>0</v>
      </c>
      <c r="Q84" s="26" t="n">
        <v>80</v>
      </c>
      <c r="R84" s="27" t="n">
        <f aca="false">$B84*Q84</f>
        <v>20</v>
      </c>
      <c r="S84" s="28" t="n">
        <f aca="false">$C84*R84</f>
        <v>30</v>
      </c>
      <c r="T84" s="35" t="n">
        <f aca="false">$D84*S84</f>
        <v>180</v>
      </c>
      <c r="U84" s="26" t="n">
        <v>5</v>
      </c>
      <c r="V84" s="27" t="n">
        <f aca="false">$B84*U84</f>
        <v>1.25</v>
      </c>
      <c r="W84" s="28" t="n">
        <f aca="false">$C84*V84</f>
        <v>1.875</v>
      </c>
      <c r="X84" s="35" t="n">
        <f aca="false">$D84*W84</f>
        <v>11.25</v>
      </c>
      <c r="Z84" s="27" t="n">
        <f aca="false">$B84*Y84</f>
        <v>0</v>
      </c>
      <c r="AA84" s="28" t="n">
        <f aca="false">$C84*Z84</f>
        <v>0</v>
      </c>
      <c r="AB84" s="35" t="n">
        <f aca="false">$D84*AA84</f>
        <v>0</v>
      </c>
    </row>
    <row r="85" customFormat="false" ht="15" hidden="false" customHeight="false" outlineLevel="0" collapsed="false">
      <c r="A85" s="19" t="str">
        <f aca="false">Specs!A85</f>
        <v>eGROUND_FUEL_DUFF_LOWER_DEPTH</v>
      </c>
      <c r="B85" s="31" t="n">
        <v>0.25</v>
      </c>
      <c r="C85" s="32"/>
      <c r="D85" s="33"/>
      <c r="F85" s="27" t="n">
        <f aca="false">$B85*E85</f>
        <v>0</v>
      </c>
      <c r="G85" s="28" t="n">
        <f aca="false">F85</f>
        <v>0</v>
      </c>
      <c r="H85" s="35" t="n">
        <f aca="false">G85</f>
        <v>0</v>
      </c>
      <c r="I85" s="26" t="n">
        <v>0.2</v>
      </c>
      <c r="J85" s="27" t="n">
        <f aca="false">$B85*I85</f>
        <v>0.05</v>
      </c>
      <c r="K85" s="28" t="n">
        <f aca="false">J85</f>
        <v>0.05</v>
      </c>
      <c r="L85" s="35" t="n">
        <f aca="false">K85</f>
        <v>0.05</v>
      </c>
      <c r="N85" s="27" t="n">
        <f aca="false">$B85*M85</f>
        <v>0</v>
      </c>
      <c r="O85" s="28" t="n">
        <f aca="false">N85</f>
        <v>0</v>
      </c>
      <c r="P85" s="35" t="n">
        <f aca="false">O85</f>
        <v>0</v>
      </c>
      <c r="Q85" s="26" t="n">
        <v>2</v>
      </c>
      <c r="R85" s="27" t="n">
        <f aca="false">$B85*Q85</f>
        <v>0.5</v>
      </c>
      <c r="S85" s="28" t="n">
        <f aca="false">R85</f>
        <v>0.5</v>
      </c>
      <c r="T85" s="35" t="n">
        <f aca="false">S85</f>
        <v>0.5</v>
      </c>
      <c r="V85" s="27" t="n">
        <f aca="false">$B85*U85</f>
        <v>0</v>
      </c>
      <c r="W85" s="28" t="n">
        <f aca="false">V85</f>
        <v>0</v>
      </c>
      <c r="X85" s="35" t="n">
        <f aca="false">W85</f>
        <v>0</v>
      </c>
      <c r="Z85" s="27" t="n">
        <f aca="false">$B85*Y85</f>
        <v>0</v>
      </c>
      <c r="AA85" s="28" t="n">
        <f aca="false">Z85</f>
        <v>0</v>
      </c>
      <c r="AB85" s="35" t="n">
        <f aca="false">AA85</f>
        <v>0</v>
      </c>
    </row>
    <row r="86" customFormat="false" ht="15" hidden="false" customHeight="false" outlineLevel="0" collapsed="false">
      <c r="A86" s="19" t="str">
        <f aca="false">Specs!A86</f>
        <v>eGROUND_FUEL_DUFF_LOWER_PERCENT_COVER</v>
      </c>
      <c r="B86" s="31" t="n">
        <v>0.25</v>
      </c>
      <c r="C86" s="32"/>
      <c r="D86" s="33"/>
      <c r="F86" s="27" t="n">
        <f aca="false">$B86*E86</f>
        <v>0</v>
      </c>
      <c r="G86" s="28" t="n">
        <f aca="false">F86</f>
        <v>0</v>
      </c>
      <c r="H86" s="35" t="n">
        <f aca="false">G86</f>
        <v>0</v>
      </c>
      <c r="I86" s="26" t="n">
        <v>60</v>
      </c>
      <c r="J86" s="27" t="n">
        <f aca="false">$B86*I86</f>
        <v>15</v>
      </c>
      <c r="K86" s="28" t="n">
        <f aca="false">J86</f>
        <v>15</v>
      </c>
      <c r="L86" s="35" t="n">
        <f aca="false">K86</f>
        <v>15</v>
      </c>
      <c r="N86" s="27" t="n">
        <f aca="false">$B86*M86</f>
        <v>0</v>
      </c>
      <c r="O86" s="28" t="n">
        <f aca="false">N86</f>
        <v>0</v>
      </c>
      <c r="P86" s="35" t="n">
        <f aca="false">O86</f>
        <v>0</v>
      </c>
      <c r="Q86" s="26" t="n">
        <v>90</v>
      </c>
      <c r="R86" s="27" t="n">
        <f aca="false">$B86*Q86</f>
        <v>22.5</v>
      </c>
      <c r="S86" s="28" t="n">
        <f aca="false">R86</f>
        <v>22.5</v>
      </c>
      <c r="T86" s="35" t="n">
        <f aca="false">S86</f>
        <v>22.5</v>
      </c>
      <c r="V86" s="27" t="n">
        <f aca="false">$B86*U86</f>
        <v>0</v>
      </c>
      <c r="W86" s="28" t="n">
        <f aca="false">V86</f>
        <v>0</v>
      </c>
      <c r="X86" s="35" t="n">
        <f aca="false">W86</f>
        <v>0</v>
      </c>
      <c r="Z86" s="27" t="n">
        <f aca="false">$B86*Y86</f>
        <v>0</v>
      </c>
      <c r="AA86" s="28" t="n">
        <f aca="false">Z86</f>
        <v>0</v>
      </c>
      <c r="AB86" s="35" t="n">
        <f aca="false">AA86</f>
        <v>0</v>
      </c>
    </row>
    <row r="87" customFormat="false" ht="15" hidden="false" customHeight="false" outlineLevel="0" collapsed="false">
      <c r="A87" s="19" t="str">
        <f aca="false">Specs!A87</f>
        <v>eGROUND_FUEL_DUFF_UPPER_DEPTH</v>
      </c>
      <c r="B87" s="31" t="n">
        <v>0.25</v>
      </c>
      <c r="C87" s="32"/>
      <c r="D87" s="33"/>
      <c r="E87" s="26" t="n">
        <v>0.5</v>
      </c>
      <c r="F87" s="27" t="n">
        <f aca="false">$B87*E87</f>
        <v>0.125</v>
      </c>
      <c r="G87" s="28" t="n">
        <f aca="false">F87</f>
        <v>0.125</v>
      </c>
      <c r="H87" s="35" t="n">
        <f aca="false">G87</f>
        <v>0.125</v>
      </c>
      <c r="I87" s="26" t="n">
        <v>0.4</v>
      </c>
      <c r="J87" s="27" t="n">
        <f aca="false">$B87*I87</f>
        <v>0.1</v>
      </c>
      <c r="K87" s="28" t="n">
        <f aca="false">J87</f>
        <v>0.1</v>
      </c>
      <c r="L87" s="35" t="n">
        <f aca="false">K87</f>
        <v>0.1</v>
      </c>
      <c r="M87" s="26" t="n">
        <v>0.2</v>
      </c>
      <c r="N87" s="27" t="n">
        <f aca="false">$B87*M87</f>
        <v>0.05</v>
      </c>
      <c r="O87" s="28" t="n">
        <f aca="false">N87</f>
        <v>0.05</v>
      </c>
      <c r="P87" s="35" t="n">
        <f aca="false">O87</f>
        <v>0.05</v>
      </c>
      <c r="Q87" s="26" t="n">
        <v>4</v>
      </c>
      <c r="R87" s="27" t="n">
        <f aca="false">$B87*Q87</f>
        <v>1</v>
      </c>
      <c r="S87" s="28" t="n">
        <f aca="false">R87</f>
        <v>1</v>
      </c>
      <c r="T87" s="35" t="n">
        <f aca="false">S87</f>
        <v>1</v>
      </c>
      <c r="U87" s="26" t="n">
        <v>1</v>
      </c>
      <c r="V87" s="27" t="n">
        <f aca="false">$B87*U87</f>
        <v>0.25</v>
      </c>
      <c r="W87" s="28" t="n">
        <f aca="false">V87</f>
        <v>0.25</v>
      </c>
      <c r="X87" s="35" t="n">
        <f aca="false">W87</f>
        <v>0.25</v>
      </c>
      <c r="Y87" s="26" t="n">
        <v>1.5</v>
      </c>
      <c r="Z87" s="27" t="n">
        <f aca="false">$B87*Y87</f>
        <v>0.375</v>
      </c>
      <c r="AA87" s="28" t="n">
        <f aca="false">Z87</f>
        <v>0.375</v>
      </c>
      <c r="AB87" s="35" t="n">
        <f aca="false">AA87</f>
        <v>0.375</v>
      </c>
    </row>
    <row r="88" customFormat="false" ht="15" hidden="false" customHeight="false" outlineLevel="0" collapsed="false">
      <c r="A88" s="19" t="str">
        <f aca="false">Specs!A88</f>
        <v>eGROUND_FUEL_DUFF_UPPER_PERCENT_COVER</v>
      </c>
      <c r="B88" s="31" t="n">
        <v>0.25</v>
      </c>
      <c r="C88" s="32"/>
      <c r="D88" s="33"/>
      <c r="E88" s="26" t="n">
        <v>70</v>
      </c>
      <c r="F88" s="27" t="n">
        <f aca="false">$B88*E88</f>
        <v>17.5</v>
      </c>
      <c r="G88" s="28" t="n">
        <f aca="false">F88</f>
        <v>17.5</v>
      </c>
      <c r="H88" s="35" t="n">
        <f aca="false">G88</f>
        <v>17.5</v>
      </c>
      <c r="I88" s="26" t="n">
        <v>60</v>
      </c>
      <c r="J88" s="27" t="n">
        <f aca="false">$B88*I88</f>
        <v>15</v>
      </c>
      <c r="K88" s="28" t="n">
        <f aca="false">J88</f>
        <v>15</v>
      </c>
      <c r="L88" s="35" t="n">
        <f aca="false">K88</f>
        <v>15</v>
      </c>
      <c r="M88" s="26" t="n">
        <v>70</v>
      </c>
      <c r="N88" s="27" t="n">
        <f aca="false">$B88*M88</f>
        <v>17.5</v>
      </c>
      <c r="O88" s="28" t="n">
        <f aca="false">N88</f>
        <v>17.5</v>
      </c>
      <c r="P88" s="35" t="n">
        <f aca="false">O88</f>
        <v>17.5</v>
      </c>
      <c r="Q88" s="26" t="n">
        <v>100</v>
      </c>
      <c r="R88" s="27" t="n">
        <f aca="false">$B88*Q88</f>
        <v>25</v>
      </c>
      <c r="S88" s="28" t="n">
        <f aca="false">R88</f>
        <v>25</v>
      </c>
      <c r="T88" s="35" t="n">
        <f aca="false">S88</f>
        <v>25</v>
      </c>
      <c r="U88" s="26" t="n">
        <v>90</v>
      </c>
      <c r="V88" s="27" t="n">
        <f aca="false">$B88*U88</f>
        <v>22.5</v>
      </c>
      <c r="W88" s="28" t="n">
        <f aca="false">V88</f>
        <v>22.5</v>
      </c>
      <c r="X88" s="35" t="n">
        <f aca="false">W88</f>
        <v>22.5</v>
      </c>
      <c r="Y88" s="26" t="n">
        <v>70</v>
      </c>
      <c r="Z88" s="27" t="n">
        <f aca="false">$B88*Y88</f>
        <v>17.5</v>
      </c>
      <c r="AA88" s="28" t="n">
        <f aca="false">Z88</f>
        <v>17.5</v>
      </c>
      <c r="AB88" s="35" t="n">
        <f aca="false">AA88</f>
        <v>17.5</v>
      </c>
    </row>
    <row r="89" customFormat="false" ht="15" hidden="false" customHeight="false" outlineLevel="0" collapsed="false">
      <c r="A89" s="19" t="str">
        <f aca="false">Specs!A89</f>
        <v>eGROUND_FUEL_BASAL_ACCUMULATION_DEPTH</v>
      </c>
      <c r="B89" s="31" t="n">
        <v>0.25</v>
      </c>
      <c r="C89" s="32"/>
      <c r="D89" s="33"/>
      <c r="F89" s="27" t="n">
        <f aca="false">$B89*E89</f>
        <v>0</v>
      </c>
      <c r="G89" s="28" t="n">
        <f aca="false">F89</f>
        <v>0</v>
      </c>
      <c r="H89" s="35" t="n">
        <f aca="false">G89</f>
        <v>0</v>
      </c>
      <c r="J89" s="27" t="n">
        <f aca="false">$B89*I89</f>
        <v>0</v>
      </c>
      <c r="K89" s="28" t="n">
        <f aca="false">J89</f>
        <v>0</v>
      </c>
      <c r="L89" s="35" t="n">
        <f aca="false">K89</f>
        <v>0</v>
      </c>
      <c r="N89" s="27" t="n">
        <f aca="false">$B89*M89</f>
        <v>0</v>
      </c>
      <c r="O89" s="28" t="n">
        <f aca="false">N89</f>
        <v>0</v>
      </c>
      <c r="P89" s="35" t="n">
        <f aca="false">O89</f>
        <v>0</v>
      </c>
      <c r="R89" s="27" t="n">
        <f aca="false">$B89*Q89</f>
        <v>0</v>
      </c>
      <c r="S89" s="28" t="n">
        <f aca="false">R89</f>
        <v>0</v>
      </c>
      <c r="T89" s="35" t="n">
        <f aca="false">S89</f>
        <v>0</v>
      </c>
      <c r="V89" s="27" t="n">
        <f aca="false">$B89*U89</f>
        <v>0</v>
      </c>
      <c r="W89" s="28" t="n">
        <f aca="false">V89</f>
        <v>0</v>
      </c>
      <c r="X89" s="35" t="n">
        <f aca="false">W89</f>
        <v>0</v>
      </c>
      <c r="Z89" s="27" t="n">
        <f aca="false">$B89*Y89</f>
        <v>0</v>
      </c>
      <c r="AA89" s="28" t="n">
        <f aca="false">Z89</f>
        <v>0</v>
      </c>
      <c r="AB89" s="35" t="n">
        <f aca="false">AA89</f>
        <v>0</v>
      </c>
    </row>
    <row r="90" customFormat="false" ht="15" hidden="false" customHeight="false" outlineLevel="0" collapsed="false">
      <c r="A90" s="19" t="str">
        <f aca="false">Specs!A90</f>
        <v>eGROUND_FUEL_BASAL_ACCUMULATION_NUMBER_PER_UNIT_AREA</v>
      </c>
      <c r="B90" s="31" t="n">
        <v>0.25</v>
      </c>
      <c r="C90" s="32"/>
      <c r="D90" s="33"/>
      <c r="F90" s="27" t="n">
        <f aca="false">$B90*E90</f>
        <v>0</v>
      </c>
      <c r="G90" s="28" t="n">
        <f aca="false">F90</f>
        <v>0</v>
      </c>
      <c r="H90" s="35" t="n">
        <f aca="false">G90</f>
        <v>0</v>
      </c>
      <c r="J90" s="27" t="n">
        <f aca="false">$B90*I90</f>
        <v>0</v>
      </c>
      <c r="K90" s="28" t="n">
        <f aca="false">J90</f>
        <v>0</v>
      </c>
      <c r="L90" s="35" t="n">
        <f aca="false">K90</f>
        <v>0</v>
      </c>
      <c r="N90" s="27" t="n">
        <f aca="false">$B90*M90</f>
        <v>0</v>
      </c>
      <c r="O90" s="28" t="n">
        <f aca="false">N90</f>
        <v>0</v>
      </c>
      <c r="P90" s="35" t="n">
        <f aca="false">O90</f>
        <v>0</v>
      </c>
      <c r="R90" s="27" t="n">
        <f aca="false">$B90*Q90</f>
        <v>0</v>
      </c>
      <c r="S90" s="28" t="n">
        <f aca="false">R90</f>
        <v>0</v>
      </c>
      <c r="T90" s="35" t="n">
        <f aca="false">S90</f>
        <v>0</v>
      </c>
      <c r="V90" s="27" t="n">
        <f aca="false">$B90*U90</f>
        <v>0</v>
      </c>
      <c r="W90" s="28" t="n">
        <f aca="false">V90</f>
        <v>0</v>
      </c>
      <c r="X90" s="35" t="n">
        <f aca="false">W90</f>
        <v>0</v>
      </c>
      <c r="Z90" s="27" t="n">
        <f aca="false">$B90*Y90</f>
        <v>0</v>
      </c>
      <c r="AA90" s="28" t="n">
        <f aca="false">Z90</f>
        <v>0</v>
      </c>
      <c r="AB90" s="35" t="n">
        <f aca="false">AA90</f>
        <v>0</v>
      </c>
    </row>
    <row r="91" customFormat="false" ht="15" hidden="false" customHeight="false" outlineLevel="0" collapsed="false">
      <c r="A91" s="19" t="str">
        <f aca="false">Specs!A91</f>
        <v>eGROUND_FUEL_BASAL_ACCUMULATION_RADIUS</v>
      </c>
      <c r="B91" s="31" t="n">
        <v>0.25</v>
      </c>
      <c r="C91" s="32"/>
      <c r="D91" s="33"/>
      <c r="F91" s="27" t="n">
        <f aca="false">$B91*E91</f>
        <v>0</v>
      </c>
      <c r="G91" s="28" t="n">
        <f aca="false">F91</f>
        <v>0</v>
      </c>
      <c r="H91" s="35" t="n">
        <f aca="false">G91</f>
        <v>0</v>
      </c>
      <c r="J91" s="27" t="n">
        <f aca="false">$B91*I91</f>
        <v>0</v>
      </c>
      <c r="K91" s="28" t="n">
        <f aca="false">J91</f>
        <v>0</v>
      </c>
      <c r="L91" s="35" t="n">
        <f aca="false">K91</f>
        <v>0</v>
      </c>
      <c r="N91" s="27" t="n">
        <f aca="false">$B91*M91</f>
        <v>0</v>
      </c>
      <c r="O91" s="28" t="n">
        <f aca="false">N91</f>
        <v>0</v>
      </c>
      <c r="P91" s="35" t="n">
        <f aca="false">O91</f>
        <v>0</v>
      </c>
      <c r="R91" s="27" t="n">
        <f aca="false">$B91*Q91</f>
        <v>0</v>
      </c>
      <c r="S91" s="28" t="n">
        <f aca="false">R91</f>
        <v>0</v>
      </c>
      <c r="T91" s="35" t="n">
        <f aca="false">S91</f>
        <v>0</v>
      </c>
      <c r="V91" s="27" t="n">
        <f aca="false">$B91*U91</f>
        <v>0</v>
      </c>
      <c r="W91" s="28" t="n">
        <f aca="false">V91</f>
        <v>0</v>
      </c>
      <c r="X91" s="35" t="n">
        <f aca="false">W91</f>
        <v>0</v>
      </c>
      <c r="Z91" s="27" t="n">
        <f aca="false">$B91*Y91</f>
        <v>0</v>
      </c>
      <c r="AA91" s="28" t="n">
        <f aca="false">Z91</f>
        <v>0</v>
      </c>
      <c r="AB91" s="35" t="n">
        <f aca="false">AA91</f>
        <v>0</v>
      </c>
    </row>
    <row r="92" customFormat="false" ht="15" hidden="false" customHeight="false" outlineLevel="0" collapsed="false">
      <c r="A92" s="19" t="str">
        <f aca="false">Specs!A92</f>
        <v>eGROUND_FUEL_SQUIRREL_MIDDENS_DEPTH</v>
      </c>
      <c r="B92" s="31" t="n">
        <v>0.25</v>
      </c>
      <c r="C92" s="32"/>
      <c r="D92" s="33"/>
      <c r="F92" s="27" t="n">
        <f aca="false">$B92*E92</f>
        <v>0</v>
      </c>
      <c r="G92" s="28" t="n">
        <f aca="false">F92</f>
        <v>0</v>
      </c>
      <c r="H92" s="35" t="n">
        <f aca="false">G92</f>
        <v>0</v>
      </c>
      <c r="J92" s="27" t="n">
        <f aca="false">$B92*I92</f>
        <v>0</v>
      </c>
      <c r="K92" s="28" t="n">
        <f aca="false">J92</f>
        <v>0</v>
      </c>
      <c r="L92" s="35" t="n">
        <f aca="false">K92</f>
        <v>0</v>
      </c>
      <c r="N92" s="27" t="n">
        <f aca="false">$B92*M92</f>
        <v>0</v>
      </c>
      <c r="O92" s="28" t="n">
        <f aca="false">N92</f>
        <v>0</v>
      </c>
      <c r="P92" s="35" t="n">
        <f aca="false">O92</f>
        <v>0</v>
      </c>
      <c r="Q92" s="26" t="n">
        <v>18</v>
      </c>
      <c r="R92" s="27" t="n">
        <f aca="false">$B92*Q92</f>
        <v>4.5</v>
      </c>
      <c r="S92" s="28" t="n">
        <f aca="false">R92</f>
        <v>4.5</v>
      </c>
      <c r="T92" s="35" t="n">
        <f aca="false">S92</f>
        <v>4.5</v>
      </c>
      <c r="V92" s="27" t="n">
        <f aca="false">$B92*U92</f>
        <v>0</v>
      </c>
      <c r="W92" s="28" t="n">
        <f aca="false">V92</f>
        <v>0</v>
      </c>
      <c r="X92" s="35" t="n">
        <f aca="false">W92</f>
        <v>0</v>
      </c>
      <c r="Z92" s="27" t="n">
        <f aca="false">$B92*Y92</f>
        <v>0</v>
      </c>
      <c r="AA92" s="28" t="n">
        <f aca="false">Z92</f>
        <v>0</v>
      </c>
      <c r="AB92" s="35" t="n">
        <f aca="false">AA92</f>
        <v>0</v>
      </c>
    </row>
    <row r="93" customFormat="false" ht="15" hidden="false" customHeight="false" outlineLevel="0" collapsed="false">
      <c r="A93" s="19" t="str">
        <f aca="false">Specs!A93</f>
        <v>eGROUND_FUEL_SQUIRREL_MIDDENS_NUMBER_PER_UNIT_AREA</v>
      </c>
      <c r="B93" s="31" t="n">
        <v>0.25</v>
      </c>
      <c r="C93" s="32"/>
      <c r="D93" s="33"/>
      <c r="F93" s="27" t="n">
        <f aca="false">$B93*E93</f>
        <v>0</v>
      </c>
      <c r="G93" s="28" t="n">
        <f aca="false">F93</f>
        <v>0</v>
      </c>
      <c r="H93" s="35" t="n">
        <f aca="false">G93</f>
        <v>0</v>
      </c>
      <c r="J93" s="27" t="n">
        <f aca="false">$B93*I93</f>
        <v>0</v>
      </c>
      <c r="K93" s="28" t="n">
        <f aca="false">J93</f>
        <v>0</v>
      </c>
      <c r="L93" s="35" t="n">
        <f aca="false">K93</f>
        <v>0</v>
      </c>
      <c r="N93" s="27" t="n">
        <f aca="false">$B93*M93</f>
        <v>0</v>
      </c>
      <c r="O93" s="28" t="n">
        <f aca="false">N93</f>
        <v>0</v>
      </c>
      <c r="P93" s="35" t="n">
        <f aca="false">O93</f>
        <v>0</v>
      </c>
      <c r="Q93" s="26" t="n">
        <v>1</v>
      </c>
      <c r="R93" s="27" t="n">
        <f aca="false">$B93*Q93</f>
        <v>0.25</v>
      </c>
      <c r="S93" s="28" t="n">
        <f aca="false">R93</f>
        <v>0.25</v>
      </c>
      <c r="T93" s="35" t="n">
        <f aca="false">S93</f>
        <v>0.25</v>
      </c>
      <c r="V93" s="27" t="n">
        <f aca="false">$B93*U93</f>
        <v>0</v>
      </c>
      <c r="W93" s="28" t="n">
        <f aca="false">V93</f>
        <v>0</v>
      </c>
      <c r="X93" s="35" t="n">
        <f aca="false">W93</f>
        <v>0</v>
      </c>
      <c r="Z93" s="27" t="n">
        <f aca="false">$B93*Y93</f>
        <v>0</v>
      </c>
      <c r="AA93" s="28" t="n">
        <f aca="false">Z93</f>
        <v>0</v>
      </c>
      <c r="AB93" s="35" t="n">
        <f aca="false">AA93</f>
        <v>0</v>
      </c>
    </row>
    <row r="94" customFormat="false" ht="15" hidden="false" customHeight="false" outlineLevel="0" collapsed="false">
      <c r="A94" s="19" t="str">
        <f aca="false">Specs!A94</f>
        <v>eGROUND_FUEL_SQUIRREL_MIDDENS_RADIUS</v>
      </c>
      <c r="B94" s="31" t="n">
        <v>0.25</v>
      </c>
      <c r="C94" s="32"/>
      <c r="D94" s="33"/>
      <c r="F94" s="27" t="n">
        <f aca="false">$B94*E94</f>
        <v>0</v>
      </c>
      <c r="G94" s="28" t="n">
        <f aca="false">F94</f>
        <v>0</v>
      </c>
      <c r="H94" s="35" t="n">
        <f aca="false">G94</f>
        <v>0</v>
      </c>
      <c r="J94" s="27" t="n">
        <f aca="false">$B94*I94</f>
        <v>0</v>
      </c>
      <c r="K94" s="28" t="n">
        <f aca="false">J94</f>
        <v>0</v>
      </c>
      <c r="L94" s="35" t="n">
        <f aca="false">K94</f>
        <v>0</v>
      </c>
      <c r="N94" s="27" t="n">
        <f aca="false">$B94*M94</f>
        <v>0</v>
      </c>
      <c r="O94" s="28" t="n">
        <f aca="false">N94</f>
        <v>0</v>
      </c>
      <c r="P94" s="35" t="n">
        <f aca="false">O94</f>
        <v>0</v>
      </c>
      <c r="Q94" s="26" t="n">
        <v>5</v>
      </c>
      <c r="R94" s="27" t="n">
        <f aca="false">$B94*Q94</f>
        <v>1.25</v>
      </c>
      <c r="S94" s="28" t="n">
        <f aca="false">R94</f>
        <v>1.25</v>
      </c>
      <c r="T94" s="35" t="n">
        <f aca="false">S94</f>
        <v>1.25</v>
      </c>
      <c r="V94" s="27" t="n">
        <f aca="false">$B94*U94</f>
        <v>0</v>
      </c>
      <c r="W94" s="28" t="n">
        <f aca="false">V94</f>
        <v>0</v>
      </c>
      <c r="X94" s="35" t="n">
        <f aca="false">W94</f>
        <v>0</v>
      </c>
      <c r="Z94" s="27" t="n">
        <f aca="false">$B94*Y94</f>
        <v>0</v>
      </c>
      <c r="AA94" s="28" t="n">
        <f aca="false">Z94</f>
        <v>0</v>
      </c>
      <c r="AB94" s="35" t="n">
        <f aca="false">AA94</f>
        <v>0</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AB94"/>
  <sheetViews>
    <sheetView windowProtection="false" showFormulas="false" showGridLines="true" showRowColHeaders="true" showZeros="true" rightToLeft="false" tabSelected="false" showOutlineSymbols="true" defaultGridColor="true" view="normal" topLeftCell="D2" colorId="64" zoomScale="100" zoomScaleNormal="100" zoomScalePageLayoutView="100" workbookViewId="0">
      <selection pane="topLeft" activeCell="B18" activeCellId="0" sqref="B18"/>
    </sheetView>
  </sheetViews>
  <sheetFormatPr defaultRowHeight="15"/>
  <cols>
    <col collapsed="false" hidden="false" max="1" min="1" style="0" width="73.5910931174089"/>
    <col collapsed="false" hidden="false" max="2" min="2" style="0" width="41.9919028340081"/>
    <col collapsed="false" hidden="false" max="3" min="3" style="0" width="50.8825910931174"/>
    <col collapsed="false" hidden="false" max="4" min="4" style="0" width="24.8502024291498"/>
    <col collapsed="false" hidden="false" max="6" min="5" style="0" width="9.10526315789474"/>
    <col collapsed="false" hidden="false" max="7" min="7" style="20" width="9.10526315789474"/>
    <col collapsed="false" hidden="false" max="8" min="8" style="21" width="9.10526315789474"/>
    <col collapsed="false" hidden="false" max="10" min="9" style="0" width="9.10526315789474"/>
    <col collapsed="false" hidden="false" max="11" min="11" style="20" width="9.10526315789474"/>
    <col collapsed="false" hidden="false" max="12" min="12" style="21" width="9.10526315789474"/>
    <col collapsed="false" hidden="false" max="14" min="13" style="0" width="9.10526315789474"/>
    <col collapsed="false" hidden="false" max="15" min="15" style="20" width="9.10526315789474"/>
    <col collapsed="false" hidden="false" max="16" min="16" style="21" width="9.10526315789474"/>
    <col collapsed="false" hidden="false" max="18" min="17" style="0" width="9.10526315789474"/>
    <col collapsed="false" hidden="false" max="19" min="19" style="20" width="9.10526315789474"/>
    <col collapsed="false" hidden="false" max="20" min="20" style="21" width="9.10526315789474"/>
    <col collapsed="false" hidden="false" max="22" min="21" style="0" width="9.10526315789474"/>
    <col collapsed="false" hidden="false" max="23" min="23" style="20" width="9.10526315789474"/>
    <col collapsed="false" hidden="false" max="24" min="24" style="21" width="9.10526315789474"/>
    <col collapsed="false" hidden="false" max="25" min="25" style="0" width="8.57085020242915"/>
    <col collapsed="false" hidden="false" max="26" min="26" style="0" width="9.10526315789474"/>
    <col collapsed="false" hidden="false" max="27" min="27" style="20" width="9.10526315789474"/>
    <col collapsed="false" hidden="false" max="28" min="28" style="21" width="9.10526315789474"/>
    <col collapsed="false" hidden="false" max="1025" min="29" style="0" width="8.57085020242915"/>
  </cols>
  <sheetData>
    <row r="1" s="26" customFormat="true" ht="15" hidden="false" customHeight="false" outlineLevel="0" collapsed="false">
      <c r="A1" s="22"/>
      <c r="B1" s="23"/>
      <c r="C1" s="24"/>
      <c r="D1" s="25"/>
      <c r="F1" s="27"/>
      <c r="G1" s="28"/>
      <c r="H1" s="21"/>
      <c r="J1" s="27"/>
      <c r="K1" s="28"/>
      <c r="L1" s="21"/>
      <c r="N1" s="27"/>
      <c r="O1" s="28"/>
      <c r="P1" s="21"/>
      <c r="R1" s="27"/>
      <c r="S1" s="28"/>
      <c r="T1" s="21"/>
      <c r="V1" s="27"/>
      <c r="W1" s="28"/>
      <c r="X1" s="21"/>
      <c r="Z1" s="27"/>
      <c r="AA1" s="28"/>
      <c r="AB1" s="21"/>
    </row>
    <row r="2" s="29" customFormat="true" ht="15" hidden="false" customHeight="false" outlineLevel="0" collapsed="false">
      <c r="A2" s="18" t="s">
        <v>234</v>
      </c>
      <c r="B2" s="18" t="s">
        <v>256</v>
      </c>
      <c r="C2" s="24" t="s">
        <v>257</v>
      </c>
      <c r="D2" s="25" t="s">
        <v>258</v>
      </c>
      <c r="E2" s="29" t="s">
        <v>3</v>
      </c>
      <c r="F2" s="30" t="n">
        <v>131</v>
      </c>
      <c r="G2" s="28" t="n">
        <v>132</v>
      </c>
      <c r="H2" s="21" t="n">
        <v>133</v>
      </c>
      <c r="I2" s="29" t="s">
        <v>6</v>
      </c>
      <c r="J2" s="30" t="n">
        <v>131</v>
      </c>
      <c r="K2" s="28" t="n">
        <v>132</v>
      </c>
      <c r="L2" s="21" t="n">
        <v>133</v>
      </c>
      <c r="M2" s="29" t="s">
        <v>9</v>
      </c>
      <c r="N2" s="30" t="n">
        <v>131</v>
      </c>
      <c r="O2" s="28" t="n">
        <v>132</v>
      </c>
      <c r="P2" s="21" t="n">
        <v>133</v>
      </c>
      <c r="Q2" s="29" t="s">
        <v>24</v>
      </c>
      <c r="R2" s="30" t="n">
        <v>131</v>
      </c>
      <c r="S2" s="28" t="n">
        <v>132</v>
      </c>
      <c r="T2" s="21" t="n">
        <v>133</v>
      </c>
      <c r="U2" s="29" t="s">
        <v>27</v>
      </c>
      <c r="V2" s="30" t="n">
        <v>131</v>
      </c>
      <c r="W2" s="28" t="n">
        <v>132</v>
      </c>
      <c r="X2" s="21" t="n">
        <v>133</v>
      </c>
      <c r="Y2" s="29" t="s">
        <v>42</v>
      </c>
      <c r="Z2" s="30" t="n">
        <v>131</v>
      </c>
      <c r="AA2" s="28" t="n">
        <v>132</v>
      </c>
      <c r="AB2" s="21" t="n">
        <v>133</v>
      </c>
    </row>
    <row r="3" s="26" customFormat="true" ht="15" hidden="false" customHeight="false" outlineLevel="0" collapsed="false">
      <c r="A3" s="19" t="str">
        <f aca="false">Specs!A3</f>
        <v>eCANOPY_TREES_TOTAL_PERCENT_COVER</v>
      </c>
      <c r="B3" s="31" t="n">
        <v>0.25</v>
      </c>
      <c r="C3" s="32" t="n">
        <v>0.9</v>
      </c>
      <c r="D3" s="33"/>
      <c r="E3" s="26" t="n">
        <v>40</v>
      </c>
      <c r="F3" s="27" t="n">
        <f aca="false">$B3*E3</f>
        <v>10</v>
      </c>
      <c r="G3" s="28" t="n">
        <f aca="false">$C3*F3</f>
        <v>9</v>
      </c>
      <c r="H3" s="21" t="n">
        <f aca="false">G3</f>
        <v>9</v>
      </c>
      <c r="J3" s="27" t="n">
        <f aca="false">$B3*I3</f>
        <v>0</v>
      </c>
      <c r="K3" s="28" t="n">
        <f aca="false">$C3*J3</f>
        <v>0</v>
      </c>
      <c r="L3" s="21" t="n">
        <f aca="false">K3</f>
        <v>0</v>
      </c>
      <c r="N3" s="27" t="n">
        <f aca="false">$B3*M3</f>
        <v>0</v>
      </c>
      <c r="O3" s="28" t="n">
        <f aca="false">$C3*N3</f>
        <v>0</v>
      </c>
      <c r="P3" s="21" t="n">
        <f aca="false">O3</f>
        <v>0</v>
      </c>
      <c r="Q3" s="26" t="n">
        <v>80</v>
      </c>
      <c r="R3" s="27" t="n">
        <f aca="false">$B3*Q3</f>
        <v>20</v>
      </c>
      <c r="S3" s="28" t="n">
        <f aca="false">$C3*R3</f>
        <v>18</v>
      </c>
      <c r="T3" s="21" t="n">
        <f aca="false">S3</f>
        <v>18</v>
      </c>
      <c r="U3" s="26" t="n">
        <v>85</v>
      </c>
      <c r="V3" s="27" t="n">
        <f aca="false">$B3*U3</f>
        <v>21.25</v>
      </c>
      <c r="W3" s="28" t="n">
        <f aca="false">$C3*V3</f>
        <v>19.125</v>
      </c>
      <c r="X3" s="21" t="n">
        <f aca="false">W3</f>
        <v>19.125</v>
      </c>
      <c r="Y3" s="26" t="n">
        <v>60</v>
      </c>
      <c r="Z3" s="27" t="n">
        <f aca="false">$B3*Y3</f>
        <v>15</v>
      </c>
      <c r="AA3" s="28" t="n">
        <f aca="false">$C3*Z3</f>
        <v>13.5</v>
      </c>
      <c r="AB3" s="21" t="n">
        <f aca="false">AA3</f>
        <v>13.5</v>
      </c>
    </row>
    <row r="4" s="26" customFormat="true" ht="15" hidden="false" customHeight="false" outlineLevel="0" collapsed="false">
      <c r="A4" s="19" t="str">
        <f aca="false">Specs!A4</f>
        <v>eCANOPY_TREES_OVERSTORY_DIAMETER_AT_BREAST_HEIGHT</v>
      </c>
      <c r="B4" s="31"/>
      <c r="C4" s="32"/>
      <c r="D4" s="33"/>
      <c r="E4" s="26" t="n">
        <v>9.6</v>
      </c>
      <c r="F4" s="27" t="n">
        <f aca="false">E4</f>
        <v>9.6</v>
      </c>
      <c r="G4" s="28" t="n">
        <f aca="false">F4</f>
        <v>9.6</v>
      </c>
      <c r="H4" s="21" t="n">
        <f aca="false">G4</f>
        <v>9.6</v>
      </c>
      <c r="J4" s="27" t="n">
        <f aca="false">I4</f>
        <v>0</v>
      </c>
      <c r="K4" s="28" t="n">
        <f aca="false">J4</f>
        <v>0</v>
      </c>
      <c r="L4" s="21" t="n">
        <f aca="false">K4</f>
        <v>0</v>
      </c>
      <c r="N4" s="27" t="n">
        <f aca="false">M4</f>
        <v>0</v>
      </c>
      <c r="O4" s="28" t="n">
        <f aca="false">N4</f>
        <v>0</v>
      </c>
      <c r="P4" s="21" t="n">
        <f aca="false">O4</f>
        <v>0</v>
      </c>
      <c r="Q4" s="26" t="n">
        <v>2.9</v>
      </c>
      <c r="R4" s="27" t="n">
        <f aca="false">Q4</f>
        <v>2.9</v>
      </c>
      <c r="S4" s="28" t="n">
        <f aca="false">R4</f>
        <v>2.9</v>
      </c>
      <c r="T4" s="21" t="n">
        <f aca="false">S4</f>
        <v>2.9</v>
      </c>
      <c r="U4" s="26" t="n">
        <v>14</v>
      </c>
      <c r="V4" s="27" t="n">
        <f aca="false">U4</f>
        <v>14</v>
      </c>
      <c r="W4" s="28" t="n">
        <f aca="false">V4</f>
        <v>14</v>
      </c>
      <c r="X4" s="21" t="n">
        <f aca="false">W4</f>
        <v>14</v>
      </c>
      <c r="Y4" s="26" t="n">
        <v>12</v>
      </c>
      <c r="Z4" s="27" t="n">
        <f aca="false">Y4</f>
        <v>12</v>
      </c>
      <c r="AA4" s="28" t="n">
        <f aca="false">Z4</f>
        <v>12</v>
      </c>
      <c r="AB4" s="21" t="n">
        <f aca="false">AA4</f>
        <v>12</v>
      </c>
    </row>
    <row r="5" s="26" customFormat="true" ht="15" hidden="false" customHeight="false" outlineLevel="0" collapsed="false">
      <c r="A5" s="19" t="str">
        <f aca="false">Specs!A5</f>
        <v>eCANOPY_TREES_OVERSTORY_HEIGHT_TO_LIVE_CROWN</v>
      </c>
      <c r="B5" s="31" t="n">
        <v>1.5</v>
      </c>
      <c r="C5" s="32"/>
      <c r="D5" s="33"/>
      <c r="E5" s="26" t="n">
        <v>20</v>
      </c>
      <c r="F5" s="27" t="n">
        <f aca="false">$B5*E5</f>
        <v>30</v>
      </c>
      <c r="G5" s="28" t="n">
        <f aca="false">F5</f>
        <v>30</v>
      </c>
      <c r="H5" s="21" t="n">
        <f aca="false">G5</f>
        <v>30</v>
      </c>
      <c r="J5" s="27" t="n">
        <f aca="false">$B5*I5</f>
        <v>0</v>
      </c>
      <c r="K5" s="28" t="n">
        <f aca="false">J5</f>
        <v>0</v>
      </c>
      <c r="L5" s="21" t="n">
        <f aca="false">K5</f>
        <v>0</v>
      </c>
      <c r="N5" s="27" t="n">
        <f aca="false">$B5*M5</f>
        <v>0</v>
      </c>
      <c r="O5" s="28" t="n">
        <f aca="false">N5</f>
        <v>0</v>
      </c>
      <c r="P5" s="21" t="n">
        <f aca="false">O5</f>
        <v>0</v>
      </c>
      <c r="Q5" s="26" t="n">
        <v>4</v>
      </c>
      <c r="R5" s="27" t="n">
        <f aca="false">$B5*Q5</f>
        <v>6</v>
      </c>
      <c r="S5" s="28" t="n">
        <f aca="false">R5</f>
        <v>6</v>
      </c>
      <c r="T5" s="21" t="n">
        <f aca="false">S5</f>
        <v>6</v>
      </c>
      <c r="U5" s="26" t="n">
        <v>20</v>
      </c>
      <c r="V5" s="27" t="n">
        <f aca="false">$B5*U5</f>
        <v>30</v>
      </c>
      <c r="W5" s="28" t="n">
        <f aca="false">V5</f>
        <v>30</v>
      </c>
      <c r="X5" s="21" t="n">
        <f aca="false">W5</f>
        <v>30</v>
      </c>
      <c r="Y5" s="26" t="n">
        <v>55</v>
      </c>
      <c r="Z5" s="27" t="n">
        <f aca="false">$B5*Y5</f>
        <v>82.5</v>
      </c>
      <c r="AA5" s="28" t="n">
        <f aca="false">Z5</f>
        <v>82.5</v>
      </c>
      <c r="AB5" s="21" t="n">
        <f aca="false">AA5</f>
        <v>82.5</v>
      </c>
    </row>
    <row r="6" s="26" customFormat="true" ht="15" hidden="false" customHeight="false" outlineLevel="0" collapsed="false">
      <c r="A6" s="19" t="str">
        <f aca="false">Specs!A6</f>
        <v>eCANOPY_TREES_OVERSTORY_HEIGHT</v>
      </c>
      <c r="B6" s="31"/>
      <c r="C6" s="32"/>
      <c r="D6" s="33"/>
      <c r="E6" s="26" t="n">
        <v>100</v>
      </c>
      <c r="F6" s="27" t="n">
        <f aca="false">E6</f>
        <v>100</v>
      </c>
      <c r="G6" s="28" t="n">
        <f aca="false">F6</f>
        <v>100</v>
      </c>
      <c r="H6" s="21" t="n">
        <f aca="false">G6</f>
        <v>100</v>
      </c>
      <c r="J6" s="27" t="n">
        <f aca="false">I6</f>
        <v>0</v>
      </c>
      <c r="K6" s="28" t="n">
        <f aca="false">J6</f>
        <v>0</v>
      </c>
      <c r="L6" s="21" t="n">
        <f aca="false">K6</f>
        <v>0</v>
      </c>
      <c r="N6" s="27" t="n">
        <f aca="false">M6</f>
        <v>0</v>
      </c>
      <c r="O6" s="28" t="n">
        <f aca="false">N6</f>
        <v>0</v>
      </c>
      <c r="P6" s="21" t="n">
        <f aca="false">O6</f>
        <v>0</v>
      </c>
      <c r="Q6" s="26" t="n">
        <v>25</v>
      </c>
      <c r="R6" s="27" t="n">
        <f aca="false">Q6</f>
        <v>25</v>
      </c>
      <c r="S6" s="28" t="n">
        <f aca="false">R6</f>
        <v>25</v>
      </c>
      <c r="T6" s="21" t="n">
        <f aca="false">S6</f>
        <v>25</v>
      </c>
      <c r="U6" s="26" t="n">
        <v>60</v>
      </c>
      <c r="V6" s="27" t="n">
        <f aca="false">U6</f>
        <v>60</v>
      </c>
      <c r="W6" s="28" t="n">
        <f aca="false">V6</f>
        <v>60</v>
      </c>
      <c r="X6" s="21" t="n">
        <f aca="false">W6</f>
        <v>60</v>
      </c>
      <c r="Y6" s="26" t="n">
        <v>78</v>
      </c>
      <c r="Z6" s="27" t="n">
        <f aca="false">Y6</f>
        <v>78</v>
      </c>
      <c r="AA6" s="28" t="n">
        <f aca="false">Z6</f>
        <v>78</v>
      </c>
      <c r="AB6" s="21" t="n">
        <f aca="false">AA6</f>
        <v>78</v>
      </c>
    </row>
    <row r="7" s="26" customFormat="true" ht="15" hidden="false" customHeight="false" outlineLevel="0" collapsed="false">
      <c r="A7" s="19" t="str">
        <f aca="false">Specs!A7</f>
        <v>eCANOPY_TREES_OVERSTORY_PERCENT_COVER</v>
      </c>
      <c r="B7" s="31" t="n">
        <v>0.25</v>
      </c>
      <c r="C7" s="32" t="n">
        <v>0.9</v>
      </c>
      <c r="D7" s="33"/>
      <c r="E7" s="26" t="n">
        <v>40</v>
      </c>
      <c r="F7" s="27" t="n">
        <f aca="false">$B7*E7</f>
        <v>10</v>
      </c>
      <c r="G7" s="28" t="n">
        <f aca="false">$C7*F7</f>
        <v>9</v>
      </c>
      <c r="H7" s="21" t="n">
        <f aca="false">G7</f>
        <v>9</v>
      </c>
      <c r="J7" s="27" t="n">
        <f aca="false">$B7*I7</f>
        <v>0</v>
      </c>
      <c r="K7" s="28" t="n">
        <f aca="false">$C7*J7</f>
        <v>0</v>
      </c>
      <c r="L7" s="21" t="n">
        <f aca="false">K7</f>
        <v>0</v>
      </c>
      <c r="N7" s="27" t="n">
        <f aca="false">$B7*M7</f>
        <v>0</v>
      </c>
      <c r="O7" s="28" t="n">
        <f aca="false">$C7*N7</f>
        <v>0</v>
      </c>
      <c r="P7" s="21" t="n">
        <f aca="false">O7</f>
        <v>0</v>
      </c>
      <c r="Q7" s="26" t="n">
        <v>80</v>
      </c>
      <c r="R7" s="27" t="n">
        <f aca="false">$B7*Q7</f>
        <v>20</v>
      </c>
      <c r="S7" s="28" t="n">
        <f aca="false">$C7*R7</f>
        <v>18</v>
      </c>
      <c r="T7" s="21" t="n">
        <f aca="false">S7</f>
        <v>18</v>
      </c>
      <c r="U7" s="26" t="n">
        <v>50</v>
      </c>
      <c r="V7" s="27" t="n">
        <f aca="false">$B7*U7</f>
        <v>12.5</v>
      </c>
      <c r="W7" s="28" t="n">
        <f aca="false">$C7*V7</f>
        <v>11.25</v>
      </c>
      <c r="X7" s="21" t="n">
        <f aca="false">W7</f>
        <v>11.25</v>
      </c>
      <c r="Y7" s="26" t="n">
        <v>50</v>
      </c>
      <c r="Z7" s="27" t="n">
        <f aca="false">$B7*Y7</f>
        <v>12.5</v>
      </c>
      <c r="AA7" s="28" t="n">
        <f aca="false">$C7*Z7</f>
        <v>11.25</v>
      </c>
      <c r="AB7" s="21" t="n">
        <f aca="false">AA7</f>
        <v>11.25</v>
      </c>
    </row>
    <row r="8" s="26" customFormat="true" ht="15" hidden="false" customHeight="false" outlineLevel="0" collapsed="false">
      <c r="A8" s="19" t="str">
        <f aca="false">Specs!A8</f>
        <v>eCANOPY_TREES_OVERSTORY_STEM_DENSITY</v>
      </c>
      <c r="B8" s="31" t="n">
        <v>0.25</v>
      </c>
      <c r="C8" s="32" t="n">
        <v>0.9</v>
      </c>
      <c r="D8" s="33"/>
      <c r="E8" s="26" t="n">
        <v>12</v>
      </c>
      <c r="F8" s="27" t="n">
        <f aca="false">$B8*E8</f>
        <v>3</v>
      </c>
      <c r="G8" s="28" t="n">
        <f aca="false">$C8*F8</f>
        <v>2.7</v>
      </c>
      <c r="H8" s="21" t="n">
        <f aca="false">G8</f>
        <v>2.7</v>
      </c>
      <c r="J8" s="27" t="n">
        <f aca="false">$B8*I8</f>
        <v>0</v>
      </c>
      <c r="K8" s="28" t="n">
        <f aca="false">$C8*J8</f>
        <v>0</v>
      </c>
      <c r="L8" s="21" t="n">
        <f aca="false">K8</f>
        <v>0</v>
      </c>
      <c r="N8" s="27" t="n">
        <f aca="false">$B8*M8</f>
        <v>0</v>
      </c>
      <c r="O8" s="28" t="n">
        <f aca="false">$C8*N8</f>
        <v>0</v>
      </c>
      <c r="P8" s="21" t="n">
        <f aca="false">O8</f>
        <v>0</v>
      </c>
      <c r="Q8" s="26" t="n">
        <v>3500</v>
      </c>
      <c r="R8" s="27" t="n">
        <f aca="false">$B8*Q8</f>
        <v>875</v>
      </c>
      <c r="S8" s="28" t="n">
        <f aca="false">$C8*R8</f>
        <v>787.5</v>
      </c>
      <c r="T8" s="21" t="n">
        <f aca="false">S8</f>
        <v>787.5</v>
      </c>
      <c r="U8" s="26" t="n">
        <v>45</v>
      </c>
      <c r="V8" s="27" t="n">
        <f aca="false">$B8*U8</f>
        <v>11.25</v>
      </c>
      <c r="W8" s="28" t="n">
        <f aca="false">$C8*V8</f>
        <v>10.125</v>
      </c>
      <c r="X8" s="21" t="n">
        <f aca="false">W8</f>
        <v>10.125</v>
      </c>
      <c r="Y8" s="26" t="n">
        <v>100</v>
      </c>
      <c r="Z8" s="27" t="n">
        <f aca="false">$B8*Y8</f>
        <v>25</v>
      </c>
      <c r="AA8" s="28" t="n">
        <f aca="false">$C8*Z8</f>
        <v>22.5</v>
      </c>
      <c r="AB8" s="21" t="n">
        <f aca="false">AA8</f>
        <v>22.5</v>
      </c>
    </row>
    <row r="9" s="26" customFormat="true" ht="15" hidden="false" customHeight="false" outlineLevel="0" collapsed="false">
      <c r="A9" s="19" t="str">
        <f aca="false">Specs!A9</f>
        <v>eCANOPY_TREES_MIDSTORY_DIAMETER_AT_BREAST_HEIGHT</v>
      </c>
      <c r="B9" s="31"/>
      <c r="C9" s="32"/>
      <c r="D9" s="33"/>
      <c r="E9" s="0"/>
      <c r="F9" s="27" t="n">
        <f aca="false">E9</f>
        <v>0</v>
      </c>
      <c r="G9" s="28" t="n">
        <f aca="false">F9</f>
        <v>0</v>
      </c>
      <c r="H9" s="21" t="n">
        <f aca="false">G9</f>
        <v>0</v>
      </c>
      <c r="J9" s="27" t="n">
        <f aca="false">I9</f>
        <v>0</v>
      </c>
      <c r="K9" s="28" t="n">
        <f aca="false">J9</f>
        <v>0</v>
      </c>
      <c r="L9" s="21" t="n">
        <f aca="false">K9</f>
        <v>0</v>
      </c>
      <c r="N9" s="27" t="n">
        <f aca="false">M9</f>
        <v>0</v>
      </c>
      <c r="O9" s="28" t="n">
        <f aca="false">N9</f>
        <v>0</v>
      </c>
      <c r="P9" s="21" t="n">
        <f aca="false">O9</f>
        <v>0</v>
      </c>
      <c r="Q9" s="0"/>
      <c r="R9" s="27" t="n">
        <f aca="false">Q9</f>
        <v>0</v>
      </c>
      <c r="S9" s="28" t="n">
        <f aca="false">R9</f>
        <v>0</v>
      </c>
      <c r="T9" s="21" t="n">
        <f aca="false">S9</f>
        <v>0</v>
      </c>
      <c r="U9" s="26" t="n">
        <v>7.5</v>
      </c>
      <c r="V9" s="27" t="n">
        <f aca="false">U9</f>
        <v>7.5</v>
      </c>
      <c r="W9" s="28" t="n">
        <f aca="false">V9</f>
        <v>7.5</v>
      </c>
      <c r="X9" s="21" t="n">
        <f aca="false">W9</f>
        <v>7.5</v>
      </c>
      <c r="Y9" s="0"/>
      <c r="Z9" s="27" t="n">
        <f aca="false">Y9</f>
        <v>0</v>
      </c>
      <c r="AA9" s="28" t="n">
        <f aca="false">Z9</f>
        <v>0</v>
      </c>
      <c r="AB9" s="21" t="n">
        <f aca="false">AA9</f>
        <v>0</v>
      </c>
    </row>
    <row r="10" s="26" customFormat="true" ht="15" hidden="false" customHeight="false" outlineLevel="0" collapsed="false">
      <c r="A10" s="19" t="str">
        <f aca="false">Specs!A10</f>
        <v>eCANOPY_TREES_MIDSTORY_HEIGHT_TO_LIVE_CROWN</v>
      </c>
      <c r="B10" s="31" t="n">
        <v>1.5</v>
      </c>
      <c r="C10" s="32"/>
      <c r="D10" s="33"/>
      <c r="E10" s="0"/>
      <c r="F10" s="27" t="n">
        <f aca="false">$B10*E10</f>
        <v>0</v>
      </c>
      <c r="G10" s="28" t="n">
        <f aca="false">F10</f>
        <v>0</v>
      </c>
      <c r="H10" s="21" t="n">
        <f aca="false">G10</f>
        <v>0</v>
      </c>
      <c r="J10" s="27" t="n">
        <f aca="false">$B10*I10</f>
        <v>0</v>
      </c>
      <c r="K10" s="28" t="n">
        <f aca="false">J10</f>
        <v>0</v>
      </c>
      <c r="L10" s="21" t="n">
        <f aca="false">K10</f>
        <v>0</v>
      </c>
      <c r="N10" s="27" t="n">
        <f aca="false">$B10*M10</f>
        <v>0</v>
      </c>
      <c r="O10" s="28" t="n">
        <f aca="false">N10</f>
        <v>0</v>
      </c>
      <c r="P10" s="21" t="n">
        <f aca="false">O10</f>
        <v>0</v>
      </c>
      <c r="Q10" s="0"/>
      <c r="R10" s="27" t="n">
        <f aca="false">$B10*Q10</f>
        <v>0</v>
      </c>
      <c r="S10" s="28" t="n">
        <f aca="false">R10</f>
        <v>0</v>
      </c>
      <c r="T10" s="21" t="n">
        <f aca="false">S10</f>
        <v>0</v>
      </c>
      <c r="U10" s="26" t="n">
        <v>10</v>
      </c>
      <c r="V10" s="27" t="n">
        <f aca="false">$B10*U10</f>
        <v>15</v>
      </c>
      <c r="W10" s="28" t="n">
        <f aca="false">V10</f>
        <v>15</v>
      </c>
      <c r="X10" s="21" t="n">
        <f aca="false">W10</f>
        <v>15</v>
      </c>
      <c r="Y10" s="0"/>
      <c r="Z10" s="27" t="n">
        <f aca="false">$B10*Y10</f>
        <v>0</v>
      </c>
      <c r="AA10" s="28" t="n">
        <f aca="false">Z10</f>
        <v>0</v>
      </c>
      <c r="AB10" s="21" t="n">
        <f aca="false">AA10</f>
        <v>0</v>
      </c>
    </row>
    <row r="11" s="26" customFormat="true" ht="15" hidden="false" customHeight="false" outlineLevel="0" collapsed="false">
      <c r="A11" s="19" t="str">
        <f aca="false">Specs!A11</f>
        <v>eCANOPY_TREES_MIDSTORY_HEIGHT</v>
      </c>
      <c r="B11" s="31"/>
      <c r="C11" s="32"/>
      <c r="D11" s="33"/>
      <c r="E11" s="0"/>
      <c r="F11" s="27" t="n">
        <f aca="false">E11</f>
        <v>0</v>
      </c>
      <c r="G11" s="28" t="n">
        <f aca="false">F11</f>
        <v>0</v>
      </c>
      <c r="H11" s="21" t="n">
        <f aca="false">G11</f>
        <v>0</v>
      </c>
      <c r="J11" s="27" t="n">
        <f aca="false">I11</f>
        <v>0</v>
      </c>
      <c r="K11" s="28" t="n">
        <f aca="false">J11</f>
        <v>0</v>
      </c>
      <c r="L11" s="21" t="n">
        <f aca="false">K11</f>
        <v>0</v>
      </c>
      <c r="N11" s="27" t="n">
        <f aca="false">M11</f>
        <v>0</v>
      </c>
      <c r="O11" s="28" t="n">
        <f aca="false">N11</f>
        <v>0</v>
      </c>
      <c r="P11" s="21" t="n">
        <f aca="false">O11</f>
        <v>0</v>
      </c>
      <c r="Q11" s="0"/>
      <c r="R11" s="27" t="n">
        <f aca="false">Q11</f>
        <v>0</v>
      </c>
      <c r="S11" s="28" t="n">
        <f aca="false">R11</f>
        <v>0</v>
      </c>
      <c r="T11" s="21" t="n">
        <f aca="false">S11</f>
        <v>0</v>
      </c>
      <c r="U11" s="26" t="n">
        <v>44</v>
      </c>
      <c r="V11" s="27" t="n">
        <f aca="false">U11</f>
        <v>44</v>
      </c>
      <c r="W11" s="28" t="n">
        <f aca="false">V11</f>
        <v>44</v>
      </c>
      <c r="X11" s="21" t="n">
        <f aca="false">W11</f>
        <v>44</v>
      </c>
      <c r="Y11" s="0"/>
      <c r="Z11" s="27" t="n">
        <f aca="false">Y11</f>
        <v>0</v>
      </c>
      <c r="AA11" s="28" t="n">
        <f aca="false">Z11</f>
        <v>0</v>
      </c>
      <c r="AB11" s="21" t="n">
        <f aca="false">AA11</f>
        <v>0</v>
      </c>
    </row>
    <row r="12" s="26" customFormat="true" ht="15" hidden="false" customHeight="false" outlineLevel="0" collapsed="false">
      <c r="A12" s="19" t="str">
        <f aca="false">Specs!A12</f>
        <v>eCANOPY_TREES_MIDSTORY_PERCENT_COVER</v>
      </c>
      <c r="B12" s="31" t="n">
        <v>0.25</v>
      </c>
      <c r="C12" s="32" t="n">
        <v>0.9</v>
      </c>
      <c r="D12" s="33"/>
      <c r="E12" s="0"/>
      <c r="F12" s="27" t="n">
        <f aca="false">$B12*E12</f>
        <v>0</v>
      </c>
      <c r="G12" s="28" t="n">
        <f aca="false">$C12*F12</f>
        <v>0</v>
      </c>
      <c r="H12" s="21" t="n">
        <f aca="false">G12</f>
        <v>0</v>
      </c>
      <c r="J12" s="27" t="n">
        <f aca="false">$B12*I12</f>
        <v>0</v>
      </c>
      <c r="K12" s="28" t="n">
        <f aca="false">$C12*J12</f>
        <v>0</v>
      </c>
      <c r="L12" s="21" t="n">
        <f aca="false">K12</f>
        <v>0</v>
      </c>
      <c r="N12" s="27" t="n">
        <f aca="false">$B12*M12</f>
        <v>0</v>
      </c>
      <c r="O12" s="28" t="n">
        <f aca="false">$C12*N12</f>
        <v>0</v>
      </c>
      <c r="P12" s="21" t="n">
        <f aca="false">O12</f>
        <v>0</v>
      </c>
      <c r="Q12" s="0"/>
      <c r="R12" s="27" t="n">
        <f aca="false">$B12*Q12</f>
        <v>0</v>
      </c>
      <c r="S12" s="28" t="n">
        <f aca="false">$C12*R12</f>
        <v>0</v>
      </c>
      <c r="T12" s="21" t="n">
        <f aca="false">S12</f>
        <v>0</v>
      </c>
      <c r="U12" s="26" t="n">
        <v>50</v>
      </c>
      <c r="V12" s="27" t="n">
        <f aca="false">$B12*U12</f>
        <v>12.5</v>
      </c>
      <c r="W12" s="28" t="n">
        <f aca="false">$C12*V12</f>
        <v>11.25</v>
      </c>
      <c r="X12" s="21" t="n">
        <f aca="false">W12</f>
        <v>11.25</v>
      </c>
      <c r="Y12" s="0"/>
      <c r="Z12" s="27" t="n">
        <f aca="false">$B12*Y12</f>
        <v>0</v>
      </c>
      <c r="AA12" s="28" t="n">
        <f aca="false">$C12*Z12</f>
        <v>0</v>
      </c>
      <c r="AB12" s="21" t="n">
        <f aca="false">AA12</f>
        <v>0</v>
      </c>
    </row>
    <row r="13" s="26" customFormat="true" ht="15" hidden="false" customHeight="false" outlineLevel="0" collapsed="false">
      <c r="A13" s="19" t="str">
        <f aca="false">Specs!A13</f>
        <v>eCANOPY_TREES_MIDSTORY_STEM_DENSITY</v>
      </c>
      <c r="B13" s="31" t="n">
        <v>0.25</v>
      </c>
      <c r="C13" s="32" t="n">
        <v>0.9</v>
      </c>
      <c r="D13" s="33"/>
      <c r="E13" s="0"/>
      <c r="F13" s="27" t="n">
        <f aca="false">$B13*E13</f>
        <v>0</v>
      </c>
      <c r="G13" s="28" t="n">
        <f aca="false">$C13*F13</f>
        <v>0</v>
      </c>
      <c r="H13" s="21" t="n">
        <f aca="false">G13</f>
        <v>0</v>
      </c>
      <c r="J13" s="27" t="n">
        <f aca="false">$B13*I13</f>
        <v>0</v>
      </c>
      <c r="K13" s="28" t="n">
        <f aca="false">$C13*J13</f>
        <v>0</v>
      </c>
      <c r="L13" s="21" t="n">
        <f aca="false">K13</f>
        <v>0</v>
      </c>
      <c r="N13" s="27" t="n">
        <f aca="false">$B13*M13</f>
        <v>0</v>
      </c>
      <c r="O13" s="28" t="n">
        <f aca="false">$C13*N13</f>
        <v>0</v>
      </c>
      <c r="P13" s="21" t="n">
        <f aca="false">O13</f>
        <v>0</v>
      </c>
      <c r="Q13" s="0"/>
      <c r="R13" s="27" t="n">
        <f aca="false">$B13*Q13</f>
        <v>0</v>
      </c>
      <c r="S13" s="28" t="n">
        <f aca="false">$C13*R13</f>
        <v>0</v>
      </c>
      <c r="T13" s="21" t="n">
        <f aca="false">S13</f>
        <v>0</v>
      </c>
      <c r="U13" s="26" t="n">
        <v>150</v>
      </c>
      <c r="V13" s="27" t="n">
        <f aca="false">$B13*U13</f>
        <v>37.5</v>
      </c>
      <c r="W13" s="28" t="n">
        <f aca="false">$C13*V13</f>
        <v>33.75</v>
      </c>
      <c r="X13" s="21" t="n">
        <f aca="false">W13</f>
        <v>33.75</v>
      </c>
      <c r="Y13" s="0"/>
      <c r="Z13" s="27" t="n">
        <f aca="false">$B13*Y13</f>
        <v>0</v>
      </c>
      <c r="AA13" s="28" t="n">
        <f aca="false">$C13*Z13</f>
        <v>0</v>
      </c>
      <c r="AB13" s="21" t="n">
        <f aca="false">AA13</f>
        <v>0</v>
      </c>
    </row>
    <row r="14" s="26" customFormat="true" ht="15" hidden="false" customHeight="false" outlineLevel="0" collapsed="false">
      <c r="A14" s="19" t="str">
        <f aca="false">Specs!A14</f>
        <v>eCANOPY_TREES_UNDERSTORY_DIAMETER_AT_BREAST_HEIGHT</v>
      </c>
      <c r="B14" s="31"/>
      <c r="C14" s="32"/>
      <c r="D14" s="33"/>
      <c r="E14" s="0"/>
      <c r="F14" s="27" t="n">
        <f aca="false">E14</f>
        <v>0</v>
      </c>
      <c r="G14" s="28" t="n">
        <f aca="false">F14</f>
        <v>0</v>
      </c>
      <c r="H14" s="21" t="n">
        <f aca="false">G14</f>
        <v>0</v>
      </c>
      <c r="J14" s="27" t="n">
        <f aca="false">I14</f>
        <v>0</v>
      </c>
      <c r="K14" s="28" t="n">
        <f aca="false">J14</f>
        <v>0</v>
      </c>
      <c r="L14" s="21" t="n">
        <f aca="false">K14</f>
        <v>0</v>
      </c>
      <c r="N14" s="27" t="n">
        <f aca="false">M14</f>
        <v>0</v>
      </c>
      <c r="O14" s="28" t="n">
        <f aca="false">N14</f>
        <v>0</v>
      </c>
      <c r="P14" s="21" t="n">
        <f aca="false">O14</f>
        <v>0</v>
      </c>
      <c r="Q14" s="26" t="n">
        <v>0.5</v>
      </c>
      <c r="R14" s="27" t="n">
        <f aca="false">Q14</f>
        <v>0.5</v>
      </c>
      <c r="S14" s="28" t="n">
        <f aca="false">R14</f>
        <v>0.5</v>
      </c>
      <c r="T14" s="21" t="n">
        <f aca="false">S14</f>
        <v>0.5</v>
      </c>
      <c r="U14" s="26" t="n">
        <v>1.7</v>
      </c>
      <c r="V14" s="27" t="n">
        <f aca="false">U14</f>
        <v>1.7</v>
      </c>
      <c r="W14" s="28" t="n">
        <f aca="false">V14</f>
        <v>1.7</v>
      </c>
      <c r="X14" s="21" t="n">
        <f aca="false">W14</f>
        <v>1.7</v>
      </c>
      <c r="Y14" s="26" t="n">
        <v>1</v>
      </c>
      <c r="Z14" s="27" t="n">
        <f aca="false">Y14</f>
        <v>1</v>
      </c>
      <c r="AA14" s="28" t="n">
        <f aca="false">Z14</f>
        <v>1</v>
      </c>
      <c r="AB14" s="21" t="n">
        <f aca="false">AA14</f>
        <v>1</v>
      </c>
    </row>
    <row r="15" s="26" customFormat="true" ht="15" hidden="false" customHeight="false" outlineLevel="0" collapsed="false">
      <c r="A15" s="19" t="str">
        <f aca="false">Specs!A15</f>
        <v>eCANOPY_TREES_UNDERSTORY_HEIGHT_TO_LIVE_CROWN</v>
      </c>
      <c r="B15" s="31" t="n">
        <v>1.8</v>
      </c>
      <c r="C15" s="32"/>
      <c r="D15" s="33"/>
      <c r="E15" s="0"/>
      <c r="F15" s="27" t="n">
        <f aca="false">$B15*E15</f>
        <v>0</v>
      </c>
      <c r="G15" s="28" t="n">
        <f aca="false">F15</f>
        <v>0</v>
      </c>
      <c r="H15" s="21" t="n">
        <f aca="false">G15</f>
        <v>0</v>
      </c>
      <c r="J15" s="27" t="n">
        <f aca="false">$B15*I15</f>
        <v>0</v>
      </c>
      <c r="K15" s="28" t="n">
        <f aca="false">J15</f>
        <v>0</v>
      </c>
      <c r="L15" s="21" t="n">
        <f aca="false">K15</f>
        <v>0</v>
      </c>
      <c r="N15" s="27" t="n">
        <f aca="false">$B15*M15</f>
        <v>0</v>
      </c>
      <c r="O15" s="28" t="n">
        <f aca="false">N15</f>
        <v>0</v>
      </c>
      <c r="P15" s="21" t="n">
        <f aca="false">O15</f>
        <v>0</v>
      </c>
      <c r="Q15" s="26" t="n">
        <v>0</v>
      </c>
      <c r="R15" s="27" t="n">
        <f aca="false">$B15*Q15</f>
        <v>0</v>
      </c>
      <c r="S15" s="28" t="n">
        <f aca="false">R15</f>
        <v>0</v>
      </c>
      <c r="T15" s="21" t="n">
        <f aca="false">S15</f>
        <v>0</v>
      </c>
      <c r="U15" s="26" t="n">
        <v>2</v>
      </c>
      <c r="V15" s="27" t="n">
        <f aca="false">$B15*U15</f>
        <v>3.6</v>
      </c>
      <c r="W15" s="28" t="n">
        <f aca="false">V15</f>
        <v>3.6</v>
      </c>
      <c r="X15" s="21" t="n">
        <f aca="false">W15</f>
        <v>3.6</v>
      </c>
      <c r="Y15" s="26" t="n">
        <v>2</v>
      </c>
      <c r="Z15" s="27" t="n">
        <f aca="false">$B15*Y15</f>
        <v>3.6</v>
      </c>
      <c r="AA15" s="28" t="n">
        <f aca="false">Z15</f>
        <v>3.6</v>
      </c>
      <c r="AB15" s="21" t="n">
        <f aca="false">AA15</f>
        <v>3.6</v>
      </c>
    </row>
    <row r="16" s="26" customFormat="true" ht="15" hidden="false" customHeight="false" outlineLevel="0" collapsed="false">
      <c r="A16" s="19" t="str">
        <f aca="false">Specs!A16</f>
        <v>eCANOPY_TREES_UNDERSTORY_HEIGHT</v>
      </c>
      <c r="B16" s="31"/>
      <c r="C16" s="32"/>
      <c r="D16" s="33"/>
      <c r="E16" s="0"/>
      <c r="F16" s="27" t="n">
        <f aca="false">E16</f>
        <v>0</v>
      </c>
      <c r="G16" s="28" t="n">
        <f aca="false">F16</f>
        <v>0</v>
      </c>
      <c r="H16" s="21" t="n">
        <f aca="false">G16</f>
        <v>0</v>
      </c>
      <c r="J16" s="27" t="n">
        <f aca="false">I16</f>
        <v>0</v>
      </c>
      <c r="K16" s="28" t="n">
        <f aca="false">J16</f>
        <v>0</v>
      </c>
      <c r="L16" s="21" t="n">
        <f aca="false">K16</f>
        <v>0</v>
      </c>
      <c r="N16" s="27" t="n">
        <f aca="false">M16</f>
        <v>0</v>
      </c>
      <c r="O16" s="28" t="n">
        <f aca="false">N16</f>
        <v>0</v>
      </c>
      <c r="P16" s="21" t="n">
        <f aca="false">O16</f>
        <v>0</v>
      </c>
      <c r="Q16" s="26" t="n">
        <v>1.5</v>
      </c>
      <c r="R16" s="27" t="n">
        <f aca="false">Q16</f>
        <v>1.5</v>
      </c>
      <c r="S16" s="28" t="n">
        <f aca="false">R16</f>
        <v>1.5</v>
      </c>
      <c r="T16" s="21" t="n">
        <f aca="false">S16</f>
        <v>1.5</v>
      </c>
      <c r="U16" s="26" t="n">
        <v>10</v>
      </c>
      <c r="V16" s="27" t="n">
        <f aca="false">U16</f>
        <v>10</v>
      </c>
      <c r="W16" s="28" t="n">
        <f aca="false">V16</f>
        <v>10</v>
      </c>
      <c r="X16" s="21" t="n">
        <f aca="false">W16</f>
        <v>10</v>
      </c>
      <c r="Y16" s="26" t="n">
        <v>5</v>
      </c>
      <c r="Z16" s="27" t="n">
        <f aca="false">Y16</f>
        <v>5</v>
      </c>
      <c r="AA16" s="28" t="n">
        <f aca="false">Z16</f>
        <v>5</v>
      </c>
      <c r="AB16" s="21" t="n">
        <f aca="false">AA16</f>
        <v>5</v>
      </c>
    </row>
    <row r="17" s="26" customFormat="true" ht="15" hidden="false" customHeight="false" outlineLevel="0" collapsed="false">
      <c r="A17" s="19" t="str">
        <f aca="false">Specs!A17</f>
        <v>eCANOPY_TREES_UNDERSTORY_PERCENT_COVER</v>
      </c>
      <c r="B17" s="31" t="n">
        <v>0.05</v>
      </c>
      <c r="C17" s="32" t="n">
        <v>0.9</v>
      </c>
      <c r="D17" s="33"/>
      <c r="E17" s="0"/>
      <c r="F17" s="27" t="n">
        <f aca="false">$B17*E17</f>
        <v>0</v>
      </c>
      <c r="G17" s="28" t="n">
        <f aca="false">$C17*F17</f>
        <v>0</v>
      </c>
      <c r="H17" s="21" t="n">
        <f aca="false">G17</f>
        <v>0</v>
      </c>
      <c r="J17" s="27" t="n">
        <f aca="false">$B17*I17</f>
        <v>0</v>
      </c>
      <c r="K17" s="28" t="n">
        <f aca="false">$C17*J17</f>
        <v>0</v>
      </c>
      <c r="L17" s="21" t="n">
        <f aca="false">K17</f>
        <v>0</v>
      </c>
      <c r="N17" s="27" t="n">
        <f aca="false">$B17*M17</f>
        <v>0</v>
      </c>
      <c r="O17" s="28" t="n">
        <f aca="false">$C17*N17</f>
        <v>0</v>
      </c>
      <c r="P17" s="21" t="n">
        <f aca="false">O17</f>
        <v>0</v>
      </c>
      <c r="Q17" s="26" t="n">
        <v>3</v>
      </c>
      <c r="R17" s="27" t="n">
        <f aca="false">$B17*Q17</f>
        <v>0.15</v>
      </c>
      <c r="S17" s="28" t="n">
        <f aca="false">$C17*R17</f>
        <v>0.135</v>
      </c>
      <c r="T17" s="21" t="n">
        <f aca="false">S17</f>
        <v>0.135</v>
      </c>
      <c r="U17" s="26" t="n">
        <v>30</v>
      </c>
      <c r="V17" s="27" t="n">
        <f aca="false">$B17*U17</f>
        <v>1.5</v>
      </c>
      <c r="W17" s="28" t="n">
        <f aca="false">$C17*V17</f>
        <v>1.35</v>
      </c>
      <c r="X17" s="21" t="n">
        <f aca="false">W17</f>
        <v>1.35</v>
      </c>
      <c r="Y17" s="26" t="n">
        <v>5</v>
      </c>
      <c r="Z17" s="27" t="n">
        <f aca="false">$B17*Y17</f>
        <v>0.25</v>
      </c>
      <c r="AA17" s="28" t="n">
        <f aca="false">$C17*Z17</f>
        <v>0.225</v>
      </c>
      <c r="AB17" s="21" t="n">
        <f aca="false">AA17</f>
        <v>0.225</v>
      </c>
    </row>
    <row r="18" s="26" customFormat="true" ht="15" hidden="false" customHeight="false" outlineLevel="0" collapsed="false">
      <c r="A18" s="19" t="str">
        <f aca="false">Specs!A18</f>
        <v>eCANOPY_TREES_UNDERSTORY_STEM_DENSITY</v>
      </c>
      <c r="B18" s="31" t="n">
        <v>0.05</v>
      </c>
      <c r="C18" s="32" t="n">
        <v>0.9</v>
      </c>
      <c r="D18" s="33"/>
      <c r="E18" s="0"/>
      <c r="F18" s="27" t="n">
        <f aca="false">$B18*E18</f>
        <v>0</v>
      </c>
      <c r="G18" s="28" t="n">
        <f aca="false">$C18*F18</f>
        <v>0</v>
      </c>
      <c r="H18" s="21" t="n">
        <f aca="false">G18</f>
        <v>0</v>
      </c>
      <c r="J18" s="27" t="n">
        <f aca="false">$B18*I18</f>
        <v>0</v>
      </c>
      <c r="K18" s="28" t="n">
        <f aca="false">$C18*J18</f>
        <v>0</v>
      </c>
      <c r="L18" s="21" t="n">
        <f aca="false">K18</f>
        <v>0</v>
      </c>
      <c r="N18" s="27" t="n">
        <f aca="false">$B18*M18</f>
        <v>0</v>
      </c>
      <c r="O18" s="28" t="n">
        <f aca="false">$C18*N18</f>
        <v>0</v>
      </c>
      <c r="P18" s="21" t="n">
        <f aca="false">O18</f>
        <v>0</v>
      </c>
      <c r="Q18" s="26" t="n">
        <v>1000</v>
      </c>
      <c r="R18" s="27" t="n">
        <f aca="false">$B18*Q18</f>
        <v>50</v>
      </c>
      <c r="S18" s="28" t="n">
        <f aca="false">$C18*R18</f>
        <v>45</v>
      </c>
      <c r="T18" s="21" t="n">
        <f aca="false">S18</f>
        <v>45</v>
      </c>
      <c r="U18" s="26" t="n">
        <v>1000</v>
      </c>
      <c r="V18" s="27" t="n">
        <f aca="false">$B18*U18</f>
        <v>50</v>
      </c>
      <c r="W18" s="28" t="n">
        <f aca="false">$C18*V18</f>
        <v>45</v>
      </c>
      <c r="X18" s="21" t="n">
        <f aca="false">W18</f>
        <v>45</v>
      </c>
      <c r="Y18" s="26" t="n">
        <v>25</v>
      </c>
      <c r="Z18" s="27" t="n">
        <f aca="false">$B18*Y18</f>
        <v>1.25</v>
      </c>
      <c r="AA18" s="28" t="n">
        <f aca="false">$C18*Z18</f>
        <v>1.125</v>
      </c>
      <c r="AB18" s="21" t="n">
        <f aca="false">AA18</f>
        <v>1.125</v>
      </c>
    </row>
    <row r="19" s="26" customFormat="true" ht="15" hidden="false" customHeight="false" outlineLevel="0" collapsed="false">
      <c r="A19" s="19" t="str">
        <f aca="false">Specs!A19</f>
        <v>eCANOPY_SNAGS_CLASS_1_ALL_OTHERS_DIAMETER</v>
      </c>
      <c r="B19" s="31"/>
      <c r="C19" s="32" t="s">
        <v>123</v>
      </c>
      <c r="D19" s="33" t="n">
        <v>0</v>
      </c>
      <c r="E19" s="0"/>
      <c r="F19" s="27" t="n">
        <f aca="false">E19</f>
        <v>0</v>
      </c>
      <c r="G19" s="28" t="n">
        <f aca="false">F23</f>
        <v>9.6</v>
      </c>
      <c r="H19" s="21" t="n">
        <f aca="false">$D19*G19</f>
        <v>0</v>
      </c>
      <c r="J19" s="27" t="n">
        <f aca="false">I19</f>
        <v>0</v>
      </c>
      <c r="K19" s="28" t="n">
        <f aca="false">J23</f>
        <v>0</v>
      </c>
      <c r="L19" s="21" t="n">
        <f aca="false">$D19*K19</f>
        <v>0</v>
      </c>
      <c r="N19" s="27" t="n">
        <f aca="false">M19</f>
        <v>0</v>
      </c>
      <c r="O19" s="28" t="n">
        <f aca="false">N23</f>
        <v>0</v>
      </c>
      <c r="P19" s="21" t="n">
        <f aca="false">$D19*O19</f>
        <v>0</v>
      </c>
      <c r="Q19" s="26" t="n">
        <v>3.5</v>
      </c>
      <c r="R19" s="27" t="n">
        <f aca="false">Q19</f>
        <v>3.5</v>
      </c>
      <c r="S19" s="28" t="n">
        <f aca="false">R23</f>
        <v>2.9</v>
      </c>
      <c r="T19" s="21" t="n">
        <f aca="false">$D19*S19</f>
        <v>0</v>
      </c>
      <c r="U19" s="26" t="n">
        <v>13</v>
      </c>
      <c r="V19" s="27" t="n">
        <f aca="false">U19</f>
        <v>13</v>
      </c>
      <c r="W19" s="28" t="n">
        <f aca="false">V23</f>
        <v>9</v>
      </c>
      <c r="X19" s="21" t="n">
        <f aca="false">$D19*W19</f>
        <v>0</v>
      </c>
      <c r="Y19" s="0"/>
      <c r="Z19" s="27" t="n">
        <f aca="false">Y19</f>
        <v>0</v>
      </c>
      <c r="AA19" s="28" t="n">
        <f aca="false">Z23</f>
        <v>12</v>
      </c>
      <c r="AB19" s="21" t="n">
        <f aca="false">$D19*AA19</f>
        <v>0</v>
      </c>
    </row>
    <row r="20" customFormat="false" ht="15" hidden="false" customHeight="false" outlineLevel="0" collapsed="false">
      <c r="A20" s="19" t="str">
        <f aca="false">Specs!A20</f>
        <v>eCANOPY_SNAGS_CLASS_1_ALL_OTHERS_HEIGHT</v>
      </c>
      <c r="B20" s="31"/>
      <c r="C20" s="32" t="s">
        <v>125</v>
      </c>
      <c r="D20" s="33" t="n">
        <v>0</v>
      </c>
      <c r="F20" s="27" t="n">
        <f aca="false">E20</f>
        <v>0</v>
      </c>
      <c r="G20" s="28" t="n">
        <f aca="false">F24</f>
        <v>100</v>
      </c>
      <c r="H20" s="21" t="n">
        <f aca="false">$D20*G20</f>
        <v>0</v>
      </c>
      <c r="I20" s="26"/>
      <c r="J20" s="27" t="n">
        <f aca="false">I20</f>
        <v>0</v>
      </c>
      <c r="K20" s="28" t="n">
        <f aca="false">J24</f>
        <v>0</v>
      </c>
      <c r="L20" s="21" t="n">
        <f aca="false">$D20*K20</f>
        <v>0</v>
      </c>
      <c r="M20" s="26"/>
      <c r="N20" s="27" t="n">
        <f aca="false">M20</f>
        <v>0</v>
      </c>
      <c r="O20" s="28" t="n">
        <f aca="false">N24</f>
        <v>0</v>
      </c>
      <c r="P20" s="21" t="n">
        <f aca="false">$D20*O20</f>
        <v>0</v>
      </c>
      <c r="Q20" s="26" t="n">
        <v>25</v>
      </c>
      <c r="R20" s="27" t="n">
        <f aca="false">Q20</f>
        <v>25</v>
      </c>
      <c r="S20" s="28" t="n">
        <f aca="false">R24</f>
        <v>25</v>
      </c>
      <c r="T20" s="21" t="n">
        <f aca="false">$D20*S20</f>
        <v>0</v>
      </c>
      <c r="U20" s="26" t="n">
        <v>55</v>
      </c>
      <c r="V20" s="27" t="n">
        <f aca="false">U20</f>
        <v>55</v>
      </c>
      <c r="W20" s="28" t="n">
        <f aca="false">V24</f>
        <v>50</v>
      </c>
      <c r="X20" s="21" t="n">
        <f aca="false">$D20*W20</f>
        <v>0</v>
      </c>
      <c r="Z20" s="27" t="n">
        <f aca="false">Y20</f>
        <v>0</v>
      </c>
      <c r="AA20" s="28" t="n">
        <f aca="false">Z24</f>
        <v>78</v>
      </c>
      <c r="AB20" s="21" t="n">
        <f aca="false">$D20*AA20</f>
        <v>0</v>
      </c>
    </row>
    <row r="21" customFormat="false" ht="15" hidden="false" customHeight="false" outlineLevel="0" collapsed="false">
      <c r="A21" s="19" t="str">
        <f aca="false">Specs!A21</f>
        <v>eCANOPY_SNAGS_CLASS_1_ALL_OTHERS_STEM_DENSITY</v>
      </c>
      <c r="B21" s="31"/>
      <c r="C21" s="32" t="s">
        <v>127</v>
      </c>
      <c r="D21" s="33" t="n">
        <v>0</v>
      </c>
      <c r="F21" s="27" t="n">
        <f aca="false">E21</f>
        <v>0</v>
      </c>
      <c r="G21" s="28" t="n">
        <f aca="false">F26</f>
        <v>4.5</v>
      </c>
      <c r="H21" s="21" t="n">
        <f aca="false">$D21*G21</f>
        <v>0</v>
      </c>
      <c r="I21" s="26"/>
      <c r="J21" s="27" t="n">
        <f aca="false">I21</f>
        <v>0</v>
      </c>
      <c r="K21" s="28" t="n">
        <f aca="false">J26</f>
        <v>0</v>
      </c>
      <c r="L21" s="21" t="n">
        <f aca="false">$D21*K21</f>
        <v>0</v>
      </c>
      <c r="M21" s="26"/>
      <c r="N21" s="27" t="n">
        <f aca="false">M21</f>
        <v>0</v>
      </c>
      <c r="O21" s="28" t="n">
        <f aca="false">N26</f>
        <v>0</v>
      </c>
      <c r="P21" s="21" t="n">
        <f aca="false">$D21*O21</f>
        <v>0</v>
      </c>
      <c r="Q21" s="26" t="n">
        <v>100</v>
      </c>
      <c r="R21" s="27" t="n">
        <f aca="false">Q21</f>
        <v>100</v>
      </c>
      <c r="S21" s="28" t="n">
        <f aca="false">R26</f>
        <v>1312.5</v>
      </c>
      <c r="T21" s="21" t="n">
        <f aca="false">$D21*S21</f>
        <v>0</v>
      </c>
      <c r="U21" s="26" t="n">
        <v>5</v>
      </c>
      <c r="V21" s="27" t="n">
        <f aca="false">U21</f>
        <v>5</v>
      </c>
      <c r="W21" s="28" t="n">
        <f aca="false">V26</f>
        <v>78.125</v>
      </c>
      <c r="X21" s="21" t="n">
        <f aca="false">$D21*W21</f>
        <v>0</v>
      </c>
      <c r="Z21" s="27" t="n">
        <f aca="false">Y21</f>
        <v>0</v>
      </c>
      <c r="AA21" s="28" t="n">
        <f aca="false">Z26</f>
        <v>37.5</v>
      </c>
      <c r="AB21" s="21" t="n">
        <f aca="false">$D21*AA21</f>
        <v>0</v>
      </c>
    </row>
    <row r="22" customFormat="false" ht="15" hidden="false" customHeight="false" outlineLevel="0" collapsed="false">
      <c r="A22" s="19" t="str">
        <f aca="false">Specs!A22</f>
        <v>eCANOPY_SNAGS_CLASS_1_CONIFERS_WITH_FOLIAGE_HEIGHT_TO_CROWN_BASE</v>
      </c>
      <c r="B22" s="31" t="s">
        <v>129</v>
      </c>
      <c r="C22" s="32" t="s">
        <v>129</v>
      </c>
      <c r="D22" s="33" t="n">
        <v>0</v>
      </c>
      <c r="F22" s="27" t="n">
        <f aca="false">IF(E22=0,E5,E22)</f>
        <v>20</v>
      </c>
      <c r="G22" s="28" t="n">
        <f aca="false">IF(F22=0,F5,F22)</f>
        <v>20</v>
      </c>
      <c r="H22" s="21" t="n">
        <f aca="false">$D22*G22</f>
        <v>0</v>
      </c>
      <c r="I22" s="26"/>
      <c r="J22" s="27" t="n">
        <f aca="false">IF(I22=0,I5,I22)</f>
        <v>0</v>
      </c>
      <c r="K22" s="28" t="n">
        <f aca="false">IF(J22=0,J5,J22)</f>
        <v>0</v>
      </c>
      <c r="L22" s="21" t="n">
        <f aca="false">$D22*K22</f>
        <v>0</v>
      </c>
      <c r="M22" s="26"/>
      <c r="N22" s="27" t="n">
        <f aca="false">IF(M22=0,M5,M22)</f>
        <v>0</v>
      </c>
      <c r="O22" s="28" t="n">
        <f aca="false">IF(N22=0,N5,N22)</f>
        <v>0</v>
      </c>
      <c r="P22" s="21" t="n">
        <f aca="false">$D22*O22</f>
        <v>0</v>
      </c>
      <c r="R22" s="27" t="n">
        <f aca="false">IF(Q22=0,Q5,Q22)</f>
        <v>4</v>
      </c>
      <c r="S22" s="28" t="n">
        <f aca="false">IF(R22=0,R5,R22)</f>
        <v>4</v>
      </c>
      <c r="T22" s="21" t="n">
        <f aca="false">$D22*S22</f>
        <v>0</v>
      </c>
      <c r="U22" s="26" t="n">
        <v>33.35</v>
      </c>
      <c r="V22" s="27" t="n">
        <f aca="false">IF(U22=0,U5,U22)</f>
        <v>33.35</v>
      </c>
      <c r="W22" s="28" t="n">
        <f aca="false">IF(V22=0,V5,V22)</f>
        <v>33.35</v>
      </c>
      <c r="X22" s="21" t="n">
        <f aca="false">$D22*W22</f>
        <v>0</v>
      </c>
      <c r="Z22" s="27" t="n">
        <f aca="false">IF(Y22=0,Y5,Y22)</f>
        <v>55</v>
      </c>
      <c r="AA22" s="28" t="n">
        <f aca="false">IF(Z22=0,Z5,Z22)</f>
        <v>55</v>
      </c>
      <c r="AB22" s="21" t="n">
        <f aca="false">$D22*AA22</f>
        <v>0</v>
      </c>
    </row>
    <row r="23" customFormat="false" ht="15" hidden="false" customHeight="false" outlineLevel="0" collapsed="false">
      <c r="A23" s="19" t="str">
        <f aca="false">Specs!A23</f>
        <v>eCANOPY_SNAGS_CLASS_1_CONIFERS_WITH_FOLIAGE_DIAMETER</v>
      </c>
      <c r="B23" s="31" t="s">
        <v>132</v>
      </c>
      <c r="C23" s="32" t="s">
        <v>132</v>
      </c>
      <c r="D23" s="33" t="n">
        <v>0</v>
      </c>
      <c r="F23" s="27" t="n">
        <f aca="false">IF(E23=0,E4,E23)</f>
        <v>9.6</v>
      </c>
      <c r="G23" s="28" t="n">
        <f aca="false">IF(F23=0,F4,F23)</f>
        <v>9.6</v>
      </c>
      <c r="H23" s="21" t="n">
        <f aca="false">$D23*G23</f>
        <v>0</v>
      </c>
      <c r="I23" s="26"/>
      <c r="J23" s="27" t="n">
        <f aca="false">IF(I23=0,I4,I23)</f>
        <v>0</v>
      </c>
      <c r="K23" s="28" t="n">
        <f aca="false">IF(J23=0,J4,J23)</f>
        <v>0</v>
      </c>
      <c r="L23" s="21" t="n">
        <f aca="false">$D23*K23</f>
        <v>0</v>
      </c>
      <c r="M23" s="26"/>
      <c r="N23" s="27" t="n">
        <f aca="false">IF(M23=0,M4,M23)</f>
        <v>0</v>
      </c>
      <c r="O23" s="28" t="n">
        <f aca="false">IF(N23=0,N4,N23)</f>
        <v>0</v>
      </c>
      <c r="P23" s="21" t="n">
        <f aca="false">$D23*O23</f>
        <v>0</v>
      </c>
      <c r="R23" s="27" t="n">
        <f aca="false">IF(Q23=0,Q4,Q23)</f>
        <v>2.9</v>
      </c>
      <c r="S23" s="28" t="n">
        <f aca="false">IF(R23=0,R4,R23)</f>
        <v>2.9</v>
      </c>
      <c r="T23" s="21" t="n">
        <f aca="false">$D23*S23</f>
        <v>0</v>
      </c>
      <c r="U23" s="26" t="n">
        <v>9</v>
      </c>
      <c r="V23" s="27" t="n">
        <f aca="false">IF(U23=0,U4,U23)</f>
        <v>9</v>
      </c>
      <c r="W23" s="28" t="n">
        <f aca="false">IF(V23=0,V4,V23)</f>
        <v>9</v>
      </c>
      <c r="X23" s="21" t="n">
        <f aca="false">$D23*W23</f>
        <v>0</v>
      </c>
      <c r="Z23" s="27" t="n">
        <f aca="false">IF(Y23=0,Y4,Y23)</f>
        <v>12</v>
      </c>
      <c r="AA23" s="28" t="n">
        <f aca="false">IF(Z23=0,Z4,Z23)</f>
        <v>12</v>
      </c>
      <c r="AB23" s="21" t="n">
        <f aca="false">$D23*AA23</f>
        <v>0</v>
      </c>
    </row>
    <row r="24" customFormat="false" ht="15" hidden="false" customHeight="false" outlineLevel="0" collapsed="false">
      <c r="A24" s="19" t="str">
        <f aca="false">Specs!A24</f>
        <v>eCANOPY_SNAGS_CLASS_1_CONIFERS_WITH_FOLIAGE_HEIGHT</v>
      </c>
      <c r="B24" s="31" t="s">
        <v>135</v>
      </c>
      <c r="C24" s="32" t="s">
        <v>135</v>
      </c>
      <c r="D24" s="33" t="n">
        <v>0</v>
      </c>
      <c r="F24" s="27" t="n">
        <f aca="false">IF(E24=0,E6,E24)</f>
        <v>100</v>
      </c>
      <c r="G24" s="28" t="n">
        <f aca="false">IF(F24=0,F6,F24)</f>
        <v>100</v>
      </c>
      <c r="H24" s="21" t="n">
        <f aca="false">$D24*G24</f>
        <v>0</v>
      </c>
      <c r="I24" s="26"/>
      <c r="J24" s="27" t="n">
        <f aca="false">IF(I24=0,I6,I24)</f>
        <v>0</v>
      </c>
      <c r="K24" s="28" t="n">
        <f aca="false">IF(J24=0,J6,J24)</f>
        <v>0</v>
      </c>
      <c r="L24" s="21" t="n">
        <f aca="false">$D24*K24</f>
        <v>0</v>
      </c>
      <c r="M24" s="26"/>
      <c r="N24" s="27" t="n">
        <f aca="false">IF(M24=0,M6,M24)</f>
        <v>0</v>
      </c>
      <c r="O24" s="28" t="n">
        <f aca="false">IF(N24=0,N6,N24)</f>
        <v>0</v>
      </c>
      <c r="P24" s="21" t="n">
        <f aca="false">$D24*O24</f>
        <v>0</v>
      </c>
      <c r="R24" s="27" t="n">
        <f aca="false">IF(Q24=0,Q6,Q24)</f>
        <v>25</v>
      </c>
      <c r="S24" s="28" t="n">
        <f aca="false">IF(R24=0,R6,R24)</f>
        <v>25</v>
      </c>
      <c r="T24" s="21" t="n">
        <f aca="false">$D24*S24</f>
        <v>0</v>
      </c>
      <c r="U24" s="26" t="n">
        <v>50</v>
      </c>
      <c r="V24" s="27" t="n">
        <f aca="false">IF(U24=0,U6,U24)</f>
        <v>50</v>
      </c>
      <c r="W24" s="28" t="n">
        <f aca="false">IF(V24=0,V6,V24)</f>
        <v>50</v>
      </c>
      <c r="X24" s="21" t="n">
        <f aca="false">$D24*W24</f>
        <v>0</v>
      </c>
      <c r="Z24" s="27" t="n">
        <f aca="false">IF(Y24=0,Y6,Y24)</f>
        <v>78</v>
      </c>
      <c r="AA24" s="28" t="n">
        <f aca="false">IF(Z24=0,Z6,Z24)</f>
        <v>78</v>
      </c>
      <c r="AB24" s="21" t="n">
        <f aca="false">$D24*AA24</f>
        <v>0</v>
      </c>
    </row>
    <row r="25" customFormat="false" ht="15" hidden="false" customHeight="false" outlineLevel="0" collapsed="false">
      <c r="A25" s="19" t="str">
        <f aca="false">Specs!A25</f>
        <v>eCANOPY_SNAGS_CLASS_1_CONIFERS_WITH_FOLIAGE_PERCENT_COVER</v>
      </c>
      <c r="B25" s="31" t="s">
        <v>139</v>
      </c>
      <c r="C25" s="32" t="s">
        <v>137</v>
      </c>
      <c r="D25" s="33" t="n">
        <v>0</v>
      </c>
      <c r="F25" s="27" t="n">
        <f aca="false">E25+(E3*0.375)</f>
        <v>15</v>
      </c>
      <c r="G25" s="28" t="n">
        <f aca="false">F25+(F3*0.1)</f>
        <v>16</v>
      </c>
      <c r="H25" s="21" t="n">
        <f aca="false">$D25*G25</f>
        <v>0</v>
      </c>
      <c r="I25" s="26"/>
      <c r="J25" s="27" t="n">
        <f aca="false">I25+(I3*0.375)</f>
        <v>0</v>
      </c>
      <c r="K25" s="28" t="n">
        <f aca="false">J25+(J3*0.1)</f>
        <v>0</v>
      </c>
      <c r="L25" s="21" t="n">
        <f aca="false">$D25*K25</f>
        <v>0</v>
      </c>
      <c r="M25" s="26"/>
      <c r="N25" s="27" t="n">
        <f aca="false">M25+(M3*0.375)</f>
        <v>0</v>
      </c>
      <c r="O25" s="28" t="n">
        <f aca="false">N25+(N3*0.1)</f>
        <v>0</v>
      </c>
      <c r="P25" s="21" t="n">
        <f aca="false">$D25*O25</f>
        <v>0</v>
      </c>
      <c r="R25" s="27" t="n">
        <f aca="false">Q25+(Q3*0.375)</f>
        <v>30</v>
      </c>
      <c r="S25" s="28" t="n">
        <f aca="false">R25+(R3*0.1)</f>
        <v>32</v>
      </c>
      <c r="T25" s="21" t="n">
        <f aca="false">$D25*S25</f>
        <v>0</v>
      </c>
      <c r="U25" s="26" t="n">
        <v>0.5071</v>
      </c>
      <c r="V25" s="27" t="n">
        <f aca="false">U25+(U3*0.375)</f>
        <v>32.3821</v>
      </c>
      <c r="W25" s="28" t="n">
        <f aca="false">V25+(V3*0.1)</f>
        <v>34.5071</v>
      </c>
      <c r="X25" s="21" t="n">
        <f aca="false">$D25*W25</f>
        <v>0</v>
      </c>
      <c r="Z25" s="27" t="n">
        <f aca="false">Y25+(Y3*0.375)</f>
        <v>22.5</v>
      </c>
      <c r="AA25" s="28" t="n">
        <f aca="false">Z25+(Z3*0.1)</f>
        <v>24</v>
      </c>
      <c r="AB25" s="21" t="n">
        <f aca="false">$D25*AA25</f>
        <v>0</v>
      </c>
    </row>
    <row r="26" customFormat="false" ht="15" hidden="false" customHeight="false" outlineLevel="0" collapsed="false">
      <c r="A26" s="19" t="str">
        <f aca="false">Specs!A26</f>
        <v>eCANOPY_SNAGS_CLASS_1_CONIFERS_WITH_FOLIAGE_STEM_DENSITY</v>
      </c>
      <c r="B26" s="31" t="s">
        <v>143</v>
      </c>
      <c r="C26" s="32" t="s">
        <v>141</v>
      </c>
      <c r="D26" s="33" t="n">
        <v>0</v>
      </c>
      <c r="F26" s="27" t="n">
        <f aca="false">E26+((0.375*E8)+(0.375*E13))</f>
        <v>4.5</v>
      </c>
      <c r="G26" s="28" t="n">
        <f aca="false">F26+((0.1*F8)+(0.1*F13))</f>
        <v>4.8</v>
      </c>
      <c r="H26" s="21" t="n">
        <f aca="false">$D26*G26</f>
        <v>0</v>
      </c>
      <c r="I26" s="26"/>
      <c r="J26" s="27" t="n">
        <f aca="false">I26+((0.375*I8)+(0.375*I13))</f>
        <v>0</v>
      </c>
      <c r="K26" s="28" t="n">
        <f aca="false">J26+((0.1*J8)+(0.1*J13))</f>
        <v>0</v>
      </c>
      <c r="L26" s="21" t="n">
        <f aca="false">$D26*K26</f>
        <v>0</v>
      </c>
      <c r="M26" s="26"/>
      <c r="N26" s="27" t="n">
        <f aca="false">M26+((0.375*M8)+(0.375*M13))</f>
        <v>0</v>
      </c>
      <c r="O26" s="28" t="n">
        <f aca="false">N26+((0.1*N8)+(0.1*N13))</f>
        <v>0</v>
      </c>
      <c r="P26" s="21" t="n">
        <f aca="false">$D26*O26</f>
        <v>0</v>
      </c>
      <c r="R26" s="27" t="n">
        <f aca="false">Q26+((0.375*Q8)+(0.375*Q13))</f>
        <v>1312.5</v>
      </c>
      <c r="S26" s="28" t="n">
        <f aca="false">R26+((0.1*R8)+(0.1*R13))</f>
        <v>1400</v>
      </c>
      <c r="T26" s="21" t="n">
        <f aca="false">$D26*S26</f>
        <v>0</v>
      </c>
      <c r="U26" s="26" t="n">
        <v>5</v>
      </c>
      <c r="V26" s="27" t="n">
        <f aca="false">U26+((0.375*U8)+(0.375*U13))</f>
        <v>78.125</v>
      </c>
      <c r="W26" s="28" t="n">
        <f aca="false">V26+((0.1*V8)+(0.1*V13))</f>
        <v>83</v>
      </c>
      <c r="X26" s="21" t="n">
        <f aca="false">$D26*W26</f>
        <v>0</v>
      </c>
      <c r="Z26" s="27" t="n">
        <f aca="false">Y26+((0.375*Y8)+(0.375*Y13))</f>
        <v>37.5</v>
      </c>
      <c r="AA26" s="28" t="n">
        <f aca="false">Z26+((0.1*Z8)+(0.1*Z13))</f>
        <v>40</v>
      </c>
      <c r="AB26" s="21" t="n">
        <f aca="false">$D26*AA26</f>
        <v>0</v>
      </c>
    </row>
    <row r="27" customFormat="false" ht="15" hidden="false" customHeight="false" outlineLevel="0" collapsed="false">
      <c r="A27" s="19" t="str">
        <f aca="false">Specs!A27</f>
        <v>eCANOPY_SNAGS_CLASS_2_DIAMETER</v>
      </c>
      <c r="B27" s="31"/>
      <c r="C27" s="32" t="s">
        <v>146</v>
      </c>
      <c r="D27" s="33" t="s">
        <v>146</v>
      </c>
      <c r="F27" s="27" t="n">
        <f aca="false">E27</f>
        <v>0</v>
      </c>
      <c r="G27" s="28" t="n">
        <f aca="false">F19</f>
        <v>0</v>
      </c>
      <c r="H27" s="21" t="n">
        <f aca="false">G19</f>
        <v>9.6</v>
      </c>
      <c r="I27" s="26"/>
      <c r="J27" s="27" t="n">
        <f aca="false">I27</f>
        <v>0</v>
      </c>
      <c r="K27" s="28" t="n">
        <f aca="false">J19</f>
        <v>0</v>
      </c>
      <c r="L27" s="21" t="n">
        <f aca="false">K19</f>
        <v>0</v>
      </c>
      <c r="M27" s="26"/>
      <c r="N27" s="27" t="n">
        <f aca="false">M27</f>
        <v>0</v>
      </c>
      <c r="O27" s="28" t="n">
        <f aca="false">N19</f>
        <v>0</v>
      </c>
      <c r="P27" s="21" t="n">
        <f aca="false">O19</f>
        <v>0</v>
      </c>
      <c r="Q27" s="26" t="n">
        <v>3.5</v>
      </c>
      <c r="R27" s="27" t="n">
        <f aca="false">Q27</f>
        <v>3.5</v>
      </c>
      <c r="S27" s="28" t="n">
        <f aca="false">R19</f>
        <v>3.5</v>
      </c>
      <c r="T27" s="21" t="n">
        <f aca="false">S19</f>
        <v>2.9</v>
      </c>
      <c r="U27" s="26" t="n">
        <v>11</v>
      </c>
      <c r="V27" s="27" t="n">
        <f aca="false">U27</f>
        <v>11</v>
      </c>
      <c r="W27" s="28" t="n">
        <f aca="false">V19</f>
        <v>13</v>
      </c>
      <c r="X27" s="21" t="n">
        <f aca="false">W19</f>
        <v>9</v>
      </c>
      <c r="Y27" s="26" t="n">
        <v>12</v>
      </c>
      <c r="Z27" s="27" t="n">
        <f aca="false">Y27</f>
        <v>12</v>
      </c>
      <c r="AA27" s="28" t="n">
        <f aca="false">Z19</f>
        <v>0</v>
      </c>
      <c r="AB27" s="21" t="n">
        <f aca="false">AA19</f>
        <v>12</v>
      </c>
    </row>
    <row r="28" customFormat="false" ht="15" hidden="false" customHeight="false" outlineLevel="0" collapsed="false">
      <c r="A28" s="19" t="str">
        <f aca="false">Specs!A28</f>
        <v>eCANOPY_SNAGS_CLASS_2_HEIGHT</v>
      </c>
      <c r="B28" s="31"/>
      <c r="C28" s="32" t="s">
        <v>148</v>
      </c>
      <c r="D28" s="33" t="s">
        <v>148</v>
      </c>
      <c r="F28" s="27" t="n">
        <f aca="false">E28</f>
        <v>0</v>
      </c>
      <c r="G28" s="28" t="n">
        <f aca="false">F20</f>
        <v>0</v>
      </c>
      <c r="H28" s="21" t="n">
        <f aca="false">G20</f>
        <v>100</v>
      </c>
      <c r="I28" s="26"/>
      <c r="J28" s="27" t="n">
        <f aca="false">I28</f>
        <v>0</v>
      </c>
      <c r="K28" s="28" t="n">
        <f aca="false">J20</f>
        <v>0</v>
      </c>
      <c r="L28" s="21" t="n">
        <f aca="false">K20</f>
        <v>0</v>
      </c>
      <c r="M28" s="26"/>
      <c r="N28" s="27" t="n">
        <f aca="false">M28</f>
        <v>0</v>
      </c>
      <c r="O28" s="28" t="n">
        <f aca="false">N20</f>
        <v>0</v>
      </c>
      <c r="P28" s="21" t="n">
        <f aca="false">O20</f>
        <v>0</v>
      </c>
      <c r="Q28" s="26" t="n">
        <v>20</v>
      </c>
      <c r="R28" s="27" t="n">
        <f aca="false">Q28</f>
        <v>20</v>
      </c>
      <c r="S28" s="28" t="n">
        <f aca="false">R20</f>
        <v>25</v>
      </c>
      <c r="T28" s="21" t="n">
        <f aca="false">S20</f>
        <v>25</v>
      </c>
      <c r="U28" s="26" t="n">
        <v>50</v>
      </c>
      <c r="V28" s="27" t="n">
        <f aca="false">U28</f>
        <v>50</v>
      </c>
      <c r="W28" s="28" t="n">
        <f aca="false">V20</f>
        <v>55</v>
      </c>
      <c r="X28" s="21" t="n">
        <f aca="false">W20</f>
        <v>50</v>
      </c>
      <c r="Y28" s="26" t="n">
        <v>70</v>
      </c>
      <c r="Z28" s="27" t="n">
        <f aca="false">Y28</f>
        <v>70</v>
      </c>
      <c r="AA28" s="28" t="n">
        <f aca="false">Z20</f>
        <v>0</v>
      </c>
      <c r="AB28" s="21" t="n">
        <f aca="false">AA20</f>
        <v>78</v>
      </c>
    </row>
    <row r="29" customFormat="false" ht="15" hidden="false" customHeight="false" outlineLevel="0" collapsed="false">
      <c r="A29" s="19" t="str">
        <f aca="false">Specs!A29</f>
        <v>eCANOPY_SNAGS_CLASS_2_STEM_DENSITY</v>
      </c>
      <c r="B29" s="31"/>
      <c r="C29" s="32" t="s">
        <v>150</v>
      </c>
      <c r="D29" s="33" t="s">
        <v>150</v>
      </c>
      <c r="F29" s="27" t="n">
        <f aca="false">E29</f>
        <v>0</v>
      </c>
      <c r="G29" s="28" t="n">
        <f aca="false">F21</f>
        <v>0</v>
      </c>
      <c r="H29" s="21" t="n">
        <f aca="false">G21</f>
        <v>4.5</v>
      </c>
      <c r="I29" s="26"/>
      <c r="J29" s="27" t="n">
        <f aca="false">I29</f>
        <v>0</v>
      </c>
      <c r="K29" s="28" t="n">
        <f aca="false">J21</f>
        <v>0</v>
      </c>
      <c r="L29" s="21" t="n">
        <f aca="false">K21</f>
        <v>0</v>
      </c>
      <c r="M29" s="26"/>
      <c r="N29" s="27" t="n">
        <f aca="false">M29</f>
        <v>0</v>
      </c>
      <c r="O29" s="28" t="n">
        <f aca="false">N21</f>
        <v>0</v>
      </c>
      <c r="P29" s="21" t="n">
        <f aca="false">O21</f>
        <v>0</v>
      </c>
      <c r="Q29" s="26" t="n">
        <v>150</v>
      </c>
      <c r="R29" s="27" t="n">
        <f aca="false">Q29</f>
        <v>150</v>
      </c>
      <c r="S29" s="28" t="n">
        <f aca="false">R21</f>
        <v>100</v>
      </c>
      <c r="T29" s="21" t="n">
        <f aca="false">S21</f>
        <v>1312.5</v>
      </c>
      <c r="U29" s="26" t="n">
        <v>10</v>
      </c>
      <c r="V29" s="27" t="n">
        <f aca="false">U29</f>
        <v>10</v>
      </c>
      <c r="W29" s="28" t="n">
        <f aca="false">V21</f>
        <v>5</v>
      </c>
      <c r="X29" s="21" t="n">
        <f aca="false">W21</f>
        <v>78.125</v>
      </c>
      <c r="Y29" s="26" t="n">
        <v>3</v>
      </c>
      <c r="Z29" s="27" t="n">
        <f aca="false">Y29</f>
        <v>3</v>
      </c>
      <c r="AA29" s="28" t="n">
        <f aca="false">Z21</f>
        <v>0</v>
      </c>
      <c r="AB29" s="21" t="n">
        <f aca="false">AA21</f>
        <v>37.5</v>
      </c>
    </row>
    <row r="30" customFormat="false" ht="15" hidden="false" customHeight="false" outlineLevel="0" collapsed="false">
      <c r="A30" s="19" t="str">
        <f aca="false">Specs!A30</f>
        <v>eCANOPY_SNAGS_CLASS_3_DIAMETER</v>
      </c>
      <c r="B30" s="31"/>
      <c r="C30" s="32" t="s">
        <v>153</v>
      </c>
      <c r="D30" s="33" t="s">
        <v>153</v>
      </c>
      <c r="E30" s="26" t="n">
        <v>9</v>
      </c>
      <c r="F30" s="27" t="n">
        <f aca="false">E30</f>
        <v>9</v>
      </c>
      <c r="G30" s="28" t="n">
        <f aca="false">F27</f>
        <v>0</v>
      </c>
      <c r="H30" s="21" t="n">
        <f aca="false">G27</f>
        <v>0</v>
      </c>
      <c r="I30" s="26"/>
      <c r="J30" s="27" t="n">
        <f aca="false">I30</f>
        <v>0</v>
      </c>
      <c r="K30" s="28" t="n">
        <f aca="false">J27</f>
        <v>0</v>
      </c>
      <c r="L30" s="21" t="n">
        <f aca="false">K27</f>
        <v>0</v>
      </c>
      <c r="M30" s="26"/>
      <c r="N30" s="27" t="n">
        <f aca="false">M30</f>
        <v>0</v>
      </c>
      <c r="O30" s="28" t="n">
        <f aca="false">N27</f>
        <v>0</v>
      </c>
      <c r="P30" s="21" t="n">
        <f aca="false">O27</f>
        <v>0</v>
      </c>
      <c r="Q30" s="26" t="n">
        <v>3.5</v>
      </c>
      <c r="R30" s="27" t="n">
        <f aca="false">Q30</f>
        <v>3.5</v>
      </c>
      <c r="S30" s="28" t="n">
        <f aca="false">R27</f>
        <v>3.5</v>
      </c>
      <c r="T30" s="21" t="n">
        <f aca="false">S27</f>
        <v>3.5</v>
      </c>
      <c r="U30" s="26" t="n">
        <v>11</v>
      </c>
      <c r="V30" s="27" t="n">
        <f aca="false">U30</f>
        <v>11</v>
      </c>
      <c r="W30" s="28" t="n">
        <f aca="false">V27</f>
        <v>11</v>
      </c>
      <c r="X30" s="21" t="n">
        <f aca="false">W27</f>
        <v>13</v>
      </c>
      <c r="Y30" s="26" t="n">
        <v>10</v>
      </c>
      <c r="Z30" s="27" t="n">
        <f aca="false">Y30</f>
        <v>10</v>
      </c>
      <c r="AA30" s="28" t="n">
        <f aca="false">Z27</f>
        <v>12</v>
      </c>
      <c r="AB30" s="21" t="n">
        <f aca="false">AA27</f>
        <v>0</v>
      </c>
    </row>
    <row r="31" customFormat="false" ht="15" hidden="false" customHeight="false" outlineLevel="0" collapsed="false">
      <c r="A31" s="19" t="str">
        <f aca="false">Specs!A31</f>
        <v>eCANOPY_SNAGS_CLASS_3_HEIGHT</v>
      </c>
      <c r="B31" s="31"/>
      <c r="C31" s="32" t="s">
        <v>155</v>
      </c>
      <c r="D31" s="33" t="s">
        <v>155</v>
      </c>
      <c r="E31" s="26" t="n">
        <v>60</v>
      </c>
      <c r="F31" s="27" t="n">
        <f aca="false">E31</f>
        <v>60</v>
      </c>
      <c r="G31" s="28" t="n">
        <f aca="false">F28</f>
        <v>0</v>
      </c>
      <c r="H31" s="21" t="n">
        <f aca="false">G28</f>
        <v>0</v>
      </c>
      <c r="I31" s="26"/>
      <c r="J31" s="27" t="n">
        <f aca="false">I31</f>
        <v>0</v>
      </c>
      <c r="K31" s="28" t="n">
        <f aca="false">J28</f>
        <v>0</v>
      </c>
      <c r="L31" s="21" t="n">
        <f aca="false">K28</f>
        <v>0</v>
      </c>
      <c r="M31" s="26"/>
      <c r="N31" s="27" t="n">
        <f aca="false">M31</f>
        <v>0</v>
      </c>
      <c r="O31" s="28" t="n">
        <f aca="false">N28</f>
        <v>0</v>
      </c>
      <c r="P31" s="21" t="n">
        <f aca="false">O28</f>
        <v>0</v>
      </c>
      <c r="Q31" s="26" t="n">
        <v>15</v>
      </c>
      <c r="R31" s="27" t="n">
        <f aca="false">Q31</f>
        <v>15</v>
      </c>
      <c r="S31" s="28" t="n">
        <f aca="false">R28</f>
        <v>20</v>
      </c>
      <c r="T31" s="21" t="n">
        <f aca="false">S28</f>
        <v>25</v>
      </c>
      <c r="U31" s="26" t="n">
        <v>40</v>
      </c>
      <c r="V31" s="27" t="n">
        <f aca="false">U31</f>
        <v>40</v>
      </c>
      <c r="W31" s="28" t="n">
        <f aca="false">V28</f>
        <v>50</v>
      </c>
      <c r="X31" s="21" t="n">
        <f aca="false">W28</f>
        <v>55</v>
      </c>
      <c r="Y31" s="26" t="n">
        <v>60</v>
      </c>
      <c r="Z31" s="27" t="n">
        <f aca="false">Y31</f>
        <v>60</v>
      </c>
      <c r="AA31" s="28" t="n">
        <f aca="false">Z28</f>
        <v>70</v>
      </c>
      <c r="AB31" s="21" t="n">
        <f aca="false">AA28</f>
        <v>0</v>
      </c>
    </row>
    <row r="32" customFormat="false" ht="15" hidden="false" customHeight="false" outlineLevel="0" collapsed="false">
      <c r="A32" s="19" t="str">
        <f aca="false">Specs!A32</f>
        <v>eCANOPY_SNAGS_CLASS_3_STEM_DENSITY</v>
      </c>
      <c r="B32" s="31"/>
      <c r="C32" s="32" t="s">
        <v>157</v>
      </c>
      <c r="D32" s="33" t="s">
        <v>157</v>
      </c>
      <c r="E32" s="26" t="n">
        <v>3</v>
      </c>
      <c r="F32" s="27" t="n">
        <f aca="false">E32</f>
        <v>3</v>
      </c>
      <c r="G32" s="28" t="n">
        <f aca="false">F29</f>
        <v>0</v>
      </c>
      <c r="H32" s="21" t="n">
        <f aca="false">G29</f>
        <v>0</v>
      </c>
      <c r="I32" s="26"/>
      <c r="J32" s="27" t="n">
        <f aca="false">I32</f>
        <v>0</v>
      </c>
      <c r="K32" s="28" t="n">
        <f aca="false">J29</f>
        <v>0</v>
      </c>
      <c r="L32" s="21" t="n">
        <f aca="false">K29</f>
        <v>0</v>
      </c>
      <c r="M32" s="26"/>
      <c r="N32" s="27" t="n">
        <f aca="false">M32</f>
        <v>0</v>
      </c>
      <c r="O32" s="28" t="n">
        <f aca="false">N29</f>
        <v>0</v>
      </c>
      <c r="P32" s="21" t="n">
        <f aca="false">O29</f>
        <v>0</v>
      </c>
      <c r="Q32" s="26" t="n">
        <v>150</v>
      </c>
      <c r="R32" s="27" t="n">
        <f aca="false">Q32</f>
        <v>150</v>
      </c>
      <c r="S32" s="28" t="n">
        <f aca="false">R29</f>
        <v>150</v>
      </c>
      <c r="T32" s="21" t="n">
        <f aca="false">S29</f>
        <v>100</v>
      </c>
      <c r="U32" s="26" t="n">
        <v>5</v>
      </c>
      <c r="V32" s="27" t="n">
        <f aca="false">U32</f>
        <v>5</v>
      </c>
      <c r="W32" s="28" t="n">
        <f aca="false">V29</f>
        <v>10</v>
      </c>
      <c r="X32" s="21" t="n">
        <f aca="false">W29</f>
        <v>5</v>
      </c>
      <c r="Y32" s="26" t="n">
        <v>3</v>
      </c>
      <c r="Z32" s="27" t="n">
        <f aca="false">Y32</f>
        <v>3</v>
      </c>
      <c r="AA32" s="28" t="n">
        <f aca="false">Z29</f>
        <v>3</v>
      </c>
      <c r="AB32" s="21" t="n">
        <f aca="false">AA29</f>
        <v>0</v>
      </c>
    </row>
    <row r="33" customFormat="false" ht="15" hidden="false" customHeight="false" outlineLevel="0" collapsed="false">
      <c r="A33" s="19" t="str">
        <f aca="false">Specs!A33</f>
        <v>eCANOPY_LADDER_FUELS_MAXIMUM_HEIGHT</v>
      </c>
      <c r="B33" s="31"/>
      <c r="C33" s="32"/>
      <c r="D33" s="33"/>
      <c r="F33" s="27" t="n">
        <f aca="false">E33</f>
        <v>0</v>
      </c>
      <c r="G33" s="28" t="n">
        <f aca="false">F33</f>
        <v>0</v>
      </c>
      <c r="H33" s="21" t="n">
        <f aca="false">G33</f>
        <v>0</v>
      </c>
      <c r="I33" s="26"/>
      <c r="J33" s="27" t="n">
        <f aca="false">I33</f>
        <v>0</v>
      </c>
      <c r="K33" s="28" t="n">
        <f aca="false">J33</f>
        <v>0</v>
      </c>
      <c r="L33" s="21" t="n">
        <f aca="false">K33</f>
        <v>0</v>
      </c>
      <c r="M33" s="26"/>
      <c r="N33" s="27" t="n">
        <f aca="false">M33</f>
        <v>0</v>
      </c>
      <c r="O33" s="28" t="n">
        <f aca="false">N33</f>
        <v>0</v>
      </c>
      <c r="P33" s="21" t="n">
        <f aca="false">O33</f>
        <v>0</v>
      </c>
      <c r="Q33" s="26" t="n">
        <v>4</v>
      </c>
      <c r="R33" s="27" t="n">
        <f aca="false">Q33</f>
        <v>4</v>
      </c>
      <c r="S33" s="28" t="n">
        <f aca="false">R33</f>
        <v>4</v>
      </c>
      <c r="T33" s="21" t="n">
        <f aca="false">S33</f>
        <v>4</v>
      </c>
      <c r="U33" s="26" t="n">
        <v>15</v>
      </c>
      <c r="V33" s="27" t="n">
        <f aca="false">U33</f>
        <v>15</v>
      </c>
      <c r="W33" s="28" t="n">
        <f aca="false">V33</f>
        <v>15</v>
      </c>
      <c r="X33" s="21" t="n">
        <f aca="false">W33</f>
        <v>15</v>
      </c>
      <c r="Z33" s="27" t="n">
        <f aca="false">Y33</f>
        <v>0</v>
      </c>
      <c r="AA33" s="28" t="n">
        <f aca="false">Z33</f>
        <v>0</v>
      </c>
      <c r="AB33" s="21" t="n">
        <f aca="false">AA33</f>
        <v>0</v>
      </c>
    </row>
    <row r="34" customFormat="false" ht="15" hidden="false" customHeight="false" outlineLevel="0" collapsed="false">
      <c r="A34" s="19" t="str">
        <f aca="false">Specs!A34</f>
        <v>eCANOPY_LADDER_FUELS_MINIMUM_HEIGHT</v>
      </c>
      <c r="B34" s="31"/>
      <c r="C34" s="32"/>
      <c r="D34" s="33"/>
      <c r="F34" s="27" t="n">
        <f aca="false">E34</f>
        <v>0</v>
      </c>
      <c r="G34" s="28" t="n">
        <f aca="false">F34</f>
        <v>0</v>
      </c>
      <c r="H34" s="21" t="n">
        <f aca="false">G34</f>
        <v>0</v>
      </c>
      <c r="I34" s="26"/>
      <c r="J34" s="27" t="n">
        <f aca="false">I34</f>
        <v>0</v>
      </c>
      <c r="K34" s="28" t="n">
        <f aca="false">J34</f>
        <v>0</v>
      </c>
      <c r="L34" s="21" t="n">
        <f aca="false">K34</f>
        <v>0</v>
      </c>
      <c r="M34" s="26"/>
      <c r="N34" s="27" t="n">
        <f aca="false">M34</f>
        <v>0</v>
      </c>
      <c r="O34" s="28" t="n">
        <f aca="false">N34</f>
        <v>0</v>
      </c>
      <c r="P34" s="21" t="n">
        <f aca="false">O34</f>
        <v>0</v>
      </c>
      <c r="Q34" s="26" t="n">
        <v>0</v>
      </c>
      <c r="R34" s="27" t="n">
        <f aca="false">Q34</f>
        <v>0</v>
      </c>
      <c r="S34" s="28" t="n">
        <f aca="false">R34</f>
        <v>0</v>
      </c>
      <c r="T34" s="21" t="n">
        <f aca="false">S34</f>
        <v>0</v>
      </c>
      <c r="U34" s="26" t="n">
        <v>5</v>
      </c>
      <c r="V34" s="27" t="n">
        <f aca="false">U34</f>
        <v>5</v>
      </c>
      <c r="W34" s="28" t="n">
        <f aca="false">V34</f>
        <v>5</v>
      </c>
      <c r="X34" s="21" t="n">
        <f aca="false">W34</f>
        <v>5</v>
      </c>
      <c r="Z34" s="27" t="n">
        <f aca="false">Y34</f>
        <v>0</v>
      </c>
      <c r="AA34" s="28" t="n">
        <f aca="false">Z34</f>
        <v>0</v>
      </c>
      <c r="AB34" s="21" t="n">
        <f aca="false">AA34</f>
        <v>0</v>
      </c>
    </row>
    <row r="35" customFormat="false" ht="15" hidden="false" customHeight="false" outlineLevel="0" collapsed="false">
      <c r="A35" s="19" t="str">
        <f aca="false">Specs!A35</f>
        <v>eSHRUBS_PRIMARY_LAYER_HEIGHT</v>
      </c>
      <c r="B35" s="31" t="n">
        <v>0.05</v>
      </c>
      <c r="C35" s="36" t="n">
        <f aca="false">(1/0.05) * 0.5</f>
        <v>10</v>
      </c>
      <c r="D35" s="34" t="n">
        <f aca="false">(1/0.5)</f>
        <v>2</v>
      </c>
      <c r="E35" s="26" t="n">
        <v>2.2</v>
      </c>
      <c r="F35" s="27" t="n">
        <f aca="false">$B35*E35</f>
        <v>0.11</v>
      </c>
      <c r="G35" s="28" t="n">
        <f aca="false">$C35*F35</f>
        <v>1.1</v>
      </c>
      <c r="H35" s="35" t="n">
        <f aca="false">$D35*G35</f>
        <v>2.2</v>
      </c>
      <c r="I35" s="26" t="n">
        <v>5</v>
      </c>
      <c r="J35" s="27" t="n">
        <f aca="false">$B35*I35</f>
        <v>0.25</v>
      </c>
      <c r="K35" s="28" t="n">
        <f aca="false">$C35*J35</f>
        <v>2.5</v>
      </c>
      <c r="L35" s="35" t="n">
        <f aca="false">$D35*K35</f>
        <v>5</v>
      </c>
      <c r="M35" s="26" t="n">
        <v>3</v>
      </c>
      <c r="N35" s="27" t="n">
        <f aca="false">$B35*M35</f>
        <v>0.15</v>
      </c>
      <c r="O35" s="28" t="n">
        <f aca="false">$C35*N35</f>
        <v>1.5</v>
      </c>
      <c r="P35" s="35" t="n">
        <f aca="false">$D35*O35</f>
        <v>3</v>
      </c>
      <c r="Q35" s="26" t="n">
        <v>5</v>
      </c>
      <c r="R35" s="27" t="n">
        <f aca="false">$B35*Q35</f>
        <v>0.25</v>
      </c>
      <c r="S35" s="28" t="n">
        <f aca="false">$C35*R35</f>
        <v>2.5</v>
      </c>
      <c r="T35" s="35" t="n">
        <f aca="false">$D35*S35</f>
        <v>5</v>
      </c>
      <c r="U35" s="26" t="n">
        <v>6</v>
      </c>
      <c r="V35" s="27" t="n">
        <f aca="false">$B35*U35</f>
        <v>0.3</v>
      </c>
      <c r="W35" s="28" t="n">
        <f aca="false">$C35*V35</f>
        <v>3</v>
      </c>
      <c r="X35" s="35" t="n">
        <f aca="false">$D35*W35</f>
        <v>6</v>
      </c>
      <c r="Y35" s="26" t="n">
        <v>5</v>
      </c>
      <c r="Z35" s="27" t="n">
        <f aca="false">$B35*Y35</f>
        <v>0.25</v>
      </c>
      <c r="AA35" s="28" t="n">
        <f aca="false">$C35*Z35</f>
        <v>2.5</v>
      </c>
      <c r="AB35" s="35" t="n">
        <f aca="false">$D35*AA35</f>
        <v>5</v>
      </c>
    </row>
    <row r="36" customFormat="false" ht="15" hidden="false" customHeight="false" outlineLevel="0" collapsed="false">
      <c r="A36" s="19" t="str">
        <f aca="false">Specs!A36</f>
        <v>eSHRUBS_PRIMARY_LAYER_PERCENT_COVER</v>
      </c>
      <c r="B36" s="31" t="n">
        <v>0.05</v>
      </c>
      <c r="C36" s="36" t="n">
        <f aca="false">(1/0.05) * 0.5</f>
        <v>10</v>
      </c>
      <c r="D36" s="34" t="n">
        <f aca="false">(1/0.5)</f>
        <v>2</v>
      </c>
      <c r="E36" s="26" t="n">
        <v>21.6</v>
      </c>
      <c r="F36" s="27" t="n">
        <f aca="false">$B36*E36</f>
        <v>1.08</v>
      </c>
      <c r="G36" s="28" t="n">
        <f aca="false">$C36*F36</f>
        <v>10.8</v>
      </c>
      <c r="H36" s="35" t="n">
        <f aca="false">$D36*G36</f>
        <v>21.6</v>
      </c>
      <c r="I36" s="26" t="n">
        <v>70</v>
      </c>
      <c r="J36" s="27" t="n">
        <f aca="false">$B36*I36</f>
        <v>3.5</v>
      </c>
      <c r="K36" s="28" t="n">
        <f aca="false">$C36*J36</f>
        <v>35</v>
      </c>
      <c r="L36" s="35" t="n">
        <f aca="false">$D36*K36</f>
        <v>70</v>
      </c>
      <c r="M36" s="26" t="n">
        <v>2</v>
      </c>
      <c r="N36" s="27" t="n">
        <f aca="false">$B36*M36</f>
        <v>0.1</v>
      </c>
      <c r="O36" s="28" t="n">
        <f aca="false">$C36*N36</f>
        <v>1</v>
      </c>
      <c r="P36" s="35" t="n">
        <f aca="false">$D36*O36</f>
        <v>2</v>
      </c>
      <c r="Q36" s="26" t="n">
        <v>10</v>
      </c>
      <c r="R36" s="27" t="n">
        <f aca="false">$B36*Q36</f>
        <v>0.5</v>
      </c>
      <c r="S36" s="28" t="n">
        <f aca="false">$C36*R36</f>
        <v>5</v>
      </c>
      <c r="T36" s="35" t="n">
        <f aca="false">$D36*S36</f>
        <v>10</v>
      </c>
      <c r="U36" s="26" t="n">
        <v>30</v>
      </c>
      <c r="V36" s="27" t="n">
        <f aca="false">$B36*U36</f>
        <v>1.5</v>
      </c>
      <c r="W36" s="28" t="n">
        <f aca="false">$C36*V36</f>
        <v>15</v>
      </c>
      <c r="X36" s="35" t="n">
        <f aca="false">$D36*W36</f>
        <v>30</v>
      </c>
      <c r="Y36" s="26" t="n">
        <v>80</v>
      </c>
      <c r="Z36" s="27" t="n">
        <f aca="false">$B36*Y36</f>
        <v>4</v>
      </c>
      <c r="AA36" s="28" t="n">
        <f aca="false">$C36*Z36</f>
        <v>40</v>
      </c>
      <c r="AB36" s="35" t="n">
        <f aca="false">$D36*AA36</f>
        <v>80</v>
      </c>
    </row>
    <row r="37" customFormat="false" ht="15" hidden="false" customHeight="false" outlineLevel="0" collapsed="false">
      <c r="A37" s="19" t="str">
        <f aca="false">Specs!A37</f>
        <v>eSHRUBS_PRIMARY_LAYER_PERCENT_LIVE</v>
      </c>
      <c r="B37" s="31" t="n">
        <v>0.05</v>
      </c>
      <c r="C37" s="36" t="n">
        <f aca="false">(1/0.05) * 0.5</f>
        <v>10</v>
      </c>
      <c r="D37" s="34" t="n">
        <f aca="false">(1/0.5)</f>
        <v>2</v>
      </c>
      <c r="E37" s="26" t="n">
        <v>85</v>
      </c>
      <c r="F37" s="27" t="n">
        <f aca="false">$B37*E37</f>
        <v>4.25</v>
      </c>
      <c r="G37" s="28" t="n">
        <f aca="false">$C37*F37</f>
        <v>42.5</v>
      </c>
      <c r="H37" s="35" t="n">
        <f aca="false">$D37*G37</f>
        <v>85</v>
      </c>
      <c r="I37" s="26" t="n">
        <v>85</v>
      </c>
      <c r="J37" s="27" t="n">
        <f aca="false">$B37*I37</f>
        <v>4.25</v>
      </c>
      <c r="K37" s="28" t="n">
        <f aca="false">$C37*J37</f>
        <v>42.5</v>
      </c>
      <c r="L37" s="35" t="n">
        <f aca="false">$D37*K37</f>
        <v>85</v>
      </c>
      <c r="M37" s="26" t="n">
        <v>100</v>
      </c>
      <c r="N37" s="27" t="n">
        <f aca="false">$B37*M37</f>
        <v>5</v>
      </c>
      <c r="O37" s="28" t="n">
        <f aca="false">$C37*N37</f>
        <v>50</v>
      </c>
      <c r="P37" s="35" t="n">
        <f aca="false">$D37*O37</f>
        <v>100</v>
      </c>
      <c r="Q37" s="26" t="n">
        <v>90</v>
      </c>
      <c r="R37" s="27" t="n">
        <f aca="false">$B37*Q37</f>
        <v>4.5</v>
      </c>
      <c r="S37" s="28" t="n">
        <f aca="false">$C37*R37</f>
        <v>45</v>
      </c>
      <c r="T37" s="35" t="n">
        <f aca="false">$D37*S37</f>
        <v>90</v>
      </c>
      <c r="U37" s="26" t="n">
        <v>85</v>
      </c>
      <c r="V37" s="27" t="n">
        <f aca="false">$B37*U37</f>
        <v>4.25</v>
      </c>
      <c r="W37" s="28" t="n">
        <f aca="false">$C37*V37</f>
        <v>42.5</v>
      </c>
      <c r="X37" s="35" t="n">
        <f aca="false">$D37*W37</f>
        <v>85</v>
      </c>
      <c r="Y37" s="26" t="n">
        <v>90</v>
      </c>
      <c r="Z37" s="27" t="n">
        <f aca="false">$B37*Y37</f>
        <v>4.5</v>
      </c>
      <c r="AA37" s="28" t="n">
        <f aca="false">$C37*Z37</f>
        <v>45</v>
      </c>
      <c r="AB37" s="35" t="n">
        <f aca="false">$D37*AA37</f>
        <v>90</v>
      </c>
    </row>
    <row r="38" customFormat="false" ht="15" hidden="false" customHeight="false" outlineLevel="0" collapsed="false">
      <c r="A38" s="19" t="str">
        <f aca="false">Specs!A38</f>
        <v>eSHRUBS_SECONDARY_LAYER_HEIGHT</v>
      </c>
      <c r="B38" s="31" t="n">
        <v>0.05</v>
      </c>
      <c r="C38" s="36" t="n">
        <f aca="false">(1/0.05) * 0.5</f>
        <v>10</v>
      </c>
      <c r="D38" s="34" t="n">
        <f aca="false">(1/0.5)</f>
        <v>2</v>
      </c>
      <c r="E38" s="26" t="n">
        <v>0.3</v>
      </c>
      <c r="F38" s="27" t="n">
        <f aca="false">$B38*E38</f>
        <v>0.015</v>
      </c>
      <c r="G38" s="28" t="n">
        <f aca="false">$C38*F38</f>
        <v>0.15</v>
      </c>
      <c r="H38" s="35" t="n">
        <f aca="false">$D38*G38</f>
        <v>0.3</v>
      </c>
      <c r="I38" s="26" t="n">
        <v>2</v>
      </c>
      <c r="J38" s="27" t="n">
        <f aca="false">$B38*I38</f>
        <v>0.1</v>
      </c>
      <c r="K38" s="28" t="n">
        <f aca="false">$C38*J38</f>
        <v>1</v>
      </c>
      <c r="L38" s="35" t="n">
        <f aca="false">$D38*K38</f>
        <v>2</v>
      </c>
      <c r="N38" s="27" t="n">
        <f aca="false">$B38*M38</f>
        <v>0</v>
      </c>
      <c r="O38" s="28" t="n">
        <f aca="false">$C38*N38</f>
        <v>0</v>
      </c>
      <c r="P38" s="35" t="n">
        <f aca="false">$D38*O38</f>
        <v>0</v>
      </c>
      <c r="Q38" s="26" t="n">
        <v>1</v>
      </c>
      <c r="R38" s="27" t="n">
        <f aca="false">$B38*Q38</f>
        <v>0.05</v>
      </c>
      <c r="S38" s="28" t="n">
        <f aca="false">$C38*R38</f>
        <v>0.5</v>
      </c>
      <c r="T38" s="35" t="n">
        <f aca="false">$D38*S38</f>
        <v>1</v>
      </c>
      <c r="V38" s="27" t="n">
        <f aca="false">$B38*U38</f>
        <v>0</v>
      </c>
      <c r="W38" s="28" t="n">
        <f aca="false">$C38*V38</f>
        <v>0</v>
      </c>
      <c r="X38" s="35" t="n">
        <f aca="false">$D38*W38</f>
        <v>0</v>
      </c>
      <c r="Z38" s="27" t="n">
        <f aca="false">$B38*Y38</f>
        <v>0</v>
      </c>
      <c r="AA38" s="28" t="n">
        <f aca="false">$C38*Z38</f>
        <v>0</v>
      </c>
      <c r="AB38" s="35" t="n">
        <f aca="false">$D38*AA38</f>
        <v>0</v>
      </c>
    </row>
    <row r="39" customFormat="false" ht="15" hidden="false" customHeight="false" outlineLevel="0" collapsed="false">
      <c r="A39" s="19" t="str">
        <f aca="false">Specs!A39</f>
        <v>eSHRUBS_SECONDARY_LAYER_PERCENT_COVER</v>
      </c>
      <c r="B39" s="31" t="n">
        <v>0.05</v>
      </c>
      <c r="C39" s="36" t="n">
        <f aca="false">(1/0.05) * 0.5</f>
        <v>10</v>
      </c>
      <c r="D39" s="34" t="n">
        <f aca="false">(1/0.5)</f>
        <v>2</v>
      </c>
      <c r="E39" s="26" t="n">
        <v>1.2</v>
      </c>
      <c r="F39" s="27" t="n">
        <f aca="false">$B39*E39</f>
        <v>0.06</v>
      </c>
      <c r="G39" s="28" t="n">
        <f aca="false">$C39*F39</f>
        <v>0.6</v>
      </c>
      <c r="H39" s="35" t="n">
        <f aca="false">$D39*G39</f>
        <v>1.2</v>
      </c>
      <c r="I39" s="26" t="n">
        <v>5</v>
      </c>
      <c r="J39" s="27" t="n">
        <f aca="false">$B39*I39</f>
        <v>0.25</v>
      </c>
      <c r="K39" s="28" t="n">
        <f aca="false">$C39*J39</f>
        <v>2.5</v>
      </c>
      <c r="L39" s="35" t="n">
        <f aca="false">$D39*K39</f>
        <v>5</v>
      </c>
      <c r="N39" s="27" t="n">
        <f aca="false">$B39*M39</f>
        <v>0</v>
      </c>
      <c r="O39" s="28" t="n">
        <f aca="false">$C39*N39</f>
        <v>0</v>
      </c>
      <c r="P39" s="35" t="n">
        <f aca="false">$D39*O39</f>
        <v>0</v>
      </c>
      <c r="Q39" s="26" t="n">
        <v>20</v>
      </c>
      <c r="R39" s="27" t="n">
        <f aca="false">$B39*Q39</f>
        <v>1</v>
      </c>
      <c r="S39" s="28" t="n">
        <f aca="false">$C39*R39</f>
        <v>10</v>
      </c>
      <c r="T39" s="35" t="n">
        <f aca="false">$D39*S39</f>
        <v>20</v>
      </c>
      <c r="V39" s="27" t="n">
        <f aca="false">$B39*U39</f>
        <v>0</v>
      </c>
      <c r="W39" s="28" t="n">
        <f aca="false">$C39*V39</f>
        <v>0</v>
      </c>
      <c r="X39" s="35" t="n">
        <f aca="false">$D39*W39</f>
        <v>0</v>
      </c>
      <c r="Z39" s="27" t="n">
        <f aca="false">$B39*Y39</f>
        <v>0</v>
      </c>
      <c r="AA39" s="28" t="n">
        <f aca="false">$C39*Z39</f>
        <v>0</v>
      </c>
      <c r="AB39" s="35" t="n">
        <f aca="false">$D39*AA39</f>
        <v>0</v>
      </c>
    </row>
    <row r="40" customFormat="false" ht="15" hidden="false" customHeight="false" outlineLevel="0" collapsed="false">
      <c r="A40" s="19" t="str">
        <f aca="false">Specs!A40</f>
        <v>eSHRUBS_SECONDARY_LAYER_PERCENT_LIVE</v>
      </c>
      <c r="B40" s="31" t="n">
        <v>0.05</v>
      </c>
      <c r="C40" s="36" t="n">
        <f aca="false">(1/0.05) * 0.5</f>
        <v>10</v>
      </c>
      <c r="D40" s="34" t="n">
        <f aca="false">(1/0.5)</f>
        <v>2</v>
      </c>
      <c r="E40" s="26" t="n">
        <v>95</v>
      </c>
      <c r="F40" s="27" t="n">
        <f aca="false">$B40*E40</f>
        <v>4.75</v>
      </c>
      <c r="G40" s="28" t="n">
        <f aca="false">$C40*F40</f>
        <v>47.5</v>
      </c>
      <c r="H40" s="35" t="n">
        <f aca="false">$D40*G40</f>
        <v>95</v>
      </c>
      <c r="I40" s="26" t="n">
        <v>85</v>
      </c>
      <c r="J40" s="27" t="n">
        <f aca="false">$B40*I40</f>
        <v>4.25</v>
      </c>
      <c r="K40" s="28" t="n">
        <f aca="false">$C40*J40</f>
        <v>42.5</v>
      </c>
      <c r="L40" s="35" t="n">
        <f aca="false">$D40*K40</f>
        <v>85</v>
      </c>
      <c r="N40" s="27" t="n">
        <f aca="false">$B40*M40</f>
        <v>0</v>
      </c>
      <c r="O40" s="28" t="n">
        <f aca="false">$C40*N40</f>
        <v>0</v>
      </c>
      <c r="P40" s="35" t="n">
        <f aca="false">$D40*O40</f>
        <v>0</v>
      </c>
      <c r="Q40" s="26" t="n">
        <v>90</v>
      </c>
      <c r="R40" s="27" t="n">
        <f aca="false">$B40*Q40</f>
        <v>4.5</v>
      </c>
      <c r="S40" s="28" t="n">
        <f aca="false">$C40*R40</f>
        <v>45</v>
      </c>
      <c r="T40" s="35" t="n">
        <f aca="false">$D40*S40</f>
        <v>90</v>
      </c>
      <c r="V40" s="27" t="n">
        <f aca="false">$B40*U40</f>
        <v>0</v>
      </c>
      <c r="W40" s="28" t="n">
        <f aca="false">$C40*V40</f>
        <v>0</v>
      </c>
      <c r="X40" s="35" t="n">
        <f aca="false">$D40*W40</f>
        <v>0</v>
      </c>
      <c r="Z40" s="27" t="n">
        <f aca="false">$B40*Y40</f>
        <v>0</v>
      </c>
      <c r="AA40" s="28" t="n">
        <f aca="false">$C40*Z40</f>
        <v>0</v>
      </c>
      <c r="AB40" s="35" t="n">
        <f aca="false">$D40*AA40</f>
        <v>0</v>
      </c>
    </row>
    <row r="41" customFormat="false" ht="15" hidden="false" customHeight="false" outlineLevel="0" collapsed="false">
      <c r="A41" s="19" t="str">
        <f aca="false">Specs!A41</f>
        <v>eHERBACEOUS_PRIMARY_LAYER_HEIGHT</v>
      </c>
      <c r="B41" s="31" t="n">
        <v>0.05</v>
      </c>
      <c r="C41" s="36" t="n">
        <f aca="false">(1/0.05) * 0.5</f>
        <v>10</v>
      </c>
      <c r="D41" s="34" t="n">
        <f aca="false">(1/0.5)</f>
        <v>2</v>
      </c>
      <c r="E41" s="26" t="n">
        <v>0.9</v>
      </c>
      <c r="F41" s="27" t="n">
        <f aca="false">$B41*E41</f>
        <v>0.045</v>
      </c>
      <c r="G41" s="28" t="n">
        <f aca="false">$C41*F41</f>
        <v>0.45</v>
      </c>
      <c r="H41" s="35" t="n">
        <f aca="false">$D41*G41</f>
        <v>0.9</v>
      </c>
      <c r="J41" s="27" t="n">
        <f aca="false">$B41*I41</f>
        <v>0</v>
      </c>
      <c r="K41" s="28" t="n">
        <f aca="false">$C41*J41</f>
        <v>0</v>
      </c>
      <c r="L41" s="35" t="n">
        <f aca="false">$D41*K41</f>
        <v>0</v>
      </c>
      <c r="M41" s="26" t="n">
        <v>2</v>
      </c>
      <c r="N41" s="27" t="n">
        <f aca="false">$B41*M41</f>
        <v>0.1</v>
      </c>
      <c r="O41" s="28" t="n">
        <f aca="false">$C41*N41</f>
        <v>1</v>
      </c>
      <c r="P41" s="35" t="n">
        <f aca="false">$D41*O41</f>
        <v>2</v>
      </c>
      <c r="Q41" s="26" t="n">
        <v>1</v>
      </c>
      <c r="R41" s="27" t="n">
        <f aca="false">$B41*Q41</f>
        <v>0.05</v>
      </c>
      <c r="S41" s="28" t="n">
        <f aca="false">$C41*R41</f>
        <v>0.5</v>
      </c>
      <c r="T41" s="35" t="n">
        <f aca="false">$D41*S41</f>
        <v>1</v>
      </c>
      <c r="U41" s="26" t="n">
        <v>2.5</v>
      </c>
      <c r="V41" s="27" t="n">
        <f aca="false">$B41*U41</f>
        <v>0.125</v>
      </c>
      <c r="W41" s="28" t="n">
        <f aca="false">$C41*V41</f>
        <v>1.25</v>
      </c>
      <c r="X41" s="35" t="n">
        <f aca="false">$D41*W41</f>
        <v>2.5</v>
      </c>
      <c r="Y41" s="26" t="n">
        <v>2</v>
      </c>
      <c r="Z41" s="27" t="n">
        <f aca="false">$B41*Y41</f>
        <v>0.1</v>
      </c>
      <c r="AA41" s="28" t="n">
        <f aca="false">$C41*Z41</f>
        <v>1</v>
      </c>
      <c r="AB41" s="35" t="n">
        <f aca="false">$D41*AA41</f>
        <v>2</v>
      </c>
    </row>
    <row r="42" customFormat="false" ht="15" hidden="false" customHeight="false" outlineLevel="0" collapsed="false">
      <c r="A42" s="19" t="str">
        <f aca="false">Specs!A42</f>
        <v>eHERBACEOUS_PRIMARY_LAYER_LOADING</v>
      </c>
      <c r="B42" s="31" t="n">
        <v>0.05</v>
      </c>
      <c r="C42" s="36" t="n">
        <f aca="false">(1/0.05) * 0.5</f>
        <v>10</v>
      </c>
      <c r="D42" s="34" t="n">
        <f aca="false">(1/0.5)</f>
        <v>2</v>
      </c>
      <c r="E42" s="26" t="n">
        <v>0.1</v>
      </c>
      <c r="F42" s="27" t="n">
        <f aca="false">$B42*E42</f>
        <v>0.005</v>
      </c>
      <c r="G42" s="28" t="n">
        <f aca="false">$C42*F42</f>
        <v>0.05</v>
      </c>
      <c r="H42" s="35" t="n">
        <f aca="false">$D42*G42</f>
        <v>0.1</v>
      </c>
      <c r="J42" s="27" t="n">
        <f aca="false">$B42*I42</f>
        <v>0</v>
      </c>
      <c r="K42" s="28" t="n">
        <f aca="false">$C42*J42</f>
        <v>0</v>
      </c>
      <c r="L42" s="35" t="n">
        <f aca="false">$D42*K42</f>
        <v>0</v>
      </c>
      <c r="M42" s="26" t="n">
        <v>1</v>
      </c>
      <c r="N42" s="27" t="n">
        <f aca="false">$B42*M42</f>
        <v>0.05</v>
      </c>
      <c r="O42" s="28" t="n">
        <f aca="false">$C42*N42</f>
        <v>0.5</v>
      </c>
      <c r="P42" s="35" t="n">
        <f aca="false">$D42*O42</f>
        <v>1</v>
      </c>
      <c r="Q42" s="26" t="n">
        <v>0.01</v>
      </c>
      <c r="R42" s="27" t="n">
        <f aca="false">$B42*Q42</f>
        <v>0.0005</v>
      </c>
      <c r="S42" s="28" t="n">
        <f aca="false">$C42*R42</f>
        <v>0.005</v>
      </c>
      <c r="T42" s="35" t="n">
        <f aca="false">$D42*S42</f>
        <v>0.01</v>
      </c>
      <c r="U42" s="26" t="n">
        <v>0.4</v>
      </c>
      <c r="V42" s="27" t="n">
        <f aca="false">$B42*U42</f>
        <v>0.02</v>
      </c>
      <c r="W42" s="28" t="n">
        <f aca="false">$C42*V42</f>
        <v>0.2</v>
      </c>
      <c r="X42" s="35" t="n">
        <f aca="false">$D42*W42</f>
        <v>0.4</v>
      </c>
      <c r="Y42" s="26" t="n">
        <v>0.1</v>
      </c>
      <c r="Z42" s="27" t="n">
        <f aca="false">$B42*Y42</f>
        <v>0.005</v>
      </c>
      <c r="AA42" s="28" t="n">
        <f aca="false">$C42*Z42</f>
        <v>0.05</v>
      </c>
      <c r="AB42" s="35" t="n">
        <f aca="false">$D42*AA42</f>
        <v>0.1</v>
      </c>
    </row>
    <row r="43" customFormat="false" ht="15" hidden="false" customHeight="false" outlineLevel="0" collapsed="false">
      <c r="A43" s="19" t="str">
        <f aca="false">Specs!A43</f>
        <v>eHERBACEOUS_PRIMARY_LAYER_PERCENT_COVER</v>
      </c>
      <c r="B43" s="31" t="n">
        <v>0.05</v>
      </c>
      <c r="C43" s="36" t="n">
        <f aca="false">(1/0.05) * 0.5</f>
        <v>10</v>
      </c>
      <c r="D43" s="34" t="n">
        <f aca="false">(1/0.5)</f>
        <v>2</v>
      </c>
      <c r="E43" s="26" t="n">
        <v>0.7</v>
      </c>
      <c r="F43" s="27" t="n">
        <f aca="false">$B43*E43</f>
        <v>0.035</v>
      </c>
      <c r="G43" s="28" t="n">
        <f aca="false">$C43*F43</f>
        <v>0.35</v>
      </c>
      <c r="H43" s="35" t="n">
        <f aca="false">$D43*G43</f>
        <v>0.7</v>
      </c>
      <c r="J43" s="27" t="n">
        <f aca="false">$B43*I43</f>
        <v>0</v>
      </c>
      <c r="K43" s="28" t="n">
        <f aca="false">$C43*J43</f>
        <v>0</v>
      </c>
      <c r="L43" s="35" t="n">
        <f aca="false">$D43*K43</f>
        <v>0</v>
      </c>
      <c r="M43" s="26" t="n">
        <v>90</v>
      </c>
      <c r="N43" s="27" t="n">
        <f aca="false">$B43*M43</f>
        <v>4.5</v>
      </c>
      <c r="O43" s="28" t="n">
        <f aca="false">$C43*N43</f>
        <v>45</v>
      </c>
      <c r="P43" s="35" t="n">
        <f aca="false">$D43*O43</f>
        <v>90</v>
      </c>
      <c r="Q43" s="26" t="n">
        <v>2</v>
      </c>
      <c r="R43" s="27" t="n">
        <f aca="false">$B43*Q43</f>
        <v>0.1</v>
      </c>
      <c r="S43" s="28" t="n">
        <f aca="false">$C43*R43</f>
        <v>1</v>
      </c>
      <c r="T43" s="35" t="n">
        <f aca="false">$D43*S43</f>
        <v>2</v>
      </c>
      <c r="U43" s="26" t="n">
        <v>30</v>
      </c>
      <c r="V43" s="27" t="n">
        <f aca="false">$B43*U43</f>
        <v>1.5</v>
      </c>
      <c r="W43" s="28" t="n">
        <f aca="false">$C43*V43</f>
        <v>15</v>
      </c>
      <c r="X43" s="35" t="n">
        <f aca="false">$D43*W43</f>
        <v>30</v>
      </c>
      <c r="Y43" s="26" t="n">
        <v>20</v>
      </c>
      <c r="Z43" s="27" t="n">
        <f aca="false">$B43*Y43</f>
        <v>1</v>
      </c>
      <c r="AA43" s="28" t="n">
        <f aca="false">$C43*Z43</f>
        <v>10</v>
      </c>
      <c r="AB43" s="35" t="n">
        <f aca="false">$D43*AA43</f>
        <v>20</v>
      </c>
    </row>
    <row r="44" customFormat="false" ht="15" hidden="false" customHeight="false" outlineLevel="0" collapsed="false">
      <c r="A44" s="19" t="str">
        <f aca="false">Specs!A44</f>
        <v>eHERBACEOUS_PRIMARY_LAYER_PERCENT_LIVE</v>
      </c>
      <c r="B44" s="31" t="n">
        <v>0.05</v>
      </c>
      <c r="C44" s="36" t="n">
        <f aca="false">(1/0.05) * 0.5</f>
        <v>10</v>
      </c>
      <c r="D44" s="34" t="n">
        <f aca="false">(1/0.5)</f>
        <v>2</v>
      </c>
      <c r="E44" s="26" t="n">
        <v>95</v>
      </c>
      <c r="F44" s="27" t="n">
        <f aca="false">$B44*E44</f>
        <v>4.75</v>
      </c>
      <c r="G44" s="28" t="n">
        <f aca="false">$C44*F44</f>
        <v>47.5</v>
      </c>
      <c r="H44" s="35" t="n">
        <f aca="false">$D44*G44</f>
        <v>95</v>
      </c>
      <c r="J44" s="27" t="n">
        <f aca="false">$B44*I44</f>
        <v>0</v>
      </c>
      <c r="K44" s="28" t="n">
        <f aca="false">$C44*J44</f>
        <v>0</v>
      </c>
      <c r="L44" s="35" t="n">
        <f aca="false">$D44*K44</f>
        <v>0</v>
      </c>
      <c r="M44" s="26" t="n">
        <v>85</v>
      </c>
      <c r="N44" s="27" t="n">
        <f aca="false">$B44*M44</f>
        <v>4.25</v>
      </c>
      <c r="O44" s="28" t="n">
        <f aca="false">$C44*N44</f>
        <v>42.5</v>
      </c>
      <c r="P44" s="35" t="n">
        <f aca="false">$D44*O44</f>
        <v>85</v>
      </c>
      <c r="Q44" s="26" t="n">
        <v>90</v>
      </c>
      <c r="R44" s="27" t="n">
        <f aca="false">$B44*Q44</f>
        <v>4.5</v>
      </c>
      <c r="S44" s="28" t="n">
        <f aca="false">$C44*R44</f>
        <v>45</v>
      </c>
      <c r="T44" s="35" t="n">
        <f aca="false">$D44*S44</f>
        <v>90</v>
      </c>
      <c r="U44" s="26" t="n">
        <v>80</v>
      </c>
      <c r="V44" s="27" t="n">
        <f aca="false">$B44*U44</f>
        <v>4</v>
      </c>
      <c r="W44" s="28" t="n">
        <f aca="false">$C44*V44</f>
        <v>40</v>
      </c>
      <c r="X44" s="35" t="n">
        <f aca="false">$D44*W44</f>
        <v>80</v>
      </c>
      <c r="Y44" s="26" t="n">
        <v>60</v>
      </c>
      <c r="Z44" s="27" t="n">
        <f aca="false">$B44*Y44</f>
        <v>3</v>
      </c>
      <c r="AA44" s="28" t="n">
        <f aca="false">$C44*Z44</f>
        <v>30</v>
      </c>
      <c r="AB44" s="35" t="n">
        <f aca="false">$D44*AA44</f>
        <v>60</v>
      </c>
    </row>
    <row r="45" customFormat="false" ht="15" hidden="false" customHeight="false" outlineLevel="0" collapsed="false">
      <c r="A45" s="19" t="str">
        <f aca="false">Specs!A45</f>
        <v>eHERBACEOUS_SECONDARY_LAYER_HEIGHT</v>
      </c>
      <c r="B45" s="31" t="n">
        <v>0.05</v>
      </c>
      <c r="C45" s="36" t="n">
        <f aca="false">(1/0.05) * 0.5</f>
        <v>10</v>
      </c>
      <c r="D45" s="34" t="n">
        <f aca="false">(1/0.5)</f>
        <v>2</v>
      </c>
      <c r="E45" s="26" t="n">
        <v>0.9</v>
      </c>
      <c r="F45" s="27" t="n">
        <f aca="false">$B45*E45</f>
        <v>0.045</v>
      </c>
      <c r="G45" s="28" t="n">
        <f aca="false">$C45*F45</f>
        <v>0.45</v>
      </c>
      <c r="H45" s="35" t="n">
        <f aca="false">$D45*G45</f>
        <v>0.9</v>
      </c>
      <c r="J45" s="27" t="n">
        <f aca="false">$B45*I45</f>
        <v>0</v>
      </c>
      <c r="K45" s="28" t="n">
        <f aca="false">$C45*J45</f>
        <v>0</v>
      </c>
      <c r="L45" s="35" t="n">
        <f aca="false">$D45*K45</f>
        <v>0</v>
      </c>
      <c r="M45" s="26" t="n">
        <v>1</v>
      </c>
      <c r="N45" s="27" t="n">
        <f aca="false">$B45*M45</f>
        <v>0.05</v>
      </c>
      <c r="O45" s="28" t="n">
        <f aca="false">$C45*N45</f>
        <v>0.5</v>
      </c>
      <c r="P45" s="35" t="n">
        <f aca="false">$D45*O45</f>
        <v>1</v>
      </c>
      <c r="Q45" s="26" t="n">
        <v>0.5</v>
      </c>
      <c r="R45" s="27" t="n">
        <f aca="false">$B45*Q45</f>
        <v>0.025</v>
      </c>
      <c r="S45" s="28" t="n">
        <f aca="false">$C45*R45</f>
        <v>0.25</v>
      </c>
      <c r="T45" s="35" t="n">
        <f aca="false">$D45*S45</f>
        <v>0.5</v>
      </c>
      <c r="V45" s="27" t="n">
        <f aca="false">$B45*U45</f>
        <v>0</v>
      </c>
      <c r="W45" s="28" t="n">
        <f aca="false">$C45*V45</f>
        <v>0</v>
      </c>
      <c r="X45" s="35" t="n">
        <f aca="false">$D45*W45</f>
        <v>0</v>
      </c>
      <c r="Y45" s="26" t="n">
        <v>1</v>
      </c>
      <c r="Z45" s="27" t="n">
        <f aca="false">$B45*Y45</f>
        <v>0.05</v>
      </c>
      <c r="AA45" s="28" t="n">
        <f aca="false">$C45*Z45</f>
        <v>0.5</v>
      </c>
      <c r="AB45" s="35" t="n">
        <f aca="false">$D45*AA45</f>
        <v>1</v>
      </c>
    </row>
    <row r="46" customFormat="false" ht="15" hidden="false" customHeight="false" outlineLevel="0" collapsed="false">
      <c r="A46" s="19" t="str">
        <f aca="false">Specs!A46</f>
        <v>eHERBACEOUS_SECONDARY_LAYER_LOADING</v>
      </c>
      <c r="B46" s="31" t="n">
        <v>0.05</v>
      </c>
      <c r="C46" s="36" t="n">
        <f aca="false">(1/0.05) * 0.5</f>
        <v>10</v>
      </c>
      <c r="D46" s="34" t="n">
        <f aca="false">(1/0.5)</f>
        <v>2</v>
      </c>
      <c r="E46" s="26" t="n">
        <v>0.1</v>
      </c>
      <c r="F46" s="27" t="n">
        <f aca="false">$B46*E46</f>
        <v>0.005</v>
      </c>
      <c r="G46" s="28" t="n">
        <f aca="false">$C46*F46</f>
        <v>0.05</v>
      </c>
      <c r="H46" s="35" t="n">
        <f aca="false">$D46*G46</f>
        <v>0.1</v>
      </c>
      <c r="J46" s="27" t="n">
        <f aca="false">$B46*I46</f>
        <v>0</v>
      </c>
      <c r="K46" s="28" t="n">
        <f aca="false">$C46*J46</f>
        <v>0</v>
      </c>
      <c r="L46" s="35" t="n">
        <f aca="false">$D46*K46</f>
        <v>0</v>
      </c>
      <c r="M46" s="26" t="n">
        <v>0.01</v>
      </c>
      <c r="N46" s="27" t="n">
        <f aca="false">$B46*M46</f>
        <v>0.0005</v>
      </c>
      <c r="O46" s="28" t="n">
        <f aca="false">$C46*N46</f>
        <v>0.005</v>
      </c>
      <c r="P46" s="35" t="n">
        <f aca="false">$D46*O46</f>
        <v>0.01</v>
      </c>
      <c r="Q46" s="26" t="n">
        <v>0.02</v>
      </c>
      <c r="R46" s="27" t="n">
        <f aca="false">$B46*Q46</f>
        <v>0.001</v>
      </c>
      <c r="S46" s="28" t="n">
        <f aca="false">$C46*R46</f>
        <v>0.01</v>
      </c>
      <c r="T46" s="35" t="n">
        <f aca="false">$D46*S46</f>
        <v>0.02</v>
      </c>
      <c r="V46" s="27" t="n">
        <f aca="false">$B46*U46</f>
        <v>0</v>
      </c>
      <c r="W46" s="28" t="n">
        <f aca="false">$C46*V46</f>
        <v>0</v>
      </c>
      <c r="X46" s="35" t="n">
        <f aca="false">$D46*W46</f>
        <v>0</v>
      </c>
      <c r="Y46" s="26" t="n">
        <v>0.1</v>
      </c>
      <c r="Z46" s="27" t="n">
        <f aca="false">$B46*Y46</f>
        <v>0.005</v>
      </c>
      <c r="AA46" s="28" t="n">
        <f aca="false">$C46*Z46</f>
        <v>0.05</v>
      </c>
      <c r="AB46" s="35" t="n">
        <f aca="false">$D46*AA46</f>
        <v>0.1</v>
      </c>
    </row>
    <row r="47" customFormat="false" ht="15" hidden="false" customHeight="false" outlineLevel="0" collapsed="false">
      <c r="A47" s="19" t="str">
        <f aca="false">Specs!A47</f>
        <v>eHERBACEOUS_SECONDARY_LAYER_PERCENT_COVER</v>
      </c>
      <c r="B47" s="31" t="n">
        <v>0.05</v>
      </c>
      <c r="C47" s="36" t="n">
        <f aca="false">(1/0.05) * 0.5</f>
        <v>10</v>
      </c>
      <c r="D47" s="34" t="n">
        <f aca="false">(1/0.5)</f>
        <v>2</v>
      </c>
      <c r="E47" s="26" t="n">
        <v>0.2</v>
      </c>
      <c r="F47" s="27" t="n">
        <f aca="false">$B47*E47</f>
        <v>0.01</v>
      </c>
      <c r="G47" s="28" t="n">
        <f aca="false">$C47*F47</f>
        <v>0.1</v>
      </c>
      <c r="H47" s="35" t="n">
        <f aca="false">$D47*G47</f>
        <v>0.2</v>
      </c>
      <c r="J47" s="27" t="n">
        <f aca="false">$B47*I47</f>
        <v>0</v>
      </c>
      <c r="K47" s="28" t="n">
        <f aca="false">$C47*J47</f>
        <v>0</v>
      </c>
      <c r="L47" s="35" t="n">
        <f aca="false">$D47*K47</f>
        <v>0</v>
      </c>
      <c r="M47" s="26" t="n">
        <v>8</v>
      </c>
      <c r="N47" s="27" t="n">
        <f aca="false">$B47*M47</f>
        <v>0.4</v>
      </c>
      <c r="O47" s="28" t="n">
        <f aca="false">$C47*N47</f>
        <v>4</v>
      </c>
      <c r="P47" s="35" t="n">
        <f aca="false">$D47*O47</f>
        <v>8</v>
      </c>
      <c r="Q47" s="26" t="n">
        <v>5</v>
      </c>
      <c r="R47" s="27" t="n">
        <f aca="false">$B47*Q47</f>
        <v>0.25</v>
      </c>
      <c r="S47" s="28" t="n">
        <f aca="false">$C47*R47</f>
        <v>2.5</v>
      </c>
      <c r="T47" s="35" t="n">
        <f aca="false">$D47*S47</f>
        <v>5</v>
      </c>
      <c r="V47" s="27" t="n">
        <f aca="false">$B47*U47</f>
        <v>0</v>
      </c>
      <c r="W47" s="28" t="n">
        <f aca="false">$C47*V47</f>
        <v>0</v>
      </c>
      <c r="X47" s="35" t="n">
        <f aca="false">$D47*W47</f>
        <v>0</v>
      </c>
      <c r="Y47" s="26" t="n">
        <v>20</v>
      </c>
      <c r="Z47" s="27" t="n">
        <f aca="false">$B47*Y47</f>
        <v>1</v>
      </c>
      <c r="AA47" s="28" t="n">
        <f aca="false">$C47*Z47</f>
        <v>10</v>
      </c>
      <c r="AB47" s="35" t="n">
        <f aca="false">$D47*AA47</f>
        <v>20</v>
      </c>
    </row>
    <row r="48" customFormat="false" ht="15" hidden="false" customHeight="false" outlineLevel="0" collapsed="false">
      <c r="A48" s="19" t="str">
        <f aca="false">Specs!A48</f>
        <v>eHERBACEOUS_SECONDARY_LAYER_PERCENT_LIVE</v>
      </c>
      <c r="B48" s="31" t="n">
        <v>0.05</v>
      </c>
      <c r="C48" s="36" t="n">
        <f aca="false">(1/0.05) * 0.5</f>
        <v>10</v>
      </c>
      <c r="D48" s="34" t="n">
        <f aca="false">(1/0.5)</f>
        <v>2</v>
      </c>
      <c r="E48" s="26" t="n">
        <v>85</v>
      </c>
      <c r="F48" s="27" t="n">
        <f aca="false">$B48*E48</f>
        <v>4.25</v>
      </c>
      <c r="G48" s="28" t="n">
        <f aca="false">$C48*F48</f>
        <v>42.5</v>
      </c>
      <c r="H48" s="35" t="n">
        <f aca="false">$D48*G48</f>
        <v>85</v>
      </c>
      <c r="J48" s="27" t="n">
        <f aca="false">$B48*I48</f>
        <v>0</v>
      </c>
      <c r="K48" s="28" t="n">
        <f aca="false">$C48*J48</f>
        <v>0</v>
      </c>
      <c r="L48" s="35" t="n">
        <f aca="false">$D48*K48</f>
        <v>0</v>
      </c>
      <c r="M48" s="26" t="n">
        <v>70</v>
      </c>
      <c r="N48" s="27" t="n">
        <f aca="false">$B48*M48</f>
        <v>3.5</v>
      </c>
      <c r="O48" s="28" t="n">
        <f aca="false">$C48*N48</f>
        <v>35</v>
      </c>
      <c r="P48" s="35" t="n">
        <f aca="false">$D48*O48</f>
        <v>70</v>
      </c>
      <c r="Q48" s="26" t="n">
        <v>90</v>
      </c>
      <c r="R48" s="27" t="n">
        <f aca="false">$B48*Q48</f>
        <v>4.5</v>
      </c>
      <c r="S48" s="28" t="n">
        <f aca="false">$C48*R48</f>
        <v>45</v>
      </c>
      <c r="T48" s="35" t="n">
        <f aca="false">$D48*S48</f>
        <v>90</v>
      </c>
      <c r="V48" s="27" t="n">
        <f aca="false">$B48*U48</f>
        <v>0</v>
      </c>
      <c r="W48" s="28" t="n">
        <f aca="false">$C48*V48</f>
        <v>0</v>
      </c>
      <c r="X48" s="35" t="n">
        <f aca="false">$D48*W48</f>
        <v>0</v>
      </c>
      <c r="Y48" s="26" t="n">
        <v>60</v>
      </c>
      <c r="Z48" s="27" t="n">
        <f aca="false">$B48*Y48</f>
        <v>3</v>
      </c>
      <c r="AA48" s="28" t="n">
        <f aca="false">$C48*Z48</f>
        <v>30</v>
      </c>
      <c r="AB48" s="35" t="n">
        <f aca="false">$D48*AA48</f>
        <v>60</v>
      </c>
    </row>
    <row r="49" customFormat="false" ht="15" hidden="false" customHeight="false" outlineLevel="0" collapsed="false">
      <c r="A49" s="19" t="str">
        <f aca="false">Specs!A49</f>
        <v>eWOODY_FUEL_ALL_DOWNED_WOODY_FUEL_DEPTH</v>
      </c>
      <c r="B49" s="31" t="n">
        <v>0.05</v>
      </c>
      <c r="C49" s="36" t="n">
        <f aca="false">(1/0.05) * 0.5</f>
        <v>10</v>
      </c>
      <c r="D49" s="34" t="n">
        <f aca="false">(1/0.5)</f>
        <v>2</v>
      </c>
      <c r="E49" s="26" t="n">
        <v>4</v>
      </c>
      <c r="F49" s="27" t="n">
        <f aca="false">$B49*E49</f>
        <v>0.2</v>
      </c>
      <c r="G49" s="28" t="n">
        <f aca="false">$C49*F49</f>
        <v>2</v>
      </c>
      <c r="H49" s="35" t="n">
        <f aca="false">$D49*G49</f>
        <v>4</v>
      </c>
      <c r="I49" s="26" t="n">
        <v>1</v>
      </c>
      <c r="J49" s="27" t="n">
        <f aca="false">$B49*I49</f>
        <v>0.05</v>
      </c>
      <c r="K49" s="28" t="n">
        <f aca="false">$C49*J49</f>
        <v>0.5</v>
      </c>
      <c r="L49" s="35" t="n">
        <f aca="false">$D49*K49</f>
        <v>1</v>
      </c>
      <c r="N49" s="27" t="n">
        <f aca="false">$B49*M49</f>
        <v>0</v>
      </c>
      <c r="O49" s="28" t="n">
        <f aca="false">$C49*N49</f>
        <v>0</v>
      </c>
      <c r="P49" s="35" t="n">
        <f aca="false">$D49*O49</f>
        <v>0</v>
      </c>
      <c r="Q49" s="26" t="n">
        <v>0.5</v>
      </c>
      <c r="R49" s="27" t="n">
        <f aca="false">$B49*Q49</f>
        <v>0.025</v>
      </c>
      <c r="S49" s="28" t="n">
        <f aca="false">$C49*R49</f>
        <v>0.25</v>
      </c>
      <c r="T49" s="35" t="n">
        <f aca="false">$D49*S49</f>
        <v>0.5</v>
      </c>
      <c r="U49" s="26" t="n">
        <v>1</v>
      </c>
      <c r="V49" s="27" t="n">
        <f aca="false">$B49*U49</f>
        <v>0.05</v>
      </c>
      <c r="W49" s="28" t="n">
        <f aca="false">$C49*V49</f>
        <v>0.5</v>
      </c>
      <c r="X49" s="35" t="n">
        <f aca="false">$D49*W49</f>
        <v>1</v>
      </c>
      <c r="Y49" s="26" t="n">
        <v>0.5</v>
      </c>
      <c r="Z49" s="27" t="n">
        <f aca="false">$B49*Y49</f>
        <v>0.025</v>
      </c>
      <c r="AA49" s="28" t="n">
        <f aca="false">$C49*Z49</f>
        <v>0.25</v>
      </c>
      <c r="AB49" s="35" t="n">
        <f aca="false">$D49*AA49</f>
        <v>0.5</v>
      </c>
    </row>
    <row r="50" customFormat="false" ht="15" hidden="false" customHeight="false" outlineLevel="0" collapsed="false">
      <c r="A50" s="19" t="str">
        <f aca="false">Specs!A50</f>
        <v>eWOODY_FUEL_ALL_DOWNED_WOODY_FUEL_TOTAL_PERCENT_COVER</v>
      </c>
      <c r="B50" s="31" t="n">
        <v>0.05</v>
      </c>
      <c r="C50" s="36" t="n">
        <f aca="false">(1/0.05) * 0.5</f>
        <v>10</v>
      </c>
      <c r="D50" s="34" t="n">
        <f aca="false">(1/0.5)</f>
        <v>2</v>
      </c>
      <c r="E50" s="26" t="n">
        <v>70</v>
      </c>
      <c r="F50" s="27" t="n">
        <f aca="false">$B50*E50</f>
        <v>3.5</v>
      </c>
      <c r="G50" s="28" t="n">
        <f aca="false">$C50*F50</f>
        <v>35</v>
      </c>
      <c r="H50" s="35" t="n">
        <f aca="false">$D50*G50</f>
        <v>70</v>
      </c>
      <c r="I50" s="26" t="n">
        <v>50</v>
      </c>
      <c r="J50" s="27" t="n">
        <f aca="false">$B50*I50</f>
        <v>2.5</v>
      </c>
      <c r="K50" s="28" t="n">
        <f aca="false">$C50*J50</f>
        <v>25</v>
      </c>
      <c r="L50" s="35" t="n">
        <f aca="false">$D50*K50</f>
        <v>50</v>
      </c>
      <c r="N50" s="27" t="n">
        <f aca="false">$B50*M50</f>
        <v>0</v>
      </c>
      <c r="O50" s="28" t="n">
        <f aca="false">$C50*N50</f>
        <v>0</v>
      </c>
      <c r="P50" s="35" t="n">
        <f aca="false">$D50*O50</f>
        <v>0</v>
      </c>
      <c r="Q50" s="26" t="n">
        <v>30</v>
      </c>
      <c r="R50" s="27" t="n">
        <f aca="false">$B50*Q50</f>
        <v>1.5</v>
      </c>
      <c r="S50" s="28" t="n">
        <f aca="false">$C50*R50</f>
        <v>15</v>
      </c>
      <c r="T50" s="35" t="n">
        <f aca="false">$D50*S50</f>
        <v>30</v>
      </c>
      <c r="U50" s="26" t="n">
        <v>40</v>
      </c>
      <c r="V50" s="27" t="n">
        <f aca="false">$B50*U50</f>
        <v>2</v>
      </c>
      <c r="W50" s="28" t="n">
        <f aca="false">$C50*V50</f>
        <v>20</v>
      </c>
      <c r="X50" s="35" t="n">
        <f aca="false">$D50*W50</f>
        <v>40</v>
      </c>
      <c r="Y50" s="26" t="n">
        <v>15</v>
      </c>
      <c r="Z50" s="27" t="n">
        <f aca="false">$B50*Y50</f>
        <v>0.75</v>
      </c>
      <c r="AA50" s="28" t="n">
        <f aca="false">$C50*Z50</f>
        <v>7.5</v>
      </c>
      <c r="AB50" s="35" t="n">
        <f aca="false">$D50*AA50</f>
        <v>15</v>
      </c>
    </row>
    <row r="51" customFormat="false" ht="15" hidden="false" customHeight="false" outlineLevel="0" collapsed="false">
      <c r="A51" s="19" t="str">
        <f aca="false">Specs!A51</f>
        <v>eWOODY_FUEL_SOUND_WOOD_LOADINGS_ZERO_TO_THREE_INCHES_ONE_TO_THREE_INCHES</v>
      </c>
      <c r="B51" s="31" t="n">
        <v>0.05</v>
      </c>
      <c r="C51" s="36" t="n">
        <f aca="false">(1/0.05) * 0.5</f>
        <v>10</v>
      </c>
      <c r="D51" s="34" t="n">
        <f aca="false">(1/0.5)</f>
        <v>2</v>
      </c>
      <c r="E51" s="26" t="n">
        <v>2</v>
      </c>
      <c r="F51" s="27" t="n">
        <f aca="false">$B51*E51</f>
        <v>0.1</v>
      </c>
      <c r="G51" s="28" t="n">
        <f aca="false">$C51*F51</f>
        <v>1</v>
      </c>
      <c r="H51" s="35" t="n">
        <f aca="false">$D51*G51</f>
        <v>2</v>
      </c>
      <c r="I51" s="26" t="n">
        <v>1</v>
      </c>
      <c r="J51" s="27" t="n">
        <f aca="false">$B51*I51</f>
        <v>0.05</v>
      </c>
      <c r="K51" s="28" t="n">
        <f aca="false">$C51*J51</f>
        <v>0.5</v>
      </c>
      <c r="L51" s="35" t="n">
        <f aca="false">$D51*K51</f>
        <v>1</v>
      </c>
      <c r="N51" s="27" t="n">
        <f aca="false">$B51*M51</f>
        <v>0</v>
      </c>
      <c r="O51" s="28" t="n">
        <f aca="false">$C51*N51</f>
        <v>0</v>
      </c>
      <c r="P51" s="35" t="n">
        <f aca="false">$D51*O51</f>
        <v>0</v>
      </c>
      <c r="Q51" s="26" t="n">
        <v>0.5</v>
      </c>
      <c r="R51" s="27" t="n">
        <f aca="false">$B51*Q51</f>
        <v>0.025</v>
      </c>
      <c r="S51" s="28" t="n">
        <f aca="false">$C51*R51</f>
        <v>0.25</v>
      </c>
      <c r="T51" s="35" t="n">
        <f aca="false">$D51*S51</f>
        <v>0.5</v>
      </c>
      <c r="U51" s="26" t="n">
        <v>1</v>
      </c>
      <c r="V51" s="27" t="n">
        <f aca="false">$B51*U51</f>
        <v>0.05</v>
      </c>
      <c r="W51" s="28" t="n">
        <f aca="false">$C51*V51</f>
        <v>0.5</v>
      </c>
      <c r="X51" s="35" t="n">
        <f aca="false">$D51*W51</f>
        <v>1</v>
      </c>
      <c r="Y51" s="26" t="n">
        <v>0.3</v>
      </c>
      <c r="Z51" s="27" t="n">
        <f aca="false">$B51*Y51</f>
        <v>0.015</v>
      </c>
      <c r="AA51" s="28" t="n">
        <f aca="false">$C51*Z51</f>
        <v>0.15</v>
      </c>
      <c r="AB51" s="35" t="n">
        <f aca="false">$D51*AA51</f>
        <v>0.3</v>
      </c>
    </row>
    <row r="52" customFormat="false" ht="15" hidden="false" customHeight="false" outlineLevel="0" collapsed="false">
      <c r="A52" s="19" t="str">
        <f aca="false">Specs!A52</f>
        <v>eWOODY_FUEL_SOUND_WOOD_LOADINGS_ZERO_TO_THREE_INCHES_QUARTER_INCH_TO_ONE_INCH</v>
      </c>
      <c r="B52" s="31" t="n">
        <v>0.05</v>
      </c>
      <c r="C52" s="36" t="n">
        <f aca="false">(1/0.05) * 0.5</f>
        <v>10</v>
      </c>
      <c r="D52" s="34" t="n">
        <f aca="false">(1/0.5)</f>
        <v>2</v>
      </c>
      <c r="E52" s="26" t="n">
        <v>1.5</v>
      </c>
      <c r="F52" s="27" t="n">
        <f aca="false">$B52*E52</f>
        <v>0.075</v>
      </c>
      <c r="G52" s="28" t="n">
        <f aca="false">$C52*F52</f>
        <v>0.75</v>
      </c>
      <c r="H52" s="35" t="n">
        <f aca="false">$D52*G52</f>
        <v>1.5</v>
      </c>
      <c r="I52" s="26" t="n">
        <v>1</v>
      </c>
      <c r="J52" s="27" t="n">
        <f aca="false">$B52*I52</f>
        <v>0.05</v>
      </c>
      <c r="K52" s="28" t="n">
        <f aca="false">$C52*J52</f>
        <v>0.5</v>
      </c>
      <c r="L52" s="35" t="n">
        <f aca="false">$D52*K52</f>
        <v>1</v>
      </c>
      <c r="N52" s="27" t="n">
        <f aca="false">$B52*M52</f>
        <v>0</v>
      </c>
      <c r="O52" s="28" t="n">
        <f aca="false">$C52*N52</f>
        <v>0</v>
      </c>
      <c r="P52" s="35" t="n">
        <f aca="false">$D52*O52</f>
        <v>0</v>
      </c>
      <c r="Q52" s="26" t="n">
        <v>0.2</v>
      </c>
      <c r="R52" s="27" t="n">
        <f aca="false">$B52*Q52</f>
        <v>0.01</v>
      </c>
      <c r="S52" s="28" t="n">
        <f aca="false">$C52*R52</f>
        <v>0.1</v>
      </c>
      <c r="T52" s="35" t="n">
        <f aca="false">$D52*S52</f>
        <v>0.2</v>
      </c>
      <c r="U52" s="26" t="n">
        <v>0.5</v>
      </c>
      <c r="V52" s="27" t="n">
        <f aca="false">$B52*U52</f>
        <v>0.025</v>
      </c>
      <c r="W52" s="28" t="n">
        <f aca="false">$C52*V52</f>
        <v>0.25</v>
      </c>
      <c r="X52" s="35" t="n">
        <f aca="false">$D52*W52</f>
        <v>0.5</v>
      </c>
      <c r="Y52" s="26" t="n">
        <v>0.4</v>
      </c>
      <c r="Z52" s="27" t="n">
        <f aca="false">$B52*Y52</f>
        <v>0.02</v>
      </c>
      <c r="AA52" s="28" t="n">
        <f aca="false">$C52*Z52</f>
        <v>0.2</v>
      </c>
      <c r="AB52" s="35" t="n">
        <f aca="false">$D52*AA52</f>
        <v>0.4</v>
      </c>
    </row>
    <row r="53" customFormat="false" ht="15" hidden="false" customHeight="false" outlineLevel="0" collapsed="false">
      <c r="A53" s="19" t="str">
        <f aca="false">Specs!A53</f>
        <v>eWOODY_FUEL_SOUND_WOOD_LOADINGS_ZERO_TO_THREE_INCHES_ZERO_TO_QUARTER_INCH</v>
      </c>
      <c r="B53" s="31" t="n">
        <v>0.05</v>
      </c>
      <c r="C53" s="36" t="n">
        <f aca="false">(1/0.05) * 0.5</f>
        <v>10</v>
      </c>
      <c r="D53" s="34" t="n">
        <f aca="false">(1/0.5)</f>
        <v>2</v>
      </c>
      <c r="E53" s="26" t="n">
        <v>1</v>
      </c>
      <c r="F53" s="27" t="n">
        <f aca="false">$B53*E53</f>
        <v>0.05</v>
      </c>
      <c r="G53" s="28" t="n">
        <f aca="false">$C53*F53</f>
        <v>0.5</v>
      </c>
      <c r="H53" s="35" t="n">
        <f aca="false">$D53*G53</f>
        <v>1</v>
      </c>
      <c r="I53" s="26" t="n">
        <v>0.5</v>
      </c>
      <c r="J53" s="27" t="n">
        <f aca="false">$B53*I53</f>
        <v>0.025</v>
      </c>
      <c r="K53" s="28" t="n">
        <f aca="false">$C53*J53</f>
        <v>0.25</v>
      </c>
      <c r="L53" s="35" t="n">
        <f aca="false">$D53*K53</f>
        <v>0.5</v>
      </c>
      <c r="N53" s="27" t="n">
        <f aca="false">$B53*M53</f>
        <v>0</v>
      </c>
      <c r="O53" s="28" t="n">
        <f aca="false">$C53*N53</f>
        <v>0</v>
      </c>
      <c r="P53" s="35" t="n">
        <f aca="false">$D53*O53</f>
        <v>0</v>
      </c>
      <c r="Q53" s="26" t="n">
        <v>0.1</v>
      </c>
      <c r="R53" s="27" t="n">
        <f aca="false">$B53*Q53</f>
        <v>0.005</v>
      </c>
      <c r="S53" s="28" t="n">
        <f aca="false">$C53*R53</f>
        <v>0.05</v>
      </c>
      <c r="T53" s="35" t="n">
        <f aca="false">$D53*S53</f>
        <v>0.1</v>
      </c>
      <c r="U53" s="26" t="n">
        <v>0.3</v>
      </c>
      <c r="V53" s="27" t="n">
        <f aca="false">$B53*U53</f>
        <v>0.015</v>
      </c>
      <c r="W53" s="28" t="n">
        <f aca="false">$C53*V53</f>
        <v>0.15</v>
      </c>
      <c r="X53" s="35" t="n">
        <f aca="false">$D53*W53</f>
        <v>0.3</v>
      </c>
      <c r="Y53" s="26" t="n">
        <v>0.02</v>
      </c>
      <c r="Z53" s="27" t="n">
        <f aca="false">$B53*Y53</f>
        <v>0.001</v>
      </c>
      <c r="AA53" s="28" t="n">
        <f aca="false">$C53*Z53</f>
        <v>0.01</v>
      </c>
      <c r="AB53" s="35" t="n">
        <f aca="false">$D53*AA53</f>
        <v>0.02</v>
      </c>
    </row>
    <row r="54" customFormat="false" ht="15" hidden="false" customHeight="false" outlineLevel="0" collapsed="false">
      <c r="A54" s="19" t="str">
        <f aca="false">Specs!A54</f>
        <v>eWOODY_FUEL_SOUND_WOOD_LOADINGS_GREATER_THAN_THREE_INCHES_THREE_TO_NINE_INCHES</v>
      </c>
      <c r="B54" s="31" t="n">
        <v>0.5</v>
      </c>
      <c r="C54" s="32"/>
      <c r="D54" s="33"/>
      <c r="E54" s="26" t="n">
        <v>6</v>
      </c>
      <c r="F54" s="27" t="n">
        <f aca="false">$B54*E54</f>
        <v>3</v>
      </c>
      <c r="G54" s="28" t="n">
        <f aca="false">F54</f>
        <v>3</v>
      </c>
      <c r="H54" s="35" t="n">
        <f aca="false">$D54*G54</f>
        <v>0</v>
      </c>
      <c r="I54" s="26" t="n">
        <v>0</v>
      </c>
      <c r="J54" s="27" t="n">
        <f aca="false">$B54*I54</f>
        <v>0</v>
      </c>
      <c r="K54" s="28" t="n">
        <f aca="false">J54</f>
        <v>0</v>
      </c>
      <c r="L54" s="35" t="n">
        <f aca="false">$D54*K54</f>
        <v>0</v>
      </c>
      <c r="N54" s="27" t="n">
        <f aca="false">$B54*M54</f>
        <v>0</v>
      </c>
      <c r="O54" s="28" t="n">
        <f aca="false">N54</f>
        <v>0</v>
      </c>
      <c r="P54" s="35" t="n">
        <f aca="false">$D54*O54</f>
        <v>0</v>
      </c>
      <c r="Q54" s="26" t="n">
        <v>1</v>
      </c>
      <c r="R54" s="27" t="n">
        <f aca="false">$B54*Q54</f>
        <v>0.5</v>
      </c>
      <c r="S54" s="28" t="n">
        <f aca="false">R54</f>
        <v>0.5</v>
      </c>
      <c r="T54" s="35" t="n">
        <f aca="false">$D54*S54</f>
        <v>0</v>
      </c>
      <c r="U54" s="26" t="n">
        <v>1.2</v>
      </c>
      <c r="V54" s="27" t="n">
        <f aca="false">$B54*U54</f>
        <v>0.6</v>
      </c>
      <c r="W54" s="28" t="n">
        <f aca="false">V54</f>
        <v>0.6</v>
      </c>
      <c r="X54" s="35" t="n">
        <f aca="false">$D54*W54</f>
        <v>0</v>
      </c>
      <c r="Y54" s="26" t="n">
        <v>0.5</v>
      </c>
      <c r="Z54" s="27" t="n">
        <f aca="false">$B54*Y54</f>
        <v>0.25</v>
      </c>
      <c r="AA54" s="28" t="n">
        <f aca="false">Z54</f>
        <v>0.25</v>
      </c>
      <c r="AB54" s="35" t="n">
        <f aca="false">$D54*AA54</f>
        <v>0</v>
      </c>
    </row>
    <row r="55" customFormat="false" ht="15" hidden="false" customHeight="false" outlineLevel="0" collapsed="false">
      <c r="A55" s="19" t="str">
        <f aca="false">Specs!A55</f>
        <v>eWOODY_FUEL_SOUND_WOOD_LOADINGS_GREATER_THAN_THREE_INCHES_NINE_TO_TWENTY_INCHES</v>
      </c>
      <c r="B55" s="31" t="n">
        <v>0.5</v>
      </c>
      <c r="C55" s="32"/>
      <c r="D55" s="33"/>
      <c r="E55" s="26" t="n">
        <v>12</v>
      </c>
      <c r="F55" s="27" t="n">
        <f aca="false">$B55*E55</f>
        <v>6</v>
      </c>
      <c r="G55" s="28" t="n">
        <f aca="false">F55</f>
        <v>6</v>
      </c>
      <c r="H55" s="35" t="n">
        <f aca="false">$D55*G55</f>
        <v>0</v>
      </c>
      <c r="I55" s="26" t="n">
        <v>0</v>
      </c>
      <c r="J55" s="27" t="n">
        <f aca="false">$B55*I55</f>
        <v>0</v>
      </c>
      <c r="K55" s="28" t="n">
        <f aca="false">J55</f>
        <v>0</v>
      </c>
      <c r="L55" s="35" t="n">
        <f aca="false">$D55*K55</f>
        <v>0</v>
      </c>
      <c r="N55" s="27" t="n">
        <f aca="false">$B55*M55</f>
        <v>0</v>
      </c>
      <c r="O55" s="28" t="n">
        <f aca="false">N55</f>
        <v>0</v>
      </c>
      <c r="P55" s="35" t="n">
        <f aca="false">$D55*O55</f>
        <v>0</v>
      </c>
      <c r="Q55" s="26" t="n">
        <v>0</v>
      </c>
      <c r="R55" s="27" t="n">
        <f aca="false">$B55*Q55</f>
        <v>0</v>
      </c>
      <c r="S55" s="28" t="n">
        <f aca="false">R55</f>
        <v>0</v>
      </c>
      <c r="T55" s="35" t="n">
        <f aca="false">$D55*S55</f>
        <v>0</v>
      </c>
      <c r="U55" s="26" t="n">
        <v>0.5</v>
      </c>
      <c r="V55" s="27" t="n">
        <f aca="false">$B55*U55</f>
        <v>0.25</v>
      </c>
      <c r="W55" s="28" t="n">
        <f aca="false">V55</f>
        <v>0.25</v>
      </c>
      <c r="X55" s="35" t="n">
        <f aca="false">$D55*W55</f>
        <v>0</v>
      </c>
      <c r="Y55" s="26" t="n">
        <v>0</v>
      </c>
      <c r="Z55" s="27" t="n">
        <f aca="false">$B55*Y55</f>
        <v>0</v>
      </c>
      <c r="AA55" s="28" t="n">
        <f aca="false">Z55</f>
        <v>0</v>
      </c>
      <c r="AB55" s="35" t="n">
        <f aca="false">$D55*AA55</f>
        <v>0</v>
      </c>
    </row>
    <row r="56" customFormat="false" ht="15" hidden="false" customHeight="false" outlineLevel="0" collapsed="false">
      <c r="A56" s="19" t="str">
        <f aca="false">Specs!A56</f>
        <v>eWOODY_FUEL_SOUND_WOOD_LOADINGS_GREATER_THAN_THREE_INCHES_GREATER_THAN_TWENTY_INCHES</v>
      </c>
      <c r="B56" s="31" t="n">
        <v>0.5</v>
      </c>
      <c r="C56" s="32"/>
      <c r="D56" s="33"/>
      <c r="E56" s="26" t="n">
        <v>0</v>
      </c>
      <c r="F56" s="27" t="n">
        <f aca="false">$B56*E56</f>
        <v>0</v>
      </c>
      <c r="G56" s="28" t="n">
        <f aca="false">F56</f>
        <v>0</v>
      </c>
      <c r="H56" s="35" t="n">
        <f aca="false">$D56*G56</f>
        <v>0</v>
      </c>
      <c r="I56" s="26" t="n">
        <v>0</v>
      </c>
      <c r="J56" s="27" t="n">
        <f aca="false">$B56*I56</f>
        <v>0</v>
      </c>
      <c r="K56" s="28" t="n">
        <f aca="false">J56</f>
        <v>0</v>
      </c>
      <c r="L56" s="35" t="n">
        <f aca="false">$D56*K56</f>
        <v>0</v>
      </c>
      <c r="N56" s="27" t="n">
        <f aca="false">$B56*M56</f>
        <v>0</v>
      </c>
      <c r="O56" s="28" t="n">
        <f aca="false">N56</f>
        <v>0</v>
      </c>
      <c r="P56" s="35" t="n">
        <f aca="false">$D56*O56</f>
        <v>0</v>
      </c>
      <c r="Q56" s="26" t="n">
        <v>0</v>
      </c>
      <c r="R56" s="27" t="n">
        <f aca="false">$B56*Q56</f>
        <v>0</v>
      </c>
      <c r="S56" s="28" t="n">
        <f aca="false">R56</f>
        <v>0</v>
      </c>
      <c r="T56" s="35" t="n">
        <f aca="false">$D56*S56</f>
        <v>0</v>
      </c>
      <c r="U56" s="26" t="n">
        <v>0.5</v>
      </c>
      <c r="V56" s="27" t="n">
        <f aca="false">$B56*U56</f>
        <v>0.25</v>
      </c>
      <c r="W56" s="28" t="n">
        <f aca="false">V56</f>
        <v>0.25</v>
      </c>
      <c r="X56" s="35" t="n">
        <f aca="false">$D56*W56</f>
        <v>0</v>
      </c>
      <c r="Y56" s="26" t="n">
        <v>0</v>
      </c>
      <c r="Z56" s="27" t="n">
        <f aca="false">$B56*Y56</f>
        <v>0</v>
      </c>
      <c r="AA56" s="28" t="n">
        <f aca="false">Z56</f>
        <v>0</v>
      </c>
      <c r="AB56" s="35" t="n">
        <f aca="false">$D56*AA56</f>
        <v>0</v>
      </c>
    </row>
    <row r="57" customFormat="false" ht="15" hidden="false" customHeight="false" outlineLevel="0" collapsed="false">
      <c r="A57" s="19" t="str">
        <f aca="false">Specs!A57</f>
        <v>eWOODY_FUEL_ROTTEN_WOOD_LOADINGS_GREATER_THAN_THREE_INCHES_THREE_TO_NINE_INCHES</v>
      </c>
      <c r="B57" s="31" t="n">
        <v>0.5</v>
      </c>
      <c r="C57" s="32"/>
      <c r="D57" s="33"/>
      <c r="E57" s="26" t="n">
        <v>5</v>
      </c>
      <c r="F57" s="27" t="n">
        <f aca="false">$B57*E57</f>
        <v>2.5</v>
      </c>
      <c r="G57" s="28" t="n">
        <f aca="false">F57</f>
        <v>2.5</v>
      </c>
      <c r="H57" s="35" t="n">
        <f aca="false">$D57*G57</f>
        <v>0</v>
      </c>
      <c r="J57" s="27" t="n">
        <f aca="false">$B57*I57</f>
        <v>0</v>
      </c>
      <c r="K57" s="28" t="n">
        <f aca="false">J57</f>
        <v>0</v>
      </c>
      <c r="L57" s="35" t="n">
        <f aca="false">$D57*K57</f>
        <v>0</v>
      </c>
      <c r="N57" s="27" t="n">
        <f aca="false">$B57*M57</f>
        <v>0</v>
      </c>
      <c r="O57" s="28" t="n">
        <f aca="false">N57</f>
        <v>0</v>
      </c>
      <c r="P57" s="35" t="n">
        <f aca="false">$D57*O57</f>
        <v>0</v>
      </c>
      <c r="Q57" s="26" t="n">
        <v>0.5</v>
      </c>
      <c r="R57" s="27" t="n">
        <f aca="false">$B57*Q57</f>
        <v>0.25</v>
      </c>
      <c r="S57" s="28" t="n">
        <f aca="false">R57</f>
        <v>0.25</v>
      </c>
      <c r="T57" s="35" t="n">
        <f aca="false">$D57*S57</f>
        <v>0</v>
      </c>
      <c r="U57" s="26" t="n">
        <v>0.75</v>
      </c>
      <c r="V57" s="27" t="n">
        <f aca="false">$B57*U57</f>
        <v>0.375</v>
      </c>
      <c r="W57" s="28" t="n">
        <f aca="false">V57</f>
        <v>0.375</v>
      </c>
      <c r="X57" s="35" t="n">
        <f aca="false">$D57*W57</f>
        <v>0</v>
      </c>
      <c r="Z57" s="27" t="n">
        <f aca="false">$B57*Y57</f>
        <v>0</v>
      </c>
      <c r="AA57" s="28" t="n">
        <f aca="false">Z57</f>
        <v>0</v>
      </c>
      <c r="AB57" s="35" t="n">
        <f aca="false">$D57*AA57</f>
        <v>0</v>
      </c>
    </row>
    <row r="58" customFormat="false" ht="15" hidden="false" customHeight="false" outlineLevel="0" collapsed="false">
      <c r="A58" s="19" t="str">
        <f aca="false">Specs!A58</f>
        <v>eWOODY_FUEL_ROTTEN_WOOD_LOADINGS_GREATER_THAN_THREE_INCHES_NINE_TO_TWENTY_INCHES</v>
      </c>
      <c r="B58" s="31" t="n">
        <v>0.5</v>
      </c>
      <c r="C58" s="32"/>
      <c r="D58" s="33"/>
      <c r="E58" s="26" t="n">
        <v>11</v>
      </c>
      <c r="F58" s="27" t="n">
        <f aca="false">$B58*E58</f>
        <v>5.5</v>
      </c>
      <c r="G58" s="28" t="n">
        <f aca="false">F58</f>
        <v>5.5</v>
      </c>
      <c r="H58" s="35" t="n">
        <f aca="false">$D58*G58</f>
        <v>0</v>
      </c>
      <c r="J58" s="27" t="n">
        <f aca="false">$B58*I58</f>
        <v>0</v>
      </c>
      <c r="K58" s="28" t="n">
        <f aca="false">J58</f>
        <v>0</v>
      </c>
      <c r="L58" s="35" t="n">
        <f aca="false">$D58*K58</f>
        <v>0</v>
      </c>
      <c r="N58" s="27" t="n">
        <f aca="false">$B58*M58</f>
        <v>0</v>
      </c>
      <c r="O58" s="28" t="n">
        <f aca="false">N58</f>
        <v>0</v>
      </c>
      <c r="P58" s="35" t="n">
        <f aca="false">$D58*O58</f>
        <v>0</v>
      </c>
      <c r="Q58" s="26" t="n">
        <v>0</v>
      </c>
      <c r="R58" s="27" t="n">
        <f aca="false">$B58*Q58</f>
        <v>0</v>
      </c>
      <c r="S58" s="28" t="n">
        <f aca="false">R58</f>
        <v>0</v>
      </c>
      <c r="T58" s="35" t="n">
        <f aca="false">$D58*S58</f>
        <v>0</v>
      </c>
      <c r="U58" s="26" t="n">
        <v>0.3</v>
      </c>
      <c r="V58" s="27" t="n">
        <f aca="false">$B58*U58</f>
        <v>0.15</v>
      </c>
      <c r="W58" s="28" t="n">
        <f aca="false">V58</f>
        <v>0.15</v>
      </c>
      <c r="X58" s="35" t="n">
        <f aca="false">$D58*W58</f>
        <v>0</v>
      </c>
      <c r="Z58" s="27" t="n">
        <f aca="false">$B58*Y58</f>
        <v>0</v>
      </c>
      <c r="AA58" s="28" t="n">
        <f aca="false">Z58</f>
        <v>0</v>
      </c>
      <c r="AB58" s="35" t="n">
        <f aca="false">$D58*AA58</f>
        <v>0</v>
      </c>
    </row>
    <row r="59" customFormat="false" ht="15" hidden="false" customHeight="false" outlineLevel="0" collapsed="false">
      <c r="A59" s="19" t="str">
        <f aca="false">Specs!A59</f>
        <v>eWOODY_FUEL_ROTTEN_WOOD_LOADINGS_GREATER_THAN_THREE_INCHES_GREATER_THAN_TWENTY_INCHES</v>
      </c>
      <c r="B59" s="31" t="n">
        <v>0.5</v>
      </c>
      <c r="C59" s="32"/>
      <c r="D59" s="33"/>
      <c r="E59" s="26" t="n">
        <v>0</v>
      </c>
      <c r="F59" s="27" t="n">
        <f aca="false">$B59*E59</f>
        <v>0</v>
      </c>
      <c r="G59" s="28" t="n">
        <f aca="false">F59</f>
        <v>0</v>
      </c>
      <c r="H59" s="35" t="n">
        <f aca="false">$D59*G59</f>
        <v>0</v>
      </c>
      <c r="J59" s="27" t="n">
        <f aca="false">$B59*I59</f>
        <v>0</v>
      </c>
      <c r="K59" s="28" t="n">
        <f aca="false">J59</f>
        <v>0</v>
      </c>
      <c r="L59" s="35" t="n">
        <f aca="false">$D59*K59</f>
        <v>0</v>
      </c>
      <c r="N59" s="27" t="n">
        <f aca="false">$B59*M59</f>
        <v>0</v>
      </c>
      <c r="O59" s="28" t="n">
        <f aca="false">N59</f>
        <v>0</v>
      </c>
      <c r="P59" s="35" t="n">
        <f aca="false">$D59*O59</f>
        <v>0</v>
      </c>
      <c r="Q59" s="26" t="n">
        <v>0</v>
      </c>
      <c r="R59" s="27" t="n">
        <f aca="false">$B59*Q59</f>
        <v>0</v>
      </c>
      <c r="S59" s="28" t="n">
        <f aca="false">R59</f>
        <v>0</v>
      </c>
      <c r="T59" s="35" t="n">
        <f aca="false">$D59*S59</f>
        <v>0</v>
      </c>
      <c r="U59" s="26" t="n">
        <v>0</v>
      </c>
      <c r="V59" s="27" t="n">
        <f aca="false">$B59*U59</f>
        <v>0</v>
      </c>
      <c r="W59" s="28" t="n">
        <f aca="false">V59</f>
        <v>0</v>
      </c>
      <c r="X59" s="35" t="n">
        <f aca="false">$D59*W59</f>
        <v>0</v>
      </c>
      <c r="Z59" s="27" t="n">
        <f aca="false">$B59*Y59</f>
        <v>0</v>
      </c>
      <c r="AA59" s="28" t="n">
        <f aca="false">Z59</f>
        <v>0</v>
      </c>
      <c r="AB59" s="35" t="n">
        <f aca="false">$D59*AA59</f>
        <v>0</v>
      </c>
    </row>
    <row r="60" customFormat="false" ht="15" hidden="false" customHeight="false" outlineLevel="0" collapsed="false">
      <c r="A60" s="19" t="str">
        <f aca="false">Specs!A60</f>
        <v>eWOODY_FUEL_STUMPS_SOUND_DIAMETER</v>
      </c>
      <c r="B60" s="31"/>
      <c r="C60" s="32"/>
      <c r="D60" s="33"/>
      <c r="E60" s="26" t="n">
        <v>9.6</v>
      </c>
      <c r="F60" s="27" t="n">
        <f aca="false">E60</f>
        <v>9.6</v>
      </c>
      <c r="G60" s="28" t="n">
        <f aca="false">F60</f>
        <v>9.6</v>
      </c>
      <c r="H60" s="21" t="n">
        <f aca="false">G60</f>
        <v>9.6</v>
      </c>
      <c r="J60" s="27" t="n">
        <f aca="false">I60</f>
        <v>0</v>
      </c>
      <c r="K60" s="28" t="n">
        <f aca="false">J60</f>
        <v>0</v>
      </c>
      <c r="L60" s="21" t="n">
        <f aca="false">K60</f>
        <v>0</v>
      </c>
      <c r="N60" s="27" t="n">
        <f aca="false">M60</f>
        <v>0</v>
      </c>
      <c r="O60" s="28" t="n">
        <f aca="false">N60</f>
        <v>0</v>
      </c>
      <c r="P60" s="21" t="n">
        <f aca="false">O60</f>
        <v>0</v>
      </c>
      <c r="Q60" s="26" t="n">
        <v>3.5</v>
      </c>
      <c r="R60" s="27" t="n">
        <f aca="false">Q60</f>
        <v>3.5</v>
      </c>
      <c r="S60" s="28" t="n">
        <f aca="false">R60</f>
        <v>3.5</v>
      </c>
      <c r="T60" s="21" t="n">
        <f aca="false">S60</f>
        <v>3.5</v>
      </c>
      <c r="V60" s="27" t="n">
        <f aca="false">U60</f>
        <v>0</v>
      </c>
      <c r="W60" s="28" t="n">
        <f aca="false">V60</f>
        <v>0</v>
      </c>
      <c r="X60" s="21" t="n">
        <f aca="false">W60</f>
        <v>0</v>
      </c>
      <c r="Z60" s="27" t="n">
        <f aca="false">Y60</f>
        <v>0</v>
      </c>
      <c r="AA60" s="28" t="n">
        <f aca="false">Z60</f>
        <v>0</v>
      </c>
      <c r="AB60" s="21" t="n">
        <f aca="false">AA60</f>
        <v>0</v>
      </c>
    </row>
    <row r="61" customFormat="false" ht="15" hidden="false" customHeight="false" outlineLevel="0" collapsed="false">
      <c r="A61" s="19" t="str">
        <f aca="false">Specs!A61</f>
        <v>eWOODY_FUEL_STUMPS_SOUND_HEIGHT</v>
      </c>
      <c r="B61" s="31"/>
      <c r="C61" s="32"/>
      <c r="D61" s="33"/>
      <c r="E61" s="26" t="n">
        <v>0.4</v>
      </c>
      <c r="F61" s="27" t="n">
        <f aca="false">E61</f>
        <v>0.4</v>
      </c>
      <c r="G61" s="28" t="n">
        <f aca="false">F61</f>
        <v>0.4</v>
      </c>
      <c r="H61" s="21" t="n">
        <f aca="false">G61</f>
        <v>0.4</v>
      </c>
      <c r="J61" s="27" t="n">
        <f aca="false">I61</f>
        <v>0</v>
      </c>
      <c r="K61" s="28" t="n">
        <f aca="false">J61</f>
        <v>0</v>
      </c>
      <c r="L61" s="21" t="n">
        <f aca="false">K61</f>
        <v>0</v>
      </c>
      <c r="N61" s="27" t="n">
        <f aca="false">M61</f>
        <v>0</v>
      </c>
      <c r="O61" s="28" t="n">
        <f aca="false">N61</f>
        <v>0</v>
      </c>
      <c r="P61" s="21" t="n">
        <f aca="false">O61</f>
        <v>0</v>
      </c>
      <c r="Q61" s="26" t="n">
        <v>2</v>
      </c>
      <c r="R61" s="27" t="n">
        <f aca="false">Q61</f>
        <v>2</v>
      </c>
      <c r="S61" s="28" t="n">
        <f aca="false">R61</f>
        <v>2</v>
      </c>
      <c r="T61" s="21" t="n">
        <f aca="false">S61</f>
        <v>2</v>
      </c>
      <c r="V61" s="27" t="n">
        <f aca="false">U61</f>
        <v>0</v>
      </c>
      <c r="W61" s="28" t="n">
        <f aca="false">V61</f>
        <v>0</v>
      </c>
      <c r="X61" s="21" t="n">
        <f aca="false">W61</f>
        <v>0</v>
      </c>
      <c r="Z61" s="27" t="n">
        <f aca="false">Y61</f>
        <v>0</v>
      </c>
      <c r="AA61" s="28" t="n">
        <f aca="false">Z61</f>
        <v>0</v>
      </c>
      <c r="AB61" s="21" t="n">
        <f aca="false">AA61</f>
        <v>0</v>
      </c>
    </row>
    <row r="62" customFormat="false" ht="15" hidden="false" customHeight="false" outlineLevel="0" collapsed="false">
      <c r="A62" s="19" t="str">
        <f aca="false">Specs!A62</f>
        <v>eWOODY_FUEL_STUMPS_SOUND_STEM_DENSITY</v>
      </c>
      <c r="B62" s="31"/>
      <c r="C62" s="32"/>
      <c r="D62" s="33"/>
      <c r="E62" s="26" t="n">
        <v>115</v>
      </c>
      <c r="F62" s="27" t="n">
        <f aca="false">E62</f>
        <v>115</v>
      </c>
      <c r="G62" s="28" t="n">
        <f aca="false">F62</f>
        <v>115</v>
      </c>
      <c r="H62" s="21" t="n">
        <f aca="false">G62</f>
        <v>115</v>
      </c>
      <c r="J62" s="27" t="n">
        <f aca="false">I62</f>
        <v>0</v>
      </c>
      <c r="K62" s="28" t="n">
        <f aca="false">J62</f>
        <v>0</v>
      </c>
      <c r="L62" s="21" t="n">
        <f aca="false">K62</f>
        <v>0</v>
      </c>
      <c r="N62" s="27" t="n">
        <f aca="false">M62</f>
        <v>0</v>
      </c>
      <c r="O62" s="28" t="n">
        <f aca="false">N62</f>
        <v>0</v>
      </c>
      <c r="P62" s="21" t="n">
        <f aca="false">O62</f>
        <v>0</v>
      </c>
      <c r="Q62" s="26" t="n">
        <v>50</v>
      </c>
      <c r="R62" s="27" t="n">
        <f aca="false">Q62</f>
        <v>50</v>
      </c>
      <c r="S62" s="28" t="n">
        <f aca="false">R62</f>
        <v>50</v>
      </c>
      <c r="T62" s="21" t="n">
        <f aca="false">S62</f>
        <v>50</v>
      </c>
      <c r="V62" s="27" t="n">
        <f aca="false">U62</f>
        <v>0</v>
      </c>
      <c r="W62" s="28" t="n">
        <f aca="false">V62</f>
        <v>0</v>
      </c>
      <c r="X62" s="21" t="n">
        <f aca="false">W62</f>
        <v>0</v>
      </c>
      <c r="Z62" s="27" t="n">
        <f aca="false">Y62</f>
        <v>0</v>
      </c>
      <c r="AA62" s="28" t="n">
        <f aca="false">Z62</f>
        <v>0</v>
      </c>
      <c r="AB62" s="21" t="n">
        <f aca="false">AA62</f>
        <v>0</v>
      </c>
    </row>
    <row r="63" customFormat="false" ht="15" hidden="false" customHeight="false" outlineLevel="0" collapsed="false">
      <c r="A63" s="19" t="str">
        <f aca="false">Specs!A63</f>
        <v>eWOODY_FUEL_STUMPS_ROTTEN_DIAMETER</v>
      </c>
      <c r="B63" s="31" t="n">
        <v>0.5</v>
      </c>
      <c r="C63" s="32"/>
      <c r="D63" s="33"/>
      <c r="E63" s="26" t="n">
        <v>9.6</v>
      </c>
      <c r="F63" s="27" t="n">
        <f aca="false">$B63*E63</f>
        <v>4.8</v>
      </c>
      <c r="G63" s="28" t="n">
        <f aca="false">F63</f>
        <v>4.8</v>
      </c>
      <c r="H63" s="21" t="n">
        <f aca="false">G63</f>
        <v>4.8</v>
      </c>
      <c r="J63" s="27" t="n">
        <f aca="false">$B63*I63</f>
        <v>0</v>
      </c>
      <c r="K63" s="28" t="n">
        <f aca="false">J63</f>
        <v>0</v>
      </c>
      <c r="L63" s="21" t="n">
        <f aca="false">K63</f>
        <v>0</v>
      </c>
      <c r="N63" s="27" t="n">
        <f aca="false">$B63*M63</f>
        <v>0</v>
      </c>
      <c r="O63" s="28" t="n">
        <f aca="false">N63</f>
        <v>0</v>
      </c>
      <c r="P63" s="21" t="n">
        <f aca="false">O63</f>
        <v>0</v>
      </c>
      <c r="Q63" s="26" t="n">
        <v>3.5</v>
      </c>
      <c r="R63" s="27" t="n">
        <f aca="false">$B63*Q63</f>
        <v>1.75</v>
      </c>
      <c r="S63" s="28" t="n">
        <f aca="false">R63</f>
        <v>1.75</v>
      </c>
      <c r="T63" s="21" t="n">
        <f aca="false">S63</f>
        <v>1.75</v>
      </c>
      <c r="U63" s="26" t="n">
        <v>10</v>
      </c>
      <c r="V63" s="27" t="n">
        <f aca="false">$B63*U63</f>
        <v>5</v>
      </c>
      <c r="W63" s="28" t="n">
        <f aca="false">V63</f>
        <v>5</v>
      </c>
      <c r="X63" s="21" t="n">
        <f aca="false">W63</f>
        <v>5</v>
      </c>
      <c r="Y63" s="26" t="n">
        <v>10</v>
      </c>
      <c r="Z63" s="27" t="n">
        <f aca="false">$B63*Y63</f>
        <v>5</v>
      </c>
      <c r="AA63" s="28" t="n">
        <f aca="false">Z63</f>
        <v>5</v>
      </c>
      <c r="AB63" s="21" t="n">
        <f aca="false">AA63</f>
        <v>5</v>
      </c>
    </row>
    <row r="64" customFormat="false" ht="15" hidden="false" customHeight="false" outlineLevel="0" collapsed="false">
      <c r="A64" s="19" t="str">
        <f aca="false">Specs!A64</f>
        <v>eWOODY_FUEL_STUMPS_ROTTEN_HEIGHT</v>
      </c>
      <c r="B64" s="31" t="n">
        <v>0.5</v>
      </c>
      <c r="C64" s="32"/>
      <c r="D64" s="33"/>
      <c r="E64" s="26" t="n">
        <v>0.4</v>
      </c>
      <c r="F64" s="27" t="n">
        <f aca="false">$B64*E64</f>
        <v>0.2</v>
      </c>
      <c r="G64" s="28" t="n">
        <f aca="false">F64</f>
        <v>0.2</v>
      </c>
      <c r="H64" s="21" t="n">
        <f aca="false">G64</f>
        <v>0.2</v>
      </c>
      <c r="J64" s="27" t="n">
        <f aca="false">$B64*I64</f>
        <v>0</v>
      </c>
      <c r="K64" s="28" t="n">
        <f aca="false">J64</f>
        <v>0</v>
      </c>
      <c r="L64" s="21" t="n">
        <f aca="false">K64</f>
        <v>0</v>
      </c>
      <c r="N64" s="27" t="n">
        <f aca="false">$B64*M64</f>
        <v>0</v>
      </c>
      <c r="O64" s="28" t="n">
        <f aca="false">N64</f>
        <v>0</v>
      </c>
      <c r="P64" s="21" t="n">
        <f aca="false">O64</f>
        <v>0</v>
      </c>
      <c r="Q64" s="26" t="n">
        <v>2</v>
      </c>
      <c r="R64" s="27" t="n">
        <f aca="false">$B64*Q64</f>
        <v>1</v>
      </c>
      <c r="S64" s="28" t="n">
        <f aca="false">R64</f>
        <v>1</v>
      </c>
      <c r="T64" s="21" t="n">
        <f aca="false">S64</f>
        <v>1</v>
      </c>
      <c r="U64" s="26" t="n">
        <v>1</v>
      </c>
      <c r="V64" s="27" t="n">
        <f aca="false">$B64*U64</f>
        <v>0.5</v>
      </c>
      <c r="W64" s="28" t="n">
        <f aca="false">V64</f>
        <v>0.5</v>
      </c>
      <c r="X64" s="21" t="n">
        <f aca="false">W64</f>
        <v>0.5</v>
      </c>
      <c r="Y64" s="26" t="n">
        <v>1</v>
      </c>
      <c r="Z64" s="27" t="n">
        <f aca="false">$B64*Y64</f>
        <v>0.5</v>
      </c>
      <c r="AA64" s="28" t="n">
        <f aca="false">Z64</f>
        <v>0.5</v>
      </c>
      <c r="AB64" s="21" t="n">
        <f aca="false">AA64</f>
        <v>0.5</v>
      </c>
    </row>
    <row r="65" customFormat="false" ht="15" hidden="false" customHeight="false" outlineLevel="0" collapsed="false">
      <c r="A65" s="19" t="str">
        <f aca="false">Specs!A65</f>
        <v>eWOODY_FUEL_STUMPS_ROTTEN_STEM_DENSITY</v>
      </c>
      <c r="B65" s="31" t="n">
        <v>0.5</v>
      </c>
      <c r="C65" s="32"/>
      <c r="D65" s="33"/>
      <c r="E65" s="26" t="n">
        <v>115</v>
      </c>
      <c r="F65" s="27" t="n">
        <f aca="false">$B65*E65</f>
        <v>57.5</v>
      </c>
      <c r="G65" s="28" t="n">
        <f aca="false">F65</f>
        <v>57.5</v>
      </c>
      <c r="H65" s="21" t="n">
        <f aca="false">G65</f>
        <v>57.5</v>
      </c>
      <c r="J65" s="27" t="n">
        <f aca="false">$B65*I65</f>
        <v>0</v>
      </c>
      <c r="K65" s="28" t="n">
        <f aca="false">J65</f>
        <v>0</v>
      </c>
      <c r="L65" s="21" t="n">
        <f aca="false">K65</f>
        <v>0</v>
      </c>
      <c r="N65" s="27" t="n">
        <f aca="false">$B65*M65</f>
        <v>0</v>
      </c>
      <c r="O65" s="28" t="n">
        <f aca="false">N65</f>
        <v>0</v>
      </c>
      <c r="P65" s="21" t="n">
        <f aca="false">O65</f>
        <v>0</v>
      </c>
      <c r="Q65" s="26" t="n">
        <v>50</v>
      </c>
      <c r="R65" s="27" t="n">
        <f aca="false">$B65*Q65</f>
        <v>25</v>
      </c>
      <c r="S65" s="28" t="n">
        <f aca="false">R65</f>
        <v>25</v>
      </c>
      <c r="T65" s="21" t="n">
        <f aca="false">S65</f>
        <v>25</v>
      </c>
      <c r="U65" s="26" t="n">
        <v>5</v>
      </c>
      <c r="V65" s="27" t="n">
        <f aca="false">$B65*U65</f>
        <v>2.5</v>
      </c>
      <c r="W65" s="28" t="n">
        <f aca="false">V65</f>
        <v>2.5</v>
      </c>
      <c r="X65" s="21" t="n">
        <f aca="false">W65</f>
        <v>2.5</v>
      </c>
      <c r="Y65" s="26" t="n">
        <v>3</v>
      </c>
      <c r="Z65" s="27" t="n">
        <f aca="false">$B65*Y65</f>
        <v>1.5</v>
      </c>
      <c r="AA65" s="28" t="n">
        <f aca="false">Z65</f>
        <v>1.5</v>
      </c>
      <c r="AB65" s="21" t="n">
        <f aca="false">AA65</f>
        <v>1.5</v>
      </c>
    </row>
    <row r="66" customFormat="false" ht="15" hidden="false" customHeight="false" outlineLevel="0" collapsed="false">
      <c r="A66" s="19" t="str">
        <f aca="false">Specs!A66</f>
        <v>eWOODY_FUEL_STUMPS_LIGHTERED_PITCHY_DIAMETER</v>
      </c>
      <c r="B66" s="31" t="n">
        <v>0.5</v>
      </c>
      <c r="C66" s="32"/>
      <c r="D66" s="33"/>
      <c r="F66" s="27" t="n">
        <f aca="false">$B66*E66</f>
        <v>0</v>
      </c>
      <c r="G66" s="28" t="n">
        <f aca="false">F66</f>
        <v>0</v>
      </c>
      <c r="H66" s="21" t="n">
        <f aca="false">G66</f>
        <v>0</v>
      </c>
      <c r="J66" s="27" t="n">
        <f aca="false">$B66*I66</f>
        <v>0</v>
      </c>
      <c r="K66" s="28" t="n">
        <f aca="false">J66</f>
        <v>0</v>
      </c>
      <c r="L66" s="21" t="n">
        <f aca="false">K66</f>
        <v>0</v>
      </c>
      <c r="N66" s="27" t="n">
        <f aca="false">$B66*M66</f>
        <v>0</v>
      </c>
      <c r="O66" s="28" t="n">
        <f aca="false">N66</f>
        <v>0</v>
      </c>
      <c r="P66" s="21" t="n">
        <f aca="false">O66</f>
        <v>0</v>
      </c>
      <c r="R66" s="27" t="n">
        <f aca="false">$B66*Q66</f>
        <v>0</v>
      </c>
      <c r="S66" s="28" t="n">
        <f aca="false">R66</f>
        <v>0</v>
      </c>
      <c r="T66" s="21" t="n">
        <f aca="false">S66</f>
        <v>0</v>
      </c>
      <c r="V66" s="27" t="n">
        <f aca="false">$B66*U66</f>
        <v>0</v>
      </c>
      <c r="W66" s="28" t="n">
        <f aca="false">V66</f>
        <v>0</v>
      </c>
      <c r="X66" s="21" t="n">
        <f aca="false">W66</f>
        <v>0</v>
      </c>
      <c r="Z66" s="27" t="n">
        <f aca="false">$B66*Y66</f>
        <v>0</v>
      </c>
      <c r="AA66" s="28" t="n">
        <f aca="false">Z66</f>
        <v>0</v>
      </c>
      <c r="AB66" s="21" t="n">
        <f aca="false">AA66</f>
        <v>0</v>
      </c>
    </row>
    <row r="67" customFormat="false" ht="15" hidden="false" customHeight="false" outlineLevel="0" collapsed="false">
      <c r="A67" s="19" t="str">
        <f aca="false">Specs!A67</f>
        <v>eWOODY_FUEL_STUMPS_LIGHTERED_PITCHY_HEIGHT</v>
      </c>
      <c r="B67" s="31" t="n">
        <v>0.5</v>
      </c>
      <c r="C67" s="32"/>
      <c r="D67" s="33"/>
      <c r="F67" s="27" t="n">
        <f aca="false">$B67*E67</f>
        <v>0</v>
      </c>
      <c r="G67" s="28" t="n">
        <f aca="false">F67</f>
        <v>0</v>
      </c>
      <c r="H67" s="21" t="n">
        <f aca="false">G67</f>
        <v>0</v>
      </c>
      <c r="J67" s="27" t="n">
        <f aca="false">$B67*I67</f>
        <v>0</v>
      </c>
      <c r="K67" s="28" t="n">
        <f aca="false">J67</f>
        <v>0</v>
      </c>
      <c r="L67" s="21" t="n">
        <f aca="false">K67</f>
        <v>0</v>
      </c>
      <c r="N67" s="27" t="n">
        <f aca="false">$B67*M67</f>
        <v>0</v>
      </c>
      <c r="O67" s="28" t="n">
        <f aca="false">N67</f>
        <v>0</v>
      </c>
      <c r="P67" s="21" t="n">
        <f aca="false">O67</f>
        <v>0</v>
      </c>
      <c r="R67" s="27" t="n">
        <f aca="false">$B67*Q67</f>
        <v>0</v>
      </c>
      <c r="S67" s="28" t="n">
        <f aca="false">R67</f>
        <v>0</v>
      </c>
      <c r="T67" s="21" t="n">
        <f aca="false">S67</f>
        <v>0</v>
      </c>
      <c r="V67" s="27" t="n">
        <f aca="false">$B67*U67</f>
        <v>0</v>
      </c>
      <c r="W67" s="28" t="n">
        <f aca="false">V67</f>
        <v>0</v>
      </c>
      <c r="X67" s="21" t="n">
        <f aca="false">W67</f>
        <v>0</v>
      </c>
      <c r="Z67" s="27" t="n">
        <f aca="false">$B67*Y67</f>
        <v>0</v>
      </c>
      <c r="AA67" s="28" t="n">
        <f aca="false">Z67</f>
        <v>0</v>
      </c>
      <c r="AB67" s="21" t="n">
        <f aca="false">AA67</f>
        <v>0</v>
      </c>
    </row>
    <row r="68" customFormat="false" ht="15" hidden="false" customHeight="false" outlineLevel="0" collapsed="false">
      <c r="A68" s="19" t="str">
        <f aca="false">Specs!A68</f>
        <v>eWOODY_FUEL_STUMPS_LIGHTERED_PITCHY_STEM_DENSITY</v>
      </c>
      <c r="B68" s="31" t="n">
        <v>0.5</v>
      </c>
      <c r="C68" s="32"/>
      <c r="D68" s="33"/>
      <c r="F68" s="27" t="n">
        <f aca="false">$B68*E68</f>
        <v>0</v>
      </c>
      <c r="G68" s="28" t="n">
        <f aca="false">F68</f>
        <v>0</v>
      </c>
      <c r="H68" s="21" t="n">
        <f aca="false">G68</f>
        <v>0</v>
      </c>
      <c r="J68" s="27" t="n">
        <f aca="false">$B68*I68</f>
        <v>0</v>
      </c>
      <c r="K68" s="28" t="n">
        <f aca="false">J68</f>
        <v>0</v>
      </c>
      <c r="L68" s="21" t="n">
        <f aca="false">K68</f>
        <v>0</v>
      </c>
      <c r="N68" s="27" t="n">
        <f aca="false">$B68*M68</f>
        <v>0</v>
      </c>
      <c r="O68" s="28" t="n">
        <f aca="false">N68</f>
        <v>0</v>
      </c>
      <c r="P68" s="21" t="n">
        <f aca="false">O68</f>
        <v>0</v>
      </c>
      <c r="R68" s="27" t="n">
        <f aca="false">$B68*Q68</f>
        <v>0</v>
      </c>
      <c r="S68" s="28" t="n">
        <f aca="false">R68</f>
        <v>0</v>
      </c>
      <c r="T68" s="21" t="n">
        <f aca="false">S68</f>
        <v>0</v>
      </c>
      <c r="V68" s="27" t="n">
        <f aca="false">$B68*U68</f>
        <v>0</v>
      </c>
      <c r="W68" s="28" t="n">
        <f aca="false">V68</f>
        <v>0</v>
      </c>
      <c r="X68" s="21" t="n">
        <f aca="false">W68</f>
        <v>0</v>
      </c>
      <c r="Z68" s="27" t="n">
        <f aca="false">$B68*Y68</f>
        <v>0</v>
      </c>
      <c r="AA68" s="28" t="n">
        <f aca="false">Z68</f>
        <v>0</v>
      </c>
      <c r="AB68" s="21" t="n">
        <f aca="false">AA68</f>
        <v>0</v>
      </c>
    </row>
    <row r="69" customFormat="false" ht="15" hidden="false" customHeight="false" outlineLevel="0" collapsed="false">
      <c r="A69" s="19" t="str">
        <f aca="false">Specs!A69</f>
        <v>eWOODY_FUEL_PILES_CLEAN_LOADING</v>
      </c>
      <c r="B69" s="31" t="n">
        <v>0.9</v>
      </c>
      <c r="C69" s="32"/>
      <c r="D69" s="33"/>
      <c r="E69" s="26" t="n">
        <v>0.078119</v>
      </c>
      <c r="F69" s="27" t="n">
        <f aca="false">$B69*E69</f>
        <v>0.0703071</v>
      </c>
      <c r="G69" s="28" t="n">
        <f aca="false">F69</f>
        <v>0.0703071</v>
      </c>
      <c r="H69" s="21" t="n">
        <f aca="false">G69</f>
        <v>0.0703071</v>
      </c>
      <c r="I69" s="26" t="n">
        <v>0</v>
      </c>
      <c r="J69" s="27" t="n">
        <f aca="false">$B69*I69</f>
        <v>0</v>
      </c>
      <c r="K69" s="28" t="n">
        <f aca="false">J69</f>
        <v>0</v>
      </c>
      <c r="L69" s="21" t="n">
        <f aca="false">K69</f>
        <v>0</v>
      </c>
      <c r="M69" s="26" t="n">
        <v>0</v>
      </c>
      <c r="N69" s="27" t="n">
        <f aca="false">$B69*M69</f>
        <v>0</v>
      </c>
      <c r="O69" s="28" t="n">
        <f aca="false">N69</f>
        <v>0</v>
      </c>
      <c r="P69" s="21" t="n">
        <f aca="false">O69</f>
        <v>0</v>
      </c>
      <c r="Q69" s="26" t="n">
        <v>0.081811</v>
      </c>
      <c r="R69" s="27" t="n">
        <f aca="false">$B69*Q69</f>
        <v>0.0736299</v>
      </c>
      <c r="S69" s="28" t="n">
        <f aca="false">R69</f>
        <v>0.0736299</v>
      </c>
      <c r="T69" s="21" t="n">
        <f aca="false">S69</f>
        <v>0.0736299</v>
      </c>
      <c r="U69" s="26" t="n">
        <v>0.135893</v>
      </c>
      <c r="V69" s="27" t="n">
        <f aca="false">$B69*U69</f>
        <v>0.1223037</v>
      </c>
      <c r="W69" s="28" t="n">
        <f aca="false">V69</f>
        <v>0.1223037</v>
      </c>
      <c r="X69" s="21" t="n">
        <f aca="false">W69</f>
        <v>0.1223037</v>
      </c>
      <c r="Y69" s="26" t="n">
        <v>0</v>
      </c>
      <c r="Z69" s="27" t="n">
        <f aca="false">$B69*Y69</f>
        <v>0</v>
      </c>
      <c r="AA69" s="28" t="n">
        <f aca="false">Z69</f>
        <v>0</v>
      </c>
      <c r="AB69" s="21" t="n">
        <f aca="false">AA69</f>
        <v>0</v>
      </c>
    </row>
    <row r="70" customFormat="false" ht="16.5" hidden="false" customHeight="true" outlineLevel="0" collapsed="false">
      <c r="A70" s="19" t="str">
        <f aca="false">Specs!A70</f>
        <v>eWOODY_FUEL_PILES_DIRTY_LOADING</v>
      </c>
      <c r="B70" s="31" t="n">
        <v>0.9</v>
      </c>
      <c r="C70" s="32"/>
      <c r="D70" s="33"/>
      <c r="E70" s="26" t="n">
        <v>0</v>
      </c>
      <c r="F70" s="27" t="n">
        <f aca="false">$B70*E70</f>
        <v>0</v>
      </c>
      <c r="G70" s="28" t="n">
        <f aca="false">F70</f>
        <v>0</v>
      </c>
      <c r="H70" s="21" t="n">
        <f aca="false">G70</f>
        <v>0</v>
      </c>
      <c r="I70" s="26" t="n">
        <v>0</v>
      </c>
      <c r="J70" s="27" t="n">
        <f aca="false">$B70*I70</f>
        <v>0</v>
      </c>
      <c r="K70" s="28" t="n">
        <f aca="false">J70</f>
        <v>0</v>
      </c>
      <c r="L70" s="21" t="n">
        <f aca="false">K70</f>
        <v>0</v>
      </c>
      <c r="M70" s="26" t="n">
        <v>0</v>
      </c>
      <c r="N70" s="27" t="n">
        <f aca="false">$B70*M70</f>
        <v>0</v>
      </c>
      <c r="O70" s="28" t="n">
        <f aca="false">N70</f>
        <v>0</v>
      </c>
      <c r="P70" s="21" t="n">
        <f aca="false">O70</f>
        <v>0</v>
      </c>
      <c r="Q70" s="26" t="n">
        <v>0</v>
      </c>
      <c r="R70" s="27" t="n">
        <f aca="false">$B70*Q70</f>
        <v>0</v>
      </c>
      <c r="S70" s="28" t="n">
        <f aca="false">R70</f>
        <v>0</v>
      </c>
      <c r="T70" s="21" t="n">
        <f aca="false">S70</f>
        <v>0</v>
      </c>
      <c r="U70" s="26" t="n">
        <v>0</v>
      </c>
      <c r="V70" s="27" t="n">
        <f aca="false">$B70*U70</f>
        <v>0</v>
      </c>
      <c r="W70" s="28" t="n">
        <f aca="false">V70</f>
        <v>0</v>
      </c>
      <c r="X70" s="21" t="n">
        <f aca="false">W70</f>
        <v>0</v>
      </c>
      <c r="Y70" s="26" t="n">
        <v>0</v>
      </c>
      <c r="Z70" s="27" t="n">
        <f aca="false">$B70*Y70</f>
        <v>0</v>
      </c>
      <c r="AA70" s="28" t="n">
        <f aca="false">Z70</f>
        <v>0</v>
      </c>
      <c r="AB70" s="21" t="n">
        <f aca="false">AA70</f>
        <v>0</v>
      </c>
    </row>
    <row r="71" customFormat="false" ht="15" hidden="false" customHeight="false" outlineLevel="0" collapsed="false">
      <c r="A71" s="19" t="str">
        <f aca="false">Specs!A71</f>
        <v>eWOODY_FUEL_PILES_VERYDIRTY_LOADING</v>
      </c>
      <c r="B71" s="31" t="n">
        <v>0.9</v>
      </c>
      <c r="C71" s="32"/>
      <c r="D71" s="33"/>
      <c r="E71" s="26" t="n">
        <v>0</v>
      </c>
      <c r="F71" s="27" t="n">
        <f aca="false">$B71*E71</f>
        <v>0</v>
      </c>
      <c r="G71" s="28" t="n">
        <f aca="false">F71</f>
        <v>0</v>
      </c>
      <c r="H71" s="21" t="n">
        <f aca="false">G71</f>
        <v>0</v>
      </c>
      <c r="I71" s="26" t="n">
        <v>0</v>
      </c>
      <c r="J71" s="27" t="n">
        <f aca="false">$B71*I71</f>
        <v>0</v>
      </c>
      <c r="K71" s="28" t="n">
        <f aca="false">J71</f>
        <v>0</v>
      </c>
      <c r="L71" s="21" t="n">
        <f aca="false">K71</f>
        <v>0</v>
      </c>
      <c r="M71" s="26" t="n">
        <v>0</v>
      </c>
      <c r="N71" s="27" t="n">
        <f aca="false">$B71*M71</f>
        <v>0</v>
      </c>
      <c r="O71" s="28" t="n">
        <f aca="false">N71</f>
        <v>0</v>
      </c>
      <c r="P71" s="21" t="n">
        <f aca="false">O71</f>
        <v>0</v>
      </c>
      <c r="Q71" s="26" t="n">
        <v>0</v>
      </c>
      <c r="R71" s="27" t="n">
        <f aca="false">$B71*Q71</f>
        <v>0</v>
      </c>
      <c r="S71" s="28" t="n">
        <f aca="false">R71</f>
        <v>0</v>
      </c>
      <c r="T71" s="21" t="n">
        <f aca="false">S71</f>
        <v>0</v>
      </c>
      <c r="U71" s="26" t="n">
        <v>0</v>
      </c>
      <c r="V71" s="27" t="n">
        <f aca="false">$B71*U71</f>
        <v>0</v>
      </c>
      <c r="W71" s="28" t="n">
        <f aca="false">V71</f>
        <v>0</v>
      </c>
      <c r="X71" s="21" t="n">
        <f aca="false">W71</f>
        <v>0</v>
      </c>
      <c r="Y71" s="26" t="n">
        <v>0</v>
      </c>
      <c r="Z71" s="27" t="n">
        <f aca="false">$B71*Y71</f>
        <v>0</v>
      </c>
      <c r="AA71" s="28" t="n">
        <f aca="false">Z71</f>
        <v>0</v>
      </c>
      <c r="AB71" s="21" t="n">
        <f aca="false">AA71</f>
        <v>0</v>
      </c>
    </row>
    <row r="72" customFormat="false" ht="15" hidden="false" customHeight="false" outlineLevel="0" collapsed="false">
      <c r="A72" s="19" t="str">
        <f aca="false">Specs!A72</f>
        <v>eLITTER_LITTER_TYPE_BROADLEAF_DECIDUOUS_RELATIVE_COVER</v>
      </c>
      <c r="B72" s="31"/>
      <c r="C72" s="32"/>
      <c r="D72" s="33"/>
      <c r="F72" s="27" t="n">
        <f aca="false">E72</f>
        <v>0</v>
      </c>
      <c r="G72" s="28" t="n">
        <f aca="false">F72</f>
        <v>0</v>
      </c>
      <c r="H72" s="21" t="n">
        <f aca="false">G72</f>
        <v>0</v>
      </c>
      <c r="J72" s="27" t="n">
        <f aca="false">I72</f>
        <v>0</v>
      </c>
      <c r="K72" s="28" t="n">
        <f aca="false">J72</f>
        <v>0</v>
      </c>
      <c r="L72" s="21" t="n">
        <f aca="false">K72</f>
        <v>0</v>
      </c>
      <c r="N72" s="27" t="n">
        <f aca="false">M72</f>
        <v>0</v>
      </c>
      <c r="O72" s="28" t="n">
        <f aca="false">N72</f>
        <v>0</v>
      </c>
      <c r="P72" s="21" t="n">
        <f aca="false">O72</f>
        <v>0</v>
      </c>
      <c r="R72" s="27" t="n">
        <f aca="false">Q72</f>
        <v>0</v>
      </c>
      <c r="S72" s="28" t="n">
        <f aca="false">R72</f>
        <v>0</v>
      </c>
      <c r="T72" s="21" t="n">
        <f aca="false">S72</f>
        <v>0</v>
      </c>
      <c r="U72" s="26" t="n">
        <v>90</v>
      </c>
      <c r="V72" s="27" t="n">
        <f aca="false">U72</f>
        <v>90</v>
      </c>
      <c r="W72" s="28" t="n">
        <f aca="false">V72</f>
        <v>90</v>
      </c>
      <c r="X72" s="21" t="n">
        <f aca="false">W72</f>
        <v>90</v>
      </c>
      <c r="Z72" s="27" t="n">
        <f aca="false">Y72</f>
        <v>0</v>
      </c>
      <c r="AA72" s="28" t="n">
        <f aca="false">Z72</f>
        <v>0</v>
      </c>
      <c r="AB72" s="21" t="n">
        <f aca="false">AA72</f>
        <v>0</v>
      </c>
    </row>
    <row r="73" customFormat="false" ht="15" hidden="false" customHeight="false" outlineLevel="0" collapsed="false">
      <c r="A73" s="19" t="str">
        <f aca="false">Specs!A73</f>
        <v>eLITTER_LITTER_TYPE_BROADLEAF_EVERGREEN_RELATIVE_COVER</v>
      </c>
      <c r="B73" s="31"/>
      <c r="C73" s="32"/>
      <c r="D73" s="33"/>
      <c r="F73" s="27" t="n">
        <f aca="false">E73</f>
        <v>0</v>
      </c>
      <c r="G73" s="28" t="n">
        <f aca="false">F73</f>
        <v>0</v>
      </c>
      <c r="H73" s="21" t="n">
        <f aca="false">G73</f>
        <v>0</v>
      </c>
      <c r="I73" s="26" t="n">
        <v>100</v>
      </c>
      <c r="J73" s="27" t="n">
        <f aca="false">I73</f>
        <v>100</v>
      </c>
      <c r="K73" s="28" t="n">
        <f aca="false">J73</f>
        <v>100</v>
      </c>
      <c r="L73" s="21" t="n">
        <f aca="false">K73</f>
        <v>100</v>
      </c>
      <c r="N73" s="27" t="n">
        <f aca="false">M73</f>
        <v>0</v>
      </c>
      <c r="O73" s="28" t="n">
        <f aca="false">N73</f>
        <v>0</v>
      </c>
      <c r="P73" s="21" t="n">
        <f aca="false">O73</f>
        <v>0</v>
      </c>
      <c r="R73" s="27" t="n">
        <f aca="false">Q73</f>
        <v>0</v>
      </c>
      <c r="S73" s="28" t="n">
        <f aca="false">R73</f>
        <v>0</v>
      </c>
      <c r="T73" s="21" t="n">
        <f aca="false">S73</f>
        <v>0</v>
      </c>
      <c r="V73" s="27" t="n">
        <f aca="false">U73</f>
        <v>0</v>
      </c>
      <c r="W73" s="28" t="n">
        <f aca="false">V73</f>
        <v>0</v>
      </c>
      <c r="X73" s="21" t="n">
        <f aca="false">W73</f>
        <v>0</v>
      </c>
      <c r="Z73" s="27" t="n">
        <f aca="false">Y73</f>
        <v>0</v>
      </c>
      <c r="AA73" s="28" t="n">
        <f aca="false">Z73</f>
        <v>0</v>
      </c>
      <c r="AB73" s="21" t="n">
        <f aca="false">AA73</f>
        <v>0</v>
      </c>
    </row>
    <row r="74" customFormat="false" ht="15" hidden="false" customHeight="false" outlineLevel="0" collapsed="false">
      <c r="A74" s="19" t="str">
        <f aca="false">Specs!A74</f>
        <v>eLITTER_LITTER_TYPE_GRASS_RELATIVE_COVER</v>
      </c>
      <c r="B74" s="31"/>
      <c r="C74" s="32"/>
      <c r="D74" s="33"/>
      <c r="F74" s="27" t="n">
        <f aca="false">E74</f>
        <v>0</v>
      </c>
      <c r="G74" s="28" t="n">
        <f aca="false">F74</f>
        <v>0</v>
      </c>
      <c r="H74" s="21" t="n">
        <f aca="false">G74</f>
        <v>0</v>
      </c>
      <c r="J74" s="27" t="n">
        <f aca="false">I74</f>
        <v>0</v>
      </c>
      <c r="K74" s="28" t="n">
        <f aca="false">J74</f>
        <v>0</v>
      </c>
      <c r="L74" s="21" t="n">
        <f aca="false">K74</f>
        <v>0</v>
      </c>
      <c r="M74" s="26" t="n">
        <v>100</v>
      </c>
      <c r="N74" s="27" t="n">
        <f aca="false">M74</f>
        <v>100</v>
      </c>
      <c r="O74" s="28" t="n">
        <f aca="false">N74</f>
        <v>100</v>
      </c>
      <c r="P74" s="21" t="n">
        <f aca="false">O74</f>
        <v>100</v>
      </c>
      <c r="R74" s="27" t="n">
        <f aca="false">Q74</f>
        <v>0</v>
      </c>
      <c r="S74" s="28" t="n">
        <f aca="false">R74</f>
        <v>0</v>
      </c>
      <c r="T74" s="21" t="n">
        <f aca="false">S74</f>
        <v>0</v>
      </c>
      <c r="V74" s="27" t="n">
        <f aca="false">U74</f>
        <v>0</v>
      </c>
      <c r="W74" s="28" t="n">
        <f aca="false">V74</f>
        <v>0</v>
      </c>
      <c r="X74" s="21" t="n">
        <f aca="false">W74</f>
        <v>0</v>
      </c>
      <c r="Z74" s="27" t="n">
        <f aca="false">Y74</f>
        <v>0</v>
      </c>
      <c r="AA74" s="28" t="n">
        <f aca="false">Z74</f>
        <v>0</v>
      </c>
      <c r="AB74" s="21" t="n">
        <f aca="false">AA74</f>
        <v>0</v>
      </c>
    </row>
    <row r="75" customFormat="false" ht="15" hidden="false" customHeight="false" outlineLevel="0" collapsed="false">
      <c r="A75" s="19" t="str">
        <f aca="false">Specs!A75</f>
        <v>eLITTER_LITTER_TYPE_LONG_NEEDLE_PINE_RELATIVE_COVER</v>
      </c>
      <c r="B75" s="31"/>
      <c r="C75" s="32"/>
      <c r="D75" s="33"/>
      <c r="E75" s="29" t="n">
        <v>50</v>
      </c>
      <c r="F75" s="27" t="n">
        <f aca="false">E75</f>
        <v>50</v>
      </c>
      <c r="G75" s="28" t="n">
        <f aca="false">F75</f>
        <v>50</v>
      </c>
      <c r="H75" s="21" t="n">
        <f aca="false">G75</f>
        <v>50</v>
      </c>
      <c r="J75" s="27" t="n">
        <f aca="false">I75</f>
        <v>0</v>
      </c>
      <c r="K75" s="28" t="n">
        <f aca="false">J75</f>
        <v>0</v>
      </c>
      <c r="L75" s="21" t="n">
        <f aca="false">K75</f>
        <v>0</v>
      </c>
      <c r="N75" s="27" t="n">
        <f aca="false">M75</f>
        <v>0</v>
      </c>
      <c r="O75" s="28" t="n">
        <f aca="false">N75</f>
        <v>0</v>
      </c>
      <c r="P75" s="21" t="n">
        <f aca="false">O75</f>
        <v>0</v>
      </c>
      <c r="R75" s="27" t="n">
        <f aca="false">Q75</f>
        <v>0</v>
      </c>
      <c r="S75" s="28" t="n">
        <f aca="false">R75</f>
        <v>0</v>
      </c>
      <c r="T75" s="21" t="n">
        <f aca="false">S75</f>
        <v>0</v>
      </c>
      <c r="U75" s="26" t="n">
        <v>10</v>
      </c>
      <c r="V75" s="27" t="n">
        <f aca="false">U75</f>
        <v>10</v>
      </c>
      <c r="W75" s="28" t="n">
        <f aca="false">V75</f>
        <v>10</v>
      </c>
      <c r="X75" s="21" t="n">
        <f aca="false">W75</f>
        <v>10</v>
      </c>
      <c r="Y75" s="26" t="n">
        <v>40</v>
      </c>
      <c r="Z75" s="27" t="n">
        <f aca="false">Y75</f>
        <v>40</v>
      </c>
      <c r="AA75" s="28" t="n">
        <f aca="false">Z75</f>
        <v>40</v>
      </c>
      <c r="AB75" s="21" t="n">
        <f aca="false">AA75</f>
        <v>40</v>
      </c>
    </row>
    <row r="76" customFormat="false" ht="15" hidden="false" customHeight="false" outlineLevel="0" collapsed="false">
      <c r="A76" s="19" t="str">
        <f aca="false">Specs!A76</f>
        <v>eLITTER_LITTER_TYPE_OTHER_CONIFER_RELATIVE_COVER</v>
      </c>
      <c r="B76" s="31"/>
      <c r="C76" s="32"/>
      <c r="D76" s="33"/>
      <c r="E76" s="29" t="n">
        <v>50</v>
      </c>
      <c r="F76" s="27" t="n">
        <f aca="false">E76</f>
        <v>50</v>
      </c>
      <c r="G76" s="28" t="n">
        <f aca="false">F76</f>
        <v>50</v>
      </c>
      <c r="H76" s="21" t="n">
        <f aca="false">G76</f>
        <v>50</v>
      </c>
      <c r="J76" s="27" t="n">
        <f aca="false">I76</f>
        <v>0</v>
      </c>
      <c r="K76" s="28" t="n">
        <f aca="false">J76</f>
        <v>0</v>
      </c>
      <c r="L76" s="21" t="n">
        <f aca="false">K76</f>
        <v>0</v>
      </c>
      <c r="N76" s="27" t="n">
        <f aca="false">M76</f>
        <v>0</v>
      </c>
      <c r="O76" s="28" t="n">
        <f aca="false">N76</f>
        <v>0</v>
      </c>
      <c r="P76" s="21" t="n">
        <f aca="false">O76</f>
        <v>0</v>
      </c>
      <c r="Q76" s="26" t="n">
        <v>100</v>
      </c>
      <c r="R76" s="27" t="n">
        <f aca="false">Q76</f>
        <v>100</v>
      </c>
      <c r="S76" s="28" t="n">
        <f aca="false">R76</f>
        <v>100</v>
      </c>
      <c r="T76" s="21" t="n">
        <f aca="false">S76</f>
        <v>100</v>
      </c>
      <c r="V76" s="27" t="n">
        <f aca="false">U76</f>
        <v>0</v>
      </c>
      <c r="W76" s="28" t="n">
        <f aca="false">V76</f>
        <v>0</v>
      </c>
      <c r="X76" s="21" t="n">
        <f aca="false">W76</f>
        <v>0</v>
      </c>
      <c r="Z76" s="27" t="n">
        <f aca="false">Y76</f>
        <v>0</v>
      </c>
      <c r="AA76" s="28" t="n">
        <f aca="false">Z76</f>
        <v>0</v>
      </c>
      <c r="AB76" s="21" t="n">
        <f aca="false">AA76</f>
        <v>0</v>
      </c>
    </row>
    <row r="77" customFormat="false" ht="15" hidden="false" customHeight="false" outlineLevel="0" collapsed="false">
      <c r="A77" s="19" t="str">
        <f aca="false">Specs!A77</f>
        <v>eLITTER_LITTER_TYPE_PALM_FROND_RELATIVE_COVER</v>
      </c>
      <c r="B77" s="31"/>
      <c r="C77" s="32"/>
      <c r="D77" s="33"/>
      <c r="F77" s="27" t="n">
        <f aca="false">E77</f>
        <v>0</v>
      </c>
      <c r="G77" s="28" t="n">
        <f aca="false">F77</f>
        <v>0</v>
      </c>
      <c r="H77" s="21" t="n">
        <f aca="false">G77</f>
        <v>0</v>
      </c>
      <c r="J77" s="27" t="n">
        <f aca="false">I77</f>
        <v>0</v>
      </c>
      <c r="K77" s="28" t="n">
        <f aca="false">J77</f>
        <v>0</v>
      </c>
      <c r="L77" s="21" t="n">
        <f aca="false">K77</f>
        <v>0</v>
      </c>
      <c r="N77" s="27" t="n">
        <f aca="false">M77</f>
        <v>0</v>
      </c>
      <c r="O77" s="28" t="n">
        <f aca="false">N77</f>
        <v>0</v>
      </c>
      <c r="P77" s="21" t="n">
        <f aca="false">O77</f>
        <v>0</v>
      </c>
      <c r="R77" s="27" t="n">
        <f aca="false">Q77</f>
        <v>0</v>
      </c>
      <c r="S77" s="28" t="n">
        <f aca="false">R77</f>
        <v>0</v>
      </c>
      <c r="T77" s="21" t="n">
        <f aca="false">S77</f>
        <v>0</v>
      </c>
      <c r="V77" s="27" t="n">
        <f aca="false">U77</f>
        <v>0</v>
      </c>
      <c r="W77" s="28" t="n">
        <f aca="false">V77</f>
        <v>0</v>
      </c>
      <c r="X77" s="21" t="n">
        <f aca="false">W77</f>
        <v>0</v>
      </c>
      <c r="Y77" s="26" t="n">
        <v>60</v>
      </c>
      <c r="Z77" s="27" t="n">
        <f aca="false">Y77</f>
        <v>60</v>
      </c>
      <c r="AA77" s="28" t="n">
        <f aca="false">Z77</f>
        <v>60</v>
      </c>
      <c r="AB77" s="21" t="n">
        <f aca="false">AA77</f>
        <v>60</v>
      </c>
    </row>
    <row r="78" customFormat="false" ht="15" hidden="false" customHeight="false" outlineLevel="0" collapsed="false">
      <c r="A78" s="19" t="str">
        <f aca="false">Specs!A78</f>
        <v>eLITTER_LITTER_TYPE_SHORT_NEEDLE_PINE_RELATIVE_COVER</v>
      </c>
      <c r="B78" s="31"/>
      <c r="C78" s="32"/>
      <c r="D78" s="33"/>
      <c r="F78" s="27" t="n">
        <f aca="false">E78</f>
        <v>0</v>
      </c>
      <c r="G78" s="28" t="n">
        <f aca="false">F78</f>
        <v>0</v>
      </c>
      <c r="H78" s="21" t="n">
        <f aca="false">G78</f>
        <v>0</v>
      </c>
      <c r="J78" s="27" t="n">
        <f aca="false">I78</f>
        <v>0</v>
      </c>
      <c r="K78" s="28" t="n">
        <f aca="false">J78</f>
        <v>0</v>
      </c>
      <c r="L78" s="21" t="n">
        <f aca="false">K78</f>
        <v>0</v>
      </c>
      <c r="N78" s="27" t="n">
        <f aca="false">M78</f>
        <v>0</v>
      </c>
      <c r="O78" s="28" t="n">
        <f aca="false">N78</f>
        <v>0</v>
      </c>
      <c r="P78" s="21" t="n">
        <f aca="false">O78</f>
        <v>0</v>
      </c>
      <c r="R78" s="27" t="n">
        <f aca="false">Q78</f>
        <v>0</v>
      </c>
      <c r="S78" s="28" t="n">
        <f aca="false">R78</f>
        <v>0</v>
      </c>
      <c r="T78" s="21" t="n">
        <f aca="false">S78</f>
        <v>0</v>
      </c>
      <c r="V78" s="27" t="n">
        <f aca="false">U78</f>
        <v>0</v>
      </c>
      <c r="W78" s="28" t="n">
        <f aca="false">V78</f>
        <v>0</v>
      </c>
      <c r="X78" s="21" t="n">
        <f aca="false">W78</f>
        <v>0</v>
      </c>
      <c r="Z78" s="27" t="n">
        <f aca="false">Y78</f>
        <v>0</v>
      </c>
      <c r="AA78" s="28" t="n">
        <f aca="false">Z78</f>
        <v>0</v>
      </c>
      <c r="AB78" s="21" t="n">
        <f aca="false">AA78</f>
        <v>0</v>
      </c>
    </row>
    <row r="79" customFormat="false" ht="15" hidden="false" customHeight="false" outlineLevel="0" collapsed="false">
      <c r="A79" s="19" t="str">
        <f aca="false">Specs!A79</f>
        <v>eMOSS_LICHEN_LITTER_GROUND_LICHEN_DEPTH</v>
      </c>
      <c r="B79" s="31" t="n">
        <v>0.05</v>
      </c>
      <c r="C79" s="36" t="n">
        <f aca="false">(1/0.05) * 0.5</f>
        <v>10</v>
      </c>
      <c r="D79" s="33" t="n">
        <f aca="false">(1/0.05) * 0.75</f>
        <v>15</v>
      </c>
      <c r="F79" s="27" t="n">
        <f aca="false">$B79*E79</f>
        <v>0</v>
      </c>
      <c r="G79" s="28" t="n">
        <f aca="false">$C79*F79</f>
        <v>0</v>
      </c>
      <c r="H79" s="35" t="n">
        <f aca="false">$D79*G79</f>
        <v>0</v>
      </c>
      <c r="J79" s="27" t="n">
        <f aca="false">$B79*I79</f>
        <v>0</v>
      </c>
      <c r="K79" s="28" t="n">
        <f aca="false">$C79*J79</f>
        <v>0</v>
      </c>
      <c r="L79" s="35" t="n">
        <f aca="false">$D79*K79</f>
        <v>0</v>
      </c>
      <c r="N79" s="27" t="n">
        <f aca="false">$B79*M79</f>
        <v>0</v>
      </c>
      <c r="O79" s="28" t="n">
        <f aca="false">$C79*N79</f>
        <v>0</v>
      </c>
      <c r="P79" s="35" t="n">
        <f aca="false">$D79*O79</f>
        <v>0</v>
      </c>
      <c r="Q79" s="26" t="n">
        <v>2</v>
      </c>
      <c r="R79" s="27" t="n">
        <f aca="false">$B79*Q79</f>
        <v>0.1</v>
      </c>
      <c r="S79" s="28" t="n">
        <f aca="false">$C79*R79</f>
        <v>1</v>
      </c>
      <c r="T79" s="35" t="n">
        <f aca="false">$D79*S79</f>
        <v>15</v>
      </c>
      <c r="V79" s="27" t="n">
        <f aca="false">$B79*U79</f>
        <v>0</v>
      </c>
      <c r="W79" s="28" t="n">
        <f aca="false">$C79*V79</f>
        <v>0</v>
      </c>
      <c r="X79" s="35" t="n">
        <f aca="false">$D79*W79</f>
        <v>0</v>
      </c>
      <c r="Z79" s="27" t="n">
        <f aca="false">$B79*Y79</f>
        <v>0</v>
      </c>
      <c r="AA79" s="28" t="n">
        <f aca="false">$C79*Z79</f>
        <v>0</v>
      </c>
      <c r="AB79" s="35" t="n">
        <f aca="false">$D79*AA79</f>
        <v>0</v>
      </c>
    </row>
    <row r="80" customFormat="false" ht="15" hidden="false" customHeight="false" outlineLevel="0" collapsed="false">
      <c r="A80" s="19" t="str">
        <f aca="false">Specs!A80</f>
        <v>eMOSS_LICHEN_LITTER_GROUND_LICHEN_PERCENT_COVER</v>
      </c>
      <c r="B80" s="31" t="n">
        <v>0.05</v>
      </c>
      <c r="C80" s="36" t="n">
        <f aca="false">(1/0.05) * 0.5</f>
        <v>10</v>
      </c>
      <c r="D80" s="33" t="n">
        <f aca="false">(1/0.05) * 0.75</f>
        <v>15</v>
      </c>
      <c r="F80" s="27" t="n">
        <f aca="false">$B80*E80</f>
        <v>0</v>
      </c>
      <c r="G80" s="28" t="n">
        <f aca="false">$C80*F80</f>
        <v>0</v>
      </c>
      <c r="H80" s="35" t="n">
        <f aca="false">$D80*G80</f>
        <v>0</v>
      </c>
      <c r="J80" s="27" t="n">
        <f aca="false">$B80*I80</f>
        <v>0</v>
      </c>
      <c r="K80" s="28" t="n">
        <f aca="false">$C80*J80</f>
        <v>0</v>
      </c>
      <c r="L80" s="35" t="n">
        <f aca="false">$D80*K80</f>
        <v>0</v>
      </c>
      <c r="N80" s="27" t="n">
        <f aca="false">$B80*M80</f>
        <v>0</v>
      </c>
      <c r="O80" s="28" t="n">
        <f aca="false">$C80*N80</f>
        <v>0</v>
      </c>
      <c r="P80" s="35" t="n">
        <f aca="false">$D80*O80</f>
        <v>0</v>
      </c>
      <c r="Q80" s="26" t="n">
        <v>5</v>
      </c>
      <c r="R80" s="27" t="n">
        <f aca="false">$B80*Q80</f>
        <v>0.25</v>
      </c>
      <c r="S80" s="28" t="n">
        <f aca="false">$C80*R80</f>
        <v>2.5</v>
      </c>
      <c r="T80" s="35" t="n">
        <f aca="false">$D80*S80</f>
        <v>37.5</v>
      </c>
      <c r="V80" s="27" t="n">
        <f aca="false">$B80*U80</f>
        <v>0</v>
      </c>
      <c r="W80" s="28" t="n">
        <f aca="false">$C80*V80</f>
        <v>0</v>
      </c>
      <c r="X80" s="35" t="n">
        <f aca="false">$D80*W80</f>
        <v>0</v>
      </c>
      <c r="Z80" s="27" t="n">
        <f aca="false">$B80*Y80</f>
        <v>0</v>
      </c>
      <c r="AA80" s="28" t="n">
        <f aca="false">$C80*Z80</f>
        <v>0</v>
      </c>
      <c r="AB80" s="35" t="n">
        <f aca="false">$D80*AA80</f>
        <v>0</v>
      </c>
    </row>
    <row r="81" customFormat="false" ht="15" hidden="false" customHeight="false" outlineLevel="0" collapsed="false">
      <c r="A81" s="19" t="str">
        <f aca="false">Specs!A81</f>
        <v>eMOSS_LICHEN_LITTER_LITTER_DEPTH</v>
      </c>
      <c r="B81" s="31" t="n">
        <v>0.05</v>
      </c>
      <c r="C81" s="36" t="n">
        <f aca="false">(1/0.05) * 0.5</f>
        <v>10</v>
      </c>
      <c r="D81" s="33" t="n">
        <f aca="false">(1/0.05) * 0.75</f>
        <v>15</v>
      </c>
      <c r="E81" s="26" t="n">
        <v>0.2</v>
      </c>
      <c r="F81" s="27" t="n">
        <f aca="false">$B81*E81</f>
        <v>0.01</v>
      </c>
      <c r="G81" s="28" t="n">
        <f aca="false">$C81*F81</f>
        <v>0.1</v>
      </c>
      <c r="H81" s="35" t="n">
        <f aca="false">$D81*G81</f>
        <v>1.5</v>
      </c>
      <c r="I81" s="26" t="n">
        <v>1</v>
      </c>
      <c r="J81" s="27" t="n">
        <f aca="false">$B81*I81</f>
        <v>0.05</v>
      </c>
      <c r="K81" s="28" t="n">
        <f aca="false">$C81*J81</f>
        <v>0.5</v>
      </c>
      <c r="L81" s="35" t="n">
        <f aca="false">$D81*K81</f>
        <v>7.5</v>
      </c>
      <c r="M81" s="26" t="n">
        <v>2.5</v>
      </c>
      <c r="N81" s="27" t="n">
        <f aca="false">$B81*M81</f>
        <v>0.125</v>
      </c>
      <c r="O81" s="28" t="n">
        <f aca="false">$C81*N81</f>
        <v>1.25</v>
      </c>
      <c r="P81" s="35" t="n">
        <f aca="false">$D81*O81</f>
        <v>18.75</v>
      </c>
      <c r="Q81" s="26" t="n">
        <v>1</v>
      </c>
      <c r="R81" s="27" t="n">
        <f aca="false">$B81*Q81</f>
        <v>0.05</v>
      </c>
      <c r="S81" s="28" t="n">
        <f aca="false">$C81*R81</f>
        <v>0.5</v>
      </c>
      <c r="T81" s="35" t="n">
        <f aca="false">$D81*S81</f>
        <v>7.5</v>
      </c>
      <c r="U81" s="26" t="n">
        <v>1.5</v>
      </c>
      <c r="V81" s="27" t="n">
        <f aca="false">$B81*U81</f>
        <v>0.075</v>
      </c>
      <c r="W81" s="28" t="n">
        <f aca="false">$C81*V81</f>
        <v>0.75</v>
      </c>
      <c r="X81" s="35" t="n">
        <f aca="false">$D81*W81</f>
        <v>11.25</v>
      </c>
      <c r="Y81" s="26" t="n">
        <v>2</v>
      </c>
      <c r="Z81" s="27" t="n">
        <f aca="false">$B81*Y81</f>
        <v>0.1</v>
      </c>
      <c r="AA81" s="28" t="n">
        <f aca="false">$C81*Z81</f>
        <v>1</v>
      </c>
      <c r="AB81" s="35" t="n">
        <f aca="false">$D81*AA81</f>
        <v>15</v>
      </c>
    </row>
    <row r="82" customFormat="false" ht="15" hidden="false" customHeight="false" outlineLevel="0" collapsed="false">
      <c r="A82" s="19" t="str">
        <f aca="false">Specs!A82</f>
        <v>eMOSS_LICHEN_LITTER_LITTER_PERCENT_COVER</v>
      </c>
      <c r="B82" s="31" t="n">
        <v>0.05</v>
      </c>
      <c r="C82" s="36" t="n">
        <f aca="false">(1/0.05) * 0.5</f>
        <v>10</v>
      </c>
      <c r="D82" s="33" t="n">
        <f aca="false">(1/0.05) * 0.75</f>
        <v>15</v>
      </c>
      <c r="E82" s="26" t="n">
        <v>70</v>
      </c>
      <c r="F82" s="27" t="n">
        <f aca="false">$B82*E82</f>
        <v>3.5</v>
      </c>
      <c r="G82" s="28" t="n">
        <f aca="false">$C82*F82</f>
        <v>35</v>
      </c>
      <c r="H82" s="35" t="n">
        <f aca="false">$D82*G82</f>
        <v>525</v>
      </c>
      <c r="I82" s="26" t="n">
        <v>60</v>
      </c>
      <c r="J82" s="27" t="n">
        <f aca="false">$B82*I82</f>
        <v>3</v>
      </c>
      <c r="K82" s="28" t="n">
        <f aca="false">$C82*J82</f>
        <v>30</v>
      </c>
      <c r="L82" s="35" t="n">
        <f aca="false">$D82*K82</f>
        <v>450</v>
      </c>
      <c r="M82" s="26" t="n">
        <v>5</v>
      </c>
      <c r="N82" s="27" t="n">
        <f aca="false">$B82*M82</f>
        <v>0.25</v>
      </c>
      <c r="O82" s="28" t="n">
        <f aca="false">$C82*N82</f>
        <v>2.5</v>
      </c>
      <c r="P82" s="35" t="n">
        <f aca="false">$D82*O82</f>
        <v>37.5</v>
      </c>
      <c r="Q82" s="26" t="n">
        <v>15</v>
      </c>
      <c r="R82" s="27" t="n">
        <f aca="false">$B82*Q82</f>
        <v>0.75</v>
      </c>
      <c r="S82" s="28" t="n">
        <f aca="false">$C82*R82</f>
        <v>7.5</v>
      </c>
      <c r="T82" s="35" t="n">
        <f aca="false">$D82*S82</f>
        <v>112.5</v>
      </c>
      <c r="U82" s="26" t="n">
        <v>90</v>
      </c>
      <c r="V82" s="27" t="n">
        <f aca="false">$B82*U82</f>
        <v>4.5</v>
      </c>
      <c r="W82" s="28" t="n">
        <f aca="false">$C82*V82</f>
        <v>45</v>
      </c>
      <c r="X82" s="35" t="n">
        <f aca="false">$D82*W82</f>
        <v>675</v>
      </c>
      <c r="Y82" s="26" t="n">
        <v>70</v>
      </c>
      <c r="Z82" s="27" t="n">
        <f aca="false">$B82*Y82</f>
        <v>3.5</v>
      </c>
      <c r="AA82" s="28" t="n">
        <f aca="false">$C82*Z82</f>
        <v>35</v>
      </c>
      <c r="AB82" s="35" t="n">
        <f aca="false">$D82*AA82</f>
        <v>525</v>
      </c>
    </row>
    <row r="83" customFormat="false" ht="15" hidden="false" customHeight="false" outlineLevel="0" collapsed="false">
      <c r="A83" s="19" t="str">
        <f aca="false">Specs!A83</f>
        <v>eMOSS_LICHEN_LITTER_MOSS_DEPTH</v>
      </c>
      <c r="B83" s="31" t="n">
        <v>0.05</v>
      </c>
      <c r="C83" s="36" t="n">
        <f aca="false">(1/0.05) * 0.5</f>
        <v>10</v>
      </c>
      <c r="D83" s="33" t="n">
        <f aca="false">(1/0.05) * 0.75</f>
        <v>15</v>
      </c>
      <c r="F83" s="27" t="n">
        <f aca="false">$B83*E83</f>
        <v>0</v>
      </c>
      <c r="G83" s="28" t="n">
        <f aca="false">$C83*F83</f>
        <v>0</v>
      </c>
      <c r="H83" s="35" t="n">
        <f aca="false">$D83*G83</f>
        <v>0</v>
      </c>
      <c r="J83" s="27" t="n">
        <f aca="false">$B83*I83</f>
        <v>0</v>
      </c>
      <c r="K83" s="28" t="n">
        <f aca="false">$C83*J83</f>
        <v>0</v>
      </c>
      <c r="L83" s="35" t="n">
        <f aca="false">$D83*K83</f>
        <v>0</v>
      </c>
      <c r="N83" s="27" t="n">
        <f aca="false">$B83*M83</f>
        <v>0</v>
      </c>
      <c r="O83" s="28" t="n">
        <f aca="false">$C83*N83</f>
        <v>0</v>
      </c>
      <c r="P83" s="35" t="n">
        <f aca="false">$D83*O83</f>
        <v>0</v>
      </c>
      <c r="Q83" s="26" t="n">
        <v>2.5</v>
      </c>
      <c r="R83" s="27" t="n">
        <f aca="false">$B83*Q83</f>
        <v>0.125</v>
      </c>
      <c r="S83" s="28" t="n">
        <f aca="false">$C83*R83</f>
        <v>1.25</v>
      </c>
      <c r="T83" s="35" t="n">
        <f aca="false">$D83*S83</f>
        <v>18.75</v>
      </c>
      <c r="U83" s="26" t="n">
        <v>1</v>
      </c>
      <c r="V83" s="27" t="n">
        <f aca="false">$B83*U83</f>
        <v>0.05</v>
      </c>
      <c r="W83" s="28" t="n">
        <f aca="false">$C83*V83</f>
        <v>0.5</v>
      </c>
      <c r="X83" s="35" t="n">
        <f aca="false">$D83*W83</f>
        <v>7.5</v>
      </c>
      <c r="Z83" s="27" t="n">
        <f aca="false">$B83*Y83</f>
        <v>0</v>
      </c>
      <c r="AA83" s="28" t="n">
        <f aca="false">$C83*Z83</f>
        <v>0</v>
      </c>
      <c r="AB83" s="35" t="n">
        <f aca="false">$D83*AA83</f>
        <v>0</v>
      </c>
    </row>
    <row r="84" customFormat="false" ht="15" hidden="false" customHeight="false" outlineLevel="0" collapsed="false">
      <c r="A84" s="19" t="str">
        <f aca="false">Specs!A84</f>
        <v>eMOSS_LICHEN_LITTER_MOSS_PERCENT_COVER</v>
      </c>
      <c r="B84" s="31" t="n">
        <v>0.05</v>
      </c>
      <c r="C84" s="36" t="n">
        <f aca="false">(1/0.05) * 0.5</f>
        <v>10</v>
      </c>
      <c r="D84" s="33" t="n">
        <f aca="false">(1/0.05) * 0.75</f>
        <v>15</v>
      </c>
      <c r="F84" s="27" t="n">
        <f aca="false">$B84*E84</f>
        <v>0</v>
      </c>
      <c r="G84" s="28" t="n">
        <f aca="false">$C84*F84</f>
        <v>0</v>
      </c>
      <c r="H84" s="35" t="n">
        <f aca="false">$D84*G84</f>
        <v>0</v>
      </c>
      <c r="J84" s="27" t="n">
        <f aca="false">$B84*I84</f>
        <v>0</v>
      </c>
      <c r="K84" s="28" t="n">
        <f aca="false">$C84*J84</f>
        <v>0</v>
      </c>
      <c r="L84" s="35" t="n">
        <f aca="false">$D84*K84</f>
        <v>0</v>
      </c>
      <c r="N84" s="27" t="n">
        <f aca="false">$B84*M84</f>
        <v>0</v>
      </c>
      <c r="O84" s="28" t="n">
        <f aca="false">$C84*N84</f>
        <v>0</v>
      </c>
      <c r="P84" s="35" t="n">
        <f aca="false">$D84*O84</f>
        <v>0</v>
      </c>
      <c r="Q84" s="26" t="n">
        <v>80</v>
      </c>
      <c r="R84" s="27" t="n">
        <f aca="false">$B84*Q84</f>
        <v>4</v>
      </c>
      <c r="S84" s="28" t="n">
        <f aca="false">$C84*R84</f>
        <v>40</v>
      </c>
      <c r="T84" s="35" t="n">
        <f aca="false">$D84*S84</f>
        <v>600</v>
      </c>
      <c r="U84" s="26" t="n">
        <v>5</v>
      </c>
      <c r="V84" s="27" t="n">
        <f aca="false">$B84*U84</f>
        <v>0.25</v>
      </c>
      <c r="W84" s="28" t="n">
        <f aca="false">$C84*V84</f>
        <v>2.5</v>
      </c>
      <c r="X84" s="35" t="n">
        <f aca="false">$D84*W84</f>
        <v>37.5</v>
      </c>
      <c r="Z84" s="27" t="n">
        <f aca="false">$B84*Y84</f>
        <v>0</v>
      </c>
      <c r="AA84" s="28" t="n">
        <f aca="false">$C84*Z84</f>
        <v>0</v>
      </c>
      <c r="AB84" s="35" t="n">
        <f aca="false">$D84*AA84</f>
        <v>0</v>
      </c>
    </row>
    <row r="85" customFormat="false" ht="15" hidden="false" customHeight="false" outlineLevel="0" collapsed="false">
      <c r="A85" s="19" t="str">
        <f aca="false">Specs!A85</f>
        <v>eGROUND_FUEL_DUFF_LOWER_DEPTH</v>
      </c>
      <c r="B85" s="31" t="n">
        <v>0.05</v>
      </c>
      <c r="C85" s="32"/>
      <c r="D85" s="33"/>
      <c r="F85" s="27" t="n">
        <f aca="false">$B85*E85</f>
        <v>0</v>
      </c>
      <c r="G85" s="28" t="n">
        <f aca="false">F85</f>
        <v>0</v>
      </c>
      <c r="H85" s="35" t="n">
        <f aca="false">G85</f>
        <v>0</v>
      </c>
      <c r="I85" s="26" t="n">
        <v>0.2</v>
      </c>
      <c r="J85" s="27" t="n">
        <f aca="false">$B85*I85</f>
        <v>0.01</v>
      </c>
      <c r="K85" s="28" t="n">
        <f aca="false">J85</f>
        <v>0.01</v>
      </c>
      <c r="L85" s="35" t="n">
        <f aca="false">K85</f>
        <v>0.01</v>
      </c>
      <c r="N85" s="27" t="n">
        <f aca="false">$B85*M85</f>
        <v>0</v>
      </c>
      <c r="O85" s="28" t="n">
        <f aca="false">N85</f>
        <v>0</v>
      </c>
      <c r="P85" s="35" t="n">
        <f aca="false">O85</f>
        <v>0</v>
      </c>
      <c r="Q85" s="26" t="n">
        <v>2</v>
      </c>
      <c r="R85" s="27" t="n">
        <f aca="false">$B85*Q85</f>
        <v>0.1</v>
      </c>
      <c r="S85" s="28" t="n">
        <f aca="false">R85</f>
        <v>0.1</v>
      </c>
      <c r="T85" s="35" t="n">
        <f aca="false">S85</f>
        <v>0.1</v>
      </c>
      <c r="V85" s="27" t="n">
        <f aca="false">$B85*U85</f>
        <v>0</v>
      </c>
      <c r="W85" s="28" t="n">
        <f aca="false">V85</f>
        <v>0</v>
      </c>
      <c r="X85" s="35" t="n">
        <f aca="false">W85</f>
        <v>0</v>
      </c>
      <c r="Z85" s="27" t="n">
        <f aca="false">$B85*Y85</f>
        <v>0</v>
      </c>
      <c r="AA85" s="28" t="n">
        <f aca="false">Z85</f>
        <v>0</v>
      </c>
      <c r="AB85" s="35" t="n">
        <f aca="false">AA85</f>
        <v>0</v>
      </c>
    </row>
    <row r="86" customFormat="false" ht="15" hidden="false" customHeight="false" outlineLevel="0" collapsed="false">
      <c r="A86" s="19" t="str">
        <f aca="false">Specs!A86</f>
        <v>eGROUND_FUEL_DUFF_LOWER_PERCENT_COVER</v>
      </c>
      <c r="B86" s="31" t="n">
        <v>0.05</v>
      </c>
      <c r="C86" s="32"/>
      <c r="D86" s="33"/>
      <c r="F86" s="27" t="n">
        <f aca="false">$B86*E86</f>
        <v>0</v>
      </c>
      <c r="G86" s="28" t="n">
        <f aca="false">F86</f>
        <v>0</v>
      </c>
      <c r="H86" s="35" t="n">
        <f aca="false">G86</f>
        <v>0</v>
      </c>
      <c r="I86" s="26" t="n">
        <v>60</v>
      </c>
      <c r="J86" s="27" t="n">
        <f aca="false">$B86*I86</f>
        <v>3</v>
      </c>
      <c r="K86" s="28" t="n">
        <f aca="false">J86</f>
        <v>3</v>
      </c>
      <c r="L86" s="35" t="n">
        <f aca="false">K86</f>
        <v>3</v>
      </c>
      <c r="N86" s="27" t="n">
        <f aca="false">$B86*M86</f>
        <v>0</v>
      </c>
      <c r="O86" s="28" t="n">
        <f aca="false">N86</f>
        <v>0</v>
      </c>
      <c r="P86" s="35" t="n">
        <f aca="false">O86</f>
        <v>0</v>
      </c>
      <c r="Q86" s="26" t="n">
        <v>90</v>
      </c>
      <c r="R86" s="27" t="n">
        <f aca="false">$B86*Q86</f>
        <v>4.5</v>
      </c>
      <c r="S86" s="28" t="n">
        <f aca="false">R86</f>
        <v>4.5</v>
      </c>
      <c r="T86" s="35" t="n">
        <f aca="false">S86</f>
        <v>4.5</v>
      </c>
      <c r="V86" s="27" t="n">
        <f aca="false">$B86*U86</f>
        <v>0</v>
      </c>
      <c r="W86" s="28" t="n">
        <f aca="false">V86</f>
        <v>0</v>
      </c>
      <c r="X86" s="35" t="n">
        <f aca="false">W86</f>
        <v>0</v>
      </c>
      <c r="Z86" s="27" t="n">
        <f aca="false">$B86*Y86</f>
        <v>0</v>
      </c>
      <c r="AA86" s="28" t="n">
        <f aca="false">Z86</f>
        <v>0</v>
      </c>
      <c r="AB86" s="35" t="n">
        <f aca="false">AA86</f>
        <v>0</v>
      </c>
    </row>
    <row r="87" customFormat="false" ht="15" hidden="false" customHeight="false" outlineLevel="0" collapsed="false">
      <c r="A87" s="19" t="str">
        <f aca="false">Specs!A87</f>
        <v>eGROUND_FUEL_DUFF_UPPER_DEPTH</v>
      </c>
      <c r="B87" s="31" t="n">
        <v>0.05</v>
      </c>
      <c r="C87" s="32"/>
      <c r="D87" s="33"/>
      <c r="E87" s="26" t="n">
        <v>0.5</v>
      </c>
      <c r="F87" s="27" t="n">
        <f aca="false">$B87*E87</f>
        <v>0.025</v>
      </c>
      <c r="G87" s="28" t="n">
        <f aca="false">F87</f>
        <v>0.025</v>
      </c>
      <c r="H87" s="35" t="n">
        <f aca="false">G87</f>
        <v>0.025</v>
      </c>
      <c r="I87" s="26" t="n">
        <v>0.4</v>
      </c>
      <c r="J87" s="27" t="n">
        <f aca="false">$B87*I87</f>
        <v>0.02</v>
      </c>
      <c r="K87" s="28" t="n">
        <f aca="false">J87</f>
        <v>0.02</v>
      </c>
      <c r="L87" s="35" t="n">
        <f aca="false">K87</f>
        <v>0.02</v>
      </c>
      <c r="M87" s="26" t="n">
        <v>0.2</v>
      </c>
      <c r="N87" s="27" t="n">
        <f aca="false">$B87*M87</f>
        <v>0.01</v>
      </c>
      <c r="O87" s="28" t="n">
        <f aca="false">N87</f>
        <v>0.01</v>
      </c>
      <c r="P87" s="35" t="n">
        <f aca="false">O87</f>
        <v>0.01</v>
      </c>
      <c r="Q87" s="26" t="n">
        <v>4</v>
      </c>
      <c r="R87" s="27" t="n">
        <f aca="false">$B87*Q87</f>
        <v>0.2</v>
      </c>
      <c r="S87" s="28" t="n">
        <f aca="false">R87</f>
        <v>0.2</v>
      </c>
      <c r="T87" s="35" t="n">
        <f aca="false">S87</f>
        <v>0.2</v>
      </c>
      <c r="U87" s="26" t="n">
        <v>1</v>
      </c>
      <c r="V87" s="27" t="n">
        <f aca="false">$B87*U87</f>
        <v>0.05</v>
      </c>
      <c r="W87" s="28" t="n">
        <f aca="false">V87</f>
        <v>0.05</v>
      </c>
      <c r="X87" s="35" t="n">
        <f aca="false">W87</f>
        <v>0.05</v>
      </c>
      <c r="Y87" s="26" t="n">
        <v>1.5</v>
      </c>
      <c r="Z87" s="27" t="n">
        <f aca="false">$B87*Y87</f>
        <v>0.075</v>
      </c>
      <c r="AA87" s="28" t="n">
        <f aca="false">Z87</f>
        <v>0.075</v>
      </c>
      <c r="AB87" s="35" t="n">
        <f aca="false">AA87</f>
        <v>0.075</v>
      </c>
    </row>
    <row r="88" customFormat="false" ht="15" hidden="false" customHeight="false" outlineLevel="0" collapsed="false">
      <c r="A88" s="19" t="str">
        <f aca="false">Specs!A88</f>
        <v>eGROUND_FUEL_DUFF_UPPER_PERCENT_COVER</v>
      </c>
      <c r="B88" s="31" t="n">
        <v>0.05</v>
      </c>
      <c r="C88" s="32"/>
      <c r="D88" s="33"/>
      <c r="E88" s="26" t="n">
        <v>70</v>
      </c>
      <c r="F88" s="27" t="n">
        <f aca="false">$B88*E88</f>
        <v>3.5</v>
      </c>
      <c r="G88" s="28" t="n">
        <f aca="false">F88</f>
        <v>3.5</v>
      </c>
      <c r="H88" s="35" t="n">
        <f aca="false">G88</f>
        <v>3.5</v>
      </c>
      <c r="I88" s="26" t="n">
        <v>60</v>
      </c>
      <c r="J88" s="27" t="n">
        <f aca="false">$B88*I88</f>
        <v>3</v>
      </c>
      <c r="K88" s="28" t="n">
        <f aca="false">J88</f>
        <v>3</v>
      </c>
      <c r="L88" s="35" t="n">
        <f aca="false">K88</f>
        <v>3</v>
      </c>
      <c r="M88" s="26" t="n">
        <v>70</v>
      </c>
      <c r="N88" s="27" t="n">
        <f aca="false">$B88*M88</f>
        <v>3.5</v>
      </c>
      <c r="O88" s="28" t="n">
        <f aca="false">N88</f>
        <v>3.5</v>
      </c>
      <c r="P88" s="35" t="n">
        <f aca="false">O88</f>
        <v>3.5</v>
      </c>
      <c r="Q88" s="26" t="n">
        <v>100</v>
      </c>
      <c r="R88" s="27" t="n">
        <f aca="false">$B88*Q88</f>
        <v>5</v>
      </c>
      <c r="S88" s="28" t="n">
        <f aca="false">R88</f>
        <v>5</v>
      </c>
      <c r="T88" s="35" t="n">
        <f aca="false">S88</f>
        <v>5</v>
      </c>
      <c r="U88" s="26" t="n">
        <v>90</v>
      </c>
      <c r="V88" s="27" t="n">
        <f aca="false">$B88*U88</f>
        <v>4.5</v>
      </c>
      <c r="W88" s="28" t="n">
        <f aca="false">V88</f>
        <v>4.5</v>
      </c>
      <c r="X88" s="35" t="n">
        <f aca="false">W88</f>
        <v>4.5</v>
      </c>
      <c r="Y88" s="26" t="n">
        <v>70</v>
      </c>
      <c r="Z88" s="27" t="n">
        <f aca="false">$B88*Y88</f>
        <v>3.5</v>
      </c>
      <c r="AA88" s="28" t="n">
        <f aca="false">Z88</f>
        <v>3.5</v>
      </c>
      <c r="AB88" s="35" t="n">
        <f aca="false">AA88</f>
        <v>3.5</v>
      </c>
    </row>
    <row r="89" customFormat="false" ht="15" hidden="false" customHeight="false" outlineLevel="0" collapsed="false">
      <c r="A89" s="19" t="str">
        <f aca="false">Specs!A89</f>
        <v>eGROUND_FUEL_BASAL_ACCUMULATION_DEPTH</v>
      </c>
      <c r="B89" s="31" t="n">
        <v>0.05</v>
      </c>
      <c r="C89" s="32"/>
      <c r="D89" s="33"/>
      <c r="F89" s="27" t="n">
        <f aca="false">$B89*E89</f>
        <v>0</v>
      </c>
      <c r="G89" s="28" t="n">
        <f aca="false">F89</f>
        <v>0</v>
      </c>
      <c r="H89" s="35" t="n">
        <f aca="false">G89</f>
        <v>0</v>
      </c>
      <c r="J89" s="27" t="n">
        <f aca="false">$B89*I89</f>
        <v>0</v>
      </c>
      <c r="K89" s="28" t="n">
        <f aca="false">J89</f>
        <v>0</v>
      </c>
      <c r="L89" s="35" t="n">
        <f aca="false">K89</f>
        <v>0</v>
      </c>
      <c r="N89" s="27" t="n">
        <f aca="false">$B89*M89</f>
        <v>0</v>
      </c>
      <c r="O89" s="28" t="n">
        <f aca="false">N89</f>
        <v>0</v>
      </c>
      <c r="P89" s="35" t="n">
        <f aca="false">O89</f>
        <v>0</v>
      </c>
      <c r="R89" s="27" t="n">
        <f aca="false">$B89*Q89</f>
        <v>0</v>
      </c>
      <c r="S89" s="28" t="n">
        <f aca="false">R89</f>
        <v>0</v>
      </c>
      <c r="T89" s="35" t="n">
        <f aca="false">S89</f>
        <v>0</v>
      </c>
      <c r="V89" s="27" t="n">
        <f aca="false">$B89*U89</f>
        <v>0</v>
      </c>
      <c r="W89" s="28" t="n">
        <f aca="false">V89</f>
        <v>0</v>
      </c>
      <c r="X89" s="35" t="n">
        <f aca="false">W89</f>
        <v>0</v>
      </c>
      <c r="Z89" s="27" t="n">
        <f aca="false">$B89*Y89</f>
        <v>0</v>
      </c>
      <c r="AA89" s="28" t="n">
        <f aca="false">Z89</f>
        <v>0</v>
      </c>
      <c r="AB89" s="35" t="n">
        <f aca="false">AA89</f>
        <v>0</v>
      </c>
    </row>
    <row r="90" customFormat="false" ht="15" hidden="false" customHeight="false" outlineLevel="0" collapsed="false">
      <c r="A90" s="19" t="str">
        <f aca="false">Specs!A90</f>
        <v>eGROUND_FUEL_BASAL_ACCUMULATION_NUMBER_PER_UNIT_AREA</v>
      </c>
      <c r="B90" s="31" t="n">
        <v>0.05</v>
      </c>
      <c r="C90" s="32"/>
      <c r="D90" s="33"/>
      <c r="F90" s="27" t="n">
        <f aca="false">$B90*E90</f>
        <v>0</v>
      </c>
      <c r="G90" s="28" t="n">
        <f aca="false">F90</f>
        <v>0</v>
      </c>
      <c r="H90" s="35" t="n">
        <f aca="false">G90</f>
        <v>0</v>
      </c>
      <c r="J90" s="27" t="n">
        <f aca="false">$B90*I90</f>
        <v>0</v>
      </c>
      <c r="K90" s="28" t="n">
        <f aca="false">J90</f>
        <v>0</v>
      </c>
      <c r="L90" s="35" t="n">
        <f aca="false">K90</f>
        <v>0</v>
      </c>
      <c r="N90" s="27" t="n">
        <f aca="false">$B90*M90</f>
        <v>0</v>
      </c>
      <c r="O90" s="28" t="n">
        <f aca="false">N90</f>
        <v>0</v>
      </c>
      <c r="P90" s="35" t="n">
        <f aca="false">O90</f>
        <v>0</v>
      </c>
      <c r="R90" s="27" t="n">
        <f aca="false">$B90*Q90</f>
        <v>0</v>
      </c>
      <c r="S90" s="28" t="n">
        <f aca="false">R90</f>
        <v>0</v>
      </c>
      <c r="T90" s="35" t="n">
        <f aca="false">S90</f>
        <v>0</v>
      </c>
      <c r="V90" s="27" t="n">
        <f aca="false">$B90*U90</f>
        <v>0</v>
      </c>
      <c r="W90" s="28" t="n">
        <f aca="false">V90</f>
        <v>0</v>
      </c>
      <c r="X90" s="35" t="n">
        <f aca="false">W90</f>
        <v>0</v>
      </c>
      <c r="Z90" s="27" t="n">
        <f aca="false">$B90*Y90</f>
        <v>0</v>
      </c>
      <c r="AA90" s="28" t="n">
        <f aca="false">Z90</f>
        <v>0</v>
      </c>
      <c r="AB90" s="35" t="n">
        <f aca="false">AA90</f>
        <v>0</v>
      </c>
    </row>
    <row r="91" customFormat="false" ht="15" hidden="false" customHeight="false" outlineLevel="0" collapsed="false">
      <c r="A91" s="19" t="str">
        <f aca="false">Specs!A91</f>
        <v>eGROUND_FUEL_BASAL_ACCUMULATION_RADIUS</v>
      </c>
      <c r="B91" s="31" t="n">
        <v>0.05</v>
      </c>
      <c r="C91" s="32"/>
      <c r="D91" s="33"/>
      <c r="F91" s="27" t="n">
        <f aca="false">$B91*E91</f>
        <v>0</v>
      </c>
      <c r="G91" s="28" t="n">
        <f aca="false">F91</f>
        <v>0</v>
      </c>
      <c r="H91" s="35" t="n">
        <f aca="false">G91</f>
        <v>0</v>
      </c>
      <c r="J91" s="27" t="n">
        <f aca="false">$B91*I91</f>
        <v>0</v>
      </c>
      <c r="K91" s="28" t="n">
        <f aca="false">J91</f>
        <v>0</v>
      </c>
      <c r="L91" s="35" t="n">
        <f aca="false">K91</f>
        <v>0</v>
      </c>
      <c r="N91" s="27" t="n">
        <f aca="false">$B91*M91</f>
        <v>0</v>
      </c>
      <c r="O91" s="28" t="n">
        <f aca="false">N91</f>
        <v>0</v>
      </c>
      <c r="P91" s="35" t="n">
        <f aca="false">O91</f>
        <v>0</v>
      </c>
      <c r="R91" s="27" t="n">
        <f aca="false">$B91*Q91</f>
        <v>0</v>
      </c>
      <c r="S91" s="28" t="n">
        <f aca="false">R91</f>
        <v>0</v>
      </c>
      <c r="T91" s="35" t="n">
        <f aca="false">S91</f>
        <v>0</v>
      </c>
      <c r="V91" s="27" t="n">
        <f aca="false">$B91*U91</f>
        <v>0</v>
      </c>
      <c r="W91" s="28" t="n">
        <f aca="false">V91</f>
        <v>0</v>
      </c>
      <c r="X91" s="35" t="n">
        <f aca="false">W91</f>
        <v>0</v>
      </c>
      <c r="Z91" s="27" t="n">
        <f aca="false">$B91*Y91</f>
        <v>0</v>
      </c>
      <c r="AA91" s="28" t="n">
        <f aca="false">Z91</f>
        <v>0</v>
      </c>
      <c r="AB91" s="35" t="n">
        <f aca="false">AA91</f>
        <v>0</v>
      </c>
    </row>
    <row r="92" customFormat="false" ht="15" hidden="false" customHeight="false" outlineLevel="0" collapsed="false">
      <c r="A92" s="19" t="str">
        <f aca="false">Specs!A92</f>
        <v>eGROUND_FUEL_SQUIRREL_MIDDENS_DEPTH</v>
      </c>
      <c r="B92" s="31" t="n">
        <v>0.05</v>
      </c>
      <c r="C92" s="32"/>
      <c r="D92" s="33"/>
      <c r="F92" s="27" t="n">
        <f aca="false">$B92*E92</f>
        <v>0</v>
      </c>
      <c r="G92" s="28" t="n">
        <f aca="false">F92</f>
        <v>0</v>
      </c>
      <c r="H92" s="35" t="n">
        <f aca="false">G92</f>
        <v>0</v>
      </c>
      <c r="J92" s="27" t="n">
        <f aca="false">$B92*I92</f>
        <v>0</v>
      </c>
      <c r="K92" s="28" t="n">
        <f aca="false">J92</f>
        <v>0</v>
      </c>
      <c r="L92" s="35" t="n">
        <f aca="false">K92</f>
        <v>0</v>
      </c>
      <c r="N92" s="27" t="n">
        <f aca="false">$B92*M92</f>
        <v>0</v>
      </c>
      <c r="O92" s="28" t="n">
        <f aca="false">N92</f>
        <v>0</v>
      </c>
      <c r="P92" s="35" t="n">
        <f aca="false">O92</f>
        <v>0</v>
      </c>
      <c r="Q92" s="26" t="n">
        <v>18</v>
      </c>
      <c r="R92" s="27" t="n">
        <f aca="false">$B92*Q92</f>
        <v>0.9</v>
      </c>
      <c r="S92" s="28" t="n">
        <f aca="false">R92</f>
        <v>0.9</v>
      </c>
      <c r="T92" s="35" t="n">
        <f aca="false">S92</f>
        <v>0.9</v>
      </c>
      <c r="V92" s="27" t="n">
        <f aca="false">$B92*U92</f>
        <v>0</v>
      </c>
      <c r="W92" s="28" t="n">
        <f aca="false">V92</f>
        <v>0</v>
      </c>
      <c r="X92" s="35" t="n">
        <f aca="false">W92</f>
        <v>0</v>
      </c>
      <c r="Z92" s="27" t="n">
        <f aca="false">$B92*Y92</f>
        <v>0</v>
      </c>
      <c r="AA92" s="28" t="n">
        <f aca="false">Z92</f>
        <v>0</v>
      </c>
      <c r="AB92" s="35" t="n">
        <f aca="false">AA92</f>
        <v>0</v>
      </c>
    </row>
    <row r="93" customFormat="false" ht="15" hidden="false" customHeight="false" outlineLevel="0" collapsed="false">
      <c r="A93" s="19" t="str">
        <f aca="false">Specs!A93</f>
        <v>eGROUND_FUEL_SQUIRREL_MIDDENS_NUMBER_PER_UNIT_AREA</v>
      </c>
      <c r="B93" s="31" t="n">
        <v>0.05</v>
      </c>
      <c r="C93" s="32"/>
      <c r="D93" s="33"/>
      <c r="F93" s="27" t="n">
        <f aca="false">$B93*E93</f>
        <v>0</v>
      </c>
      <c r="G93" s="28" t="n">
        <f aca="false">F93</f>
        <v>0</v>
      </c>
      <c r="H93" s="35" t="n">
        <f aca="false">G93</f>
        <v>0</v>
      </c>
      <c r="J93" s="27" t="n">
        <f aca="false">$B93*I93</f>
        <v>0</v>
      </c>
      <c r="K93" s="28" t="n">
        <f aca="false">J93</f>
        <v>0</v>
      </c>
      <c r="L93" s="35" t="n">
        <f aca="false">K93</f>
        <v>0</v>
      </c>
      <c r="N93" s="27" t="n">
        <f aca="false">$B93*M93</f>
        <v>0</v>
      </c>
      <c r="O93" s="28" t="n">
        <f aca="false">N93</f>
        <v>0</v>
      </c>
      <c r="P93" s="35" t="n">
        <f aca="false">O93</f>
        <v>0</v>
      </c>
      <c r="Q93" s="26" t="n">
        <v>1</v>
      </c>
      <c r="R93" s="27" t="n">
        <f aca="false">$B93*Q93</f>
        <v>0.05</v>
      </c>
      <c r="S93" s="28" t="n">
        <f aca="false">R93</f>
        <v>0.05</v>
      </c>
      <c r="T93" s="35" t="n">
        <f aca="false">S93</f>
        <v>0.05</v>
      </c>
      <c r="V93" s="27" t="n">
        <f aca="false">$B93*U93</f>
        <v>0</v>
      </c>
      <c r="W93" s="28" t="n">
        <f aca="false">V93</f>
        <v>0</v>
      </c>
      <c r="X93" s="35" t="n">
        <f aca="false">W93</f>
        <v>0</v>
      </c>
      <c r="Z93" s="27" t="n">
        <f aca="false">$B93*Y93</f>
        <v>0</v>
      </c>
      <c r="AA93" s="28" t="n">
        <f aca="false">Z93</f>
        <v>0</v>
      </c>
      <c r="AB93" s="35" t="n">
        <f aca="false">AA93</f>
        <v>0</v>
      </c>
    </row>
    <row r="94" customFormat="false" ht="15" hidden="false" customHeight="false" outlineLevel="0" collapsed="false">
      <c r="A94" s="19" t="str">
        <f aca="false">Specs!A94</f>
        <v>eGROUND_FUEL_SQUIRREL_MIDDENS_RADIUS</v>
      </c>
      <c r="B94" s="31" t="n">
        <v>0.05</v>
      </c>
      <c r="C94" s="32"/>
      <c r="D94" s="33"/>
      <c r="F94" s="27" t="n">
        <f aca="false">$B94*E94</f>
        <v>0</v>
      </c>
      <c r="G94" s="28" t="n">
        <f aca="false">F94</f>
        <v>0</v>
      </c>
      <c r="H94" s="35" t="n">
        <f aca="false">G94</f>
        <v>0</v>
      </c>
      <c r="J94" s="27" t="n">
        <f aca="false">$B94*I94</f>
        <v>0</v>
      </c>
      <c r="K94" s="28" t="n">
        <f aca="false">J94</f>
        <v>0</v>
      </c>
      <c r="L94" s="35" t="n">
        <f aca="false">K94</f>
        <v>0</v>
      </c>
      <c r="N94" s="27" t="n">
        <f aca="false">$B94*M94</f>
        <v>0</v>
      </c>
      <c r="O94" s="28" t="n">
        <f aca="false">N94</f>
        <v>0</v>
      </c>
      <c r="P94" s="35" t="n">
        <f aca="false">O94</f>
        <v>0</v>
      </c>
      <c r="Q94" s="26" t="n">
        <v>5</v>
      </c>
      <c r="R94" s="27" t="n">
        <f aca="false">$B94*Q94</f>
        <v>0.25</v>
      </c>
      <c r="S94" s="28" t="n">
        <f aca="false">R94</f>
        <v>0.25</v>
      </c>
      <c r="T94" s="35" t="n">
        <f aca="false">S94</f>
        <v>0.25</v>
      </c>
      <c r="V94" s="27" t="n">
        <f aca="false">$B94*U94</f>
        <v>0</v>
      </c>
      <c r="W94" s="28" t="n">
        <f aca="false">V94</f>
        <v>0</v>
      </c>
      <c r="X94" s="35" t="n">
        <f aca="false">W94</f>
        <v>0</v>
      </c>
      <c r="Z94" s="27" t="n">
        <f aca="false">$B94*Y94</f>
        <v>0</v>
      </c>
      <c r="AA94" s="28" t="n">
        <f aca="false">Z94</f>
        <v>0</v>
      </c>
      <c r="AB94" s="35" t="n">
        <f aca="false">AA94</f>
        <v>0</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BI9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5" activeCellId="0" sqref="A35"/>
    </sheetView>
  </sheetViews>
  <sheetFormatPr defaultRowHeight="15"/>
  <cols>
    <col collapsed="false" hidden="false" max="1" min="1" style="17" width="77.7692307692308"/>
    <col collapsed="false" hidden="false" max="2" min="2" style="0" width="13.6032388663968"/>
    <col collapsed="false" hidden="false" max="11" min="3" style="0" width="17.7813765182186"/>
    <col collapsed="false" hidden="false" max="12" min="12" style="0" width="13.6032388663968"/>
    <col collapsed="false" hidden="false" max="21" min="13" style="0" width="17.7813765182186"/>
    <col collapsed="false" hidden="false" max="22" min="22" style="0" width="13.6032388663968"/>
    <col collapsed="false" hidden="false" max="31" min="23" style="0" width="17.7813765182186"/>
    <col collapsed="false" hidden="false" max="32" min="32" style="0" width="13.6032388663968"/>
    <col collapsed="false" hidden="false" max="41" min="33" style="0" width="17.7813765182186"/>
    <col collapsed="false" hidden="false" max="42" min="42" style="0" width="13.6032388663968"/>
    <col collapsed="false" hidden="false" max="51" min="43" style="0" width="17.7813765182186"/>
    <col collapsed="false" hidden="false" max="52" min="52" style="0" width="13.6032388663968"/>
    <col collapsed="false" hidden="false" max="61" min="53" style="0" width="17.7813765182186"/>
    <col collapsed="false" hidden="false" max="1025" min="62" style="0" width="8.57085020242915"/>
  </cols>
  <sheetData>
    <row r="1" customFormat="false" ht="15" hidden="false" customHeight="false" outlineLevel="0" collapsed="false">
      <c r="A1" s="0" t="s">
        <v>234</v>
      </c>
      <c r="B1" s="0" t="s">
        <v>3</v>
      </c>
      <c r="C1" s="0" t="s">
        <v>259</v>
      </c>
      <c r="D1" s="0" t="s">
        <v>260</v>
      </c>
      <c r="E1" s="0" t="s">
        <v>261</v>
      </c>
      <c r="F1" s="0" t="s">
        <v>262</v>
      </c>
      <c r="G1" s="0" t="s">
        <v>263</v>
      </c>
      <c r="H1" s="0" t="s">
        <v>264</v>
      </c>
      <c r="I1" s="0" t="s">
        <v>265</v>
      </c>
      <c r="J1" s="0" t="s">
        <v>266</v>
      </c>
      <c r="K1" s="0" t="s">
        <v>267</v>
      </c>
      <c r="L1" s="0" t="s">
        <v>6</v>
      </c>
      <c r="M1" s="0" t="s">
        <v>268</v>
      </c>
      <c r="N1" s="0" t="s">
        <v>269</v>
      </c>
      <c r="O1" s="0" t="s">
        <v>270</v>
      </c>
      <c r="P1" s="0" t="s">
        <v>271</v>
      </c>
      <c r="Q1" s="0" t="s">
        <v>272</v>
      </c>
      <c r="R1" s="0" t="s">
        <v>273</v>
      </c>
      <c r="S1" s="0" t="s">
        <v>274</v>
      </c>
      <c r="T1" s="0" t="s">
        <v>275</v>
      </c>
      <c r="U1" s="0" t="s">
        <v>276</v>
      </c>
      <c r="V1" s="0" t="s">
        <v>9</v>
      </c>
      <c r="W1" s="0" t="s">
        <v>277</v>
      </c>
      <c r="X1" s="0" t="s">
        <v>278</v>
      </c>
      <c r="Y1" s="0" t="s">
        <v>279</v>
      </c>
      <c r="Z1" s="0" t="s">
        <v>280</v>
      </c>
      <c r="AA1" s="0" t="s">
        <v>281</v>
      </c>
      <c r="AB1" s="0" t="s">
        <v>282</v>
      </c>
      <c r="AC1" s="0" t="s">
        <v>283</v>
      </c>
      <c r="AD1" s="0" t="s">
        <v>284</v>
      </c>
      <c r="AE1" s="0" t="s">
        <v>285</v>
      </c>
      <c r="AF1" s="0" t="s">
        <v>24</v>
      </c>
      <c r="AG1" s="0" t="s">
        <v>286</v>
      </c>
      <c r="AH1" s="0" t="s">
        <v>287</v>
      </c>
      <c r="AI1" s="0" t="s">
        <v>288</v>
      </c>
      <c r="AJ1" s="0" t="s">
        <v>289</v>
      </c>
      <c r="AK1" s="0" t="s">
        <v>290</v>
      </c>
      <c r="AL1" s="0" t="s">
        <v>291</v>
      </c>
      <c r="AM1" s="0" t="s">
        <v>292</v>
      </c>
      <c r="AN1" s="0" t="s">
        <v>293</v>
      </c>
      <c r="AO1" s="0" t="s">
        <v>294</v>
      </c>
      <c r="AP1" s="0" t="s">
        <v>27</v>
      </c>
      <c r="AQ1" s="0" t="s">
        <v>295</v>
      </c>
      <c r="AR1" s="0" t="s">
        <v>296</v>
      </c>
      <c r="AS1" s="0" t="s">
        <v>297</v>
      </c>
      <c r="AT1" s="0" t="s">
        <v>298</v>
      </c>
      <c r="AU1" s="0" t="s">
        <v>299</v>
      </c>
      <c r="AV1" s="0" t="s">
        <v>300</v>
      </c>
      <c r="AW1" s="0" t="s">
        <v>301</v>
      </c>
      <c r="AX1" s="0" t="s">
        <v>302</v>
      </c>
      <c r="AY1" s="0" t="s">
        <v>303</v>
      </c>
      <c r="AZ1" s="0" t="s">
        <v>42</v>
      </c>
      <c r="BA1" s="0" t="s">
        <v>304</v>
      </c>
      <c r="BB1" s="0" t="s">
        <v>305</v>
      </c>
      <c r="BC1" s="0" t="s">
        <v>306</v>
      </c>
      <c r="BD1" s="0" t="s">
        <v>307</v>
      </c>
      <c r="BE1" s="0" t="s">
        <v>308</v>
      </c>
      <c r="BF1" s="0" t="s">
        <v>309</v>
      </c>
      <c r="BG1" s="0" t="s">
        <v>310</v>
      </c>
      <c r="BH1" s="0" t="s">
        <v>311</v>
      </c>
      <c r="BI1" s="0" t="s">
        <v>312</v>
      </c>
    </row>
    <row r="2" customFormat="false" ht="15" hidden="false" customHeight="false" outlineLevel="0" collapsed="false">
      <c r="A2" s="19" t="str">
        <f aca="false">Specs!A3</f>
        <v>eCANOPY_TREES_TOTAL_PERCENT_COVER</v>
      </c>
      <c r="B2" s="0" t="n">
        <f aca="false">LowExpected!E3</f>
        <v>40</v>
      </c>
      <c r="C2" s="0" t="n">
        <f aca="false">LowExpected!F3</f>
        <v>36</v>
      </c>
      <c r="D2" s="0" t="n">
        <f aca="false">LowExpected!G3</f>
        <v>36</v>
      </c>
      <c r="E2" s="0" t="n">
        <f aca="false">LowExpected!H3</f>
        <v>36</v>
      </c>
      <c r="F2" s="0" t="n">
        <f aca="false">ModExpected!F3</f>
        <v>24</v>
      </c>
      <c r="G2" s="0" t="n">
        <f aca="false">ModExpected!G3</f>
        <v>21.6</v>
      </c>
      <c r="H2" s="0" t="n">
        <f aca="false">ModExpected!H3</f>
        <v>21.6</v>
      </c>
      <c r="I2" s="0" t="n">
        <f aca="false">HighExpected!F3</f>
        <v>10</v>
      </c>
      <c r="J2" s="0" t="n">
        <f aca="false">HighExpected!G3</f>
        <v>9</v>
      </c>
      <c r="K2" s="0" t="n">
        <f aca="false">HighExpected!H3</f>
        <v>9</v>
      </c>
      <c r="L2" s="0" t="n">
        <f aca="false">LowExpected!I3</f>
        <v>0</v>
      </c>
      <c r="M2" s="0" t="n">
        <f aca="false">LowExpected!J3</f>
        <v>0</v>
      </c>
      <c r="N2" s="0" t="n">
        <f aca="false">LowExpected!K3</f>
        <v>0</v>
      </c>
      <c r="O2" s="0" t="n">
        <f aca="false">LowExpected!L3</f>
        <v>0</v>
      </c>
      <c r="P2" s="0" t="n">
        <f aca="false">ModExpected!J3</f>
        <v>0</v>
      </c>
      <c r="Q2" s="0" t="n">
        <f aca="false">ModExpected!K3</f>
        <v>0</v>
      </c>
      <c r="R2" s="0" t="n">
        <f aca="false">ModExpected!L3</f>
        <v>0</v>
      </c>
      <c r="S2" s="0" t="n">
        <f aca="false">HighExpected!J3</f>
        <v>0</v>
      </c>
      <c r="T2" s="0" t="n">
        <f aca="false">HighExpected!K3</f>
        <v>0</v>
      </c>
      <c r="U2" s="0" t="n">
        <f aca="false">HighExpected!L3</f>
        <v>0</v>
      </c>
      <c r="V2" s="0" t="n">
        <f aca="false">LowExpected!M3</f>
        <v>0</v>
      </c>
      <c r="W2" s="0" t="n">
        <f aca="false">LowExpected!N3</f>
        <v>0</v>
      </c>
      <c r="X2" s="0" t="n">
        <f aca="false">LowExpected!O3</f>
        <v>0</v>
      </c>
      <c r="Y2" s="0" t="n">
        <f aca="false">LowExpected!P3</f>
        <v>0</v>
      </c>
      <c r="Z2" s="0" t="n">
        <f aca="false">ModExpected!N3</f>
        <v>0</v>
      </c>
      <c r="AA2" s="0" t="n">
        <f aca="false">ModExpected!O3</f>
        <v>0</v>
      </c>
      <c r="AB2" s="0" t="n">
        <f aca="false">ModExpected!P3</f>
        <v>0</v>
      </c>
      <c r="AC2" s="0" t="n">
        <f aca="false">HighExpected!N3</f>
        <v>0</v>
      </c>
      <c r="AD2" s="0" t="n">
        <f aca="false">HighExpected!O3</f>
        <v>0</v>
      </c>
      <c r="AE2" s="0" t="n">
        <f aca="false">HighExpected!P3</f>
        <v>0</v>
      </c>
      <c r="AF2" s="0" t="n">
        <f aca="false">LowExpected!Q3</f>
        <v>80</v>
      </c>
      <c r="AG2" s="0" t="n">
        <f aca="false">LowExpected!R3</f>
        <v>72</v>
      </c>
      <c r="AH2" s="0" t="n">
        <f aca="false">LowExpected!S3</f>
        <v>72</v>
      </c>
      <c r="AI2" s="0" t="n">
        <f aca="false">LowExpected!T3</f>
        <v>72</v>
      </c>
      <c r="AJ2" s="0" t="n">
        <f aca="false">ModExpected!R3</f>
        <v>48</v>
      </c>
      <c r="AK2" s="0" t="n">
        <f aca="false">ModExpected!S3</f>
        <v>43.2</v>
      </c>
      <c r="AL2" s="0" t="n">
        <f aca="false">ModExpected!T3</f>
        <v>43.2</v>
      </c>
      <c r="AM2" s="0" t="n">
        <f aca="false">HighExpected!R3</f>
        <v>20</v>
      </c>
      <c r="AN2" s="0" t="n">
        <f aca="false">HighExpected!S3</f>
        <v>18</v>
      </c>
      <c r="AO2" s="0" t="n">
        <f aca="false">HighExpected!T3</f>
        <v>18</v>
      </c>
      <c r="AP2" s="0" t="n">
        <f aca="false">LowExpected!U3</f>
        <v>85</v>
      </c>
      <c r="AQ2" s="0" t="n">
        <f aca="false">LowExpected!V3</f>
        <v>76.5</v>
      </c>
      <c r="AR2" s="0" t="n">
        <f aca="false">LowExpected!W3</f>
        <v>76.5</v>
      </c>
      <c r="AS2" s="0" t="n">
        <f aca="false">LowExpected!X3</f>
        <v>76.5</v>
      </c>
      <c r="AT2" s="0" t="n">
        <f aca="false">ModExpected!V3</f>
        <v>51</v>
      </c>
      <c r="AU2" s="0" t="n">
        <f aca="false">ModExpected!W3</f>
        <v>45.9</v>
      </c>
      <c r="AV2" s="0" t="n">
        <f aca="false">ModExpected!X3</f>
        <v>45.9</v>
      </c>
      <c r="AW2" s="0" t="n">
        <f aca="false">HighExpected!V3</f>
        <v>21.25</v>
      </c>
      <c r="AX2" s="0" t="n">
        <f aca="false">HighExpected!W3</f>
        <v>19.125</v>
      </c>
      <c r="AY2" s="0" t="n">
        <f aca="false">HighExpected!X3</f>
        <v>19.125</v>
      </c>
      <c r="AZ2" s="0" t="n">
        <f aca="false">LowExpected!Y3</f>
        <v>60</v>
      </c>
      <c r="BA2" s="0" t="n">
        <f aca="false">LowExpected!Z3</f>
        <v>54</v>
      </c>
      <c r="BB2" s="0" t="n">
        <f aca="false">LowExpected!AA3</f>
        <v>54</v>
      </c>
      <c r="BC2" s="0" t="n">
        <f aca="false">LowExpected!AB3</f>
        <v>54</v>
      </c>
      <c r="BD2" s="0" t="n">
        <f aca="false">ModExpected!Z3</f>
        <v>36</v>
      </c>
      <c r="BE2" s="0" t="n">
        <f aca="false">ModExpected!AA3</f>
        <v>32.4</v>
      </c>
      <c r="BF2" s="0" t="n">
        <f aca="false">ModExpected!AB3</f>
        <v>32.4</v>
      </c>
      <c r="BG2" s="0" t="n">
        <f aca="false">HighExpected!Z3</f>
        <v>15</v>
      </c>
      <c r="BH2" s="0" t="n">
        <f aca="false">HighExpected!AA3</f>
        <v>13.5</v>
      </c>
      <c r="BI2" s="0" t="n">
        <f aca="false">HighExpected!AB3</f>
        <v>13.5</v>
      </c>
    </row>
    <row r="3" customFormat="false" ht="15" hidden="false" customHeight="false" outlineLevel="0" collapsed="false">
      <c r="A3" s="19" t="str">
        <f aca="false">Specs!A4</f>
        <v>eCANOPY_TREES_OVERSTORY_DIAMETER_AT_BREAST_HEIGHT</v>
      </c>
      <c r="B3" s="0" t="n">
        <f aca="false">LowExpected!E4</f>
        <v>9.6</v>
      </c>
      <c r="C3" s="0" t="n">
        <f aca="false">LowExpected!F4</f>
        <v>9.6</v>
      </c>
      <c r="D3" s="0" t="n">
        <f aca="false">LowExpected!G4</f>
        <v>9.6</v>
      </c>
      <c r="E3" s="0" t="n">
        <f aca="false">LowExpected!H4</f>
        <v>9.6</v>
      </c>
      <c r="F3" s="0" t="n">
        <f aca="false">ModExpected!F4</f>
        <v>9.6</v>
      </c>
      <c r="G3" s="0" t="n">
        <f aca="false">ModExpected!G4</f>
        <v>9.6</v>
      </c>
      <c r="H3" s="0" t="n">
        <f aca="false">ModExpected!H4</f>
        <v>9.6</v>
      </c>
      <c r="I3" s="0" t="n">
        <f aca="false">HighExpected!F4</f>
        <v>9.6</v>
      </c>
      <c r="J3" s="0" t="n">
        <f aca="false">HighExpected!G4</f>
        <v>9.6</v>
      </c>
      <c r="K3" s="0" t="n">
        <f aca="false">HighExpected!H4</f>
        <v>9.6</v>
      </c>
      <c r="L3" s="0" t="n">
        <f aca="false">LowExpected!I4</f>
        <v>0</v>
      </c>
      <c r="M3" s="0" t="n">
        <f aca="false">LowExpected!J4</f>
        <v>0</v>
      </c>
      <c r="N3" s="0" t="n">
        <f aca="false">LowExpected!K4</f>
        <v>0</v>
      </c>
      <c r="O3" s="0" t="n">
        <f aca="false">LowExpected!L4</f>
        <v>0</v>
      </c>
      <c r="P3" s="0" t="n">
        <f aca="false">ModExpected!J4</f>
        <v>0</v>
      </c>
      <c r="Q3" s="0" t="n">
        <f aca="false">ModExpected!K4</f>
        <v>0</v>
      </c>
      <c r="R3" s="0" t="n">
        <f aca="false">ModExpected!L4</f>
        <v>0</v>
      </c>
      <c r="S3" s="0" t="n">
        <f aca="false">HighExpected!J4</f>
        <v>0</v>
      </c>
      <c r="T3" s="0" t="n">
        <f aca="false">HighExpected!K4</f>
        <v>0</v>
      </c>
      <c r="U3" s="0" t="n">
        <f aca="false">HighExpected!L4</f>
        <v>0</v>
      </c>
      <c r="V3" s="0" t="n">
        <f aca="false">LowExpected!M4</f>
        <v>0</v>
      </c>
      <c r="W3" s="0" t="n">
        <f aca="false">LowExpected!N4</f>
        <v>0</v>
      </c>
      <c r="X3" s="0" t="n">
        <f aca="false">LowExpected!O4</f>
        <v>0</v>
      </c>
      <c r="Y3" s="0" t="n">
        <f aca="false">LowExpected!P4</f>
        <v>0</v>
      </c>
      <c r="Z3" s="0" t="n">
        <f aca="false">ModExpected!N4</f>
        <v>0</v>
      </c>
      <c r="AA3" s="0" t="n">
        <f aca="false">ModExpected!O4</f>
        <v>0</v>
      </c>
      <c r="AB3" s="0" t="n">
        <f aca="false">ModExpected!P4</f>
        <v>0</v>
      </c>
      <c r="AC3" s="0" t="n">
        <f aca="false">HighExpected!N4</f>
        <v>0</v>
      </c>
      <c r="AD3" s="0" t="n">
        <f aca="false">HighExpected!O4</f>
        <v>0</v>
      </c>
      <c r="AE3" s="0" t="n">
        <f aca="false">HighExpected!P4</f>
        <v>0</v>
      </c>
      <c r="AF3" s="0" t="n">
        <f aca="false">LowExpected!Q4</f>
        <v>2.9</v>
      </c>
      <c r="AG3" s="0" t="n">
        <f aca="false">LowExpected!R4</f>
        <v>2.9</v>
      </c>
      <c r="AH3" s="0" t="n">
        <f aca="false">LowExpected!S4</f>
        <v>2.9</v>
      </c>
      <c r="AI3" s="0" t="n">
        <f aca="false">LowExpected!T4</f>
        <v>2.9</v>
      </c>
      <c r="AJ3" s="0" t="n">
        <f aca="false">ModExpected!R4</f>
        <v>2.9</v>
      </c>
      <c r="AK3" s="0" t="n">
        <f aca="false">ModExpected!S4</f>
        <v>2.9</v>
      </c>
      <c r="AL3" s="0" t="n">
        <f aca="false">ModExpected!T4</f>
        <v>2.9</v>
      </c>
      <c r="AM3" s="0" t="n">
        <f aca="false">HighExpected!R4</f>
        <v>2.9</v>
      </c>
      <c r="AN3" s="0" t="n">
        <f aca="false">HighExpected!S4</f>
        <v>2.9</v>
      </c>
      <c r="AO3" s="0" t="n">
        <f aca="false">HighExpected!T4</f>
        <v>2.9</v>
      </c>
      <c r="AP3" s="0" t="n">
        <f aca="false">LowExpected!U4</f>
        <v>14</v>
      </c>
      <c r="AQ3" s="0" t="n">
        <f aca="false">LowExpected!V4</f>
        <v>14</v>
      </c>
      <c r="AR3" s="0" t="n">
        <f aca="false">LowExpected!W4</f>
        <v>14</v>
      </c>
      <c r="AS3" s="0" t="n">
        <f aca="false">LowExpected!X4</f>
        <v>14</v>
      </c>
      <c r="AT3" s="0" t="n">
        <f aca="false">ModExpected!V4</f>
        <v>14</v>
      </c>
      <c r="AU3" s="0" t="n">
        <f aca="false">ModExpected!W4</f>
        <v>14</v>
      </c>
      <c r="AV3" s="0" t="n">
        <f aca="false">ModExpected!X4</f>
        <v>14</v>
      </c>
      <c r="AW3" s="0" t="n">
        <f aca="false">HighExpected!V4</f>
        <v>14</v>
      </c>
      <c r="AX3" s="0" t="n">
        <f aca="false">HighExpected!W4</f>
        <v>14</v>
      </c>
      <c r="AY3" s="0" t="n">
        <f aca="false">HighExpected!X4</f>
        <v>14</v>
      </c>
      <c r="AZ3" s="0" t="n">
        <f aca="false">LowExpected!Y4</f>
        <v>12</v>
      </c>
      <c r="BA3" s="0" t="n">
        <f aca="false">LowExpected!Z4</f>
        <v>12</v>
      </c>
      <c r="BB3" s="0" t="n">
        <f aca="false">LowExpected!AA4</f>
        <v>12</v>
      </c>
      <c r="BC3" s="0" t="n">
        <f aca="false">LowExpected!AB4</f>
        <v>12</v>
      </c>
      <c r="BD3" s="0" t="n">
        <f aca="false">ModExpected!Z4</f>
        <v>12</v>
      </c>
      <c r="BE3" s="0" t="n">
        <f aca="false">ModExpected!AA4</f>
        <v>12</v>
      </c>
      <c r="BF3" s="0" t="n">
        <f aca="false">ModExpected!AB4</f>
        <v>12</v>
      </c>
      <c r="BG3" s="0" t="n">
        <f aca="false">HighExpected!Z4</f>
        <v>12</v>
      </c>
      <c r="BH3" s="0" t="n">
        <f aca="false">HighExpected!AA4</f>
        <v>12</v>
      </c>
      <c r="BI3" s="0" t="n">
        <f aca="false">HighExpected!AB4</f>
        <v>12</v>
      </c>
    </row>
    <row r="4" customFormat="false" ht="15" hidden="false" customHeight="false" outlineLevel="0" collapsed="false">
      <c r="A4" s="19" t="str">
        <f aca="false">Specs!A5</f>
        <v>eCANOPY_TREES_OVERSTORY_HEIGHT_TO_LIVE_CROWN</v>
      </c>
      <c r="B4" s="0" t="n">
        <f aca="false">LowExpected!E5</f>
        <v>20</v>
      </c>
      <c r="C4" s="0" t="n">
        <f aca="false">LowExpected!F5</f>
        <v>22</v>
      </c>
      <c r="D4" s="0" t="n">
        <f aca="false">LowExpected!G5</f>
        <v>22</v>
      </c>
      <c r="E4" s="0" t="n">
        <f aca="false">LowExpected!H5</f>
        <v>22</v>
      </c>
      <c r="F4" s="0" t="n">
        <f aca="false">ModExpected!F5</f>
        <v>24</v>
      </c>
      <c r="G4" s="0" t="n">
        <f aca="false">ModExpected!G5</f>
        <v>24</v>
      </c>
      <c r="H4" s="0" t="n">
        <f aca="false">ModExpected!H5</f>
        <v>24</v>
      </c>
      <c r="I4" s="0" t="n">
        <f aca="false">HighExpected!F5</f>
        <v>30</v>
      </c>
      <c r="J4" s="0" t="n">
        <f aca="false">HighExpected!G5</f>
        <v>30</v>
      </c>
      <c r="K4" s="0" t="n">
        <f aca="false">HighExpected!H5</f>
        <v>30</v>
      </c>
      <c r="L4" s="0" t="n">
        <f aca="false">LowExpected!I5</f>
        <v>0</v>
      </c>
      <c r="M4" s="0" t="n">
        <f aca="false">LowExpected!J5</f>
        <v>0</v>
      </c>
      <c r="N4" s="0" t="n">
        <f aca="false">LowExpected!K5</f>
        <v>0</v>
      </c>
      <c r="O4" s="0" t="n">
        <f aca="false">LowExpected!L5</f>
        <v>0</v>
      </c>
      <c r="P4" s="0" t="n">
        <f aca="false">ModExpected!J5</f>
        <v>0</v>
      </c>
      <c r="Q4" s="0" t="n">
        <f aca="false">ModExpected!K5</f>
        <v>0</v>
      </c>
      <c r="R4" s="0" t="n">
        <f aca="false">ModExpected!L5</f>
        <v>0</v>
      </c>
      <c r="S4" s="0" t="n">
        <f aca="false">HighExpected!J5</f>
        <v>0</v>
      </c>
      <c r="T4" s="0" t="n">
        <f aca="false">HighExpected!K5</f>
        <v>0</v>
      </c>
      <c r="U4" s="0" t="n">
        <f aca="false">HighExpected!L5</f>
        <v>0</v>
      </c>
      <c r="V4" s="0" t="n">
        <f aca="false">LowExpected!M5</f>
        <v>0</v>
      </c>
      <c r="W4" s="0" t="n">
        <f aca="false">LowExpected!N5</f>
        <v>0</v>
      </c>
      <c r="X4" s="0" t="n">
        <f aca="false">LowExpected!O5</f>
        <v>0</v>
      </c>
      <c r="Y4" s="0" t="n">
        <f aca="false">LowExpected!P5</f>
        <v>0</v>
      </c>
      <c r="Z4" s="0" t="n">
        <f aca="false">ModExpected!N5</f>
        <v>0</v>
      </c>
      <c r="AA4" s="0" t="n">
        <f aca="false">ModExpected!O5</f>
        <v>0</v>
      </c>
      <c r="AB4" s="0" t="n">
        <f aca="false">ModExpected!P5</f>
        <v>0</v>
      </c>
      <c r="AC4" s="0" t="n">
        <f aca="false">HighExpected!N5</f>
        <v>0</v>
      </c>
      <c r="AD4" s="0" t="n">
        <f aca="false">HighExpected!O5</f>
        <v>0</v>
      </c>
      <c r="AE4" s="0" t="n">
        <f aca="false">HighExpected!P5</f>
        <v>0</v>
      </c>
      <c r="AF4" s="0" t="n">
        <f aca="false">LowExpected!Q5</f>
        <v>4</v>
      </c>
      <c r="AG4" s="0" t="n">
        <f aca="false">LowExpected!R5</f>
        <v>4.4</v>
      </c>
      <c r="AH4" s="0" t="n">
        <f aca="false">LowExpected!S5</f>
        <v>4.4</v>
      </c>
      <c r="AI4" s="0" t="n">
        <f aca="false">LowExpected!T5</f>
        <v>4.4</v>
      </c>
      <c r="AJ4" s="0" t="n">
        <f aca="false">ModExpected!R5</f>
        <v>4.8</v>
      </c>
      <c r="AK4" s="0" t="n">
        <f aca="false">ModExpected!S5</f>
        <v>4.8</v>
      </c>
      <c r="AL4" s="0" t="n">
        <f aca="false">ModExpected!T5</f>
        <v>4.8</v>
      </c>
      <c r="AM4" s="0" t="n">
        <f aca="false">HighExpected!R5</f>
        <v>6</v>
      </c>
      <c r="AN4" s="0" t="n">
        <f aca="false">HighExpected!S5</f>
        <v>6</v>
      </c>
      <c r="AO4" s="0" t="n">
        <f aca="false">HighExpected!T5</f>
        <v>6</v>
      </c>
      <c r="AP4" s="0" t="n">
        <f aca="false">LowExpected!U5</f>
        <v>20</v>
      </c>
      <c r="AQ4" s="0" t="n">
        <f aca="false">LowExpected!V5</f>
        <v>22</v>
      </c>
      <c r="AR4" s="0" t="n">
        <f aca="false">LowExpected!W5</f>
        <v>22</v>
      </c>
      <c r="AS4" s="0" t="n">
        <f aca="false">LowExpected!X5</f>
        <v>22</v>
      </c>
      <c r="AT4" s="0" t="n">
        <f aca="false">ModExpected!V5</f>
        <v>24</v>
      </c>
      <c r="AU4" s="0" t="n">
        <f aca="false">ModExpected!W5</f>
        <v>24</v>
      </c>
      <c r="AV4" s="0" t="n">
        <f aca="false">ModExpected!X5</f>
        <v>24</v>
      </c>
      <c r="AW4" s="0" t="n">
        <f aca="false">HighExpected!V5</f>
        <v>30</v>
      </c>
      <c r="AX4" s="0" t="n">
        <f aca="false">HighExpected!W5</f>
        <v>30</v>
      </c>
      <c r="AY4" s="0" t="n">
        <f aca="false">HighExpected!X5</f>
        <v>30</v>
      </c>
      <c r="AZ4" s="0" t="n">
        <f aca="false">LowExpected!Y5</f>
        <v>55</v>
      </c>
      <c r="BA4" s="0" t="n">
        <f aca="false">LowExpected!Z5</f>
        <v>60.5</v>
      </c>
      <c r="BB4" s="0" t="n">
        <f aca="false">LowExpected!AA5</f>
        <v>60.5</v>
      </c>
      <c r="BC4" s="0" t="n">
        <f aca="false">LowExpected!AB5</f>
        <v>60.5</v>
      </c>
      <c r="BD4" s="0" t="n">
        <f aca="false">ModExpected!Z5</f>
        <v>66</v>
      </c>
      <c r="BE4" s="0" t="n">
        <f aca="false">ModExpected!AA5</f>
        <v>66</v>
      </c>
      <c r="BF4" s="0" t="n">
        <f aca="false">ModExpected!AB5</f>
        <v>66</v>
      </c>
      <c r="BG4" s="0" t="n">
        <f aca="false">HighExpected!Z5</f>
        <v>82.5</v>
      </c>
      <c r="BH4" s="0" t="n">
        <f aca="false">HighExpected!AA5</f>
        <v>82.5</v>
      </c>
      <c r="BI4" s="0" t="n">
        <f aca="false">HighExpected!AB5</f>
        <v>82.5</v>
      </c>
    </row>
    <row r="5" customFormat="false" ht="15" hidden="false" customHeight="false" outlineLevel="0" collapsed="false">
      <c r="A5" s="19" t="str">
        <f aca="false">Specs!A6</f>
        <v>eCANOPY_TREES_OVERSTORY_HEIGHT</v>
      </c>
      <c r="B5" s="0" t="n">
        <f aca="false">LowExpected!E6</f>
        <v>100</v>
      </c>
      <c r="C5" s="0" t="n">
        <f aca="false">LowExpected!F6</f>
        <v>100</v>
      </c>
      <c r="D5" s="0" t="n">
        <f aca="false">LowExpected!G6</f>
        <v>100</v>
      </c>
      <c r="E5" s="0" t="n">
        <f aca="false">LowExpected!H6</f>
        <v>100</v>
      </c>
      <c r="F5" s="0" t="n">
        <f aca="false">ModExpected!F6</f>
        <v>100</v>
      </c>
      <c r="G5" s="0" t="n">
        <f aca="false">ModExpected!G6</f>
        <v>100</v>
      </c>
      <c r="H5" s="0" t="n">
        <f aca="false">ModExpected!H6</f>
        <v>100</v>
      </c>
      <c r="I5" s="0" t="n">
        <f aca="false">HighExpected!F6</f>
        <v>100</v>
      </c>
      <c r="J5" s="0" t="n">
        <f aca="false">HighExpected!G6</f>
        <v>100</v>
      </c>
      <c r="K5" s="0" t="n">
        <f aca="false">HighExpected!H6</f>
        <v>100</v>
      </c>
      <c r="L5" s="0" t="n">
        <f aca="false">LowExpected!I6</f>
        <v>0</v>
      </c>
      <c r="M5" s="0" t="n">
        <f aca="false">LowExpected!J6</f>
        <v>0</v>
      </c>
      <c r="N5" s="0" t="n">
        <f aca="false">LowExpected!K6</f>
        <v>0</v>
      </c>
      <c r="O5" s="0" t="n">
        <f aca="false">LowExpected!L6</f>
        <v>0</v>
      </c>
      <c r="P5" s="0" t="n">
        <f aca="false">ModExpected!J6</f>
        <v>0</v>
      </c>
      <c r="Q5" s="0" t="n">
        <f aca="false">ModExpected!K6</f>
        <v>0</v>
      </c>
      <c r="R5" s="0" t="n">
        <f aca="false">ModExpected!L6</f>
        <v>0</v>
      </c>
      <c r="S5" s="0" t="n">
        <f aca="false">HighExpected!J6</f>
        <v>0</v>
      </c>
      <c r="T5" s="0" t="n">
        <f aca="false">HighExpected!K6</f>
        <v>0</v>
      </c>
      <c r="U5" s="0" t="n">
        <f aca="false">HighExpected!L6</f>
        <v>0</v>
      </c>
      <c r="V5" s="0" t="n">
        <f aca="false">LowExpected!M6</f>
        <v>0</v>
      </c>
      <c r="W5" s="0" t="n">
        <f aca="false">LowExpected!N6</f>
        <v>0</v>
      </c>
      <c r="X5" s="0" t="n">
        <f aca="false">LowExpected!O6</f>
        <v>0</v>
      </c>
      <c r="Y5" s="0" t="n">
        <f aca="false">LowExpected!P6</f>
        <v>0</v>
      </c>
      <c r="Z5" s="0" t="n">
        <f aca="false">ModExpected!N6</f>
        <v>0</v>
      </c>
      <c r="AA5" s="0" t="n">
        <f aca="false">ModExpected!O6</f>
        <v>0</v>
      </c>
      <c r="AB5" s="0" t="n">
        <f aca="false">ModExpected!P6</f>
        <v>0</v>
      </c>
      <c r="AC5" s="0" t="n">
        <f aca="false">HighExpected!N6</f>
        <v>0</v>
      </c>
      <c r="AD5" s="0" t="n">
        <f aca="false">HighExpected!O6</f>
        <v>0</v>
      </c>
      <c r="AE5" s="0" t="n">
        <f aca="false">HighExpected!P6</f>
        <v>0</v>
      </c>
      <c r="AF5" s="0" t="n">
        <f aca="false">LowExpected!Q6</f>
        <v>25</v>
      </c>
      <c r="AG5" s="0" t="n">
        <f aca="false">LowExpected!R6</f>
        <v>25</v>
      </c>
      <c r="AH5" s="0" t="n">
        <f aca="false">LowExpected!S6</f>
        <v>25</v>
      </c>
      <c r="AI5" s="0" t="n">
        <f aca="false">LowExpected!T6</f>
        <v>25</v>
      </c>
      <c r="AJ5" s="0" t="n">
        <f aca="false">ModExpected!R6</f>
        <v>25</v>
      </c>
      <c r="AK5" s="0" t="n">
        <f aca="false">ModExpected!S6</f>
        <v>25</v>
      </c>
      <c r="AL5" s="0" t="n">
        <f aca="false">ModExpected!T6</f>
        <v>25</v>
      </c>
      <c r="AM5" s="0" t="n">
        <f aca="false">HighExpected!R6</f>
        <v>25</v>
      </c>
      <c r="AN5" s="0" t="n">
        <f aca="false">HighExpected!S6</f>
        <v>25</v>
      </c>
      <c r="AO5" s="0" t="n">
        <f aca="false">HighExpected!T6</f>
        <v>25</v>
      </c>
      <c r="AP5" s="0" t="n">
        <f aca="false">LowExpected!U6</f>
        <v>60</v>
      </c>
      <c r="AQ5" s="0" t="n">
        <f aca="false">LowExpected!V6</f>
        <v>60</v>
      </c>
      <c r="AR5" s="0" t="n">
        <f aca="false">LowExpected!W6</f>
        <v>60</v>
      </c>
      <c r="AS5" s="0" t="n">
        <f aca="false">LowExpected!X6</f>
        <v>60</v>
      </c>
      <c r="AT5" s="0" t="n">
        <f aca="false">ModExpected!V6</f>
        <v>60</v>
      </c>
      <c r="AU5" s="0" t="n">
        <f aca="false">ModExpected!W6</f>
        <v>60</v>
      </c>
      <c r="AV5" s="0" t="n">
        <f aca="false">ModExpected!X6</f>
        <v>60</v>
      </c>
      <c r="AW5" s="0" t="n">
        <f aca="false">HighExpected!V6</f>
        <v>60</v>
      </c>
      <c r="AX5" s="0" t="n">
        <f aca="false">HighExpected!W6</f>
        <v>60</v>
      </c>
      <c r="AY5" s="0" t="n">
        <f aca="false">HighExpected!X6</f>
        <v>60</v>
      </c>
      <c r="AZ5" s="0" t="n">
        <f aca="false">LowExpected!Y6</f>
        <v>78</v>
      </c>
      <c r="BA5" s="0" t="n">
        <f aca="false">LowExpected!Z6</f>
        <v>78</v>
      </c>
      <c r="BB5" s="0" t="n">
        <f aca="false">LowExpected!AA6</f>
        <v>78</v>
      </c>
      <c r="BC5" s="0" t="n">
        <f aca="false">LowExpected!AB6</f>
        <v>78</v>
      </c>
      <c r="BD5" s="0" t="n">
        <f aca="false">ModExpected!Z6</f>
        <v>78</v>
      </c>
      <c r="BE5" s="0" t="n">
        <f aca="false">ModExpected!AA6</f>
        <v>78</v>
      </c>
      <c r="BF5" s="0" t="n">
        <f aca="false">ModExpected!AB6</f>
        <v>78</v>
      </c>
      <c r="BG5" s="0" t="n">
        <f aca="false">HighExpected!Z6</f>
        <v>78</v>
      </c>
      <c r="BH5" s="0" t="n">
        <f aca="false">HighExpected!AA6</f>
        <v>78</v>
      </c>
      <c r="BI5" s="0" t="n">
        <f aca="false">HighExpected!AB6</f>
        <v>78</v>
      </c>
    </row>
    <row r="6" customFormat="false" ht="15" hidden="false" customHeight="false" outlineLevel="0" collapsed="false">
      <c r="A6" s="19" t="str">
        <f aca="false">Specs!A7</f>
        <v>eCANOPY_TREES_OVERSTORY_PERCENT_COVER</v>
      </c>
      <c r="B6" s="0" t="n">
        <f aca="false">LowExpected!E7</f>
        <v>40</v>
      </c>
      <c r="C6" s="0" t="n">
        <f aca="false">LowExpected!F7</f>
        <v>36</v>
      </c>
      <c r="D6" s="0" t="n">
        <f aca="false">LowExpected!G7</f>
        <v>36</v>
      </c>
      <c r="E6" s="0" t="n">
        <f aca="false">LowExpected!H7</f>
        <v>36</v>
      </c>
      <c r="F6" s="0" t="n">
        <f aca="false">ModExpected!F7</f>
        <v>24</v>
      </c>
      <c r="G6" s="0" t="n">
        <f aca="false">ModExpected!G7</f>
        <v>21.6</v>
      </c>
      <c r="H6" s="0" t="n">
        <f aca="false">ModExpected!H7</f>
        <v>21.6</v>
      </c>
      <c r="I6" s="0" t="n">
        <f aca="false">HighExpected!F7</f>
        <v>10</v>
      </c>
      <c r="J6" s="0" t="n">
        <f aca="false">HighExpected!G7</f>
        <v>9</v>
      </c>
      <c r="K6" s="0" t="n">
        <f aca="false">HighExpected!H7</f>
        <v>9</v>
      </c>
      <c r="L6" s="0" t="n">
        <f aca="false">LowExpected!I7</f>
        <v>0</v>
      </c>
      <c r="M6" s="0" t="n">
        <f aca="false">LowExpected!J7</f>
        <v>0</v>
      </c>
      <c r="N6" s="0" t="n">
        <f aca="false">LowExpected!K7</f>
        <v>0</v>
      </c>
      <c r="O6" s="0" t="n">
        <f aca="false">LowExpected!L7</f>
        <v>0</v>
      </c>
      <c r="P6" s="0" t="n">
        <f aca="false">ModExpected!J7</f>
        <v>0</v>
      </c>
      <c r="Q6" s="0" t="n">
        <f aca="false">ModExpected!K7</f>
        <v>0</v>
      </c>
      <c r="R6" s="0" t="n">
        <f aca="false">ModExpected!L7</f>
        <v>0</v>
      </c>
      <c r="S6" s="0" t="n">
        <f aca="false">HighExpected!J7</f>
        <v>0</v>
      </c>
      <c r="T6" s="0" t="n">
        <f aca="false">HighExpected!K7</f>
        <v>0</v>
      </c>
      <c r="U6" s="0" t="n">
        <f aca="false">HighExpected!L7</f>
        <v>0</v>
      </c>
      <c r="V6" s="0" t="n">
        <f aca="false">LowExpected!M7</f>
        <v>0</v>
      </c>
      <c r="W6" s="0" t="n">
        <f aca="false">LowExpected!N7</f>
        <v>0</v>
      </c>
      <c r="X6" s="0" t="n">
        <f aca="false">LowExpected!O7</f>
        <v>0</v>
      </c>
      <c r="Y6" s="0" t="n">
        <f aca="false">LowExpected!P7</f>
        <v>0</v>
      </c>
      <c r="Z6" s="0" t="n">
        <f aca="false">ModExpected!N7</f>
        <v>0</v>
      </c>
      <c r="AA6" s="0" t="n">
        <f aca="false">ModExpected!O7</f>
        <v>0</v>
      </c>
      <c r="AB6" s="0" t="n">
        <f aca="false">ModExpected!P7</f>
        <v>0</v>
      </c>
      <c r="AC6" s="0" t="n">
        <f aca="false">HighExpected!N7</f>
        <v>0</v>
      </c>
      <c r="AD6" s="0" t="n">
        <f aca="false">HighExpected!O7</f>
        <v>0</v>
      </c>
      <c r="AE6" s="0" t="n">
        <f aca="false">HighExpected!P7</f>
        <v>0</v>
      </c>
      <c r="AF6" s="0" t="n">
        <f aca="false">LowExpected!Q7</f>
        <v>80</v>
      </c>
      <c r="AG6" s="0" t="n">
        <f aca="false">LowExpected!R7</f>
        <v>72</v>
      </c>
      <c r="AH6" s="0" t="n">
        <f aca="false">LowExpected!S7</f>
        <v>72</v>
      </c>
      <c r="AI6" s="0" t="n">
        <f aca="false">LowExpected!T7</f>
        <v>72</v>
      </c>
      <c r="AJ6" s="0" t="n">
        <f aca="false">ModExpected!R7</f>
        <v>48</v>
      </c>
      <c r="AK6" s="0" t="n">
        <f aca="false">ModExpected!S7</f>
        <v>43.2</v>
      </c>
      <c r="AL6" s="0" t="n">
        <f aca="false">ModExpected!T7</f>
        <v>43.2</v>
      </c>
      <c r="AM6" s="0" t="n">
        <f aca="false">HighExpected!R7</f>
        <v>20</v>
      </c>
      <c r="AN6" s="0" t="n">
        <f aca="false">HighExpected!S7</f>
        <v>18</v>
      </c>
      <c r="AO6" s="0" t="n">
        <f aca="false">HighExpected!T7</f>
        <v>18</v>
      </c>
      <c r="AP6" s="0" t="n">
        <f aca="false">LowExpected!U7</f>
        <v>50</v>
      </c>
      <c r="AQ6" s="0" t="n">
        <f aca="false">LowExpected!V7</f>
        <v>45</v>
      </c>
      <c r="AR6" s="0" t="n">
        <f aca="false">LowExpected!W7</f>
        <v>45</v>
      </c>
      <c r="AS6" s="0" t="n">
        <f aca="false">LowExpected!X7</f>
        <v>45</v>
      </c>
      <c r="AT6" s="0" t="n">
        <f aca="false">ModExpected!V7</f>
        <v>30</v>
      </c>
      <c r="AU6" s="0" t="n">
        <f aca="false">ModExpected!W7</f>
        <v>27</v>
      </c>
      <c r="AV6" s="0" t="n">
        <f aca="false">ModExpected!X7</f>
        <v>27</v>
      </c>
      <c r="AW6" s="0" t="n">
        <f aca="false">HighExpected!V7</f>
        <v>12.5</v>
      </c>
      <c r="AX6" s="0" t="n">
        <f aca="false">HighExpected!W7</f>
        <v>11.25</v>
      </c>
      <c r="AY6" s="0" t="n">
        <f aca="false">HighExpected!X7</f>
        <v>11.25</v>
      </c>
      <c r="AZ6" s="0" t="n">
        <f aca="false">LowExpected!Y7</f>
        <v>50</v>
      </c>
      <c r="BA6" s="0" t="n">
        <f aca="false">LowExpected!Z7</f>
        <v>45</v>
      </c>
      <c r="BB6" s="0" t="n">
        <f aca="false">LowExpected!AA7</f>
        <v>45</v>
      </c>
      <c r="BC6" s="0" t="n">
        <f aca="false">LowExpected!AB7</f>
        <v>45</v>
      </c>
      <c r="BD6" s="0" t="n">
        <f aca="false">ModExpected!Z7</f>
        <v>30</v>
      </c>
      <c r="BE6" s="0" t="n">
        <f aca="false">ModExpected!AA7</f>
        <v>27</v>
      </c>
      <c r="BF6" s="0" t="n">
        <f aca="false">ModExpected!AB7</f>
        <v>27</v>
      </c>
      <c r="BG6" s="0" t="n">
        <f aca="false">HighExpected!Z7</f>
        <v>12.5</v>
      </c>
      <c r="BH6" s="0" t="n">
        <f aca="false">HighExpected!AA7</f>
        <v>11.25</v>
      </c>
      <c r="BI6" s="0" t="n">
        <f aca="false">HighExpected!AB7</f>
        <v>11.25</v>
      </c>
    </row>
    <row r="7" customFormat="false" ht="15" hidden="false" customHeight="false" outlineLevel="0" collapsed="false">
      <c r="A7" s="19" t="str">
        <f aca="false">Specs!A8</f>
        <v>eCANOPY_TREES_OVERSTORY_STEM_DENSITY</v>
      </c>
      <c r="B7" s="0" t="n">
        <f aca="false">LowExpected!E8</f>
        <v>12</v>
      </c>
      <c r="C7" s="0" t="n">
        <f aca="false">LowExpected!F8</f>
        <v>10.8</v>
      </c>
      <c r="D7" s="0" t="n">
        <f aca="false">LowExpected!G8</f>
        <v>10.8</v>
      </c>
      <c r="E7" s="0" t="n">
        <f aca="false">LowExpected!H8</f>
        <v>10.8</v>
      </c>
      <c r="F7" s="0" t="n">
        <f aca="false">ModExpected!F8</f>
        <v>7.2</v>
      </c>
      <c r="G7" s="0" t="n">
        <f aca="false">ModExpected!G8</f>
        <v>6.48</v>
      </c>
      <c r="H7" s="0" t="n">
        <f aca="false">ModExpected!H8</f>
        <v>6.48</v>
      </c>
      <c r="I7" s="0" t="n">
        <f aca="false">HighExpected!F8</f>
        <v>3</v>
      </c>
      <c r="J7" s="0" t="n">
        <f aca="false">HighExpected!G8</f>
        <v>2.7</v>
      </c>
      <c r="K7" s="0" t="n">
        <f aca="false">HighExpected!H8</f>
        <v>2.7</v>
      </c>
      <c r="L7" s="0" t="n">
        <f aca="false">LowExpected!I8</f>
        <v>0</v>
      </c>
      <c r="M7" s="0" t="n">
        <f aca="false">LowExpected!J8</f>
        <v>0</v>
      </c>
      <c r="N7" s="0" t="n">
        <f aca="false">LowExpected!K8</f>
        <v>0</v>
      </c>
      <c r="O7" s="0" t="n">
        <f aca="false">LowExpected!L8</f>
        <v>0</v>
      </c>
      <c r="P7" s="0" t="n">
        <f aca="false">ModExpected!J8</f>
        <v>0</v>
      </c>
      <c r="Q7" s="0" t="n">
        <f aca="false">ModExpected!K8</f>
        <v>0</v>
      </c>
      <c r="R7" s="0" t="n">
        <f aca="false">ModExpected!L8</f>
        <v>0</v>
      </c>
      <c r="S7" s="0" t="n">
        <f aca="false">HighExpected!J8</f>
        <v>0</v>
      </c>
      <c r="T7" s="0" t="n">
        <f aca="false">HighExpected!K8</f>
        <v>0</v>
      </c>
      <c r="U7" s="0" t="n">
        <f aca="false">HighExpected!L8</f>
        <v>0</v>
      </c>
      <c r="V7" s="0" t="n">
        <f aca="false">LowExpected!M8</f>
        <v>0</v>
      </c>
      <c r="W7" s="0" t="n">
        <f aca="false">LowExpected!N8</f>
        <v>0</v>
      </c>
      <c r="X7" s="0" t="n">
        <f aca="false">LowExpected!O8</f>
        <v>0</v>
      </c>
      <c r="Y7" s="0" t="n">
        <f aca="false">LowExpected!P8</f>
        <v>0</v>
      </c>
      <c r="Z7" s="0" t="n">
        <f aca="false">ModExpected!N8</f>
        <v>0</v>
      </c>
      <c r="AA7" s="0" t="n">
        <f aca="false">ModExpected!O8</f>
        <v>0</v>
      </c>
      <c r="AB7" s="0" t="n">
        <f aca="false">ModExpected!P8</f>
        <v>0</v>
      </c>
      <c r="AC7" s="0" t="n">
        <f aca="false">HighExpected!N8</f>
        <v>0</v>
      </c>
      <c r="AD7" s="0" t="n">
        <f aca="false">HighExpected!O8</f>
        <v>0</v>
      </c>
      <c r="AE7" s="0" t="n">
        <f aca="false">HighExpected!P8</f>
        <v>0</v>
      </c>
      <c r="AF7" s="0" t="n">
        <f aca="false">LowExpected!Q8</f>
        <v>3500</v>
      </c>
      <c r="AG7" s="0" t="n">
        <f aca="false">LowExpected!R8</f>
        <v>3150</v>
      </c>
      <c r="AH7" s="0" t="n">
        <f aca="false">LowExpected!S8</f>
        <v>3150</v>
      </c>
      <c r="AI7" s="0" t="n">
        <f aca="false">LowExpected!T8</f>
        <v>3150</v>
      </c>
      <c r="AJ7" s="0" t="n">
        <f aca="false">ModExpected!R8</f>
        <v>2100</v>
      </c>
      <c r="AK7" s="0" t="n">
        <f aca="false">ModExpected!S8</f>
        <v>1890</v>
      </c>
      <c r="AL7" s="0" t="n">
        <f aca="false">ModExpected!T8</f>
        <v>1890</v>
      </c>
      <c r="AM7" s="0" t="n">
        <f aca="false">HighExpected!R8</f>
        <v>875</v>
      </c>
      <c r="AN7" s="0" t="n">
        <f aca="false">HighExpected!S8</f>
        <v>787.5</v>
      </c>
      <c r="AO7" s="0" t="n">
        <f aca="false">HighExpected!T8</f>
        <v>787.5</v>
      </c>
      <c r="AP7" s="0" t="n">
        <f aca="false">LowExpected!U8</f>
        <v>45</v>
      </c>
      <c r="AQ7" s="0" t="n">
        <f aca="false">LowExpected!V8</f>
        <v>40.5</v>
      </c>
      <c r="AR7" s="0" t="n">
        <f aca="false">LowExpected!W8</f>
        <v>40.5</v>
      </c>
      <c r="AS7" s="0" t="n">
        <f aca="false">LowExpected!X8</f>
        <v>40.5</v>
      </c>
      <c r="AT7" s="0" t="n">
        <f aca="false">ModExpected!V8</f>
        <v>27</v>
      </c>
      <c r="AU7" s="0" t="n">
        <f aca="false">ModExpected!W8</f>
        <v>24.3</v>
      </c>
      <c r="AV7" s="0" t="n">
        <f aca="false">ModExpected!X8</f>
        <v>24.3</v>
      </c>
      <c r="AW7" s="0" t="n">
        <f aca="false">HighExpected!V8</f>
        <v>11.25</v>
      </c>
      <c r="AX7" s="0" t="n">
        <f aca="false">HighExpected!W8</f>
        <v>10.125</v>
      </c>
      <c r="AY7" s="0" t="n">
        <f aca="false">HighExpected!X8</f>
        <v>10.125</v>
      </c>
      <c r="AZ7" s="0" t="n">
        <f aca="false">LowExpected!Y8</f>
        <v>100</v>
      </c>
      <c r="BA7" s="0" t="n">
        <f aca="false">LowExpected!Z8</f>
        <v>90</v>
      </c>
      <c r="BB7" s="0" t="n">
        <f aca="false">LowExpected!AA8</f>
        <v>90</v>
      </c>
      <c r="BC7" s="0" t="n">
        <f aca="false">LowExpected!AB8</f>
        <v>90</v>
      </c>
      <c r="BD7" s="0" t="n">
        <f aca="false">ModExpected!Z8</f>
        <v>60</v>
      </c>
      <c r="BE7" s="0" t="n">
        <f aca="false">ModExpected!AA8</f>
        <v>54</v>
      </c>
      <c r="BF7" s="0" t="n">
        <f aca="false">ModExpected!AB8</f>
        <v>54</v>
      </c>
      <c r="BG7" s="0" t="n">
        <f aca="false">HighExpected!Z8</f>
        <v>25</v>
      </c>
      <c r="BH7" s="0" t="n">
        <f aca="false">HighExpected!AA8</f>
        <v>22.5</v>
      </c>
      <c r="BI7" s="0" t="n">
        <f aca="false">HighExpected!AB8</f>
        <v>22.5</v>
      </c>
    </row>
    <row r="8" customFormat="false" ht="15" hidden="false" customHeight="false" outlineLevel="0" collapsed="false">
      <c r="A8" s="19" t="str">
        <f aca="false">Specs!A9</f>
        <v>eCANOPY_TREES_MIDSTORY_DIAMETER_AT_BREAST_HEIGHT</v>
      </c>
      <c r="B8" s="0" t="n">
        <f aca="false">LowExpected!E9</f>
        <v>0</v>
      </c>
      <c r="C8" s="0" t="n">
        <f aca="false">LowExpected!F9</f>
        <v>0</v>
      </c>
      <c r="D8" s="0" t="n">
        <f aca="false">LowExpected!G9</f>
        <v>0</v>
      </c>
      <c r="E8" s="0" t="n">
        <f aca="false">LowExpected!H9</f>
        <v>0</v>
      </c>
      <c r="F8" s="0" t="n">
        <f aca="false">ModExpected!F9</f>
        <v>0</v>
      </c>
      <c r="G8" s="0" t="n">
        <f aca="false">ModExpected!G9</f>
        <v>0</v>
      </c>
      <c r="H8" s="0" t="n">
        <f aca="false">ModExpected!H9</f>
        <v>0</v>
      </c>
      <c r="I8" s="0" t="n">
        <f aca="false">HighExpected!F9</f>
        <v>0</v>
      </c>
      <c r="J8" s="0" t="n">
        <f aca="false">HighExpected!G9</f>
        <v>0</v>
      </c>
      <c r="K8" s="0" t="n">
        <f aca="false">HighExpected!H9</f>
        <v>0</v>
      </c>
      <c r="L8" s="0" t="n">
        <f aca="false">LowExpected!I9</f>
        <v>0</v>
      </c>
      <c r="M8" s="0" t="n">
        <f aca="false">LowExpected!J9</f>
        <v>0</v>
      </c>
      <c r="N8" s="0" t="n">
        <f aca="false">LowExpected!K9</f>
        <v>0</v>
      </c>
      <c r="O8" s="0" t="n">
        <f aca="false">LowExpected!L9</f>
        <v>0</v>
      </c>
      <c r="P8" s="0" t="n">
        <f aca="false">ModExpected!J9</f>
        <v>0</v>
      </c>
      <c r="Q8" s="0" t="n">
        <f aca="false">ModExpected!K9</f>
        <v>0</v>
      </c>
      <c r="R8" s="0" t="n">
        <f aca="false">ModExpected!L9</f>
        <v>0</v>
      </c>
      <c r="S8" s="0" t="n">
        <f aca="false">HighExpected!J9</f>
        <v>0</v>
      </c>
      <c r="T8" s="0" t="n">
        <f aca="false">HighExpected!K9</f>
        <v>0</v>
      </c>
      <c r="U8" s="0" t="n">
        <f aca="false">HighExpected!L9</f>
        <v>0</v>
      </c>
      <c r="V8" s="0" t="n">
        <f aca="false">LowExpected!M9</f>
        <v>0</v>
      </c>
      <c r="W8" s="0" t="n">
        <f aca="false">LowExpected!N9</f>
        <v>0</v>
      </c>
      <c r="X8" s="0" t="n">
        <f aca="false">LowExpected!O9</f>
        <v>0</v>
      </c>
      <c r="Y8" s="0" t="n">
        <f aca="false">LowExpected!P9</f>
        <v>0</v>
      </c>
      <c r="Z8" s="0" t="n">
        <f aca="false">ModExpected!N9</f>
        <v>0</v>
      </c>
      <c r="AA8" s="0" t="n">
        <f aca="false">ModExpected!O9</f>
        <v>0</v>
      </c>
      <c r="AB8" s="0" t="n">
        <f aca="false">ModExpected!P9</f>
        <v>0</v>
      </c>
      <c r="AC8" s="0" t="n">
        <f aca="false">HighExpected!N9</f>
        <v>0</v>
      </c>
      <c r="AD8" s="0" t="n">
        <f aca="false">HighExpected!O9</f>
        <v>0</v>
      </c>
      <c r="AE8" s="0" t="n">
        <f aca="false">HighExpected!P9</f>
        <v>0</v>
      </c>
      <c r="AF8" s="0" t="n">
        <f aca="false">LowExpected!Q9</f>
        <v>0</v>
      </c>
      <c r="AG8" s="0" t="n">
        <f aca="false">LowExpected!R9</f>
        <v>0</v>
      </c>
      <c r="AH8" s="0" t="n">
        <f aca="false">LowExpected!S9</f>
        <v>0</v>
      </c>
      <c r="AI8" s="0" t="n">
        <f aca="false">LowExpected!T9</f>
        <v>0</v>
      </c>
      <c r="AJ8" s="0" t="n">
        <f aca="false">ModExpected!R9</f>
        <v>0</v>
      </c>
      <c r="AK8" s="0" t="n">
        <f aca="false">ModExpected!S9</f>
        <v>0</v>
      </c>
      <c r="AL8" s="0" t="n">
        <f aca="false">ModExpected!T9</f>
        <v>0</v>
      </c>
      <c r="AM8" s="0" t="n">
        <f aca="false">HighExpected!R9</f>
        <v>0</v>
      </c>
      <c r="AN8" s="0" t="n">
        <f aca="false">HighExpected!S9</f>
        <v>0</v>
      </c>
      <c r="AO8" s="0" t="n">
        <f aca="false">HighExpected!T9</f>
        <v>0</v>
      </c>
      <c r="AP8" s="0" t="n">
        <f aca="false">LowExpected!U9</f>
        <v>7.5</v>
      </c>
      <c r="AQ8" s="0" t="n">
        <f aca="false">LowExpected!V9</f>
        <v>7.5</v>
      </c>
      <c r="AR8" s="0" t="n">
        <f aca="false">LowExpected!W9</f>
        <v>7.5</v>
      </c>
      <c r="AS8" s="0" t="n">
        <f aca="false">LowExpected!X9</f>
        <v>7.5</v>
      </c>
      <c r="AT8" s="0" t="n">
        <f aca="false">ModExpected!V9</f>
        <v>7.5</v>
      </c>
      <c r="AU8" s="0" t="n">
        <f aca="false">ModExpected!W9</f>
        <v>7.5</v>
      </c>
      <c r="AV8" s="0" t="n">
        <f aca="false">ModExpected!X9</f>
        <v>7.5</v>
      </c>
      <c r="AW8" s="0" t="n">
        <f aca="false">HighExpected!V9</f>
        <v>7.5</v>
      </c>
      <c r="AX8" s="0" t="n">
        <f aca="false">HighExpected!W9</f>
        <v>7.5</v>
      </c>
      <c r="AY8" s="0" t="n">
        <f aca="false">HighExpected!X9</f>
        <v>7.5</v>
      </c>
      <c r="AZ8" s="0" t="n">
        <f aca="false">LowExpected!Y9</f>
        <v>0</v>
      </c>
      <c r="BA8" s="0" t="n">
        <f aca="false">LowExpected!Z9</f>
        <v>0</v>
      </c>
      <c r="BB8" s="0" t="n">
        <f aca="false">LowExpected!AA9</f>
        <v>0</v>
      </c>
      <c r="BC8" s="0" t="n">
        <f aca="false">LowExpected!AB9</f>
        <v>0</v>
      </c>
      <c r="BD8" s="0" t="n">
        <f aca="false">ModExpected!Z9</f>
        <v>0</v>
      </c>
      <c r="BE8" s="0" t="n">
        <f aca="false">ModExpected!AA9</f>
        <v>0</v>
      </c>
      <c r="BF8" s="0" t="n">
        <f aca="false">ModExpected!AB9</f>
        <v>0</v>
      </c>
      <c r="BG8" s="0" t="n">
        <f aca="false">HighExpected!Z9</f>
        <v>0</v>
      </c>
      <c r="BH8" s="0" t="n">
        <f aca="false">HighExpected!AA9</f>
        <v>0</v>
      </c>
      <c r="BI8" s="0" t="n">
        <f aca="false">HighExpected!AB9</f>
        <v>0</v>
      </c>
    </row>
    <row r="9" customFormat="false" ht="15" hidden="false" customHeight="false" outlineLevel="0" collapsed="false">
      <c r="A9" s="19" t="str">
        <f aca="false">Specs!A10</f>
        <v>eCANOPY_TREES_MIDSTORY_HEIGHT_TO_LIVE_CROWN</v>
      </c>
      <c r="B9" s="0" t="n">
        <f aca="false">LowExpected!E10</f>
        <v>0</v>
      </c>
      <c r="C9" s="0" t="n">
        <f aca="false">LowExpected!F10</f>
        <v>0</v>
      </c>
      <c r="D9" s="0" t="n">
        <f aca="false">LowExpected!G10</f>
        <v>0</v>
      </c>
      <c r="E9" s="0" t="n">
        <f aca="false">LowExpected!H10</f>
        <v>0</v>
      </c>
      <c r="F9" s="0" t="n">
        <f aca="false">ModExpected!F10</f>
        <v>0</v>
      </c>
      <c r="G9" s="0" t="n">
        <f aca="false">ModExpected!G10</f>
        <v>0</v>
      </c>
      <c r="H9" s="0" t="n">
        <f aca="false">ModExpected!H10</f>
        <v>0</v>
      </c>
      <c r="I9" s="0" t="n">
        <f aca="false">HighExpected!F10</f>
        <v>0</v>
      </c>
      <c r="J9" s="0" t="n">
        <f aca="false">HighExpected!G10</f>
        <v>0</v>
      </c>
      <c r="K9" s="0" t="n">
        <f aca="false">HighExpected!H10</f>
        <v>0</v>
      </c>
      <c r="L9" s="0" t="n">
        <f aca="false">LowExpected!I10</f>
        <v>0</v>
      </c>
      <c r="M9" s="0" t="n">
        <f aca="false">LowExpected!J10</f>
        <v>0</v>
      </c>
      <c r="N9" s="0" t="n">
        <f aca="false">LowExpected!K10</f>
        <v>0</v>
      </c>
      <c r="O9" s="0" t="n">
        <f aca="false">LowExpected!L10</f>
        <v>0</v>
      </c>
      <c r="P9" s="0" t="n">
        <f aca="false">ModExpected!J10</f>
        <v>0</v>
      </c>
      <c r="Q9" s="0" t="n">
        <f aca="false">ModExpected!K10</f>
        <v>0</v>
      </c>
      <c r="R9" s="0" t="n">
        <f aca="false">ModExpected!L10</f>
        <v>0</v>
      </c>
      <c r="S9" s="0" t="n">
        <f aca="false">HighExpected!J10</f>
        <v>0</v>
      </c>
      <c r="T9" s="0" t="n">
        <f aca="false">HighExpected!K10</f>
        <v>0</v>
      </c>
      <c r="U9" s="0" t="n">
        <f aca="false">HighExpected!L10</f>
        <v>0</v>
      </c>
      <c r="V9" s="0" t="n">
        <f aca="false">LowExpected!M10</f>
        <v>0</v>
      </c>
      <c r="W9" s="0" t="n">
        <f aca="false">LowExpected!N10</f>
        <v>0</v>
      </c>
      <c r="X9" s="0" t="n">
        <f aca="false">LowExpected!O10</f>
        <v>0</v>
      </c>
      <c r="Y9" s="0" t="n">
        <f aca="false">LowExpected!P10</f>
        <v>0</v>
      </c>
      <c r="Z9" s="0" t="n">
        <f aca="false">ModExpected!N10</f>
        <v>0</v>
      </c>
      <c r="AA9" s="0" t="n">
        <f aca="false">ModExpected!O10</f>
        <v>0</v>
      </c>
      <c r="AB9" s="0" t="n">
        <f aca="false">ModExpected!P10</f>
        <v>0</v>
      </c>
      <c r="AC9" s="0" t="n">
        <f aca="false">HighExpected!N10</f>
        <v>0</v>
      </c>
      <c r="AD9" s="0" t="n">
        <f aca="false">HighExpected!O10</f>
        <v>0</v>
      </c>
      <c r="AE9" s="0" t="n">
        <f aca="false">HighExpected!P10</f>
        <v>0</v>
      </c>
      <c r="AF9" s="0" t="n">
        <f aca="false">LowExpected!Q10</f>
        <v>0</v>
      </c>
      <c r="AG9" s="0" t="n">
        <f aca="false">LowExpected!R10</f>
        <v>0</v>
      </c>
      <c r="AH9" s="0" t="n">
        <f aca="false">LowExpected!S10</f>
        <v>0</v>
      </c>
      <c r="AI9" s="0" t="n">
        <f aca="false">LowExpected!T10</f>
        <v>0</v>
      </c>
      <c r="AJ9" s="0" t="n">
        <f aca="false">ModExpected!R10</f>
        <v>0</v>
      </c>
      <c r="AK9" s="0" t="n">
        <f aca="false">ModExpected!S10</f>
        <v>0</v>
      </c>
      <c r="AL9" s="0" t="n">
        <f aca="false">ModExpected!T10</f>
        <v>0</v>
      </c>
      <c r="AM9" s="0" t="n">
        <f aca="false">HighExpected!R10</f>
        <v>0</v>
      </c>
      <c r="AN9" s="0" t="n">
        <f aca="false">HighExpected!S10</f>
        <v>0</v>
      </c>
      <c r="AO9" s="0" t="n">
        <f aca="false">HighExpected!T10</f>
        <v>0</v>
      </c>
      <c r="AP9" s="0" t="n">
        <f aca="false">LowExpected!U10</f>
        <v>10</v>
      </c>
      <c r="AQ9" s="0" t="n">
        <f aca="false">LowExpected!V10</f>
        <v>11</v>
      </c>
      <c r="AR9" s="0" t="n">
        <f aca="false">LowExpected!W10</f>
        <v>11</v>
      </c>
      <c r="AS9" s="0" t="n">
        <f aca="false">LowExpected!X10</f>
        <v>11</v>
      </c>
      <c r="AT9" s="0" t="n">
        <f aca="false">ModExpected!V10</f>
        <v>12</v>
      </c>
      <c r="AU9" s="0" t="n">
        <f aca="false">ModExpected!W10</f>
        <v>12</v>
      </c>
      <c r="AV9" s="0" t="n">
        <f aca="false">ModExpected!X10</f>
        <v>12</v>
      </c>
      <c r="AW9" s="0" t="n">
        <f aca="false">HighExpected!V10</f>
        <v>15</v>
      </c>
      <c r="AX9" s="0" t="n">
        <f aca="false">HighExpected!W10</f>
        <v>15</v>
      </c>
      <c r="AY9" s="0" t="n">
        <f aca="false">HighExpected!X10</f>
        <v>15</v>
      </c>
      <c r="AZ9" s="0" t="n">
        <f aca="false">LowExpected!Y10</f>
        <v>0</v>
      </c>
      <c r="BA9" s="0" t="n">
        <f aca="false">LowExpected!Z10</f>
        <v>0</v>
      </c>
      <c r="BB9" s="0" t="n">
        <f aca="false">LowExpected!AA10</f>
        <v>0</v>
      </c>
      <c r="BC9" s="0" t="n">
        <f aca="false">LowExpected!AB10</f>
        <v>0</v>
      </c>
      <c r="BD9" s="0" t="n">
        <f aca="false">ModExpected!Z10</f>
        <v>0</v>
      </c>
      <c r="BE9" s="0" t="n">
        <f aca="false">ModExpected!AA10</f>
        <v>0</v>
      </c>
      <c r="BF9" s="0" t="n">
        <f aca="false">ModExpected!AB10</f>
        <v>0</v>
      </c>
      <c r="BG9" s="0" t="n">
        <f aca="false">HighExpected!Z10</f>
        <v>0</v>
      </c>
      <c r="BH9" s="0" t="n">
        <f aca="false">HighExpected!AA10</f>
        <v>0</v>
      </c>
      <c r="BI9" s="0" t="n">
        <f aca="false">HighExpected!AB10</f>
        <v>0</v>
      </c>
    </row>
    <row r="10" customFormat="false" ht="15" hidden="false" customHeight="false" outlineLevel="0" collapsed="false">
      <c r="A10" s="19" t="str">
        <f aca="false">Specs!A11</f>
        <v>eCANOPY_TREES_MIDSTORY_HEIGHT</v>
      </c>
      <c r="B10" s="0" t="n">
        <f aca="false">LowExpected!E11</f>
        <v>0</v>
      </c>
      <c r="C10" s="0" t="n">
        <f aca="false">LowExpected!F11</f>
        <v>0</v>
      </c>
      <c r="D10" s="0" t="n">
        <f aca="false">LowExpected!G11</f>
        <v>0</v>
      </c>
      <c r="E10" s="0" t="n">
        <f aca="false">LowExpected!H11</f>
        <v>0</v>
      </c>
      <c r="F10" s="0" t="n">
        <f aca="false">ModExpected!F11</f>
        <v>0</v>
      </c>
      <c r="G10" s="0" t="n">
        <f aca="false">ModExpected!G11</f>
        <v>0</v>
      </c>
      <c r="H10" s="0" t="n">
        <f aca="false">ModExpected!H11</f>
        <v>0</v>
      </c>
      <c r="I10" s="0" t="n">
        <f aca="false">HighExpected!F11</f>
        <v>0</v>
      </c>
      <c r="J10" s="0" t="n">
        <f aca="false">HighExpected!G11</f>
        <v>0</v>
      </c>
      <c r="K10" s="0" t="n">
        <f aca="false">HighExpected!H11</f>
        <v>0</v>
      </c>
      <c r="L10" s="0" t="n">
        <f aca="false">LowExpected!I11</f>
        <v>0</v>
      </c>
      <c r="M10" s="0" t="n">
        <f aca="false">LowExpected!J11</f>
        <v>0</v>
      </c>
      <c r="N10" s="0" t="n">
        <f aca="false">LowExpected!K11</f>
        <v>0</v>
      </c>
      <c r="O10" s="0" t="n">
        <f aca="false">LowExpected!L11</f>
        <v>0</v>
      </c>
      <c r="P10" s="0" t="n">
        <f aca="false">ModExpected!J11</f>
        <v>0</v>
      </c>
      <c r="Q10" s="0" t="n">
        <f aca="false">ModExpected!K11</f>
        <v>0</v>
      </c>
      <c r="R10" s="0" t="n">
        <f aca="false">ModExpected!L11</f>
        <v>0</v>
      </c>
      <c r="S10" s="0" t="n">
        <f aca="false">HighExpected!J11</f>
        <v>0</v>
      </c>
      <c r="T10" s="0" t="n">
        <f aca="false">HighExpected!K11</f>
        <v>0</v>
      </c>
      <c r="U10" s="0" t="n">
        <f aca="false">HighExpected!L11</f>
        <v>0</v>
      </c>
      <c r="V10" s="0" t="n">
        <f aca="false">LowExpected!M11</f>
        <v>0</v>
      </c>
      <c r="W10" s="0" t="n">
        <f aca="false">LowExpected!N11</f>
        <v>0</v>
      </c>
      <c r="X10" s="0" t="n">
        <f aca="false">LowExpected!O11</f>
        <v>0</v>
      </c>
      <c r="Y10" s="0" t="n">
        <f aca="false">LowExpected!P11</f>
        <v>0</v>
      </c>
      <c r="Z10" s="0" t="n">
        <f aca="false">ModExpected!N11</f>
        <v>0</v>
      </c>
      <c r="AA10" s="0" t="n">
        <f aca="false">ModExpected!O11</f>
        <v>0</v>
      </c>
      <c r="AB10" s="0" t="n">
        <f aca="false">ModExpected!P11</f>
        <v>0</v>
      </c>
      <c r="AC10" s="0" t="n">
        <f aca="false">HighExpected!N11</f>
        <v>0</v>
      </c>
      <c r="AD10" s="0" t="n">
        <f aca="false">HighExpected!O11</f>
        <v>0</v>
      </c>
      <c r="AE10" s="0" t="n">
        <f aca="false">HighExpected!P11</f>
        <v>0</v>
      </c>
      <c r="AF10" s="0" t="n">
        <f aca="false">LowExpected!Q11</f>
        <v>0</v>
      </c>
      <c r="AG10" s="0" t="n">
        <f aca="false">LowExpected!R11</f>
        <v>0</v>
      </c>
      <c r="AH10" s="0" t="n">
        <f aca="false">LowExpected!S11</f>
        <v>0</v>
      </c>
      <c r="AI10" s="0" t="n">
        <f aca="false">LowExpected!T11</f>
        <v>0</v>
      </c>
      <c r="AJ10" s="0" t="n">
        <f aca="false">ModExpected!R11</f>
        <v>0</v>
      </c>
      <c r="AK10" s="0" t="n">
        <f aca="false">ModExpected!S11</f>
        <v>0</v>
      </c>
      <c r="AL10" s="0" t="n">
        <f aca="false">ModExpected!T11</f>
        <v>0</v>
      </c>
      <c r="AM10" s="0" t="n">
        <f aca="false">HighExpected!R11</f>
        <v>0</v>
      </c>
      <c r="AN10" s="0" t="n">
        <f aca="false">HighExpected!S11</f>
        <v>0</v>
      </c>
      <c r="AO10" s="0" t="n">
        <f aca="false">HighExpected!T11</f>
        <v>0</v>
      </c>
      <c r="AP10" s="0" t="n">
        <f aca="false">LowExpected!U11</f>
        <v>44</v>
      </c>
      <c r="AQ10" s="0" t="n">
        <f aca="false">LowExpected!V11</f>
        <v>44</v>
      </c>
      <c r="AR10" s="0" t="n">
        <f aca="false">LowExpected!W11</f>
        <v>44</v>
      </c>
      <c r="AS10" s="0" t="n">
        <f aca="false">LowExpected!X11</f>
        <v>44</v>
      </c>
      <c r="AT10" s="0" t="n">
        <f aca="false">ModExpected!V11</f>
        <v>44</v>
      </c>
      <c r="AU10" s="0" t="n">
        <f aca="false">ModExpected!W11</f>
        <v>44</v>
      </c>
      <c r="AV10" s="0" t="n">
        <f aca="false">ModExpected!X11</f>
        <v>44</v>
      </c>
      <c r="AW10" s="0" t="n">
        <f aca="false">HighExpected!V11</f>
        <v>44</v>
      </c>
      <c r="AX10" s="0" t="n">
        <f aca="false">HighExpected!W11</f>
        <v>44</v>
      </c>
      <c r="AY10" s="0" t="n">
        <f aca="false">HighExpected!X11</f>
        <v>44</v>
      </c>
      <c r="AZ10" s="0" t="n">
        <f aca="false">LowExpected!Y11</f>
        <v>0</v>
      </c>
      <c r="BA10" s="0" t="n">
        <f aca="false">LowExpected!Z11</f>
        <v>0</v>
      </c>
      <c r="BB10" s="0" t="n">
        <f aca="false">LowExpected!AA11</f>
        <v>0</v>
      </c>
      <c r="BC10" s="0" t="n">
        <f aca="false">LowExpected!AB11</f>
        <v>0</v>
      </c>
      <c r="BD10" s="0" t="n">
        <f aca="false">ModExpected!Z11</f>
        <v>0</v>
      </c>
      <c r="BE10" s="0" t="n">
        <f aca="false">ModExpected!AA11</f>
        <v>0</v>
      </c>
      <c r="BF10" s="0" t="n">
        <f aca="false">ModExpected!AB11</f>
        <v>0</v>
      </c>
      <c r="BG10" s="0" t="n">
        <f aca="false">HighExpected!Z11</f>
        <v>0</v>
      </c>
      <c r="BH10" s="0" t="n">
        <f aca="false">HighExpected!AA11</f>
        <v>0</v>
      </c>
      <c r="BI10" s="0" t="n">
        <f aca="false">HighExpected!AB11</f>
        <v>0</v>
      </c>
    </row>
    <row r="11" customFormat="false" ht="15" hidden="false" customHeight="false" outlineLevel="0" collapsed="false">
      <c r="A11" s="19" t="str">
        <f aca="false">Specs!A12</f>
        <v>eCANOPY_TREES_MIDSTORY_PERCENT_COVER</v>
      </c>
      <c r="B11" s="0" t="n">
        <f aca="false">LowExpected!E12</f>
        <v>0</v>
      </c>
      <c r="C11" s="0" t="n">
        <f aca="false">LowExpected!F12</f>
        <v>0</v>
      </c>
      <c r="D11" s="0" t="n">
        <f aca="false">LowExpected!G12</f>
        <v>0</v>
      </c>
      <c r="E11" s="0" t="n">
        <f aca="false">LowExpected!H12</f>
        <v>0</v>
      </c>
      <c r="F11" s="0" t="n">
        <f aca="false">ModExpected!F12</f>
        <v>0</v>
      </c>
      <c r="G11" s="0" t="n">
        <f aca="false">ModExpected!G12</f>
        <v>0</v>
      </c>
      <c r="H11" s="0" t="n">
        <f aca="false">ModExpected!H12</f>
        <v>0</v>
      </c>
      <c r="I11" s="0" t="n">
        <f aca="false">HighExpected!F12</f>
        <v>0</v>
      </c>
      <c r="J11" s="0" t="n">
        <f aca="false">HighExpected!G12</f>
        <v>0</v>
      </c>
      <c r="K11" s="0" t="n">
        <f aca="false">HighExpected!H12</f>
        <v>0</v>
      </c>
      <c r="L11" s="0" t="n">
        <f aca="false">LowExpected!I12</f>
        <v>0</v>
      </c>
      <c r="M11" s="0" t="n">
        <f aca="false">LowExpected!J12</f>
        <v>0</v>
      </c>
      <c r="N11" s="0" t="n">
        <f aca="false">LowExpected!K12</f>
        <v>0</v>
      </c>
      <c r="O11" s="0" t="n">
        <f aca="false">LowExpected!L12</f>
        <v>0</v>
      </c>
      <c r="P11" s="0" t="n">
        <f aca="false">ModExpected!J12</f>
        <v>0</v>
      </c>
      <c r="Q11" s="0" t="n">
        <f aca="false">ModExpected!K12</f>
        <v>0</v>
      </c>
      <c r="R11" s="0" t="n">
        <f aca="false">ModExpected!L12</f>
        <v>0</v>
      </c>
      <c r="S11" s="0" t="n">
        <f aca="false">HighExpected!J12</f>
        <v>0</v>
      </c>
      <c r="T11" s="0" t="n">
        <f aca="false">HighExpected!K12</f>
        <v>0</v>
      </c>
      <c r="U11" s="0" t="n">
        <f aca="false">HighExpected!L12</f>
        <v>0</v>
      </c>
      <c r="V11" s="0" t="n">
        <f aca="false">LowExpected!M12</f>
        <v>0</v>
      </c>
      <c r="W11" s="0" t="n">
        <f aca="false">LowExpected!N12</f>
        <v>0</v>
      </c>
      <c r="X11" s="0" t="n">
        <f aca="false">LowExpected!O12</f>
        <v>0</v>
      </c>
      <c r="Y11" s="0" t="n">
        <f aca="false">LowExpected!P12</f>
        <v>0</v>
      </c>
      <c r="Z11" s="0" t="n">
        <f aca="false">ModExpected!N12</f>
        <v>0</v>
      </c>
      <c r="AA11" s="0" t="n">
        <f aca="false">ModExpected!O12</f>
        <v>0</v>
      </c>
      <c r="AB11" s="0" t="n">
        <f aca="false">ModExpected!P12</f>
        <v>0</v>
      </c>
      <c r="AC11" s="0" t="n">
        <f aca="false">HighExpected!N12</f>
        <v>0</v>
      </c>
      <c r="AD11" s="0" t="n">
        <f aca="false">HighExpected!O12</f>
        <v>0</v>
      </c>
      <c r="AE11" s="0" t="n">
        <f aca="false">HighExpected!P12</f>
        <v>0</v>
      </c>
      <c r="AF11" s="0" t="n">
        <f aca="false">LowExpected!Q12</f>
        <v>0</v>
      </c>
      <c r="AG11" s="0" t="n">
        <f aca="false">LowExpected!R12</f>
        <v>0</v>
      </c>
      <c r="AH11" s="0" t="n">
        <f aca="false">LowExpected!S12</f>
        <v>0</v>
      </c>
      <c r="AI11" s="0" t="n">
        <f aca="false">LowExpected!T12</f>
        <v>0</v>
      </c>
      <c r="AJ11" s="0" t="n">
        <f aca="false">ModExpected!R12</f>
        <v>0</v>
      </c>
      <c r="AK11" s="0" t="n">
        <f aca="false">ModExpected!S12</f>
        <v>0</v>
      </c>
      <c r="AL11" s="0" t="n">
        <f aca="false">ModExpected!T12</f>
        <v>0</v>
      </c>
      <c r="AM11" s="0" t="n">
        <f aca="false">HighExpected!R12</f>
        <v>0</v>
      </c>
      <c r="AN11" s="0" t="n">
        <f aca="false">HighExpected!S12</f>
        <v>0</v>
      </c>
      <c r="AO11" s="0" t="n">
        <f aca="false">HighExpected!T12</f>
        <v>0</v>
      </c>
      <c r="AP11" s="0" t="n">
        <f aca="false">LowExpected!U12</f>
        <v>50</v>
      </c>
      <c r="AQ11" s="0" t="n">
        <f aca="false">LowExpected!V12</f>
        <v>45</v>
      </c>
      <c r="AR11" s="0" t="n">
        <f aca="false">LowExpected!W12</f>
        <v>45</v>
      </c>
      <c r="AS11" s="0" t="n">
        <f aca="false">LowExpected!X12</f>
        <v>45</v>
      </c>
      <c r="AT11" s="0" t="n">
        <f aca="false">ModExpected!V12</f>
        <v>30</v>
      </c>
      <c r="AU11" s="0" t="n">
        <f aca="false">ModExpected!W12</f>
        <v>27</v>
      </c>
      <c r="AV11" s="0" t="n">
        <f aca="false">ModExpected!X12</f>
        <v>27</v>
      </c>
      <c r="AW11" s="0" t="n">
        <f aca="false">HighExpected!V12</f>
        <v>12.5</v>
      </c>
      <c r="AX11" s="0" t="n">
        <f aca="false">HighExpected!W12</f>
        <v>11.25</v>
      </c>
      <c r="AY11" s="0" t="n">
        <f aca="false">HighExpected!X12</f>
        <v>11.25</v>
      </c>
      <c r="AZ11" s="0" t="n">
        <f aca="false">LowExpected!Y12</f>
        <v>0</v>
      </c>
      <c r="BA11" s="0" t="n">
        <f aca="false">LowExpected!Z12</f>
        <v>0</v>
      </c>
      <c r="BB11" s="0" t="n">
        <f aca="false">LowExpected!AA12</f>
        <v>0</v>
      </c>
      <c r="BC11" s="0" t="n">
        <f aca="false">LowExpected!AB12</f>
        <v>0</v>
      </c>
      <c r="BD11" s="0" t="n">
        <f aca="false">ModExpected!Z12</f>
        <v>0</v>
      </c>
      <c r="BE11" s="0" t="n">
        <f aca="false">ModExpected!AA12</f>
        <v>0</v>
      </c>
      <c r="BF11" s="0" t="n">
        <f aca="false">ModExpected!AB12</f>
        <v>0</v>
      </c>
      <c r="BG11" s="0" t="n">
        <f aca="false">HighExpected!Z12</f>
        <v>0</v>
      </c>
      <c r="BH11" s="0" t="n">
        <f aca="false">HighExpected!AA12</f>
        <v>0</v>
      </c>
      <c r="BI11" s="0" t="n">
        <f aca="false">HighExpected!AB12</f>
        <v>0</v>
      </c>
    </row>
    <row r="12" customFormat="false" ht="15" hidden="false" customHeight="false" outlineLevel="0" collapsed="false">
      <c r="A12" s="19" t="str">
        <f aca="false">Specs!A13</f>
        <v>eCANOPY_TREES_MIDSTORY_STEM_DENSITY</v>
      </c>
      <c r="B12" s="0" t="n">
        <f aca="false">LowExpected!E13</f>
        <v>0</v>
      </c>
      <c r="C12" s="0" t="n">
        <f aca="false">LowExpected!F13</f>
        <v>0</v>
      </c>
      <c r="D12" s="0" t="n">
        <f aca="false">LowExpected!G13</f>
        <v>0</v>
      </c>
      <c r="E12" s="0" t="n">
        <f aca="false">LowExpected!H13</f>
        <v>0</v>
      </c>
      <c r="F12" s="0" t="n">
        <f aca="false">ModExpected!F13</f>
        <v>0</v>
      </c>
      <c r="G12" s="0" t="n">
        <f aca="false">ModExpected!G13</f>
        <v>0</v>
      </c>
      <c r="H12" s="0" t="n">
        <f aca="false">ModExpected!H13</f>
        <v>0</v>
      </c>
      <c r="I12" s="0" t="n">
        <f aca="false">HighExpected!F13</f>
        <v>0</v>
      </c>
      <c r="J12" s="0" t="n">
        <f aca="false">HighExpected!G13</f>
        <v>0</v>
      </c>
      <c r="K12" s="0" t="n">
        <f aca="false">HighExpected!H13</f>
        <v>0</v>
      </c>
      <c r="L12" s="0" t="n">
        <f aca="false">LowExpected!I13</f>
        <v>0</v>
      </c>
      <c r="M12" s="0" t="n">
        <f aca="false">LowExpected!J13</f>
        <v>0</v>
      </c>
      <c r="N12" s="0" t="n">
        <f aca="false">LowExpected!K13</f>
        <v>0</v>
      </c>
      <c r="O12" s="0" t="n">
        <f aca="false">LowExpected!L13</f>
        <v>0</v>
      </c>
      <c r="P12" s="0" t="n">
        <f aca="false">ModExpected!J13</f>
        <v>0</v>
      </c>
      <c r="Q12" s="0" t="n">
        <f aca="false">ModExpected!K13</f>
        <v>0</v>
      </c>
      <c r="R12" s="0" t="n">
        <f aca="false">ModExpected!L13</f>
        <v>0</v>
      </c>
      <c r="S12" s="0" t="n">
        <f aca="false">HighExpected!J13</f>
        <v>0</v>
      </c>
      <c r="T12" s="0" t="n">
        <f aca="false">HighExpected!K13</f>
        <v>0</v>
      </c>
      <c r="U12" s="0" t="n">
        <f aca="false">HighExpected!L13</f>
        <v>0</v>
      </c>
      <c r="V12" s="0" t="n">
        <f aca="false">LowExpected!M13</f>
        <v>0</v>
      </c>
      <c r="W12" s="0" t="n">
        <f aca="false">LowExpected!N13</f>
        <v>0</v>
      </c>
      <c r="X12" s="0" t="n">
        <f aca="false">LowExpected!O13</f>
        <v>0</v>
      </c>
      <c r="Y12" s="0" t="n">
        <f aca="false">LowExpected!P13</f>
        <v>0</v>
      </c>
      <c r="Z12" s="0" t="n">
        <f aca="false">ModExpected!N13</f>
        <v>0</v>
      </c>
      <c r="AA12" s="0" t="n">
        <f aca="false">ModExpected!O13</f>
        <v>0</v>
      </c>
      <c r="AB12" s="0" t="n">
        <f aca="false">ModExpected!P13</f>
        <v>0</v>
      </c>
      <c r="AC12" s="0" t="n">
        <f aca="false">HighExpected!N13</f>
        <v>0</v>
      </c>
      <c r="AD12" s="0" t="n">
        <f aca="false">HighExpected!O13</f>
        <v>0</v>
      </c>
      <c r="AE12" s="0" t="n">
        <f aca="false">HighExpected!P13</f>
        <v>0</v>
      </c>
      <c r="AF12" s="0" t="n">
        <f aca="false">LowExpected!Q13</f>
        <v>0</v>
      </c>
      <c r="AG12" s="0" t="n">
        <f aca="false">LowExpected!R13</f>
        <v>0</v>
      </c>
      <c r="AH12" s="0" t="n">
        <f aca="false">LowExpected!S13</f>
        <v>0</v>
      </c>
      <c r="AI12" s="0" t="n">
        <f aca="false">LowExpected!T13</f>
        <v>0</v>
      </c>
      <c r="AJ12" s="0" t="n">
        <f aca="false">ModExpected!R13</f>
        <v>0</v>
      </c>
      <c r="AK12" s="0" t="n">
        <f aca="false">ModExpected!S13</f>
        <v>0</v>
      </c>
      <c r="AL12" s="0" t="n">
        <f aca="false">ModExpected!T13</f>
        <v>0</v>
      </c>
      <c r="AM12" s="0" t="n">
        <f aca="false">HighExpected!R13</f>
        <v>0</v>
      </c>
      <c r="AN12" s="0" t="n">
        <f aca="false">HighExpected!S13</f>
        <v>0</v>
      </c>
      <c r="AO12" s="0" t="n">
        <f aca="false">HighExpected!T13</f>
        <v>0</v>
      </c>
      <c r="AP12" s="0" t="n">
        <f aca="false">LowExpected!U13</f>
        <v>150</v>
      </c>
      <c r="AQ12" s="0" t="n">
        <f aca="false">LowExpected!V13</f>
        <v>135</v>
      </c>
      <c r="AR12" s="0" t="n">
        <f aca="false">LowExpected!W13</f>
        <v>135</v>
      </c>
      <c r="AS12" s="0" t="n">
        <f aca="false">LowExpected!X13</f>
        <v>135</v>
      </c>
      <c r="AT12" s="0" t="n">
        <f aca="false">ModExpected!V13</f>
        <v>90</v>
      </c>
      <c r="AU12" s="0" t="n">
        <f aca="false">ModExpected!W13</f>
        <v>81</v>
      </c>
      <c r="AV12" s="0" t="n">
        <f aca="false">ModExpected!X13</f>
        <v>81</v>
      </c>
      <c r="AW12" s="0" t="n">
        <f aca="false">HighExpected!V13</f>
        <v>37.5</v>
      </c>
      <c r="AX12" s="0" t="n">
        <f aca="false">HighExpected!W13</f>
        <v>33.75</v>
      </c>
      <c r="AY12" s="0" t="n">
        <f aca="false">HighExpected!X13</f>
        <v>33.75</v>
      </c>
      <c r="AZ12" s="0" t="n">
        <f aca="false">LowExpected!Y13</f>
        <v>0</v>
      </c>
      <c r="BA12" s="0" t="n">
        <f aca="false">LowExpected!Z13</f>
        <v>0</v>
      </c>
      <c r="BB12" s="0" t="n">
        <f aca="false">LowExpected!AA13</f>
        <v>0</v>
      </c>
      <c r="BC12" s="0" t="n">
        <f aca="false">LowExpected!AB13</f>
        <v>0</v>
      </c>
      <c r="BD12" s="0" t="n">
        <f aca="false">ModExpected!Z13</f>
        <v>0</v>
      </c>
      <c r="BE12" s="0" t="n">
        <f aca="false">ModExpected!AA13</f>
        <v>0</v>
      </c>
      <c r="BF12" s="0" t="n">
        <f aca="false">ModExpected!AB13</f>
        <v>0</v>
      </c>
      <c r="BG12" s="0" t="n">
        <f aca="false">HighExpected!Z13</f>
        <v>0</v>
      </c>
      <c r="BH12" s="0" t="n">
        <f aca="false">HighExpected!AA13</f>
        <v>0</v>
      </c>
      <c r="BI12" s="0" t="n">
        <f aca="false">HighExpected!AB13</f>
        <v>0</v>
      </c>
    </row>
    <row r="13" customFormat="false" ht="15" hidden="false" customHeight="false" outlineLevel="0" collapsed="false">
      <c r="A13" s="19" t="str">
        <f aca="false">Specs!A14</f>
        <v>eCANOPY_TREES_UNDERSTORY_DIAMETER_AT_BREAST_HEIGHT</v>
      </c>
      <c r="B13" s="0" t="n">
        <f aca="false">LowExpected!E14</f>
        <v>0</v>
      </c>
      <c r="C13" s="0" t="n">
        <f aca="false">LowExpected!F14</f>
        <v>0</v>
      </c>
      <c r="D13" s="0" t="n">
        <f aca="false">LowExpected!G14</f>
        <v>0</v>
      </c>
      <c r="E13" s="0" t="n">
        <f aca="false">LowExpected!H14</f>
        <v>0</v>
      </c>
      <c r="F13" s="0" t="n">
        <f aca="false">ModExpected!F14</f>
        <v>0</v>
      </c>
      <c r="G13" s="0" t="n">
        <f aca="false">ModExpected!G14</f>
        <v>0</v>
      </c>
      <c r="H13" s="0" t="n">
        <f aca="false">ModExpected!H14</f>
        <v>0</v>
      </c>
      <c r="I13" s="0" t="n">
        <f aca="false">HighExpected!F14</f>
        <v>0</v>
      </c>
      <c r="J13" s="0" t="n">
        <f aca="false">HighExpected!G14</f>
        <v>0</v>
      </c>
      <c r="K13" s="0" t="n">
        <f aca="false">HighExpected!H14</f>
        <v>0</v>
      </c>
      <c r="L13" s="0" t="n">
        <f aca="false">LowExpected!I14</f>
        <v>0</v>
      </c>
      <c r="M13" s="0" t="n">
        <f aca="false">LowExpected!J14</f>
        <v>0</v>
      </c>
      <c r="N13" s="0" t="n">
        <f aca="false">LowExpected!K14</f>
        <v>0</v>
      </c>
      <c r="O13" s="0" t="n">
        <f aca="false">LowExpected!L14</f>
        <v>0</v>
      </c>
      <c r="P13" s="0" t="n">
        <f aca="false">ModExpected!J14</f>
        <v>0</v>
      </c>
      <c r="Q13" s="0" t="n">
        <f aca="false">ModExpected!K14</f>
        <v>0</v>
      </c>
      <c r="R13" s="0" t="n">
        <f aca="false">ModExpected!L14</f>
        <v>0</v>
      </c>
      <c r="S13" s="0" t="n">
        <f aca="false">HighExpected!J14</f>
        <v>0</v>
      </c>
      <c r="T13" s="0" t="n">
        <f aca="false">HighExpected!K14</f>
        <v>0</v>
      </c>
      <c r="U13" s="0" t="n">
        <f aca="false">HighExpected!L14</f>
        <v>0</v>
      </c>
      <c r="V13" s="0" t="n">
        <f aca="false">LowExpected!M14</f>
        <v>0</v>
      </c>
      <c r="W13" s="0" t="n">
        <f aca="false">LowExpected!N14</f>
        <v>0</v>
      </c>
      <c r="X13" s="0" t="n">
        <f aca="false">LowExpected!O14</f>
        <v>0</v>
      </c>
      <c r="Y13" s="0" t="n">
        <f aca="false">LowExpected!P14</f>
        <v>0</v>
      </c>
      <c r="Z13" s="0" t="n">
        <f aca="false">ModExpected!N14</f>
        <v>0</v>
      </c>
      <c r="AA13" s="0" t="n">
        <f aca="false">ModExpected!O14</f>
        <v>0</v>
      </c>
      <c r="AB13" s="0" t="n">
        <f aca="false">ModExpected!P14</f>
        <v>0</v>
      </c>
      <c r="AC13" s="0" t="n">
        <f aca="false">HighExpected!N14</f>
        <v>0</v>
      </c>
      <c r="AD13" s="0" t="n">
        <f aca="false">HighExpected!O14</f>
        <v>0</v>
      </c>
      <c r="AE13" s="0" t="n">
        <f aca="false">HighExpected!P14</f>
        <v>0</v>
      </c>
      <c r="AF13" s="0" t="n">
        <f aca="false">LowExpected!Q14</f>
        <v>0.5</v>
      </c>
      <c r="AG13" s="0" t="n">
        <f aca="false">LowExpected!R14</f>
        <v>0.5</v>
      </c>
      <c r="AH13" s="0" t="n">
        <f aca="false">LowExpected!S14</f>
        <v>0.5</v>
      </c>
      <c r="AI13" s="0" t="n">
        <f aca="false">LowExpected!T14</f>
        <v>0.5</v>
      </c>
      <c r="AJ13" s="0" t="n">
        <f aca="false">ModExpected!R14</f>
        <v>0.5</v>
      </c>
      <c r="AK13" s="0" t="n">
        <f aca="false">ModExpected!S14</f>
        <v>0.5</v>
      </c>
      <c r="AL13" s="0" t="n">
        <f aca="false">ModExpected!T14</f>
        <v>0.5</v>
      </c>
      <c r="AM13" s="0" t="n">
        <f aca="false">HighExpected!R14</f>
        <v>0.5</v>
      </c>
      <c r="AN13" s="0" t="n">
        <f aca="false">HighExpected!S14</f>
        <v>0.5</v>
      </c>
      <c r="AO13" s="0" t="n">
        <f aca="false">HighExpected!T14</f>
        <v>0.5</v>
      </c>
      <c r="AP13" s="0" t="n">
        <f aca="false">LowExpected!U14</f>
        <v>1.7</v>
      </c>
      <c r="AQ13" s="0" t="n">
        <f aca="false">LowExpected!V14</f>
        <v>1.7</v>
      </c>
      <c r="AR13" s="0" t="n">
        <f aca="false">LowExpected!W14</f>
        <v>1.7</v>
      </c>
      <c r="AS13" s="0" t="n">
        <f aca="false">LowExpected!X14</f>
        <v>1.7</v>
      </c>
      <c r="AT13" s="0" t="n">
        <f aca="false">ModExpected!V14</f>
        <v>1.7</v>
      </c>
      <c r="AU13" s="0" t="n">
        <f aca="false">ModExpected!W14</f>
        <v>1.7</v>
      </c>
      <c r="AV13" s="0" t="n">
        <f aca="false">ModExpected!X14</f>
        <v>1.7</v>
      </c>
      <c r="AW13" s="0" t="n">
        <f aca="false">HighExpected!V14</f>
        <v>1.7</v>
      </c>
      <c r="AX13" s="0" t="n">
        <f aca="false">HighExpected!W14</f>
        <v>1.7</v>
      </c>
      <c r="AY13" s="0" t="n">
        <f aca="false">HighExpected!X14</f>
        <v>1.7</v>
      </c>
      <c r="AZ13" s="0" t="n">
        <f aca="false">LowExpected!Y14</f>
        <v>1</v>
      </c>
      <c r="BA13" s="0" t="n">
        <f aca="false">LowExpected!Z14</f>
        <v>1</v>
      </c>
      <c r="BB13" s="0" t="n">
        <f aca="false">LowExpected!AA14</f>
        <v>1</v>
      </c>
      <c r="BC13" s="0" t="n">
        <f aca="false">LowExpected!AB14</f>
        <v>1</v>
      </c>
      <c r="BD13" s="0" t="n">
        <f aca="false">ModExpected!Z14</f>
        <v>1</v>
      </c>
      <c r="BE13" s="0" t="n">
        <f aca="false">ModExpected!AA14</f>
        <v>1</v>
      </c>
      <c r="BF13" s="0" t="n">
        <f aca="false">ModExpected!AB14</f>
        <v>1</v>
      </c>
      <c r="BG13" s="0" t="n">
        <f aca="false">HighExpected!Z14</f>
        <v>1</v>
      </c>
      <c r="BH13" s="0" t="n">
        <f aca="false">HighExpected!AA14</f>
        <v>1</v>
      </c>
      <c r="BI13" s="0" t="n">
        <f aca="false">HighExpected!AB14</f>
        <v>1</v>
      </c>
    </row>
    <row r="14" customFormat="false" ht="15" hidden="false" customHeight="false" outlineLevel="0" collapsed="false">
      <c r="A14" s="19" t="str">
        <f aca="false">Specs!A15</f>
        <v>eCANOPY_TREES_UNDERSTORY_HEIGHT_TO_LIVE_CROWN</v>
      </c>
      <c r="B14" s="0" t="n">
        <f aca="false">LowExpected!E15</f>
        <v>0</v>
      </c>
      <c r="C14" s="0" t="n">
        <f aca="false">LowExpected!F15</f>
        <v>0</v>
      </c>
      <c r="D14" s="0" t="n">
        <f aca="false">LowExpected!G15</f>
        <v>0</v>
      </c>
      <c r="E14" s="0" t="n">
        <f aca="false">LowExpected!H15</f>
        <v>0</v>
      </c>
      <c r="F14" s="0" t="n">
        <f aca="false">ModExpected!F15</f>
        <v>0</v>
      </c>
      <c r="G14" s="0" t="n">
        <f aca="false">ModExpected!G15</f>
        <v>0</v>
      </c>
      <c r="H14" s="0" t="n">
        <f aca="false">ModExpected!H15</f>
        <v>0</v>
      </c>
      <c r="I14" s="0" t="n">
        <f aca="false">HighExpected!F15</f>
        <v>0</v>
      </c>
      <c r="J14" s="0" t="n">
        <f aca="false">HighExpected!G15</f>
        <v>0</v>
      </c>
      <c r="K14" s="0" t="n">
        <f aca="false">HighExpected!H15</f>
        <v>0</v>
      </c>
      <c r="L14" s="0" t="n">
        <f aca="false">LowExpected!I15</f>
        <v>0</v>
      </c>
      <c r="M14" s="0" t="n">
        <f aca="false">LowExpected!J15</f>
        <v>0</v>
      </c>
      <c r="N14" s="0" t="n">
        <f aca="false">LowExpected!K15</f>
        <v>0</v>
      </c>
      <c r="O14" s="0" t="n">
        <f aca="false">LowExpected!L15</f>
        <v>0</v>
      </c>
      <c r="P14" s="0" t="n">
        <f aca="false">ModExpected!J15</f>
        <v>0</v>
      </c>
      <c r="Q14" s="0" t="n">
        <f aca="false">ModExpected!K15</f>
        <v>0</v>
      </c>
      <c r="R14" s="0" t="n">
        <f aca="false">ModExpected!L15</f>
        <v>0</v>
      </c>
      <c r="S14" s="0" t="n">
        <f aca="false">HighExpected!J15</f>
        <v>0</v>
      </c>
      <c r="T14" s="0" t="n">
        <f aca="false">HighExpected!K15</f>
        <v>0</v>
      </c>
      <c r="U14" s="0" t="n">
        <f aca="false">HighExpected!L15</f>
        <v>0</v>
      </c>
      <c r="V14" s="0" t="n">
        <f aca="false">LowExpected!M15</f>
        <v>0</v>
      </c>
      <c r="W14" s="0" t="n">
        <f aca="false">LowExpected!N15</f>
        <v>0</v>
      </c>
      <c r="X14" s="0" t="n">
        <f aca="false">LowExpected!O15</f>
        <v>0</v>
      </c>
      <c r="Y14" s="0" t="n">
        <f aca="false">LowExpected!P15</f>
        <v>0</v>
      </c>
      <c r="Z14" s="0" t="n">
        <f aca="false">ModExpected!N15</f>
        <v>0</v>
      </c>
      <c r="AA14" s="0" t="n">
        <f aca="false">ModExpected!O15</f>
        <v>0</v>
      </c>
      <c r="AB14" s="0" t="n">
        <f aca="false">ModExpected!P15</f>
        <v>0</v>
      </c>
      <c r="AC14" s="0" t="n">
        <f aca="false">HighExpected!N15</f>
        <v>0</v>
      </c>
      <c r="AD14" s="0" t="n">
        <f aca="false">HighExpected!O15</f>
        <v>0</v>
      </c>
      <c r="AE14" s="0" t="n">
        <f aca="false">HighExpected!P15</f>
        <v>0</v>
      </c>
      <c r="AF14" s="0" t="n">
        <f aca="false">LowExpected!Q15</f>
        <v>0</v>
      </c>
      <c r="AG14" s="0" t="n">
        <f aca="false">LowExpected!R15</f>
        <v>0</v>
      </c>
      <c r="AH14" s="0" t="n">
        <f aca="false">LowExpected!S15</f>
        <v>0</v>
      </c>
      <c r="AI14" s="0" t="n">
        <f aca="false">LowExpected!T15</f>
        <v>0</v>
      </c>
      <c r="AJ14" s="0" t="n">
        <f aca="false">ModExpected!R15</f>
        <v>0</v>
      </c>
      <c r="AK14" s="0" t="n">
        <f aca="false">ModExpected!S15</f>
        <v>0</v>
      </c>
      <c r="AL14" s="0" t="n">
        <f aca="false">ModExpected!T15</f>
        <v>0</v>
      </c>
      <c r="AM14" s="0" t="n">
        <f aca="false">HighExpected!R15</f>
        <v>0</v>
      </c>
      <c r="AN14" s="0" t="n">
        <f aca="false">HighExpected!S15</f>
        <v>0</v>
      </c>
      <c r="AO14" s="0" t="n">
        <f aca="false">HighExpected!T15</f>
        <v>0</v>
      </c>
      <c r="AP14" s="0" t="n">
        <f aca="false">LowExpected!U15</f>
        <v>2</v>
      </c>
      <c r="AQ14" s="0" t="n">
        <f aca="false">LowExpected!V15</f>
        <v>2</v>
      </c>
      <c r="AR14" s="0" t="n">
        <f aca="false">LowExpected!W15</f>
        <v>2</v>
      </c>
      <c r="AS14" s="0" t="n">
        <f aca="false">LowExpected!X15</f>
        <v>2</v>
      </c>
      <c r="AT14" s="0" t="n">
        <f aca="false">ModExpected!V15</f>
        <v>2.6</v>
      </c>
      <c r="AU14" s="0" t="n">
        <f aca="false">ModExpected!W15</f>
        <v>2.6</v>
      </c>
      <c r="AV14" s="0" t="n">
        <f aca="false">ModExpected!X15</f>
        <v>2.6</v>
      </c>
      <c r="AW14" s="0" t="n">
        <f aca="false">HighExpected!V15</f>
        <v>3.6</v>
      </c>
      <c r="AX14" s="0" t="n">
        <f aca="false">HighExpected!W15</f>
        <v>3.6</v>
      </c>
      <c r="AY14" s="0" t="n">
        <f aca="false">HighExpected!X15</f>
        <v>3.6</v>
      </c>
      <c r="AZ14" s="0" t="n">
        <f aca="false">LowExpected!Y15</f>
        <v>2</v>
      </c>
      <c r="BA14" s="0" t="n">
        <f aca="false">LowExpected!Z15</f>
        <v>2</v>
      </c>
      <c r="BB14" s="0" t="n">
        <f aca="false">LowExpected!AA15</f>
        <v>2</v>
      </c>
      <c r="BC14" s="0" t="n">
        <f aca="false">LowExpected!AB15</f>
        <v>2</v>
      </c>
      <c r="BD14" s="0" t="n">
        <f aca="false">ModExpected!Z15</f>
        <v>2.6</v>
      </c>
      <c r="BE14" s="0" t="n">
        <f aca="false">ModExpected!AA15</f>
        <v>2.6</v>
      </c>
      <c r="BF14" s="0" t="n">
        <f aca="false">ModExpected!AB15</f>
        <v>2.6</v>
      </c>
      <c r="BG14" s="0" t="n">
        <f aca="false">HighExpected!Z15</f>
        <v>3.6</v>
      </c>
      <c r="BH14" s="0" t="n">
        <f aca="false">HighExpected!AA15</f>
        <v>3.6</v>
      </c>
      <c r="BI14" s="0" t="n">
        <f aca="false">HighExpected!AB15</f>
        <v>3.6</v>
      </c>
    </row>
    <row r="15" customFormat="false" ht="15" hidden="false" customHeight="false" outlineLevel="0" collapsed="false">
      <c r="A15" s="19" t="str">
        <f aca="false">Specs!A16</f>
        <v>eCANOPY_TREES_UNDERSTORY_HEIGHT</v>
      </c>
      <c r="B15" s="0" t="n">
        <f aca="false">LowExpected!E16</f>
        <v>0</v>
      </c>
      <c r="C15" s="0" t="n">
        <f aca="false">LowExpected!F16</f>
        <v>0</v>
      </c>
      <c r="D15" s="0" t="n">
        <f aca="false">LowExpected!G16</f>
        <v>0</v>
      </c>
      <c r="E15" s="0" t="n">
        <f aca="false">LowExpected!H16</f>
        <v>0</v>
      </c>
      <c r="F15" s="0" t="n">
        <f aca="false">ModExpected!F16</f>
        <v>0</v>
      </c>
      <c r="G15" s="0" t="n">
        <f aca="false">ModExpected!G16</f>
        <v>0</v>
      </c>
      <c r="H15" s="0" t="n">
        <f aca="false">ModExpected!H16</f>
        <v>0</v>
      </c>
      <c r="I15" s="0" t="n">
        <f aca="false">HighExpected!F16</f>
        <v>0</v>
      </c>
      <c r="J15" s="0" t="n">
        <f aca="false">HighExpected!G16</f>
        <v>0</v>
      </c>
      <c r="K15" s="0" t="n">
        <f aca="false">HighExpected!H16</f>
        <v>0</v>
      </c>
      <c r="L15" s="0" t="n">
        <f aca="false">LowExpected!I16</f>
        <v>0</v>
      </c>
      <c r="M15" s="0" t="n">
        <f aca="false">LowExpected!J16</f>
        <v>0</v>
      </c>
      <c r="N15" s="0" t="n">
        <f aca="false">LowExpected!K16</f>
        <v>0</v>
      </c>
      <c r="O15" s="0" t="n">
        <f aca="false">LowExpected!L16</f>
        <v>0</v>
      </c>
      <c r="P15" s="0" t="n">
        <f aca="false">ModExpected!J16</f>
        <v>0</v>
      </c>
      <c r="Q15" s="0" t="n">
        <f aca="false">ModExpected!K16</f>
        <v>0</v>
      </c>
      <c r="R15" s="0" t="n">
        <f aca="false">ModExpected!L16</f>
        <v>0</v>
      </c>
      <c r="S15" s="0" t="n">
        <f aca="false">HighExpected!J16</f>
        <v>0</v>
      </c>
      <c r="T15" s="0" t="n">
        <f aca="false">HighExpected!K16</f>
        <v>0</v>
      </c>
      <c r="U15" s="0" t="n">
        <f aca="false">HighExpected!L16</f>
        <v>0</v>
      </c>
      <c r="V15" s="0" t="n">
        <f aca="false">LowExpected!M16</f>
        <v>0</v>
      </c>
      <c r="W15" s="0" t="n">
        <f aca="false">LowExpected!N16</f>
        <v>0</v>
      </c>
      <c r="X15" s="0" t="n">
        <f aca="false">LowExpected!O16</f>
        <v>0</v>
      </c>
      <c r="Y15" s="0" t="n">
        <f aca="false">LowExpected!P16</f>
        <v>0</v>
      </c>
      <c r="Z15" s="0" t="n">
        <f aca="false">ModExpected!N16</f>
        <v>0</v>
      </c>
      <c r="AA15" s="0" t="n">
        <f aca="false">ModExpected!O16</f>
        <v>0</v>
      </c>
      <c r="AB15" s="0" t="n">
        <f aca="false">ModExpected!P16</f>
        <v>0</v>
      </c>
      <c r="AC15" s="0" t="n">
        <f aca="false">HighExpected!N16</f>
        <v>0</v>
      </c>
      <c r="AD15" s="0" t="n">
        <f aca="false">HighExpected!O16</f>
        <v>0</v>
      </c>
      <c r="AE15" s="0" t="n">
        <f aca="false">HighExpected!P16</f>
        <v>0</v>
      </c>
      <c r="AF15" s="0" t="n">
        <f aca="false">LowExpected!Q16</f>
        <v>1.5</v>
      </c>
      <c r="AG15" s="0" t="n">
        <f aca="false">LowExpected!R16</f>
        <v>1.5</v>
      </c>
      <c r="AH15" s="0" t="n">
        <f aca="false">LowExpected!S16</f>
        <v>1.5</v>
      </c>
      <c r="AI15" s="0" t="n">
        <f aca="false">LowExpected!T16</f>
        <v>1.5</v>
      </c>
      <c r="AJ15" s="0" t="n">
        <f aca="false">ModExpected!R16</f>
        <v>1.5</v>
      </c>
      <c r="AK15" s="0" t="n">
        <f aca="false">ModExpected!S16</f>
        <v>1.5</v>
      </c>
      <c r="AL15" s="0" t="n">
        <f aca="false">ModExpected!T16</f>
        <v>1.5</v>
      </c>
      <c r="AM15" s="0" t="n">
        <f aca="false">HighExpected!R16</f>
        <v>1.5</v>
      </c>
      <c r="AN15" s="0" t="n">
        <f aca="false">HighExpected!S16</f>
        <v>1.5</v>
      </c>
      <c r="AO15" s="0" t="n">
        <f aca="false">HighExpected!T16</f>
        <v>1.5</v>
      </c>
      <c r="AP15" s="0" t="n">
        <f aca="false">LowExpected!U16</f>
        <v>10</v>
      </c>
      <c r="AQ15" s="0" t="n">
        <f aca="false">LowExpected!V16</f>
        <v>10</v>
      </c>
      <c r="AR15" s="0" t="n">
        <f aca="false">LowExpected!W16</f>
        <v>10</v>
      </c>
      <c r="AS15" s="0" t="n">
        <f aca="false">LowExpected!X16</f>
        <v>10</v>
      </c>
      <c r="AT15" s="0" t="n">
        <f aca="false">ModExpected!V16</f>
        <v>10</v>
      </c>
      <c r="AU15" s="0" t="n">
        <f aca="false">ModExpected!W16</f>
        <v>10</v>
      </c>
      <c r="AV15" s="0" t="n">
        <f aca="false">ModExpected!X16</f>
        <v>10</v>
      </c>
      <c r="AW15" s="0" t="n">
        <f aca="false">HighExpected!V16</f>
        <v>10</v>
      </c>
      <c r="AX15" s="0" t="n">
        <f aca="false">HighExpected!W16</f>
        <v>10</v>
      </c>
      <c r="AY15" s="0" t="n">
        <f aca="false">HighExpected!X16</f>
        <v>10</v>
      </c>
      <c r="AZ15" s="0" t="n">
        <f aca="false">LowExpected!Y16</f>
        <v>5</v>
      </c>
      <c r="BA15" s="0" t="n">
        <f aca="false">LowExpected!Z16</f>
        <v>5</v>
      </c>
      <c r="BB15" s="0" t="n">
        <f aca="false">LowExpected!AA16</f>
        <v>5</v>
      </c>
      <c r="BC15" s="0" t="n">
        <f aca="false">LowExpected!AB16</f>
        <v>5</v>
      </c>
      <c r="BD15" s="0" t="n">
        <f aca="false">ModExpected!Z16</f>
        <v>5</v>
      </c>
      <c r="BE15" s="0" t="n">
        <f aca="false">ModExpected!AA16</f>
        <v>5</v>
      </c>
      <c r="BF15" s="0" t="n">
        <f aca="false">ModExpected!AB16</f>
        <v>5</v>
      </c>
      <c r="BG15" s="0" t="n">
        <f aca="false">HighExpected!Z16</f>
        <v>5</v>
      </c>
      <c r="BH15" s="0" t="n">
        <f aca="false">HighExpected!AA16</f>
        <v>5</v>
      </c>
      <c r="BI15" s="0" t="n">
        <f aca="false">HighExpected!AB16</f>
        <v>5</v>
      </c>
    </row>
    <row r="16" customFormat="false" ht="15" hidden="false" customHeight="false" outlineLevel="0" collapsed="false">
      <c r="A16" s="19" t="str">
        <f aca="false">Specs!A17</f>
        <v>eCANOPY_TREES_UNDERSTORY_PERCENT_COVER</v>
      </c>
      <c r="B16" s="0" t="n">
        <f aca="false">LowExpected!E17</f>
        <v>0</v>
      </c>
      <c r="C16" s="0" t="n">
        <f aca="false">LowExpected!F17</f>
        <v>0</v>
      </c>
      <c r="D16" s="0" t="n">
        <f aca="false">LowExpected!G17</f>
        <v>0</v>
      </c>
      <c r="E16" s="0" t="n">
        <f aca="false">LowExpected!H17</f>
        <v>0</v>
      </c>
      <c r="F16" s="0" t="n">
        <f aca="false">ModExpected!F17</f>
        <v>0</v>
      </c>
      <c r="G16" s="0" t="n">
        <f aca="false">ModExpected!G17</f>
        <v>0</v>
      </c>
      <c r="H16" s="0" t="n">
        <f aca="false">ModExpected!H17</f>
        <v>0</v>
      </c>
      <c r="I16" s="0" t="n">
        <f aca="false">HighExpected!F17</f>
        <v>0</v>
      </c>
      <c r="J16" s="0" t="n">
        <f aca="false">HighExpected!G17</f>
        <v>0</v>
      </c>
      <c r="K16" s="0" t="n">
        <f aca="false">HighExpected!H17</f>
        <v>0</v>
      </c>
      <c r="L16" s="0" t="n">
        <f aca="false">LowExpected!I17</f>
        <v>0</v>
      </c>
      <c r="M16" s="0" t="n">
        <f aca="false">LowExpected!J17</f>
        <v>0</v>
      </c>
      <c r="N16" s="0" t="n">
        <f aca="false">LowExpected!K17</f>
        <v>0</v>
      </c>
      <c r="O16" s="0" t="n">
        <f aca="false">LowExpected!L17</f>
        <v>0</v>
      </c>
      <c r="P16" s="0" t="n">
        <f aca="false">ModExpected!J17</f>
        <v>0</v>
      </c>
      <c r="Q16" s="0" t="n">
        <f aca="false">ModExpected!K17</f>
        <v>0</v>
      </c>
      <c r="R16" s="0" t="n">
        <f aca="false">ModExpected!L17</f>
        <v>0</v>
      </c>
      <c r="S16" s="0" t="n">
        <f aca="false">HighExpected!J17</f>
        <v>0</v>
      </c>
      <c r="T16" s="0" t="n">
        <f aca="false">HighExpected!K17</f>
        <v>0</v>
      </c>
      <c r="U16" s="0" t="n">
        <f aca="false">HighExpected!L17</f>
        <v>0</v>
      </c>
      <c r="V16" s="0" t="n">
        <f aca="false">LowExpected!M17</f>
        <v>0</v>
      </c>
      <c r="W16" s="0" t="n">
        <f aca="false">LowExpected!N17</f>
        <v>0</v>
      </c>
      <c r="X16" s="0" t="n">
        <f aca="false">LowExpected!O17</f>
        <v>0</v>
      </c>
      <c r="Y16" s="0" t="n">
        <f aca="false">LowExpected!P17</f>
        <v>0</v>
      </c>
      <c r="Z16" s="0" t="n">
        <f aca="false">ModExpected!N17</f>
        <v>0</v>
      </c>
      <c r="AA16" s="0" t="n">
        <f aca="false">ModExpected!O17</f>
        <v>0</v>
      </c>
      <c r="AB16" s="0" t="n">
        <f aca="false">ModExpected!P17</f>
        <v>0</v>
      </c>
      <c r="AC16" s="0" t="n">
        <f aca="false">HighExpected!N17</f>
        <v>0</v>
      </c>
      <c r="AD16" s="0" t="n">
        <f aca="false">HighExpected!O17</f>
        <v>0</v>
      </c>
      <c r="AE16" s="0" t="n">
        <f aca="false">HighExpected!P17</f>
        <v>0</v>
      </c>
      <c r="AF16" s="0" t="n">
        <f aca="false">LowExpected!Q17</f>
        <v>3</v>
      </c>
      <c r="AG16" s="0" t="n">
        <f aca="false">LowExpected!R17</f>
        <v>2.4</v>
      </c>
      <c r="AH16" s="0" t="n">
        <f aca="false">LowExpected!S17</f>
        <v>2.4</v>
      </c>
      <c r="AI16" s="0" t="n">
        <f aca="false">LowExpected!T17</f>
        <v>2.4</v>
      </c>
      <c r="AJ16" s="0" t="n">
        <f aca="false">ModExpected!R17</f>
        <v>1.2</v>
      </c>
      <c r="AK16" s="0" t="n">
        <f aca="false">ModExpected!S17</f>
        <v>1.08</v>
      </c>
      <c r="AL16" s="0" t="n">
        <f aca="false">ModExpected!T17</f>
        <v>1.08</v>
      </c>
      <c r="AM16" s="0" t="n">
        <f aca="false">HighExpected!R17</f>
        <v>0.15</v>
      </c>
      <c r="AN16" s="0" t="n">
        <f aca="false">HighExpected!S17</f>
        <v>0.135</v>
      </c>
      <c r="AO16" s="0" t="n">
        <f aca="false">HighExpected!T17</f>
        <v>0.135</v>
      </c>
      <c r="AP16" s="0" t="n">
        <f aca="false">LowExpected!U17</f>
        <v>30</v>
      </c>
      <c r="AQ16" s="0" t="n">
        <f aca="false">LowExpected!V17</f>
        <v>24</v>
      </c>
      <c r="AR16" s="0" t="n">
        <f aca="false">LowExpected!W17</f>
        <v>24</v>
      </c>
      <c r="AS16" s="0" t="n">
        <f aca="false">LowExpected!X17</f>
        <v>24</v>
      </c>
      <c r="AT16" s="0" t="n">
        <f aca="false">ModExpected!V17</f>
        <v>12</v>
      </c>
      <c r="AU16" s="0" t="n">
        <f aca="false">ModExpected!W17</f>
        <v>10.8</v>
      </c>
      <c r="AV16" s="0" t="n">
        <f aca="false">ModExpected!X17</f>
        <v>10.8</v>
      </c>
      <c r="AW16" s="0" t="n">
        <f aca="false">HighExpected!V17</f>
        <v>1.5</v>
      </c>
      <c r="AX16" s="0" t="n">
        <f aca="false">HighExpected!W17</f>
        <v>1.35</v>
      </c>
      <c r="AY16" s="0" t="n">
        <f aca="false">HighExpected!X17</f>
        <v>1.35</v>
      </c>
      <c r="AZ16" s="0" t="n">
        <f aca="false">LowExpected!Y17</f>
        <v>5</v>
      </c>
      <c r="BA16" s="0" t="n">
        <f aca="false">LowExpected!Z17</f>
        <v>4</v>
      </c>
      <c r="BB16" s="0" t="n">
        <f aca="false">LowExpected!AA17</f>
        <v>4</v>
      </c>
      <c r="BC16" s="0" t="n">
        <f aca="false">LowExpected!AB17</f>
        <v>4</v>
      </c>
      <c r="BD16" s="0" t="n">
        <f aca="false">ModExpected!Z17</f>
        <v>2</v>
      </c>
      <c r="BE16" s="0" t="n">
        <f aca="false">ModExpected!AA17</f>
        <v>1.8</v>
      </c>
      <c r="BF16" s="0" t="n">
        <f aca="false">ModExpected!AB17</f>
        <v>1.8</v>
      </c>
      <c r="BG16" s="0" t="n">
        <f aca="false">HighExpected!Z17</f>
        <v>0.25</v>
      </c>
      <c r="BH16" s="0" t="n">
        <f aca="false">HighExpected!AA17</f>
        <v>0.225</v>
      </c>
      <c r="BI16" s="0" t="n">
        <f aca="false">HighExpected!AB17</f>
        <v>0.225</v>
      </c>
    </row>
    <row r="17" customFormat="false" ht="15" hidden="false" customHeight="false" outlineLevel="0" collapsed="false">
      <c r="A17" s="19" t="str">
        <f aca="false">Specs!A18</f>
        <v>eCANOPY_TREES_UNDERSTORY_STEM_DENSITY</v>
      </c>
      <c r="B17" s="0" t="n">
        <f aca="false">LowExpected!E18</f>
        <v>0</v>
      </c>
      <c r="C17" s="0" t="n">
        <f aca="false">LowExpected!F18</f>
        <v>0</v>
      </c>
      <c r="D17" s="0" t="n">
        <f aca="false">LowExpected!G18</f>
        <v>0</v>
      </c>
      <c r="E17" s="0" t="n">
        <f aca="false">LowExpected!H18</f>
        <v>0</v>
      </c>
      <c r="F17" s="0" t="n">
        <f aca="false">ModExpected!F18</f>
        <v>0</v>
      </c>
      <c r="G17" s="0" t="n">
        <f aca="false">ModExpected!G18</f>
        <v>0</v>
      </c>
      <c r="H17" s="0" t="n">
        <f aca="false">ModExpected!H18</f>
        <v>0</v>
      </c>
      <c r="I17" s="0" t="n">
        <f aca="false">HighExpected!F18</f>
        <v>0</v>
      </c>
      <c r="J17" s="0" t="n">
        <f aca="false">HighExpected!G18</f>
        <v>0</v>
      </c>
      <c r="K17" s="0" t="n">
        <f aca="false">HighExpected!H18</f>
        <v>0</v>
      </c>
      <c r="L17" s="0" t="n">
        <f aca="false">LowExpected!I18</f>
        <v>0</v>
      </c>
      <c r="M17" s="0" t="n">
        <f aca="false">LowExpected!J18</f>
        <v>0</v>
      </c>
      <c r="N17" s="0" t="n">
        <f aca="false">LowExpected!K18</f>
        <v>0</v>
      </c>
      <c r="O17" s="0" t="n">
        <f aca="false">LowExpected!L18</f>
        <v>0</v>
      </c>
      <c r="P17" s="0" t="n">
        <f aca="false">ModExpected!J18</f>
        <v>0</v>
      </c>
      <c r="Q17" s="0" t="n">
        <f aca="false">ModExpected!K18</f>
        <v>0</v>
      </c>
      <c r="R17" s="0" t="n">
        <f aca="false">ModExpected!L18</f>
        <v>0</v>
      </c>
      <c r="S17" s="0" t="n">
        <f aca="false">HighExpected!J18</f>
        <v>0</v>
      </c>
      <c r="T17" s="0" t="n">
        <f aca="false">HighExpected!K18</f>
        <v>0</v>
      </c>
      <c r="U17" s="0" t="n">
        <f aca="false">HighExpected!L18</f>
        <v>0</v>
      </c>
      <c r="V17" s="0" t="n">
        <f aca="false">LowExpected!M18</f>
        <v>0</v>
      </c>
      <c r="W17" s="0" t="n">
        <f aca="false">LowExpected!N18</f>
        <v>0</v>
      </c>
      <c r="X17" s="0" t="n">
        <f aca="false">LowExpected!O18</f>
        <v>0</v>
      </c>
      <c r="Y17" s="0" t="n">
        <f aca="false">LowExpected!P18</f>
        <v>0</v>
      </c>
      <c r="Z17" s="0" t="n">
        <f aca="false">ModExpected!N18</f>
        <v>0</v>
      </c>
      <c r="AA17" s="0" t="n">
        <f aca="false">ModExpected!O18</f>
        <v>0</v>
      </c>
      <c r="AB17" s="0" t="n">
        <f aca="false">ModExpected!P18</f>
        <v>0</v>
      </c>
      <c r="AC17" s="0" t="n">
        <f aca="false">HighExpected!N18</f>
        <v>0</v>
      </c>
      <c r="AD17" s="0" t="n">
        <f aca="false">HighExpected!O18</f>
        <v>0</v>
      </c>
      <c r="AE17" s="0" t="n">
        <f aca="false">HighExpected!P18</f>
        <v>0</v>
      </c>
      <c r="AF17" s="0" t="n">
        <f aca="false">LowExpected!Q18</f>
        <v>1000</v>
      </c>
      <c r="AG17" s="0" t="n">
        <f aca="false">LowExpected!R18</f>
        <v>800</v>
      </c>
      <c r="AH17" s="0" t="n">
        <f aca="false">LowExpected!S18</f>
        <v>800</v>
      </c>
      <c r="AI17" s="0" t="n">
        <f aca="false">LowExpected!T18</f>
        <v>800</v>
      </c>
      <c r="AJ17" s="0" t="n">
        <f aca="false">ModExpected!R18</f>
        <v>400</v>
      </c>
      <c r="AK17" s="0" t="n">
        <f aca="false">ModExpected!S18</f>
        <v>360</v>
      </c>
      <c r="AL17" s="0" t="n">
        <f aca="false">ModExpected!T18</f>
        <v>360</v>
      </c>
      <c r="AM17" s="0" t="n">
        <f aca="false">HighExpected!R18</f>
        <v>50</v>
      </c>
      <c r="AN17" s="0" t="n">
        <f aca="false">HighExpected!S18</f>
        <v>45</v>
      </c>
      <c r="AO17" s="0" t="n">
        <f aca="false">HighExpected!T18</f>
        <v>45</v>
      </c>
      <c r="AP17" s="0" t="n">
        <f aca="false">LowExpected!U18</f>
        <v>1000</v>
      </c>
      <c r="AQ17" s="0" t="n">
        <f aca="false">LowExpected!V18</f>
        <v>800</v>
      </c>
      <c r="AR17" s="0" t="n">
        <f aca="false">LowExpected!W18</f>
        <v>800</v>
      </c>
      <c r="AS17" s="0" t="n">
        <f aca="false">LowExpected!X18</f>
        <v>800</v>
      </c>
      <c r="AT17" s="0" t="n">
        <f aca="false">ModExpected!V18</f>
        <v>400</v>
      </c>
      <c r="AU17" s="0" t="n">
        <f aca="false">ModExpected!W18</f>
        <v>360</v>
      </c>
      <c r="AV17" s="0" t="n">
        <f aca="false">ModExpected!X18</f>
        <v>360</v>
      </c>
      <c r="AW17" s="0" t="n">
        <f aca="false">HighExpected!V18</f>
        <v>50</v>
      </c>
      <c r="AX17" s="0" t="n">
        <f aca="false">HighExpected!W18</f>
        <v>45</v>
      </c>
      <c r="AY17" s="0" t="n">
        <f aca="false">HighExpected!X18</f>
        <v>45</v>
      </c>
      <c r="AZ17" s="0" t="n">
        <f aca="false">LowExpected!Y18</f>
        <v>25</v>
      </c>
      <c r="BA17" s="0" t="n">
        <f aca="false">LowExpected!Z18</f>
        <v>20</v>
      </c>
      <c r="BB17" s="0" t="n">
        <f aca="false">LowExpected!AA18</f>
        <v>20</v>
      </c>
      <c r="BC17" s="0" t="n">
        <f aca="false">LowExpected!AB18</f>
        <v>20</v>
      </c>
      <c r="BD17" s="0" t="n">
        <f aca="false">ModExpected!Z18</f>
        <v>10</v>
      </c>
      <c r="BE17" s="0" t="n">
        <f aca="false">ModExpected!AA18</f>
        <v>9</v>
      </c>
      <c r="BF17" s="0" t="n">
        <f aca="false">ModExpected!AB18</f>
        <v>9</v>
      </c>
      <c r="BG17" s="0" t="n">
        <f aca="false">HighExpected!Z18</f>
        <v>1.25</v>
      </c>
      <c r="BH17" s="0" t="n">
        <f aca="false">HighExpected!AA18</f>
        <v>1.125</v>
      </c>
      <c r="BI17" s="0" t="n">
        <f aca="false">HighExpected!AB18</f>
        <v>1.125</v>
      </c>
    </row>
    <row r="18" customFormat="false" ht="15" hidden="false" customHeight="false" outlineLevel="0" collapsed="false">
      <c r="A18" s="19" t="str">
        <f aca="false">Specs!A19</f>
        <v>eCANOPY_SNAGS_CLASS_1_ALL_OTHERS_DIAMETER</v>
      </c>
      <c r="B18" s="0" t="n">
        <f aca="false">LowExpected!E19</f>
        <v>0</v>
      </c>
      <c r="C18" s="0" t="n">
        <f aca="false">LowExpected!F19</f>
        <v>0</v>
      </c>
      <c r="D18" s="0" t="n">
        <f aca="false">LowExpected!G19</f>
        <v>9.6</v>
      </c>
      <c r="E18" s="0" t="n">
        <f aca="false">LowExpected!H19</f>
        <v>0</v>
      </c>
      <c r="F18" s="0" t="n">
        <f aca="false">ModExpected!F19</f>
        <v>0</v>
      </c>
      <c r="G18" s="0" t="n">
        <f aca="false">ModExpected!G19</f>
        <v>9.6</v>
      </c>
      <c r="H18" s="0" t="n">
        <f aca="false">ModExpected!H19</f>
        <v>0</v>
      </c>
      <c r="I18" s="0" t="n">
        <f aca="false">HighExpected!F19</f>
        <v>0</v>
      </c>
      <c r="J18" s="0" t="n">
        <f aca="false">HighExpected!G19</f>
        <v>9.6</v>
      </c>
      <c r="K18" s="0" t="n">
        <f aca="false">HighExpected!H19</f>
        <v>0</v>
      </c>
      <c r="L18" s="0" t="n">
        <f aca="false">LowExpected!I19</f>
        <v>0</v>
      </c>
      <c r="M18" s="0" t="n">
        <f aca="false">LowExpected!J19</f>
        <v>0</v>
      </c>
      <c r="N18" s="0" t="n">
        <f aca="false">LowExpected!K19</f>
        <v>0</v>
      </c>
      <c r="O18" s="0" t="n">
        <f aca="false">LowExpected!L19</f>
        <v>0</v>
      </c>
      <c r="P18" s="0" t="n">
        <f aca="false">ModExpected!J19</f>
        <v>0</v>
      </c>
      <c r="Q18" s="0" t="n">
        <f aca="false">ModExpected!K19</f>
        <v>0</v>
      </c>
      <c r="R18" s="0" t="n">
        <f aca="false">ModExpected!L19</f>
        <v>0</v>
      </c>
      <c r="S18" s="0" t="n">
        <f aca="false">HighExpected!J19</f>
        <v>0</v>
      </c>
      <c r="T18" s="0" t="n">
        <f aca="false">HighExpected!K19</f>
        <v>0</v>
      </c>
      <c r="U18" s="0" t="n">
        <f aca="false">HighExpected!L19</f>
        <v>0</v>
      </c>
      <c r="V18" s="0" t="n">
        <f aca="false">LowExpected!M19</f>
        <v>0</v>
      </c>
      <c r="W18" s="0" t="n">
        <f aca="false">LowExpected!N19</f>
        <v>0</v>
      </c>
      <c r="X18" s="0" t="n">
        <f aca="false">LowExpected!O19</f>
        <v>0</v>
      </c>
      <c r="Y18" s="0" t="n">
        <f aca="false">LowExpected!P19</f>
        <v>0</v>
      </c>
      <c r="Z18" s="0" t="n">
        <f aca="false">ModExpected!N19</f>
        <v>0</v>
      </c>
      <c r="AA18" s="0" t="n">
        <f aca="false">ModExpected!O19</f>
        <v>0</v>
      </c>
      <c r="AB18" s="0" t="n">
        <f aca="false">ModExpected!P19</f>
        <v>0</v>
      </c>
      <c r="AC18" s="0" t="n">
        <f aca="false">HighExpected!N19</f>
        <v>0</v>
      </c>
      <c r="AD18" s="0" t="n">
        <f aca="false">HighExpected!O19</f>
        <v>0</v>
      </c>
      <c r="AE18" s="0" t="n">
        <f aca="false">HighExpected!P19</f>
        <v>0</v>
      </c>
      <c r="AF18" s="0" t="n">
        <f aca="false">LowExpected!Q19</f>
        <v>3.5</v>
      </c>
      <c r="AG18" s="0" t="n">
        <f aca="false">LowExpected!R19</f>
        <v>3.5</v>
      </c>
      <c r="AH18" s="0" t="n">
        <f aca="false">LowExpected!S19</f>
        <v>2.9</v>
      </c>
      <c r="AI18" s="0" t="n">
        <f aca="false">LowExpected!T19</f>
        <v>0</v>
      </c>
      <c r="AJ18" s="0" t="n">
        <f aca="false">ModExpected!R19</f>
        <v>3.5</v>
      </c>
      <c r="AK18" s="0" t="n">
        <f aca="false">ModExpected!S19</f>
        <v>2.9</v>
      </c>
      <c r="AL18" s="0" t="n">
        <f aca="false">ModExpected!T19</f>
        <v>0</v>
      </c>
      <c r="AM18" s="0" t="n">
        <f aca="false">HighExpected!R19</f>
        <v>3.5</v>
      </c>
      <c r="AN18" s="0" t="n">
        <f aca="false">HighExpected!S19</f>
        <v>2.9</v>
      </c>
      <c r="AO18" s="0" t="n">
        <f aca="false">HighExpected!T19</f>
        <v>0</v>
      </c>
      <c r="AP18" s="0" t="n">
        <f aca="false">LowExpected!U19</f>
        <v>13</v>
      </c>
      <c r="AQ18" s="0" t="n">
        <f aca="false">LowExpected!V19</f>
        <v>13</v>
      </c>
      <c r="AR18" s="0" t="n">
        <f aca="false">LowExpected!W19</f>
        <v>9</v>
      </c>
      <c r="AS18" s="0" t="n">
        <f aca="false">LowExpected!X19</f>
        <v>0</v>
      </c>
      <c r="AT18" s="0" t="n">
        <f aca="false">ModExpected!V19</f>
        <v>13</v>
      </c>
      <c r="AU18" s="0" t="n">
        <f aca="false">ModExpected!W19</f>
        <v>9</v>
      </c>
      <c r="AV18" s="0" t="n">
        <f aca="false">ModExpected!X19</f>
        <v>0</v>
      </c>
      <c r="AW18" s="0" t="n">
        <f aca="false">HighExpected!V19</f>
        <v>13</v>
      </c>
      <c r="AX18" s="0" t="n">
        <f aca="false">HighExpected!W19</f>
        <v>9</v>
      </c>
      <c r="AY18" s="0" t="n">
        <f aca="false">HighExpected!X19</f>
        <v>0</v>
      </c>
      <c r="AZ18" s="0" t="n">
        <f aca="false">LowExpected!Y19</f>
        <v>0</v>
      </c>
      <c r="BA18" s="0" t="n">
        <f aca="false">LowExpected!Z19</f>
        <v>0</v>
      </c>
      <c r="BB18" s="0" t="n">
        <f aca="false">LowExpected!AA19</f>
        <v>12</v>
      </c>
      <c r="BC18" s="0" t="n">
        <f aca="false">LowExpected!AB19</f>
        <v>0</v>
      </c>
      <c r="BD18" s="0" t="n">
        <f aca="false">ModExpected!Z19</f>
        <v>0</v>
      </c>
      <c r="BE18" s="0" t="n">
        <f aca="false">ModExpected!AA19</f>
        <v>12</v>
      </c>
      <c r="BF18" s="0" t="n">
        <f aca="false">ModExpected!AB19</f>
        <v>0</v>
      </c>
      <c r="BG18" s="0" t="n">
        <f aca="false">HighExpected!Z19</f>
        <v>0</v>
      </c>
      <c r="BH18" s="0" t="n">
        <f aca="false">HighExpected!AA19</f>
        <v>12</v>
      </c>
      <c r="BI18" s="0" t="n">
        <f aca="false">HighExpected!AB19</f>
        <v>0</v>
      </c>
    </row>
    <row r="19" customFormat="false" ht="15" hidden="false" customHeight="false" outlineLevel="0" collapsed="false">
      <c r="A19" s="19" t="str">
        <f aca="false">Specs!A20</f>
        <v>eCANOPY_SNAGS_CLASS_1_ALL_OTHERS_HEIGHT</v>
      </c>
      <c r="B19" s="0" t="n">
        <f aca="false">LowExpected!E20</f>
        <v>0</v>
      </c>
      <c r="C19" s="0" t="n">
        <f aca="false">LowExpected!F20</f>
        <v>0</v>
      </c>
      <c r="D19" s="0" t="n">
        <f aca="false">LowExpected!G20</f>
        <v>100</v>
      </c>
      <c r="E19" s="0" t="n">
        <f aca="false">LowExpected!H20</f>
        <v>0</v>
      </c>
      <c r="F19" s="0" t="n">
        <f aca="false">ModExpected!F20</f>
        <v>0</v>
      </c>
      <c r="G19" s="0" t="n">
        <f aca="false">ModExpected!G20</f>
        <v>100</v>
      </c>
      <c r="H19" s="0" t="n">
        <f aca="false">ModExpected!H20</f>
        <v>0</v>
      </c>
      <c r="I19" s="0" t="n">
        <f aca="false">HighExpected!F20</f>
        <v>0</v>
      </c>
      <c r="J19" s="0" t="n">
        <f aca="false">HighExpected!G20</f>
        <v>100</v>
      </c>
      <c r="K19" s="0" t="n">
        <f aca="false">HighExpected!H20</f>
        <v>0</v>
      </c>
      <c r="L19" s="0" t="n">
        <f aca="false">LowExpected!I20</f>
        <v>0</v>
      </c>
      <c r="M19" s="0" t="n">
        <f aca="false">LowExpected!J20</f>
        <v>0</v>
      </c>
      <c r="N19" s="0" t="n">
        <f aca="false">LowExpected!K20</f>
        <v>0</v>
      </c>
      <c r="O19" s="0" t="n">
        <f aca="false">LowExpected!L20</f>
        <v>0</v>
      </c>
      <c r="P19" s="0" t="n">
        <f aca="false">ModExpected!J20</f>
        <v>0</v>
      </c>
      <c r="Q19" s="0" t="n">
        <f aca="false">ModExpected!K20</f>
        <v>0</v>
      </c>
      <c r="R19" s="0" t="n">
        <f aca="false">ModExpected!L20</f>
        <v>0</v>
      </c>
      <c r="S19" s="0" t="n">
        <f aca="false">HighExpected!J20</f>
        <v>0</v>
      </c>
      <c r="T19" s="0" t="n">
        <f aca="false">HighExpected!K20</f>
        <v>0</v>
      </c>
      <c r="U19" s="0" t="n">
        <f aca="false">HighExpected!L20</f>
        <v>0</v>
      </c>
      <c r="V19" s="0" t="n">
        <f aca="false">LowExpected!M20</f>
        <v>0</v>
      </c>
      <c r="W19" s="0" t="n">
        <f aca="false">LowExpected!N20</f>
        <v>0</v>
      </c>
      <c r="X19" s="0" t="n">
        <f aca="false">LowExpected!O20</f>
        <v>0</v>
      </c>
      <c r="Y19" s="0" t="n">
        <f aca="false">LowExpected!P20</f>
        <v>0</v>
      </c>
      <c r="Z19" s="0" t="n">
        <f aca="false">ModExpected!N20</f>
        <v>0</v>
      </c>
      <c r="AA19" s="0" t="n">
        <f aca="false">ModExpected!O20</f>
        <v>0</v>
      </c>
      <c r="AB19" s="0" t="n">
        <f aca="false">ModExpected!P20</f>
        <v>0</v>
      </c>
      <c r="AC19" s="0" t="n">
        <f aca="false">HighExpected!N20</f>
        <v>0</v>
      </c>
      <c r="AD19" s="0" t="n">
        <f aca="false">HighExpected!O20</f>
        <v>0</v>
      </c>
      <c r="AE19" s="0" t="n">
        <f aca="false">HighExpected!P20</f>
        <v>0</v>
      </c>
      <c r="AF19" s="0" t="n">
        <f aca="false">LowExpected!Q20</f>
        <v>25</v>
      </c>
      <c r="AG19" s="0" t="n">
        <f aca="false">LowExpected!R20</f>
        <v>25</v>
      </c>
      <c r="AH19" s="0" t="n">
        <f aca="false">LowExpected!S20</f>
        <v>25</v>
      </c>
      <c r="AI19" s="0" t="n">
        <f aca="false">LowExpected!T20</f>
        <v>0</v>
      </c>
      <c r="AJ19" s="0" t="n">
        <f aca="false">ModExpected!R20</f>
        <v>25</v>
      </c>
      <c r="AK19" s="0" t="n">
        <f aca="false">ModExpected!S20</f>
        <v>25</v>
      </c>
      <c r="AL19" s="0" t="n">
        <f aca="false">ModExpected!T20</f>
        <v>0</v>
      </c>
      <c r="AM19" s="0" t="n">
        <f aca="false">HighExpected!R20</f>
        <v>25</v>
      </c>
      <c r="AN19" s="0" t="n">
        <f aca="false">HighExpected!S20</f>
        <v>25</v>
      </c>
      <c r="AO19" s="0" t="n">
        <f aca="false">HighExpected!T20</f>
        <v>0</v>
      </c>
      <c r="AP19" s="0" t="n">
        <f aca="false">LowExpected!U20</f>
        <v>55</v>
      </c>
      <c r="AQ19" s="0" t="n">
        <f aca="false">LowExpected!V20</f>
        <v>55</v>
      </c>
      <c r="AR19" s="0" t="n">
        <f aca="false">LowExpected!W20</f>
        <v>50</v>
      </c>
      <c r="AS19" s="0" t="n">
        <f aca="false">LowExpected!X20</f>
        <v>0</v>
      </c>
      <c r="AT19" s="0" t="n">
        <f aca="false">ModExpected!V20</f>
        <v>55</v>
      </c>
      <c r="AU19" s="0" t="n">
        <f aca="false">ModExpected!W20</f>
        <v>50</v>
      </c>
      <c r="AV19" s="0" t="n">
        <f aca="false">ModExpected!X20</f>
        <v>0</v>
      </c>
      <c r="AW19" s="0" t="n">
        <f aca="false">HighExpected!V20</f>
        <v>55</v>
      </c>
      <c r="AX19" s="0" t="n">
        <f aca="false">HighExpected!W20</f>
        <v>50</v>
      </c>
      <c r="AY19" s="0" t="n">
        <f aca="false">HighExpected!X20</f>
        <v>0</v>
      </c>
      <c r="AZ19" s="0" t="n">
        <f aca="false">LowExpected!Y20</f>
        <v>0</v>
      </c>
      <c r="BA19" s="0" t="n">
        <f aca="false">LowExpected!Z20</f>
        <v>0</v>
      </c>
      <c r="BB19" s="0" t="n">
        <f aca="false">LowExpected!AA20</f>
        <v>78</v>
      </c>
      <c r="BC19" s="0" t="n">
        <f aca="false">LowExpected!AB20</f>
        <v>0</v>
      </c>
      <c r="BD19" s="0" t="n">
        <f aca="false">ModExpected!Z20</f>
        <v>0</v>
      </c>
      <c r="BE19" s="0" t="n">
        <f aca="false">ModExpected!AA20</f>
        <v>78</v>
      </c>
      <c r="BF19" s="0" t="n">
        <f aca="false">ModExpected!AB20</f>
        <v>0</v>
      </c>
      <c r="BG19" s="0" t="n">
        <f aca="false">HighExpected!Z20</f>
        <v>0</v>
      </c>
      <c r="BH19" s="0" t="n">
        <f aca="false">HighExpected!AA20</f>
        <v>78</v>
      </c>
      <c r="BI19" s="0" t="n">
        <f aca="false">HighExpected!AB20</f>
        <v>0</v>
      </c>
    </row>
    <row r="20" customFormat="false" ht="15" hidden="false" customHeight="false" outlineLevel="0" collapsed="false">
      <c r="A20" s="19" t="str">
        <f aca="false">Specs!A21</f>
        <v>eCANOPY_SNAGS_CLASS_1_ALL_OTHERS_STEM_DENSITY</v>
      </c>
      <c r="B20" s="0" t="n">
        <f aca="false">LowExpected!E21</f>
        <v>0</v>
      </c>
      <c r="C20" s="0" t="n">
        <f aca="false">LowExpected!F21</f>
        <v>0</v>
      </c>
      <c r="D20" s="0" t="n">
        <f aca="false">LowExpected!G21</f>
        <v>1.2</v>
      </c>
      <c r="E20" s="0" t="n">
        <f aca="false">LowExpected!H21</f>
        <v>0</v>
      </c>
      <c r="F20" s="0" t="n">
        <f aca="false">ModExpected!F21</f>
        <v>0</v>
      </c>
      <c r="G20" s="0" t="n">
        <f aca="false">ModExpected!G21</f>
        <v>4.8</v>
      </c>
      <c r="H20" s="0" t="n">
        <f aca="false">ModExpected!H21</f>
        <v>0</v>
      </c>
      <c r="I20" s="0" t="n">
        <f aca="false">HighExpected!F21</f>
        <v>0</v>
      </c>
      <c r="J20" s="0" t="n">
        <f aca="false">HighExpected!G21</f>
        <v>4.5</v>
      </c>
      <c r="K20" s="0" t="n">
        <f aca="false">HighExpected!H21</f>
        <v>0</v>
      </c>
      <c r="L20" s="0" t="n">
        <f aca="false">LowExpected!I21</f>
        <v>0</v>
      </c>
      <c r="M20" s="0" t="n">
        <f aca="false">LowExpected!J21</f>
        <v>0</v>
      </c>
      <c r="N20" s="0" t="n">
        <f aca="false">LowExpected!K21</f>
        <v>0</v>
      </c>
      <c r="O20" s="0" t="n">
        <f aca="false">LowExpected!L21</f>
        <v>0</v>
      </c>
      <c r="P20" s="0" t="n">
        <f aca="false">ModExpected!J21</f>
        <v>0</v>
      </c>
      <c r="Q20" s="0" t="n">
        <f aca="false">ModExpected!K21</f>
        <v>0</v>
      </c>
      <c r="R20" s="0" t="n">
        <f aca="false">ModExpected!L21</f>
        <v>0</v>
      </c>
      <c r="S20" s="0" t="n">
        <f aca="false">HighExpected!J21</f>
        <v>0</v>
      </c>
      <c r="T20" s="0" t="n">
        <f aca="false">HighExpected!K21</f>
        <v>0</v>
      </c>
      <c r="U20" s="0" t="n">
        <f aca="false">HighExpected!L21</f>
        <v>0</v>
      </c>
      <c r="V20" s="0" t="n">
        <f aca="false">LowExpected!M21</f>
        <v>0</v>
      </c>
      <c r="W20" s="0" t="n">
        <f aca="false">LowExpected!N21</f>
        <v>0</v>
      </c>
      <c r="X20" s="0" t="n">
        <f aca="false">LowExpected!O21</f>
        <v>0</v>
      </c>
      <c r="Y20" s="0" t="n">
        <f aca="false">LowExpected!P21</f>
        <v>0</v>
      </c>
      <c r="Z20" s="0" t="n">
        <f aca="false">ModExpected!N21</f>
        <v>0</v>
      </c>
      <c r="AA20" s="0" t="n">
        <f aca="false">ModExpected!O21</f>
        <v>0</v>
      </c>
      <c r="AB20" s="0" t="n">
        <f aca="false">ModExpected!P21</f>
        <v>0</v>
      </c>
      <c r="AC20" s="0" t="n">
        <f aca="false">HighExpected!N21</f>
        <v>0</v>
      </c>
      <c r="AD20" s="0" t="n">
        <f aca="false">HighExpected!O21</f>
        <v>0</v>
      </c>
      <c r="AE20" s="0" t="n">
        <f aca="false">HighExpected!P21</f>
        <v>0</v>
      </c>
      <c r="AF20" s="0" t="n">
        <f aca="false">LowExpected!Q21</f>
        <v>100</v>
      </c>
      <c r="AG20" s="0" t="n">
        <f aca="false">LowExpected!R21</f>
        <v>100</v>
      </c>
      <c r="AH20" s="0" t="n">
        <f aca="false">LowExpected!S21</f>
        <v>350</v>
      </c>
      <c r="AI20" s="0" t="n">
        <f aca="false">LowExpected!T21</f>
        <v>0</v>
      </c>
      <c r="AJ20" s="0" t="n">
        <f aca="false">ModExpected!R21</f>
        <v>100</v>
      </c>
      <c r="AK20" s="0" t="n">
        <f aca="false">ModExpected!S21</f>
        <v>1400</v>
      </c>
      <c r="AL20" s="0" t="n">
        <f aca="false">ModExpected!T21</f>
        <v>0</v>
      </c>
      <c r="AM20" s="0" t="n">
        <f aca="false">HighExpected!R21</f>
        <v>100</v>
      </c>
      <c r="AN20" s="0" t="n">
        <f aca="false">HighExpected!S21</f>
        <v>1312.5</v>
      </c>
      <c r="AO20" s="0" t="n">
        <f aca="false">HighExpected!T21</f>
        <v>0</v>
      </c>
      <c r="AP20" s="0" t="n">
        <f aca="false">LowExpected!U21</f>
        <v>5</v>
      </c>
      <c r="AQ20" s="0" t="n">
        <f aca="false">LowExpected!V21</f>
        <v>5</v>
      </c>
      <c r="AR20" s="0" t="n">
        <f aca="false">LowExpected!W21</f>
        <v>19.5</v>
      </c>
      <c r="AS20" s="0" t="n">
        <f aca="false">LowExpected!X21</f>
        <v>0</v>
      </c>
      <c r="AT20" s="0" t="n">
        <f aca="false">ModExpected!V21</f>
        <v>5</v>
      </c>
      <c r="AU20" s="0" t="n">
        <f aca="false">ModExpected!W21</f>
        <v>83</v>
      </c>
      <c r="AV20" s="0" t="n">
        <f aca="false">ModExpected!X21</f>
        <v>0</v>
      </c>
      <c r="AW20" s="0" t="n">
        <f aca="false">HighExpected!V21</f>
        <v>5</v>
      </c>
      <c r="AX20" s="0" t="n">
        <f aca="false">HighExpected!W21</f>
        <v>78.125</v>
      </c>
      <c r="AY20" s="0" t="n">
        <f aca="false">HighExpected!X21</f>
        <v>0</v>
      </c>
      <c r="AZ20" s="0" t="n">
        <f aca="false">LowExpected!Y21</f>
        <v>0</v>
      </c>
      <c r="BA20" s="0" t="n">
        <f aca="false">LowExpected!Z21</f>
        <v>0</v>
      </c>
      <c r="BB20" s="0" t="n">
        <f aca="false">LowExpected!AA21</f>
        <v>10</v>
      </c>
      <c r="BC20" s="0" t="n">
        <f aca="false">LowExpected!AB21</f>
        <v>0</v>
      </c>
      <c r="BD20" s="0" t="n">
        <f aca="false">ModExpected!Z21</f>
        <v>0</v>
      </c>
      <c r="BE20" s="0" t="n">
        <f aca="false">ModExpected!AA21</f>
        <v>40</v>
      </c>
      <c r="BF20" s="0" t="n">
        <f aca="false">ModExpected!AB21</f>
        <v>0</v>
      </c>
      <c r="BG20" s="0" t="n">
        <f aca="false">HighExpected!Z21</f>
        <v>0</v>
      </c>
      <c r="BH20" s="0" t="n">
        <f aca="false">HighExpected!AA21</f>
        <v>37.5</v>
      </c>
      <c r="BI20" s="0" t="n">
        <f aca="false">HighExpected!AB21</f>
        <v>0</v>
      </c>
    </row>
    <row r="21" customFormat="false" ht="15" hidden="false" customHeight="false" outlineLevel="0" collapsed="false">
      <c r="A21" s="19" t="str">
        <f aca="false">Specs!A22</f>
        <v>eCANOPY_SNAGS_CLASS_1_CONIFERS_WITH_FOLIAGE_HEIGHT_TO_CROWN_BASE</v>
      </c>
      <c r="B21" s="0" t="n">
        <f aca="false">LowExpected!E22</f>
        <v>0</v>
      </c>
      <c r="C21" s="0" t="n">
        <f aca="false">LowExpected!F22</f>
        <v>20</v>
      </c>
      <c r="D21" s="0" t="n">
        <f aca="false">LowExpected!G22</f>
        <v>0</v>
      </c>
      <c r="E21" s="0" t="n">
        <f aca="false">LowExpected!H22</f>
        <v>0</v>
      </c>
      <c r="F21" s="0" t="n">
        <f aca="false">ModExpected!F22</f>
        <v>20</v>
      </c>
      <c r="G21" s="0" t="n">
        <f aca="false">ModExpected!G22</f>
        <v>20</v>
      </c>
      <c r="H21" s="0" t="n">
        <f aca="false">ModExpected!H22</f>
        <v>0</v>
      </c>
      <c r="I21" s="0" t="n">
        <f aca="false">HighExpected!F22</f>
        <v>20</v>
      </c>
      <c r="J21" s="0" t="n">
        <f aca="false">HighExpected!G22</f>
        <v>20</v>
      </c>
      <c r="K21" s="0" t="n">
        <f aca="false">HighExpected!H22</f>
        <v>0</v>
      </c>
      <c r="L21" s="0" t="n">
        <f aca="false">LowExpected!I22</f>
        <v>0</v>
      </c>
      <c r="M21" s="0" t="n">
        <f aca="false">LowExpected!J22</f>
        <v>0</v>
      </c>
      <c r="N21" s="0" t="n">
        <f aca="false">LowExpected!K22</f>
        <v>0</v>
      </c>
      <c r="O21" s="0" t="n">
        <f aca="false">LowExpected!L22</f>
        <v>0</v>
      </c>
      <c r="P21" s="0" t="n">
        <f aca="false">ModExpected!J22</f>
        <v>0</v>
      </c>
      <c r="Q21" s="0" t="n">
        <f aca="false">ModExpected!K22</f>
        <v>0</v>
      </c>
      <c r="R21" s="0" t="n">
        <f aca="false">ModExpected!L22</f>
        <v>0</v>
      </c>
      <c r="S21" s="0" t="n">
        <f aca="false">HighExpected!J22</f>
        <v>0</v>
      </c>
      <c r="T21" s="0" t="n">
        <f aca="false">HighExpected!K22</f>
        <v>0</v>
      </c>
      <c r="U21" s="0" t="n">
        <f aca="false">HighExpected!L22</f>
        <v>0</v>
      </c>
      <c r="V21" s="0" t="n">
        <f aca="false">LowExpected!M22</f>
        <v>0</v>
      </c>
      <c r="W21" s="0" t="n">
        <f aca="false">LowExpected!N22</f>
        <v>0</v>
      </c>
      <c r="X21" s="0" t="n">
        <f aca="false">LowExpected!O22</f>
        <v>0</v>
      </c>
      <c r="Y21" s="0" t="n">
        <f aca="false">LowExpected!P22</f>
        <v>0</v>
      </c>
      <c r="Z21" s="0" t="n">
        <f aca="false">ModExpected!N22</f>
        <v>0</v>
      </c>
      <c r="AA21" s="0" t="n">
        <f aca="false">ModExpected!O22</f>
        <v>0</v>
      </c>
      <c r="AB21" s="0" t="n">
        <f aca="false">ModExpected!P22</f>
        <v>0</v>
      </c>
      <c r="AC21" s="0" t="n">
        <f aca="false">HighExpected!N22</f>
        <v>0</v>
      </c>
      <c r="AD21" s="0" t="n">
        <f aca="false">HighExpected!O22</f>
        <v>0</v>
      </c>
      <c r="AE21" s="0" t="n">
        <f aca="false">HighExpected!P22</f>
        <v>0</v>
      </c>
      <c r="AF21" s="0" t="n">
        <f aca="false">LowExpected!Q22</f>
        <v>0</v>
      </c>
      <c r="AG21" s="0" t="n">
        <f aca="false">LowExpected!R22</f>
        <v>4</v>
      </c>
      <c r="AH21" s="0" t="n">
        <f aca="false">LowExpected!S22</f>
        <v>0</v>
      </c>
      <c r="AI21" s="0" t="n">
        <f aca="false">LowExpected!T22</f>
        <v>0</v>
      </c>
      <c r="AJ21" s="0" t="n">
        <f aca="false">ModExpected!R22</f>
        <v>4</v>
      </c>
      <c r="AK21" s="0" t="n">
        <f aca="false">ModExpected!S22</f>
        <v>4</v>
      </c>
      <c r="AL21" s="0" t="n">
        <f aca="false">ModExpected!T22</f>
        <v>0</v>
      </c>
      <c r="AM21" s="0" t="n">
        <f aca="false">HighExpected!R22</f>
        <v>4</v>
      </c>
      <c r="AN21" s="0" t="n">
        <f aca="false">HighExpected!S22</f>
        <v>4</v>
      </c>
      <c r="AO21" s="0" t="n">
        <f aca="false">HighExpected!T22</f>
        <v>0</v>
      </c>
      <c r="AP21" s="0" t="n">
        <f aca="false">LowExpected!U22</f>
        <v>33.35</v>
      </c>
      <c r="AQ21" s="0" t="n">
        <f aca="false">LowExpected!V22</f>
        <v>33.35</v>
      </c>
      <c r="AR21" s="0" t="n">
        <f aca="false">LowExpected!W22</f>
        <v>0</v>
      </c>
      <c r="AS21" s="0" t="n">
        <f aca="false">LowExpected!X22</f>
        <v>0</v>
      </c>
      <c r="AT21" s="0" t="n">
        <f aca="false">ModExpected!V22</f>
        <v>33.35</v>
      </c>
      <c r="AU21" s="0" t="n">
        <f aca="false">ModExpected!W22</f>
        <v>33.35</v>
      </c>
      <c r="AV21" s="0" t="n">
        <f aca="false">ModExpected!X22</f>
        <v>0</v>
      </c>
      <c r="AW21" s="0" t="n">
        <f aca="false">HighExpected!V22</f>
        <v>33.35</v>
      </c>
      <c r="AX21" s="0" t="n">
        <f aca="false">HighExpected!W22</f>
        <v>33.35</v>
      </c>
      <c r="AY21" s="0" t="n">
        <f aca="false">HighExpected!X22</f>
        <v>0</v>
      </c>
      <c r="AZ21" s="0" t="n">
        <f aca="false">LowExpected!Y22</f>
        <v>0</v>
      </c>
      <c r="BA21" s="0" t="n">
        <f aca="false">LowExpected!Z22</f>
        <v>55</v>
      </c>
      <c r="BB21" s="0" t="n">
        <f aca="false">LowExpected!AA22</f>
        <v>0</v>
      </c>
      <c r="BC21" s="0" t="n">
        <f aca="false">LowExpected!AB22</f>
        <v>0</v>
      </c>
      <c r="BD21" s="0" t="n">
        <f aca="false">ModExpected!Z22</f>
        <v>55</v>
      </c>
      <c r="BE21" s="0" t="n">
        <f aca="false">ModExpected!AA22</f>
        <v>55</v>
      </c>
      <c r="BF21" s="0" t="n">
        <f aca="false">ModExpected!AB22</f>
        <v>0</v>
      </c>
      <c r="BG21" s="0" t="n">
        <f aca="false">HighExpected!Z22</f>
        <v>55</v>
      </c>
      <c r="BH21" s="0" t="n">
        <f aca="false">HighExpected!AA22</f>
        <v>55</v>
      </c>
      <c r="BI21" s="0" t="n">
        <f aca="false">HighExpected!AB22</f>
        <v>0</v>
      </c>
    </row>
    <row r="22" customFormat="false" ht="15" hidden="false" customHeight="false" outlineLevel="0" collapsed="false">
      <c r="A22" s="19" t="str">
        <f aca="false">Specs!A23</f>
        <v>eCANOPY_SNAGS_CLASS_1_CONIFERS_WITH_FOLIAGE_DIAMETER</v>
      </c>
      <c r="B22" s="0" t="n">
        <f aca="false">LowExpected!E23</f>
        <v>0</v>
      </c>
      <c r="C22" s="0" t="n">
        <f aca="false">LowExpected!F23</f>
        <v>9.6</v>
      </c>
      <c r="D22" s="0" t="n">
        <f aca="false">LowExpected!G23</f>
        <v>0</v>
      </c>
      <c r="E22" s="0" t="n">
        <f aca="false">LowExpected!H23</f>
        <v>0</v>
      </c>
      <c r="F22" s="0" t="n">
        <f aca="false">ModExpected!F23</f>
        <v>9.6</v>
      </c>
      <c r="G22" s="0" t="n">
        <f aca="false">ModExpected!G23</f>
        <v>9.6</v>
      </c>
      <c r="H22" s="0" t="n">
        <f aca="false">ModExpected!H23</f>
        <v>0</v>
      </c>
      <c r="I22" s="0" t="n">
        <f aca="false">HighExpected!F23</f>
        <v>9.6</v>
      </c>
      <c r="J22" s="0" t="n">
        <f aca="false">HighExpected!G23</f>
        <v>9.6</v>
      </c>
      <c r="K22" s="0" t="n">
        <f aca="false">HighExpected!H23</f>
        <v>0</v>
      </c>
      <c r="L22" s="0" t="n">
        <f aca="false">LowExpected!I23</f>
        <v>0</v>
      </c>
      <c r="M22" s="0" t="n">
        <f aca="false">LowExpected!J23</f>
        <v>0</v>
      </c>
      <c r="N22" s="0" t="n">
        <f aca="false">LowExpected!K23</f>
        <v>0</v>
      </c>
      <c r="O22" s="0" t="n">
        <f aca="false">LowExpected!L23</f>
        <v>0</v>
      </c>
      <c r="P22" s="0" t="n">
        <f aca="false">ModExpected!J23</f>
        <v>0</v>
      </c>
      <c r="Q22" s="0" t="n">
        <f aca="false">ModExpected!K23</f>
        <v>0</v>
      </c>
      <c r="R22" s="0" t="n">
        <f aca="false">ModExpected!L23</f>
        <v>0</v>
      </c>
      <c r="S22" s="0" t="n">
        <f aca="false">HighExpected!J23</f>
        <v>0</v>
      </c>
      <c r="T22" s="0" t="n">
        <f aca="false">HighExpected!K23</f>
        <v>0</v>
      </c>
      <c r="U22" s="0" t="n">
        <f aca="false">HighExpected!L23</f>
        <v>0</v>
      </c>
      <c r="V22" s="0" t="n">
        <f aca="false">LowExpected!M23</f>
        <v>0</v>
      </c>
      <c r="W22" s="0" t="n">
        <f aca="false">LowExpected!N23</f>
        <v>0</v>
      </c>
      <c r="X22" s="0" t="n">
        <f aca="false">LowExpected!O23</f>
        <v>0</v>
      </c>
      <c r="Y22" s="0" t="n">
        <f aca="false">LowExpected!P23</f>
        <v>0</v>
      </c>
      <c r="Z22" s="0" t="n">
        <f aca="false">ModExpected!N23</f>
        <v>0</v>
      </c>
      <c r="AA22" s="0" t="n">
        <f aca="false">ModExpected!O23</f>
        <v>0</v>
      </c>
      <c r="AB22" s="0" t="n">
        <f aca="false">ModExpected!P23</f>
        <v>0</v>
      </c>
      <c r="AC22" s="0" t="n">
        <f aca="false">HighExpected!N23</f>
        <v>0</v>
      </c>
      <c r="AD22" s="0" t="n">
        <f aca="false">HighExpected!O23</f>
        <v>0</v>
      </c>
      <c r="AE22" s="0" t="n">
        <f aca="false">HighExpected!P23</f>
        <v>0</v>
      </c>
      <c r="AF22" s="0" t="n">
        <f aca="false">LowExpected!Q23</f>
        <v>0</v>
      </c>
      <c r="AG22" s="0" t="n">
        <f aca="false">LowExpected!R23</f>
        <v>2.9</v>
      </c>
      <c r="AH22" s="0" t="n">
        <f aca="false">LowExpected!S23</f>
        <v>0</v>
      </c>
      <c r="AI22" s="0" t="n">
        <f aca="false">LowExpected!T23</f>
        <v>0</v>
      </c>
      <c r="AJ22" s="0" t="n">
        <f aca="false">ModExpected!R23</f>
        <v>2.9</v>
      </c>
      <c r="AK22" s="0" t="n">
        <f aca="false">ModExpected!S23</f>
        <v>2.9</v>
      </c>
      <c r="AL22" s="0" t="n">
        <f aca="false">ModExpected!T23</f>
        <v>0</v>
      </c>
      <c r="AM22" s="0" t="n">
        <f aca="false">HighExpected!R23</f>
        <v>2.9</v>
      </c>
      <c r="AN22" s="0" t="n">
        <f aca="false">HighExpected!S23</f>
        <v>2.9</v>
      </c>
      <c r="AO22" s="0" t="n">
        <f aca="false">HighExpected!T23</f>
        <v>0</v>
      </c>
      <c r="AP22" s="0" t="n">
        <f aca="false">LowExpected!U23</f>
        <v>9</v>
      </c>
      <c r="AQ22" s="0" t="n">
        <f aca="false">LowExpected!V23</f>
        <v>9</v>
      </c>
      <c r="AR22" s="0" t="n">
        <f aca="false">LowExpected!W23</f>
        <v>0</v>
      </c>
      <c r="AS22" s="0" t="n">
        <f aca="false">LowExpected!X23</f>
        <v>0</v>
      </c>
      <c r="AT22" s="0" t="n">
        <f aca="false">ModExpected!V23</f>
        <v>9</v>
      </c>
      <c r="AU22" s="0" t="n">
        <f aca="false">ModExpected!W23</f>
        <v>9</v>
      </c>
      <c r="AV22" s="0" t="n">
        <f aca="false">ModExpected!X23</f>
        <v>0</v>
      </c>
      <c r="AW22" s="0" t="n">
        <f aca="false">HighExpected!V23</f>
        <v>9</v>
      </c>
      <c r="AX22" s="0" t="n">
        <f aca="false">HighExpected!W23</f>
        <v>9</v>
      </c>
      <c r="AY22" s="0" t="n">
        <f aca="false">HighExpected!X23</f>
        <v>0</v>
      </c>
      <c r="AZ22" s="0" t="n">
        <f aca="false">LowExpected!Y23</f>
        <v>0</v>
      </c>
      <c r="BA22" s="0" t="n">
        <f aca="false">LowExpected!Z23</f>
        <v>12</v>
      </c>
      <c r="BB22" s="0" t="n">
        <f aca="false">LowExpected!AA23</f>
        <v>0</v>
      </c>
      <c r="BC22" s="0" t="n">
        <f aca="false">LowExpected!AB23</f>
        <v>0</v>
      </c>
      <c r="BD22" s="0" t="n">
        <f aca="false">ModExpected!Z23</f>
        <v>12</v>
      </c>
      <c r="BE22" s="0" t="n">
        <f aca="false">ModExpected!AA23</f>
        <v>12</v>
      </c>
      <c r="BF22" s="0" t="n">
        <f aca="false">ModExpected!AB23</f>
        <v>0</v>
      </c>
      <c r="BG22" s="0" t="n">
        <f aca="false">HighExpected!Z23</f>
        <v>12</v>
      </c>
      <c r="BH22" s="0" t="n">
        <f aca="false">HighExpected!AA23</f>
        <v>12</v>
      </c>
      <c r="BI22" s="0" t="n">
        <f aca="false">HighExpected!AB23</f>
        <v>0</v>
      </c>
    </row>
    <row r="23" customFormat="false" ht="15" hidden="false" customHeight="false" outlineLevel="0" collapsed="false">
      <c r="A23" s="19" t="str">
        <f aca="false">Specs!A24</f>
        <v>eCANOPY_SNAGS_CLASS_1_CONIFERS_WITH_FOLIAGE_HEIGHT</v>
      </c>
      <c r="B23" s="0" t="n">
        <f aca="false">LowExpected!E24</f>
        <v>0</v>
      </c>
      <c r="C23" s="0" t="n">
        <f aca="false">LowExpected!F24</f>
        <v>100</v>
      </c>
      <c r="D23" s="0" t="n">
        <f aca="false">LowExpected!G24</f>
        <v>0</v>
      </c>
      <c r="E23" s="0" t="n">
        <f aca="false">LowExpected!H24</f>
        <v>0</v>
      </c>
      <c r="F23" s="0" t="n">
        <f aca="false">ModExpected!F24</f>
        <v>100</v>
      </c>
      <c r="G23" s="0" t="n">
        <f aca="false">ModExpected!G24</f>
        <v>100</v>
      </c>
      <c r="H23" s="0" t="n">
        <f aca="false">ModExpected!H24</f>
        <v>0</v>
      </c>
      <c r="I23" s="0" t="n">
        <f aca="false">HighExpected!F24</f>
        <v>100</v>
      </c>
      <c r="J23" s="0" t="n">
        <f aca="false">HighExpected!G24</f>
        <v>100</v>
      </c>
      <c r="K23" s="0" t="n">
        <f aca="false">HighExpected!H24</f>
        <v>0</v>
      </c>
      <c r="L23" s="0" t="n">
        <f aca="false">LowExpected!I24</f>
        <v>0</v>
      </c>
      <c r="M23" s="0" t="n">
        <f aca="false">LowExpected!J24</f>
        <v>0</v>
      </c>
      <c r="N23" s="0" t="n">
        <f aca="false">LowExpected!K24</f>
        <v>0</v>
      </c>
      <c r="O23" s="0" t="n">
        <f aca="false">LowExpected!L24</f>
        <v>0</v>
      </c>
      <c r="P23" s="0" t="n">
        <f aca="false">ModExpected!J24</f>
        <v>0</v>
      </c>
      <c r="Q23" s="0" t="n">
        <f aca="false">ModExpected!K24</f>
        <v>0</v>
      </c>
      <c r="R23" s="0" t="n">
        <f aca="false">ModExpected!L24</f>
        <v>0</v>
      </c>
      <c r="S23" s="0" t="n">
        <f aca="false">HighExpected!J24</f>
        <v>0</v>
      </c>
      <c r="T23" s="0" t="n">
        <f aca="false">HighExpected!K24</f>
        <v>0</v>
      </c>
      <c r="U23" s="0" t="n">
        <f aca="false">HighExpected!L24</f>
        <v>0</v>
      </c>
      <c r="V23" s="0" t="n">
        <f aca="false">LowExpected!M24</f>
        <v>0</v>
      </c>
      <c r="W23" s="0" t="n">
        <f aca="false">LowExpected!N24</f>
        <v>0</v>
      </c>
      <c r="X23" s="0" t="n">
        <f aca="false">LowExpected!O24</f>
        <v>0</v>
      </c>
      <c r="Y23" s="0" t="n">
        <f aca="false">LowExpected!P24</f>
        <v>0</v>
      </c>
      <c r="Z23" s="0" t="n">
        <f aca="false">ModExpected!N24</f>
        <v>0</v>
      </c>
      <c r="AA23" s="0" t="n">
        <f aca="false">ModExpected!O24</f>
        <v>0</v>
      </c>
      <c r="AB23" s="0" t="n">
        <f aca="false">ModExpected!P24</f>
        <v>0</v>
      </c>
      <c r="AC23" s="0" t="n">
        <f aca="false">HighExpected!N24</f>
        <v>0</v>
      </c>
      <c r="AD23" s="0" t="n">
        <f aca="false">HighExpected!O24</f>
        <v>0</v>
      </c>
      <c r="AE23" s="0" t="n">
        <f aca="false">HighExpected!P24</f>
        <v>0</v>
      </c>
      <c r="AF23" s="0" t="n">
        <f aca="false">LowExpected!Q24</f>
        <v>0</v>
      </c>
      <c r="AG23" s="0" t="n">
        <f aca="false">LowExpected!R24</f>
        <v>25</v>
      </c>
      <c r="AH23" s="0" t="n">
        <f aca="false">LowExpected!S24</f>
        <v>0</v>
      </c>
      <c r="AI23" s="0" t="n">
        <f aca="false">LowExpected!T24</f>
        <v>0</v>
      </c>
      <c r="AJ23" s="0" t="n">
        <f aca="false">ModExpected!R24</f>
        <v>25</v>
      </c>
      <c r="AK23" s="0" t="n">
        <f aca="false">ModExpected!S24</f>
        <v>25</v>
      </c>
      <c r="AL23" s="0" t="n">
        <f aca="false">ModExpected!T24</f>
        <v>0</v>
      </c>
      <c r="AM23" s="0" t="n">
        <f aca="false">HighExpected!R24</f>
        <v>25</v>
      </c>
      <c r="AN23" s="0" t="n">
        <f aca="false">HighExpected!S24</f>
        <v>25</v>
      </c>
      <c r="AO23" s="0" t="n">
        <f aca="false">HighExpected!T24</f>
        <v>0</v>
      </c>
      <c r="AP23" s="0" t="n">
        <f aca="false">LowExpected!U24</f>
        <v>50</v>
      </c>
      <c r="AQ23" s="0" t="n">
        <f aca="false">LowExpected!V24</f>
        <v>50</v>
      </c>
      <c r="AR23" s="0" t="n">
        <f aca="false">LowExpected!W24</f>
        <v>0</v>
      </c>
      <c r="AS23" s="0" t="n">
        <f aca="false">LowExpected!X24</f>
        <v>0</v>
      </c>
      <c r="AT23" s="0" t="n">
        <f aca="false">ModExpected!V24</f>
        <v>50</v>
      </c>
      <c r="AU23" s="0" t="n">
        <f aca="false">ModExpected!W24</f>
        <v>50</v>
      </c>
      <c r="AV23" s="0" t="n">
        <f aca="false">ModExpected!X24</f>
        <v>0</v>
      </c>
      <c r="AW23" s="0" t="n">
        <f aca="false">HighExpected!V24</f>
        <v>50</v>
      </c>
      <c r="AX23" s="0" t="n">
        <f aca="false">HighExpected!W24</f>
        <v>50</v>
      </c>
      <c r="AY23" s="0" t="n">
        <f aca="false">HighExpected!X24</f>
        <v>0</v>
      </c>
      <c r="AZ23" s="0" t="n">
        <f aca="false">LowExpected!Y24</f>
        <v>0</v>
      </c>
      <c r="BA23" s="0" t="n">
        <f aca="false">LowExpected!Z24</f>
        <v>78</v>
      </c>
      <c r="BB23" s="0" t="n">
        <f aca="false">LowExpected!AA24</f>
        <v>0</v>
      </c>
      <c r="BC23" s="0" t="n">
        <f aca="false">LowExpected!AB24</f>
        <v>0</v>
      </c>
      <c r="BD23" s="0" t="n">
        <f aca="false">ModExpected!Z24</f>
        <v>78</v>
      </c>
      <c r="BE23" s="0" t="n">
        <f aca="false">ModExpected!AA24</f>
        <v>78</v>
      </c>
      <c r="BF23" s="0" t="n">
        <f aca="false">ModExpected!AB24</f>
        <v>0</v>
      </c>
      <c r="BG23" s="0" t="n">
        <f aca="false">HighExpected!Z24</f>
        <v>78</v>
      </c>
      <c r="BH23" s="0" t="n">
        <f aca="false">HighExpected!AA24</f>
        <v>78</v>
      </c>
      <c r="BI23" s="0" t="n">
        <f aca="false">HighExpected!AB24</f>
        <v>0</v>
      </c>
    </row>
    <row r="24" customFormat="false" ht="15" hidden="false" customHeight="false" outlineLevel="0" collapsed="false">
      <c r="A24" s="19" t="str">
        <f aca="false">Specs!A25</f>
        <v>eCANOPY_SNAGS_CLASS_1_CONIFERS_WITH_FOLIAGE_PERCENT_COVER</v>
      </c>
      <c r="B24" s="0" t="n">
        <f aca="false">LowExpected!E25</f>
        <v>0</v>
      </c>
      <c r="C24" s="0" t="n">
        <f aca="false">LowExpected!F25</f>
        <v>4</v>
      </c>
      <c r="D24" s="0" t="n">
        <f aca="false">LowExpected!G25</f>
        <v>0</v>
      </c>
      <c r="E24" s="0" t="n">
        <f aca="false">LowExpected!H25</f>
        <v>0</v>
      </c>
      <c r="F24" s="0" t="n">
        <f aca="false">ModExpected!F25</f>
        <v>16</v>
      </c>
      <c r="G24" s="0" t="n">
        <f aca="false">ModExpected!G25</f>
        <v>18.4</v>
      </c>
      <c r="H24" s="0" t="n">
        <f aca="false">ModExpected!H25</f>
        <v>0</v>
      </c>
      <c r="I24" s="0" t="n">
        <f aca="false">HighExpected!F25</f>
        <v>15</v>
      </c>
      <c r="J24" s="0" t="n">
        <f aca="false">HighExpected!G25</f>
        <v>16</v>
      </c>
      <c r="K24" s="0" t="n">
        <f aca="false">HighExpected!H25</f>
        <v>0</v>
      </c>
      <c r="L24" s="0" t="n">
        <f aca="false">LowExpected!I25</f>
        <v>0</v>
      </c>
      <c r="M24" s="0" t="n">
        <f aca="false">LowExpected!J25</f>
        <v>0</v>
      </c>
      <c r="N24" s="0" t="n">
        <f aca="false">LowExpected!K25</f>
        <v>0</v>
      </c>
      <c r="O24" s="0" t="n">
        <f aca="false">LowExpected!L25</f>
        <v>0</v>
      </c>
      <c r="P24" s="0" t="n">
        <f aca="false">ModExpected!J25</f>
        <v>0</v>
      </c>
      <c r="Q24" s="0" t="n">
        <f aca="false">ModExpected!K25</f>
        <v>0</v>
      </c>
      <c r="R24" s="0" t="n">
        <f aca="false">ModExpected!L25</f>
        <v>0</v>
      </c>
      <c r="S24" s="0" t="n">
        <f aca="false">HighExpected!J25</f>
        <v>0</v>
      </c>
      <c r="T24" s="0" t="n">
        <f aca="false">HighExpected!K25</f>
        <v>0</v>
      </c>
      <c r="U24" s="0" t="n">
        <f aca="false">HighExpected!L25</f>
        <v>0</v>
      </c>
      <c r="V24" s="0" t="n">
        <f aca="false">LowExpected!M25</f>
        <v>0</v>
      </c>
      <c r="W24" s="0" t="n">
        <f aca="false">LowExpected!N25</f>
        <v>0</v>
      </c>
      <c r="X24" s="0" t="n">
        <f aca="false">LowExpected!O25</f>
        <v>0</v>
      </c>
      <c r="Y24" s="0" t="n">
        <f aca="false">LowExpected!P25</f>
        <v>0</v>
      </c>
      <c r="Z24" s="0" t="n">
        <f aca="false">ModExpected!N25</f>
        <v>0</v>
      </c>
      <c r="AA24" s="0" t="n">
        <f aca="false">ModExpected!O25</f>
        <v>0</v>
      </c>
      <c r="AB24" s="0" t="n">
        <f aca="false">ModExpected!P25</f>
        <v>0</v>
      </c>
      <c r="AC24" s="0" t="n">
        <f aca="false">HighExpected!N25</f>
        <v>0</v>
      </c>
      <c r="AD24" s="0" t="n">
        <f aca="false">HighExpected!O25</f>
        <v>0</v>
      </c>
      <c r="AE24" s="0" t="n">
        <f aca="false">HighExpected!P25</f>
        <v>0</v>
      </c>
      <c r="AF24" s="0" t="n">
        <f aca="false">LowExpected!Q25</f>
        <v>0</v>
      </c>
      <c r="AG24" s="0" t="n">
        <f aca="false">LowExpected!R25</f>
        <v>8</v>
      </c>
      <c r="AH24" s="0" t="n">
        <f aca="false">LowExpected!S25</f>
        <v>0</v>
      </c>
      <c r="AI24" s="0" t="n">
        <f aca="false">LowExpected!T25</f>
        <v>0</v>
      </c>
      <c r="AJ24" s="0" t="n">
        <f aca="false">ModExpected!R25</f>
        <v>32</v>
      </c>
      <c r="AK24" s="0" t="n">
        <f aca="false">ModExpected!S25</f>
        <v>36.8</v>
      </c>
      <c r="AL24" s="0" t="n">
        <f aca="false">ModExpected!T25</f>
        <v>0</v>
      </c>
      <c r="AM24" s="0" t="n">
        <f aca="false">HighExpected!R25</f>
        <v>30</v>
      </c>
      <c r="AN24" s="0" t="n">
        <f aca="false">HighExpected!S25</f>
        <v>32</v>
      </c>
      <c r="AO24" s="0" t="n">
        <f aca="false">HighExpected!T25</f>
        <v>0</v>
      </c>
      <c r="AP24" s="0" t="n">
        <f aca="false">LowExpected!U25</f>
        <v>0.5071</v>
      </c>
      <c r="AQ24" s="0" t="n">
        <f aca="false">LowExpected!V25</f>
        <v>9.0071</v>
      </c>
      <c r="AR24" s="0" t="n">
        <f aca="false">LowExpected!W25</f>
        <v>0</v>
      </c>
      <c r="AS24" s="0" t="n">
        <f aca="false">LowExpected!X25</f>
        <v>0</v>
      </c>
      <c r="AT24" s="0" t="n">
        <f aca="false">ModExpected!V25</f>
        <v>34.5071</v>
      </c>
      <c r="AU24" s="0" t="n">
        <f aca="false">ModExpected!W25</f>
        <v>39.6071</v>
      </c>
      <c r="AV24" s="0" t="n">
        <f aca="false">ModExpected!X25</f>
        <v>0</v>
      </c>
      <c r="AW24" s="0" t="n">
        <f aca="false">HighExpected!V25</f>
        <v>32.3821</v>
      </c>
      <c r="AX24" s="0" t="n">
        <f aca="false">HighExpected!W25</f>
        <v>34.5071</v>
      </c>
      <c r="AY24" s="0" t="n">
        <f aca="false">HighExpected!X25</f>
        <v>0</v>
      </c>
      <c r="AZ24" s="0" t="n">
        <f aca="false">LowExpected!Y25</f>
        <v>0</v>
      </c>
      <c r="BA24" s="0" t="n">
        <f aca="false">LowExpected!Z25</f>
        <v>6</v>
      </c>
      <c r="BB24" s="0" t="n">
        <f aca="false">LowExpected!AA25</f>
        <v>0</v>
      </c>
      <c r="BC24" s="0" t="n">
        <f aca="false">LowExpected!AB25</f>
        <v>0</v>
      </c>
      <c r="BD24" s="0" t="n">
        <f aca="false">ModExpected!Z25</f>
        <v>24</v>
      </c>
      <c r="BE24" s="0" t="n">
        <f aca="false">ModExpected!AA25</f>
        <v>27.6</v>
      </c>
      <c r="BF24" s="0" t="n">
        <f aca="false">ModExpected!AB25</f>
        <v>0</v>
      </c>
      <c r="BG24" s="0" t="n">
        <f aca="false">HighExpected!Z25</f>
        <v>22.5</v>
      </c>
      <c r="BH24" s="0" t="n">
        <f aca="false">HighExpected!AA25</f>
        <v>24</v>
      </c>
      <c r="BI24" s="0" t="n">
        <f aca="false">HighExpected!AB25</f>
        <v>0</v>
      </c>
    </row>
    <row r="25" customFormat="false" ht="15" hidden="false" customHeight="false" outlineLevel="0" collapsed="false">
      <c r="A25" s="19" t="str">
        <f aca="false">Specs!A26</f>
        <v>eCANOPY_SNAGS_CLASS_1_CONIFERS_WITH_FOLIAGE_STEM_DENSITY</v>
      </c>
      <c r="B25" s="0" t="n">
        <f aca="false">LowExpected!E26</f>
        <v>0</v>
      </c>
      <c r="C25" s="0" t="n">
        <f aca="false">LowExpected!F26</f>
        <v>1.2</v>
      </c>
      <c r="D25" s="0" t="n">
        <f aca="false">LowExpected!G26</f>
        <v>0</v>
      </c>
      <c r="E25" s="0" t="n">
        <f aca="false">LowExpected!H26</f>
        <v>0</v>
      </c>
      <c r="F25" s="0" t="n">
        <f aca="false">ModExpected!F26</f>
        <v>4.8</v>
      </c>
      <c r="G25" s="0" t="n">
        <f aca="false">ModExpected!G26</f>
        <v>5.52</v>
      </c>
      <c r="H25" s="0" t="n">
        <f aca="false">ModExpected!H26</f>
        <v>0</v>
      </c>
      <c r="I25" s="0" t="n">
        <f aca="false">HighExpected!F26</f>
        <v>4.5</v>
      </c>
      <c r="J25" s="0" t="n">
        <f aca="false">HighExpected!G26</f>
        <v>4.8</v>
      </c>
      <c r="K25" s="0" t="n">
        <f aca="false">HighExpected!H26</f>
        <v>0</v>
      </c>
      <c r="L25" s="0" t="n">
        <f aca="false">LowExpected!I26</f>
        <v>0</v>
      </c>
      <c r="M25" s="0" t="n">
        <f aca="false">LowExpected!J26</f>
        <v>0</v>
      </c>
      <c r="N25" s="0" t="n">
        <f aca="false">LowExpected!K26</f>
        <v>0</v>
      </c>
      <c r="O25" s="0" t="n">
        <f aca="false">LowExpected!L26</f>
        <v>0</v>
      </c>
      <c r="P25" s="0" t="n">
        <f aca="false">ModExpected!J26</f>
        <v>0</v>
      </c>
      <c r="Q25" s="0" t="n">
        <f aca="false">ModExpected!K26</f>
        <v>0</v>
      </c>
      <c r="R25" s="0" t="n">
        <f aca="false">ModExpected!L26</f>
        <v>0</v>
      </c>
      <c r="S25" s="0" t="n">
        <f aca="false">HighExpected!J26</f>
        <v>0</v>
      </c>
      <c r="T25" s="0" t="n">
        <f aca="false">HighExpected!K26</f>
        <v>0</v>
      </c>
      <c r="U25" s="0" t="n">
        <f aca="false">HighExpected!L26</f>
        <v>0</v>
      </c>
      <c r="V25" s="0" t="n">
        <f aca="false">LowExpected!M26</f>
        <v>0</v>
      </c>
      <c r="W25" s="0" t="n">
        <f aca="false">LowExpected!N26</f>
        <v>0</v>
      </c>
      <c r="X25" s="0" t="n">
        <f aca="false">LowExpected!O26</f>
        <v>0</v>
      </c>
      <c r="Y25" s="0" t="n">
        <f aca="false">LowExpected!P26</f>
        <v>0</v>
      </c>
      <c r="Z25" s="0" t="n">
        <f aca="false">ModExpected!N26</f>
        <v>0</v>
      </c>
      <c r="AA25" s="0" t="n">
        <f aca="false">ModExpected!O26</f>
        <v>0</v>
      </c>
      <c r="AB25" s="0" t="n">
        <f aca="false">ModExpected!P26</f>
        <v>0</v>
      </c>
      <c r="AC25" s="0" t="n">
        <f aca="false">HighExpected!N26</f>
        <v>0</v>
      </c>
      <c r="AD25" s="0" t="n">
        <f aca="false">HighExpected!O26</f>
        <v>0</v>
      </c>
      <c r="AE25" s="0" t="n">
        <f aca="false">HighExpected!P26</f>
        <v>0</v>
      </c>
      <c r="AF25" s="0" t="n">
        <f aca="false">LowExpected!Q26</f>
        <v>0</v>
      </c>
      <c r="AG25" s="0" t="n">
        <f aca="false">LowExpected!R26</f>
        <v>350</v>
      </c>
      <c r="AH25" s="0" t="n">
        <f aca="false">LowExpected!S26</f>
        <v>0</v>
      </c>
      <c r="AI25" s="0" t="n">
        <f aca="false">LowExpected!T26</f>
        <v>0</v>
      </c>
      <c r="AJ25" s="0" t="n">
        <f aca="false">ModExpected!R26</f>
        <v>1400</v>
      </c>
      <c r="AK25" s="0" t="n">
        <f aca="false">ModExpected!S26</f>
        <v>1610</v>
      </c>
      <c r="AL25" s="0" t="n">
        <f aca="false">ModExpected!T26</f>
        <v>0</v>
      </c>
      <c r="AM25" s="0" t="n">
        <f aca="false">HighExpected!R26</f>
        <v>1312.5</v>
      </c>
      <c r="AN25" s="0" t="n">
        <f aca="false">HighExpected!S26</f>
        <v>1400</v>
      </c>
      <c r="AO25" s="0" t="n">
        <f aca="false">HighExpected!T26</f>
        <v>0</v>
      </c>
      <c r="AP25" s="0" t="n">
        <f aca="false">LowExpected!U26</f>
        <v>5</v>
      </c>
      <c r="AQ25" s="0" t="n">
        <f aca="false">LowExpected!V26</f>
        <v>19.5</v>
      </c>
      <c r="AR25" s="0" t="n">
        <f aca="false">LowExpected!W26</f>
        <v>0</v>
      </c>
      <c r="AS25" s="0" t="n">
        <f aca="false">LowExpected!X26</f>
        <v>0</v>
      </c>
      <c r="AT25" s="0" t="n">
        <f aca="false">ModExpected!V26</f>
        <v>83</v>
      </c>
      <c r="AU25" s="0" t="n">
        <f aca="false">ModExpected!W26</f>
        <v>94.7</v>
      </c>
      <c r="AV25" s="0" t="n">
        <f aca="false">ModExpected!X26</f>
        <v>0</v>
      </c>
      <c r="AW25" s="0" t="n">
        <f aca="false">HighExpected!V26</f>
        <v>78.125</v>
      </c>
      <c r="AX25" s="0" t="n">
        <f aca="false">HighExpected!W26</f>
        <v>83</v>
      </c>
      <c r="AY25" s="0" t="n">
        <f aca="false">HighExpected!X26</f>
        <v>0</v>
      </c>
      <c r="AZ25" s="0" t="n">
        <f aca="false">LowExpected!Y26</f>
        <v>0</v>
      </c>
      <c r="BA25" s="0" t="n">
        <f aca="false">LowExpected!Z26</f>
        <v>10</v>
      </c>
      <c r="BB25" s="0" t="n">
        <f aca="false">LowExpected!AA26</f>
        <v>0</v>
      </c>
      <c r="BC25" s="0" t="n">
        <f aca="false">LowExpected!AB26</f>
        <v>0</v>
      </c>
      <c r="BD25" s="0" t="n">
        <f aca="false">ModExpected!Z26</f>
        <v>40</v>
      </c>
      <c r="BE25" s="0" t="n">
        <f aca="false">ModExpected!AA26</f>
        <v>46</v>
      </c>
      <c r="BF25" s="0" t="n">
        <f aca="false">ModExpected!AB26</f>
        <v>0</v>
      </c>
      <c r="BG25" s="0" t="n">
        <f aca="false">HighExpected!Z26</f>
        <v>37.5</v>
      </c>
      <c r="BH25" s="0" t="n">
        <f aca="false">HighExpected!AA26</f>
        <v>40</v>
      </c>
      <c r="BI25" s="0" t="n">
        <f aca="false">HighExpected!AB26</f>
        <v>0</v>
      </c>
    </row>
    <row r="26" customFormat="false" ht="15" hidden="false" customHeight="false" outlineLevel="0" collapsed="false">
      <c r="A26" s="19" t="str">
        <f aca="false">Specs!A27</f>
        <v>eCANOPY_SNAGS_CLASS_2_DIAMETER</v>
      </c>
      <c r="B26" s="0" t="n">
        <f aca="false">LowExpected!E27</f>
        <v>0</v>
      </c>
      <c r="C26" s="0" t="n">
        <f aca="false">LowExpected!F27</f>
        <v>0</v>
      </c>
      <c r="D26" s="0" t="n">
        <f aca="false">LowExpected!G27</f>
        <v>0</v>
      </c>
      <c r="E26" s="0" t="n">
        <f aca="false">LowExpected!H27</f>
        <v>9.6</v>
      </c>
      <c r="F26" s="0" t="n">
        <f aca="false">ModExpected!F27</f>
        <v>0</v>
      </c>
      <c r="G26" s="0" t="n">
        <f aca="false">ModExpected!G27</f>
        <v>0</v>
      </c>
      <c r="H26" s="0" t="n">
        <f aca="false">ModExpected!H27</f>
        <v>9.6</v>
      </c>
      <c r="I26" s="0" t="n">
        <f aca="false">HighExpected!F27</f>
        <v>0</v>
      </c>
      <c r="J26" s="0" t="n">
        <f aca="false">HighExpected!G27</f>
        <v>0</v>
      </c>
      <c r="K26" s="0" t="n">
        <f aca="false">HighExpected!H27</f>
        <v>9.6</v>
      </c>
      <c r="L26" s="0" t="n">
        <f aca="false">LowExpected!I27</f>
        <v>0</v>
      </c>
      <c r="M26" s="0" t="n">
        <f aca="false">LowExpected!J27</f>
        <v>0</v>
      </c>
      <c r="N26" s="0" t="n">
        <f aca="false">LowExpected!K27</f>
        <v>0</v>
      </c>
      <c r="O26" s="0" t="n">
        <f aca="false">LowExpected!L27</f>
        <v>0</v>
      </c>
      <c r="P26" s="0" t="n">
        <f aca="false">ModExpected!J27</f>
        <v>0</v>
      </c>
      <c r="Q26" s="0" t="n">
        <f aca="false">ModExpected!K27</f>
        <v>0</v>
      </c>
      <c r="R26" s="0" t="n">
        <f aca="false">ModExpected!L27</f>
        <v>0</v>
      </c>
      <c r="S26" s="0" t="n">
        <f aca="false">HighExpected!J27</f>
        <v>0</v>
      </c>
      <c r="T26" s="0" t="n">
        <f aca="false">HighExpected!K27</f>
        <v>0</v>
      </c>
      <c r="U26" s="0" t="n">
        <f aca="false">HighExpected!L27</f>
        <v>0</v>
      </c>
      <c r="V26" s="0" t="n">
        <f aca="false">LowExpected!M27</f>
        <v>0</v>
      </c>
      <c r="W26" s="0" t="n">
        <f aca="false">LowExpected!N27</f>
        <v>0</v>
      </c>
      <c r="X26" s="0" t="n">
        <f aca="false">LowExpected!O27</f>
        <v>0</v>
      </c>
      <c r="Y26" s="0" t="n">
        <f aca="false">LowExpected!P27</f>
        <v>0</v>
      </c>
      <c r="Z26" s="0" t="n">
        <f aca="false">ModExpected!N27</f>
        <v>0</v>
      </c>
      <c r="AA26" s="0" t="n">
        <f aca="false">ModExpected!O27</f>
        <v>0</v>
      </c>
      <c r="AB26" s="0" t="n">
        <f aca="false">ModExpected!P27</f>
        <v>0</v>
      </c>
      <c r="AC26" s="0" t="n">
        <f aca="false">HighExpected!N27</f>
        <v>0</v>
      </c>
      <c r="AD26" s="0" t="n">
        <f aca="false">HighExpected!O27</f>
        <v>0</v>
      </c>
      <c r="AE26" s="0" t="n">
        <f aca="false">HighExpected!P27</f>
        <v>0</v>
      </c>
      <c r="AF26" s="0" t="n">
        <f aca="false">LowExpected!Q27</f>
        <v>3.5</v>
      </c>
      <c r="AG26" s="0" t="n">
        <f aca="false">LowExpected!R27</f>
        <v>3.5</v>
      </c>
      <c r="AH26" s="0" t="n">
        <f aca="false">LowExpected!S27</f>
        <v>3.5</v>
      </c>
      <c r="AI26" s="0" t="n">
        <f aca="false">LowExpected!T27</f>
        <v>2.9</v>
      </c>
      <c r="AJ26" s="0" t="n">
        <f aca="false">ModExpected!R27</f>
        <v>3.5</v>
      </c>
      <c r="AK26" s="0" t="n">
        <f aca="false">ModExpected!S27</f>
        <v>3.5</v>
      </c>
      <c r="AL26" s="0" t="n">
        <f aca="false">ModExpected!T27</f>
        <v>2.9</v>
      </c>
      <c r="AM26" s="0" t="n">
        <f aca="false">HighExpected!R27</f>
        <v>3.5</v>
      </c>
      <c r="AN26" s="0" t="n">
        <f aca="false">HighExpected!S27</f>
        <v>3.5</v>
      </c>
      <c r="AO26" s="0" t="n">
        <f aca="false">HighExpected!T27</f>
        <v>2.9</v>
      </c>
      <c r="AP26" s="0" t="n">
        <f aca="false">LowExpected!U27</f>
        <v>11</v>
      </c>
      <c r="AQ26" s="0" t="n">
        <f aca="false">LowExpected!V27</f>
        <v>11</v>
      </c>
      <c r="AR26" s="0" t="n">
        <f aca="false">LowExpected!W27</f>
        <v>13</v>
      </c>
      <c r="AS26" s="0" t="n">
        <f aca="false">LowExpected!X27</f>
        <v>9</v>
      </c>
      <c r="AT26" s="0" t="n">
        <f aca="false">ModExpected!V27</f>
        <v>11</v>
      </c>
      <c r="AU26" s="0" t="n">
        <f aca="false">ModExpected!W27</f>
        <v>13</v>
      </c>
      <c r="AV26" s="0" t="n">
        <f aca="false">ModExpected!X27</f>
        <v>9</v>
      </c>
      <c r="AW26" s="0" t="n">
        <f aca="false">HighExpected!V27</f>
        <v>11</v>
      </c>
      <c r="AX26" s="0" t="n">
        <f aca="false">HighExpected!W27</f>
        <v>13</v>
      </c>
      <c r="AY26" s="0" t="n">
        <f aca="false">HighExpected!X27</f>
        <v>9</v>
      </c>
      <c r="AZ26" s="0" t="n">
        <f aca="false">LowExpected!Y27</f>
        <v>12</v>
      </c>
      <c r="BA26" s="0" t="n">
        <f aca="false">LowExpected!Z27</f>
        <v>12</v>
      </c>
      <c r="BB26" s="0" t="n">
        <f aca="false">LowExpected!AA27</f>
        <v>0</v>
      </c>
      <c r="BC26" s="0" t="n">
        <f aca="false">LowExpected!AB27</f>
        <v>12</v>
      </c>
      <c r="BD26" s="0" t="n">
        <f aca="false">ModExpected!Z27</f>
        <v>12</v>
      </c>
      <c r="BE26" s="0" t="n">
        <f aca="false">ModExpected!AA27</f>
        <v>0</v>
      </c>
      <c r="BF26" s="0" t="n">
        <f aca="false">ModExpected!AB27</f>
        <v>12</v>
      </c>
      <c r="BG26" s="0" t="n">
        <f aca="false">HighExpected!Z27</f>
        <v>12</v>
      </c>
      <c r="BH26" s="0" t="n">
        <f aca="false">HighExpected!AA27</f>
        <v>0</v>
      </c>
      <c r="BI26" s="0" t="n">
        <f aca="false">HighExpected!AB27</f>
        <v>12</v>
      </c>
    </row>
    <row r="27" customFormat="false" ht="15" hidden="false" customHeight="false" outlineLevel="0" collapsed="false">
      <c r="A27" s="19" t="str">
        <f aca="false">Specs!A28</f>
        <v>eCANOPY_SNAGS_CLASS_2_HEIGHT</v>
      </c>
      <c r="B27" s="0" t="n">
        <f aca="false">LowExpected!E28</f>
        <v>0</v>
      </c>
      <c r="C27" s="0" t="n">
        <f aca="false">LowExpected!F28</f>
        <v>0</v>
      </c>
      <c r="D27" s="0" t="n">
        <f aca="false">LowExpected!G28</f>
        <v>0</v>
      </c>
      <c r="E27" s="0" t="n">
        <f aca="false">LowExpected!H28</f>
        <v>100</v>
      </c>
      <c r="F27" s="0" t="n">
        <f aca="false">ModExpected!F28</f>
        <v>0</v>
      </c>
      <c r="G27" s="0" t="n">
        <f aca="false">ModExpected!G28</f>
        <v>0</v>
      </c>
      <c r="H27" s="0" t="n">
        <f aca="false">ModExpected!H28</f>
        <v>100</v>
      </c>
      <c r="I27" s="0" t="n">
        <f aca="false">HighExpected!F28</f>
        <v>0</v>
      </c>
      <c r="J27" s="0" t="n">
        <f aca="false">HighExpected!G28</f>
        <v>0</v>
      </c>
      <c r="K27" s="0" t="n">
        <f aca="false">HighExpected!H28</f>
        <v>100</v>
      </c>
      <c r="L27" s="0" t="n">
        <f aca="false">LowExpected!I28</f>
        <v>0</v>
      </c>
      <c r="M27" s="0" t="n">
        <f aca="false">LowExpected!J28</f>
        <v>0</v>
      </c>
      <c r="N27" s="0" t="n">
        <f aca="false">LowExpected!K28</f>
        <v>0</v>
      </c>
      <c r="O27" s="0" t="n">
        <f aca="false">LowExpected!L28</f>
        <v>0</v>
      </c>
      <c r="P27" s="0" t="n">
        <f aca="false">ModExpected!J28</f>
        <v>0</v>
      </c>
      <c r="Q27" s="0" t="n">
        <f aca="false">ModExpected!K28</f>
        <v>0</v>
      </c>
      <c r="R27" s="0" t="n">
        <f aca="false">ModExpected!L28</f>
        <v>0</v>
      </c>
      <c r="S27" s="0" t="n">
        <f aca="false">HighExpected!J28</f>
        <v>0</v>
      </c>
      <c r="T27" s="0" t="n">
        <f aca="false">HighExpected!K28</f>
        <v>0</v>
      </c>
      <c r="U27" s="0" t="n">
        <f aca="false">HighExpected!L28</f>
        <v>0</v>
      </c>
      <c r="V27" s="0" t="n">
        <f aca="false">LowExpected!M28</f>
        <v>0</v>
      </c>
      <c r="W27" s="0" t="n">
        <f aca="false">LowExpected!N28</f>
        <v>0</v>
      </c>
      <c r="X27" s="0" t="n">
        <f aca="false">LowExpected!O28</f>
        <v>0</v>
      </c>
      <c r="Y27" s="0" t="n">
        <f aca="false">LowExpected!P28</f>
        <v>0</v>
      </c>
      <c r="Z27" s="0" t="n">
        <f aca="false">ModExpected!N28</f>
        <v>0</v>
      </c>
      <c r="AA27" s="0" t="n">
        <f aca="false">ModExpected!O28</f>
        <v>0</v>
      </c>
      <c r="AB27" s="0" t="n">
        <f aca="false">ModExpected!P28</f>
        <v>0</v>
      </c>
      <c r="AC27" s="0" t="n">
        <f aca="false">HighExpected!N28</f>
        <v>0</v>
      </c>
      <c r="AD27" s="0" t="n">
        <f aca="false">HighExpected!O28</f>
        <v>0</v>
      </c>
      <c r="AE27" s="0" t="n">
        <f aca="false">HighExpected!P28</f>
        <v>0</v>
      </c>
      <c r="AF27" s="0" t="n">
        <f aca="false">LowExpected!Q28</f>
        <v>20</v>
      </c>
      <c r="AG27" s="0" t="n">
        <f aca="false">LowExpected!R28</f>
        <v>20</v>
      </c>
      <c r="AH27" s="0" t="n">
        <f aca="false">LowExpected!S28</f>
        <v>25</v>
      </c>
      <c r="AI27" s="0" t="n">
        <f aca="false">LowExpected!T28</f>
        <v>25</v>
      </c>
      <c r="AJ27" s="0" t="n">
        <f aca="false">ModExpected!R28</f>
        <v>20</v>
      </c>
      <c r="AK27" s="0" t="n">
        <f aca="false">ModExpected!S28</f>
        <v>25</v>
      </c>
      <c r="AL27" s="0" t="n">
        <f aca="false">ModExpected!T28</f>
        <v>25</v>
      </c>
      <c r="AM27" s="0" t="n">
        <f aca="false">HighExpected!R28</f>
        <v>20</v>
      </c>
      <c r="AN27" s="0" t="n">
        <f aca="false">HighExpected!S28</f>
        <v>25</v>
      </c>
      <c r="AO27" s="0" t="n">
        <f aca="false">HighExpected!T28</f>
        <v>25</v>
      </c>
      <c r="AP27" s="0" t="n">
        <f aca="false">LowExpected!U28</f>
        <v>50</v>
      </c>
      <c r="AQ27" s="0" t="n">
        <f aca="false">LowExpected!V28</f>
        <v>50</v>
      </c>
      <c r="AR27" s="0" t="n">
        <f aca="false">LowExpected!W28</f>
        <v>55</v>
      </c>
      <c r="AS27" s="0" t="n">
        <f aca="false">LowExpected!X28</f>
        <v>50</v>
      </c>
      <c r="AT27" s="0" t="n">
        <f aca="false">ModExpected!V28</f>
        <v>50</v>
      </c>
      <c r="AU27" s="0" t="n">
        <f aca="false">ModExpected!W28</f>
        <v>55</v>
      </c>
      <c r="AV27" s="0" t="n">
        <f aca="false">ModExpected!X28</f>
        <v>50</v>
      </c>
      <c r="AW27" s="0" t="n">
        <f aca="false">HighExpected!V28</f>
        <v>50</v>
      </c>
      <c r="AX27" s="0" t="n">
        <f aca="false">HighExpected!W28</f>
        <v>55</v>
      </c>
      <c r="AY27" s="0" t="n">
        <f aca="false">HighExpected!X28</f>
        <v>50</v>
      </c>
      <c r="AZ27" s="0" t="n">
        <f aca="false">LowExpected!Y28</f>
        <v>70</v>
      </c>
      <c r="BA27" s="0" t="n">
        <f aca="false">LowExpected!Z28</f>
        <v>70</v>
      </c>
      <c r="BB27" s="0" t="n">
        <f aca="false">LowExpected!AA28</f>
        <v>0</v>
      </c>
      <c r="BC27" s="0" t="n">
        <f aca="false">LowExpected!AB28</f>
        <v>78</v>
      </c>
      <c r="BD27" s="0" t="n">
        <f aca="false">ModExpected!Z28</f>
        <v>70</v>
      </c>
      <c r="BE27" s="0" t="n">
        <f aca="false">ModExpected!AA28</f>
        <v>0</v>
      </c>
      <c r="BF27" s="0" t="n">
        <f aca="false">ModExpected!AB28</f>
        <v>78</v>
      </c>
      <c r="BG27" s="0" t="n">
        <f aca="false">HighExpected!Z28</f>
        <v>70</v>
      </c>
      <c r="BH27" s="0" t="n">
        <f aca="false">HighExpected!AA28</f>
        <v>0</v>
      </c>
      <c r="BI27" s="0" t="n">
        <f aca="false">HighExpected!AB28</f>
        <v>78</v>
      </c>
    </row>
    <row r="28" customFormat="false" ht="15" hidden="false" customHeight="false" outlineLevel="0" collapsed="false">
      <c r="A28" s="19" t="str">
        <f aca="false">Specs!A29</f>
        <v>eCANOPY_SNAGS_CLASS_2_STEM_DENSITY</v>
      </c>
      <c r="B28" s="0" t="n">
        <f aca="false">LowExpected!E29</f>
        <v>0</v>
      </c>
      <c r="C28" s="0" t="n">
        <f aca="false">LowExpected!F29</f>
        <v>0</v>
      </c>
      <c r="D28" s="0" t="n">
        <f aca="false">LowExpected!G29</f>
        <v>0</v>
      </c>
      <c r="E28" s="0" t="n">
        <f aca="false">LowExpected!H29</f>
        <v>1.2</v>
      </c>
      <c r="F28" s="0" t="n">
        <f aca="false">ModExpected!F29</f>
        <v>0</v>
      </c>
      <c r="G28" s="0" t="n">
        <f aca="false">ModExpected!G29</f>
        <v>0</v>
      </c>
      <c r="H28" s="0" t="n">
        <f aca="false">ModExpected!H29</f>
        <v>4.8</v>
      </c>
      <c r="I28" s="0" t="n">
        <f aca="false">HighExpected!F29</f>
        <v>0</v>
      </c>
      <c r="J28" s="0" t="n">
        <f aca="false">HighExpected!G29</f>
        <v>0</v>
      </c>
      <c r="K28" s="0" t="n">
        <f aca="false">HighExpected!H29</f>
        <v>4.5</v>
      </c>
      <c r="L28" s="0" t="n">
        <f aca="false">LowExpected!I29</f>
        <v>0</v>
      </c>
      <c r="M28" s="0" t="n">
        <f aca="false">LowExpected!J29</f>
        <v>0</v>
      </c>
      <c r="N28" s="0" t="n">
        <f aca="false">LowExpected!K29</f>
        <v>0</v>
      </c>
      <c r="O28" s="0" t="n">
        <f aca="false">LowExpected!L29</f>
        <v>0</v>
      </c>
      <c r="P28" s="0" t="n">
        <f aca="false">ModExpected!J29</f>
        <v>0</v>
      </c>
      <c r="Q28" s="0" t="n">
        <f aca="false">ModExpected!K29</f>
        <v>0</v>
      </c>
      <c r="R28" s="0" t="n">
        <f aca="false">ModExpected!L29</f>
        <v>0</v>
      </c>
      <c r="S28" s="0" t="n">
        <f aca="false">HighExpected!J29</f>
        <v>0</v>
      </c>
      <c r="T28" s="0" t="n">
        <f aca="false">HighExpected!K29</f>
        <v>0</v>
      </c>
      <c r="U28" s="0" t="n">
        <f aca="false">HighExpected!L29</f>
        <v>0</v>
      </c>
      <c r="V28" s="0" t="n">
        <f aca="false">LowExpected!M29</f>
        <v>0</v>
      </c>
      <c r="W28" s="0" t="n">
        <f aca="false">LowExpected!N29</f>
        <v>0</v>
      </c>
      <c r="X28" s="0" t="n">
        <f aca="false">LowExpected!O29</f>
        <v>0</v>
      </c>
      <c r="Y28" s="0" t="n">
        <f aca="false">LowExpected!P29</f>
        <v>0</v>
      </c>
      <c r="Z28" s="0" t="n">
        <f aca="false">ModExpected!N29</f>
        <v>0</v>
      </c>
      <c r="AA28" s="0" t="n">
        <f aca="false">ModExpected!O29</f>
        <v>0</v>
      </c>
      <c r="AB28" s="0" t="n">
        <f aca="false">ModExpected!P29</f>
        <v>0</v>
      </c>
      <c r="AC28" s="0" t="n">
        <f aca="false">HighExpected!N29</f>
        <v>0</v>
      </c>
      <c r="AD28" s="0" t="n">
        <f aca="false">HighExpected!O29</f>
        <v>0</v>
      </c>
      <c r="AE28" s="0" t="n">
        <f aca="false">HighExpected!P29</f>
        <v>0</v>
      </c>
      <c r="AF28" s="0" t="n">
        <f aca="false">LowExpected!Q29</f>
        <v>150</v>
      </c>
      <c r="AG28" s="0" t="n">
        <f aca="false">LowExpected!R29</f>
        <v>150</v>
      </c>
      <c r="AH28" s="0" t="n">
        <f aca="false">LowExpected!S29</f>
        <v>100</v>
      </c>
      <c r="AI28" s="0" t="n">
        <f aca="false">LowExpected!T29</f>
        <v>350</v>
      </c>
      <c r="AJ28" s="0" t="n">
        <f aca="false">ModExpected!R29</f>
        <v>150</v>
      </c>
      <c r="AK28" s="0" t="n">
        <f aca="false">ModExpected!S29</f>
        <v>100</v>
      </c>
      <c r="AL28" s="0" t="n">
        <f aca="false">ModExpected!T29</f>
        <v>1400</v>
      </c>
      <c r="AM28" s="0" t="n">
        <f aca="false">HighExpected!R29</f>
        <v>150</v>
      </c>
      <c r="AN28" s="0" t="n">
        <f aca="false">HighExpected!S29</f>
        <v>100</v>
      </c>
      <c r="AO28" s="0" t="n">
        <f aca="false">HighExpected!T29</f>
        <v>1312.5</v>
      </c>
      <c r="AP28" s="0" t="n">
        <f aca="false">LowExpected!U29</f>
        <v>10</v>
      </c>
      <c r="AQ28" s="0" t="n">
        <f aca="false">LowExpected!V29</f>
        <v>10</v>
      </c>
      <c r="AR28" s="0" t="n">
        <f aca="false">LowExpected!W29</f>
        <v>5</v>
      </c>
      <c r="AS28" s="0" t="n">
        <f aca="false">LowExpected!X29</f>
        <v>19.5</v>
      </c>
      <c r="AT28" s="0" t="n">
        <f aca="false">ModExpected!V29</f>
        <v>10</v>
      </c>
      <c r="AU28" s="0" t="n">
        <f aca="false">ModExpected!W29</f>
        <v>5</v>
      </c>
      <c r="AV28" s="0" t="n">
        <f aca="false">ModExpected!X29</f>
        <v>83</v>
      </c>
      <c r="AW28" s="0" t="n">
        <f aca="false">HighExpected!V29</f>
        <v>10</v>
      </c>
      <c r="AX28" s="0" t="n">
        <f aca="false">HighExpected!W29</f>
        <v>5</v>
      </c>
      <c r="AY28" s="0" t="n">
        <f aca="false">HighExpected!X29</f>
        <v>78.125</v>
      </c>
      <c r="AZ28" s="0" t="n">
        <f aca="false">LowExpected!Y29</f>
        <v>3</v>
      </c>
      <c r="BA28" s="0" t="n">
        <f aca="false">LowExpected!Z29</f>
        <v>3</v>
      </c>
      <c r="BB28" s="0" t="n">
        <f aca="false">LowExpected!AA29</f>
        <v>0</v>
      </c>
      <c r="BC28" s="0" t="n">
        <f aca="false">LowExpected!AB29</f>
        <v>10</v>
      </c>
      <c r="BD28" s="0" t="n">
        <f aca="false">ModExpected!Z29</f>
        <v>3</v>
      </c>
      <c r="BE28" s="0" t="n">
        <f aca="false">ModExpected!AA29</f>
        <v>0</v>
      </c>
      <c r="BF28" s="0" t="n">
        <f aca="false">ModExpected!AB29</f>
        <v>40</v>
      </c>
      <c r="BG28" s="0" t="n">
        <f aca="false">HighExpected!Z29</f>
        <v>3</v>
      </c>
      <c r="BH28" s="0" t="n">
        <f aca="false">HighExpected!AA29</f>
        <v>0</v>
      </c>
      <c r="BI28" s="0" t="n">
        <f aca="false">HighExpected!AB29</f>
        <v>37.5</v>
      </c>
    </row>
    <row r="29" customFormat="false" ht="15" hidden="false" customHeight="false" outlineLevel="0" collapsed="false">
      <c r="A29" s="19" t="str">
        <f aca="false">Specs!A30</f>
        <v>eCANOPY_SNAGS_CLASS_3_DIAMETER</v>
      </c>
      <c r="B29" s="0" t="n">
        <f aca="false">LowExpected!E30</f>
        <v>9</v>
      </c>
      <c r="C29" s="0" t="n">
        <f aca="false">LowExpected!F30</f>
        <v>9</v>
      </c>
      <c r="D29" s="0" t="n">
        <f aca="false">LowExpected!G30</f>
        <v>0</v>
      </c>
      <c r="E29" s="0" t="n">
        <f aca="false">LowExpected!H30</f>
        <v>0</v>
      </c>
      <c r="F29" s="0" t="n">
        <f aca="false">ModExpected!F30</f>
        <v>9</v>
      </c>
      <c r="G29" s="0" t="n">
        <f aca="false">ModExpected!G30</f>
        <v>0</v>
      </c>
      <c r="H29" s="0" t="n">
        <f aca="false">ModExpected!H30</f>
        <v>0</v>
      </c>
      <c r="I29" s="0" t="n">
        <f aca="false">HighExpected!F30</f>
        <v>9</v>
      </c>
      <c r="J29" s="0" t="n">
        <f aca="false">HighExpected!G30</f>
        <v>0</v>
      </c>
      <c r="K29" s="0" t="n">
        <f aca="false">HighExpected!H30</f>
        <v>0</v>
      </c>
      <c r="L29" s="0" t="n">
        <f aca="false">LowExpected!I30</f>
        <v>0</v>
      </c>
      <c r="M29" s="0" t="n">
        <f aca="false">LowExpected!J30</f>
        <v>0</v>
      </c>
      <c r="N29" s="0" t="n">
        <f aca="false">LowExpected!K30</f>
        <v>0</v>
      </c>
      <c r="O29" s="0" t="n">
        <f aca="false">LowExpected!L30</f>
        <v>0</v>
      </c>
      <c r="P29" s="0" t="n">
        <f aca="false">ModExpected!J30</f>
        <v>0</v>
      </c>
      <c r="Q29" s="0" t="n">
        <f aca="false">ModExpected!K30</f>
        <v>0</v>
      </c>
      <c r="R29" s="0" t="n">
        <f aca="false">ModExpected!L30</f>
        <v>0</v>
      </c>
      <c r="S29" s="0" t="n">
        <f aca="false">HighExpected!J30</f>
        <v>0</v>
      </c>
      <c r="T29" s="0" t="n">
        <f aca="false">HighExpected!K30</f>
        <v>0</v>
      </c>
      <c r="U29" s="0" t="n">
        <f aca="false">HighExpected!L30</f>
        <v>0</v>
      </c>
      <c r="V29" s="0" t="n">
        <f aca="false">LowExpected!M30</f>
        <v>0</v>
      </c>
      <c r="W29" s="0" t="n">
        <f aca="false">LowExpected!N30</f>
        <v>0</v>
      </c>
      <c r="X29" s="0" t="n">
        <f aca="false">LowExpected!O30</f>
        <v>0</v>
      </c>
      <c r="Y29" s="0" t="n">
        <f aca="false">LowExpected!P30</f>
        <v>0</v>
      </c>
      <c r="Z29" s="0" t="n">
        <f aca="false">ModExpected!N30</f>
        <v>0</v>
      </c>
      <c r="AA29" s="0" t="n">
        <f aca="false">ModExpected!O30</f>
        <v>0</v>
      </c>
      <c r="AB29" s="0" t="n">
        <f aca="false">ModExpected!P30</f>
        <v>0</v>
      </c>
      <c r="AC29" s="0" t="n">
        <f aca="false">HighExpected!N30</f>
        <v>0</v>
      </c>
      <c r="AD29" s="0" t="n">
        <f aca="false">HighExpected!O30</f>
        <v>0</v>
      </c>
      <c r="AE29" s="0" t="n">
        <f aca="false">HighExpected!P30</f>
        <v>0</v>
      </c>
      <c r="AF29" s="0" t="n">
        <f aca="false">LowExpected!Q30</f>
        <v>3.5</v>
      </c>
      <c r="AG29" s="0" t="n">
        <f aca="false">LowExpected!R30</f>
        <v>3.5</v>
      </c>
      <c r="AH29" s="0" t="n">
        <f aca="false">LowExpected!S30</f>
        <v>3.5</v>
      </c>
      <c r="AI29" s="0" t="n">
        <f aca="false">LowExpected!T30</f>
        <v>3.5</v>
      </c>
      <c r="AJ29" s="0" t="n">
        <f aca="false">ModExpected!R30</f>
        <v>3.5</v>
      </c>
      <c r="AK29" s="0" t="n">
        <f aca="false">ModExpected!S30</f>
        <v>3.5</v>
      </c>
      <c r="AL29" s="0" t="n">
        <f aca="false">ModExpected!T30</f>
        <v>3.5</v>
      </c>
      <c r="AM29" s="0" t="n">
        <f aca="false">HighExpected!R30</f>
        <v>3.5</v>
      </c>
      <c r="AN29" s="0" t="n">
        <f aca="false">HighExpected!S30</f>
        <v>3.5</v>
      </c>
      <c r="AO29" s="0" t="n">
        <f aca="false">HighExpected!T30</f>
        <v>3.5</v>
      </c>
      <c r="AP29" s="0" t="n">
        <f aca="false">LowExpected!U30</f>
        <v>11</v>
      </c>
      <c r="AQ29" s="0" t="n">
        <f aca="false">LowExpected!V30</f>
        <v>11</v>
      </c>
      <c r="AR29" s="0" t="n">
        <f aca="false">LowExpected!W30</f>
        <v>11</v>
      </c>
      <c r="AS29" s="0" t="n">
        <f aca="false">LowExpected!X30</f>
        <v>13</v>
      </c>
      <c r="AT29" s="0" t="n">
        <f aca="false">ModExpected!V30</f>
        <v>11</v>
      </c>
      <c r="AU29" s="0" t="n">
        <f aca="false">ModExpected!W30</f>
        <v>11</v>
      </c>
      <c r="AV29" s="0" t="n">
        <f aca="false">ModExpected!X30</f>
        <v>13</v>
      </c>
      <c r="AW29" s="0" t="n">
        <f aca="false">HighExpected!V30</f>
        <v>11</v>
      </c>
      <c r="AX29" s="0" t="n">
        <f aca="false">HighExpected!W30</f>
        <v>11</v>
      </c>
      <c r="AY29" s="0" t="n">
        <f aca="false">HighExpected!X30</f>
        <v>13</v>
      </c>
      <c r="AZ29" s="0" t="n">
        <f aca="false">LowExpected!Y30</f>
        <v>10</v>
      </c>
      <c r="BA29" s="0" t="n">
        <f aca="false">LowExpected!Z30</f>
        <v>10</v>
      </c>
      <c r="BB29" s="0" t="n">
        <f aca="false">LowExpected!AA30</f>
        <v>12</v>
      </c>
      <c r="BC29" s="0" t="n">
        <f aca="false">LowExpected!AB30</f>
        <v>0</v>
      </c>
      <c r="BD29" s="0" t="n">
        <f aca="false">ModExpected!Z30</f>
        <v>10</v>
      </c>
      <c r="BE29" s="0" t="n">
        <f aca="false">ModExpected!AA30</f>
        <v>12</v>
      </c>
      <c r="BF29" s="0" t="n">
        <f aca="false">ModExpected!AB30</f>
        <v>0</v>
      </c>
      <c r="BG29" s="0" t="n">
        <f aca="false">HighExpected!Z30</f>
        <v>10</v>
      </c>
      <c r="BH29" s="0" t="n">
        <f aca="false">HighExpected!AA30</f>
        <v>12</v>
      </c>
      <c r="BI29" s="0" t="n">
        <f aca="false">HighExpected!AB30</f>
        <v>0</v>
      </c>
    </row>
    <row r="30" customFormat="false" ht="15" hidden="false" customHeight="false" outlineLevel="0" collapsed="false">
      <c r="A30" s="19" t="str">
        <f aca="false">Specs!A31</f>
        <v>eCANOPY_SNAGS_CLASS_3_HEIGHT</v>
      </c>
      <c r="B30" s="0" t="n">
        <f aca="false">LowExpected!E31</f>
        <v>60</v>
      </c>
      <c r="C30" s="0" t="n">
        <f aca="false">LowExpected!F31</f>
        <v>60</v>
      </c>
      <c r="D30" s="0" t="n">
        <f aca="false">LowExpected!G31</f>
        <v>0</v>
      </c>
      <c r="E30" s="0" t="n">
        <f aca="false">LowExpected!H31</f>
        <v>0</v>
      </c>
      <c r="F30" s="0" t="n">
        <f aca="false">ModExpected!F31</f>
        <v>60</v>
      </c>
      <c r="G30" s="0" t="n">
        <f aca="false">ModExpected!G31</f>
        <v>0</v>
      </c>
      <c r="H30" s="0" t="n">
        <f aca="false">ModExpected!H31</f>
        <v>0</v>
      </c>
      <c r="I30" s="0" t="n">
        <f aca="false">HighExpected!F31</f>
        <v>60</v>
      </c>
      <c r="J30" s="0" t="n">
        <f aca="false">HighExpected!G31</f>
        <v>0</v>
      </c>
      <c r="K30" s="0" t="n">
        <f aca="false">HighExpected!H31</f>
        <v>0</v>
      </c>
      <c r="L30" s="0" t="n">
        <f aca="false">LowExpected!I31</f>
        <v>0</v>
      </c>
      <c r="M30" s="0" t="n">
        <f aca="false">LowExpected!J31</f>
        <v>0</v>
      </c>
      <c r="N30" s="0" t="n">
        <f aca="false">LowExpected!K31</f>
        <v>0</v>
      </c>
      <c r="O30" s="0" t="n">
        <f aca="false">LowExpected!L31</f>
        <v>0</v>
      </c>
      <c r="P30" s="0" t="n">
        <f aca="false">ModExpected!J31</f>
        <v>0</v>
      </c>
      <c r="Q30" s="0" t="n">
        <f aca="false">ModExpected!K31</f>
        <v>0</v>
      </c>
      <c r="R30" s="0" t="n">
        <f aca="false">ModExpected!L31</f>
        <v>0</v>
      </c>
      <c r="S30" s="0" t="n">
        <f aca="false">HighExpected!J31</f>
        <v>0</v>
      </c>
      <c r="T30" s="0" t="n">
        <f aca="false">HighExpected!K31</f>
        <v>0</v>
      </c>
      <c r="U30" s="0" t="n">
        <f aca="false">HighExpected!L31</f>
        <v>0</v>
      </c>
      <c r="V30" s="0" t="n">
        <f aca="false">LowExpected!M31</f>
        <v>0</v>
      </c>
      <c r="W30" s="0" t="n">
        <f aca="false">LowExpected!N31</f>
        <v>0</v>
      </c>
      <c r="X30" s="0" t="n">
        <f aca="false">LowExpected!O31</f>
        <v>0</v>
      </c>
      <c r="Y30" s="0" t="n">
        <f aca="false">LowExpected!P31</f>
        <v>0</v>
      </c>
      <c r="Z30" s="0" t="n">
        <f aca="false">ModExpected!N31</f>
        <v>0</v>
      </c>
      <c r="AA30" s="0" t="n">
        <f aca="false">ModExpected!O31</f>
        <v>0</v>
      </c>
      <c r="AB30" s="0" t="n">
        <f aca="false">ModExpected!P31</f>
        <v>0</v>
      </c>
      <c r="AC30" s="0" t="n">
        <f aca="false">HighExpected!N31</f>
        <v>0</v>
      </c>
      <c r="AD30" s="0" t="n">
        <f aca="false">HighExpected!O31</f>
        <v>0</v>
      </c>
      <c r="AE30" s="0" t="n">
        <f aca="false">HighExpected!P31</f>
        <v>0</v>
      </c>
      <c r="AF30" s="0" t="n">
        <f aca="false">LowExpected!Q31</f>
        <v>15</v>
      </c>
      <c r="AG30" s="0" t="n">
        <f aca="false">LowExpected!R31</f>
        <v>15</v>
      </c>
      <c r="AH30" s="0" t="n">
        <f aca="false">LowExpected!S31</f>
        <v>20</v>
      </c>
      <c r="AI30" s="0" t="n">
        <f aca="false">LowExpected!T31</f>
        <v>25</v>
      </c>
      <c r="AJ30" s="0" t="n">
        <f aca="false">ModExpected!R31</f>
        <v>15</v>
      </c>
      <c r="AK30" s="0" t="n">
        <f aca="false">ModExpected!S31</f>
        <v>20</v>
      </c>
      <c r="AL30" s="0" t="n">
        <f aca="false">ModExpected!T31</f>
        <v>25</v>
      </c>
      <c r="AM30" s="0" t="n">
        <f aca="false">HighExpected!R31</f>
        <v>15</v>
      </c>
      <c r="AN30" s="0" t="n">
        <f aca="false">HighExpected!S31</f>
        <v>20</v>
      </c>
      <c r="AO30" s="0" t="n">
        <f aca="false">HighExpected!T31</f>
        <v>25</v>
      </c>
      <c r="AP30" s="0" t="n">
        <f aca="false">LowExpected!U31</f>
        <v>40</v>
      </c>
      <c r="AQ30" s="0" t="n">
        <f aca="false">LowExpected!V31</f>
        <v>40</v>
      </c>
      <c r="AR30" s="0" t="n">
        <f aca="false">LowExpected!W31</f>
        <v>50</v>
      </c>
      <c r="AS30" s="0" t="n">
        <f aca="false">LowExpected!X31</f>
        <v>55</v>
      </c>
      <c r="AT30" s="0" t="n">
        <f aca="false">ModExpected!V31</f>
        <v>40</v>
      </c>
      <c r="AU30" s="0" t="n">
        <f aca="false">ModExpected!W31</f>
        <v>50</v>
      </c>
      <c r="AV30" s="0" t="n">
        <f aca="false">ModExpected!X31</f>
        <v>55</v>
      </c>
      <c r="AW30" s="0" t="n">
        <f aca="false">HighExpected!V31</f>
        <v>40</v>
      </c>
      <c r="AX30" s="0" t="n">
        <f aca="false">HighExpected!W31</f>
        <v>50</v>
      </c>
      <c r="AY30" s="0" t="n">
        <f aca="false">HighExpected!X31</f>
        <v>55</v>
      </c>
      <c r="AZ30" s="0" t="n">
        <f aca="false">LowExpected!Y31</f>
        <v>60</v>
      </c>
      <c r="BA30" s="0" t="n">
        <f aca="false">LowExpected!Z31</f>
        <v>60</v>
      </c>
      <c r="BB30" s="0" t="n">
        <f aca="false">LowExpected!AA31</f>
        <v>70</v>
      </c>
      <c r="BC30" s="0" t="n">
        <f aca="false">LowExpected!AB31</f>
        <v>0</v>
      </c>
      <c r="BD30" s="0" t="n">
        <f aca="false">ModExpected!Z31</f>
        <v>60</v>
      </c>
      <c r="BE30" s="0" t="n">
        <f aca="false">ModExpected!AA31</f>
        <v>70</v>
      </c>
      <c r="BF30" s="0" t="n">
        <f aca="false">ModExpected!AB31</f>
        <v>0</v>
      </c>
      <c r="BG30" s="0" t="n">
        <f aca="false">HighExpected!Z31</f>
        <v>60</v>
      </c>
      <c r="BH30" s="0" t="n">
        <f aca="false">HighExpected!AA31</f>
        <v>70</v>
      </c>
      <c r="BI30" s="0" t="n">
        <f aca="false">HighExpected!AB31</f>
        <v>0</v>
      </c>
    </row>
    <row r="31" customFormat="false" ht="15" hidden="false" customHeight="false" outlineLevel="0" collapsed="false">
      <c r="A31" s="19" t="str">
        <f aca="false">Specs!A32</f>
        <v>eCANOPY_SNAGS_CLASS_3_STEM_DENSITY</v>
      </c>
      <c r="B31" s="0" t="n">
        <f aca="false">LowExpected!E32</f>
        <v>3</v>
      </c>
      <c r="C31" s="0" t="n">
        <f aca="false">LowExpected!F32</f>
        <v>3</v>
      </c>
      <c r="D31" s="0" t="n">
        <f aca="false">LowExpected!G32</f>
        <v>0</v>
      </c>
      <c r="E31" s="0" t="n">
        <f aca="false">LowExpected!H32</f>
        <v>0</v>
      </c>
      <c r="F31" s="0" t="n">
        <f aca="false">ModExpected!F32</f>
        <v>3</v>
      </c>
      <c r="G31" s="0" t="n">
        <f aca="false">ModExpected!G32</f>
        <v>0</v>
      </c>
      <c r="H31" s="0" t="n">
        <f aca="false">ModExpected!H32</f>
        <v>0</v>
      </c>
      <c r="I31" s="0" t="n">
        <f aca="false">HighExpected!F32</f>
        <v>3</v>
      </c>
      <c r="J31" s="0" t="n">
        <f aca="false">HighExpected!G32</f>
        <v>0</v>
      </c>
      <c r="K31" s="0" t="n">
        <f aca="false">HighExpected!H32</f>
        <v>0</v>
      </c>
      <c r="L31" s="0" t="n">
        <f aca="false">LowExpected!I32</f>
        <v>0</v>
      </c>
      <c r="M31" s="0" t="n">
        <f aca="false">LowExpected!J32</f>
        <v>0</v>
      </c>
      <c r="N31" s="0" t="n">
        <f aca="false">LowExpected!K32</f>
        <v>0</v>
      </c>
      <c r="O31" s="0" t="n">
        <f aca="false">LowExpected!L32</f>
        <v>0</v>
      </c>
      <c r="P31" s="0" t="n">
        <f aca="false">ModExpected!J32</f>
        <v>0</v>
      </c>
      <c r="Q31" s="0" t="n">
        <f aca="false">ModExpected!K32</f>
        <v>0</v>
      </c>
      <c r="R31" s="0" t="n">
        <f aca="false">ModExpected!L32</f>
        <v>0</v>
      </c>
      <c r="S31" s="0" t="n">
        <f aca="false">HighExpected!J32</f>
        <v>0</v>
      </c>
      <c r="T31" s="0" t="n">
        <f aca="false">HighExpected!K32</f>
        <v>0</v>
      </c>
      <c r="U31" s="0" t="n">
        <f aca="false">HighExpected!L32</f>
        <v>0</v>
      </c>
      <c r="V31" s="0" t="n">
        <f aca="false">LowExpected!M32</f>
        <v>0</v>
      </c>
      <c r="W31" s="0" t="n">
        <f aca="false">LowExpected!N32</f>
        <v>0</v>
      </c>
      <c r="X31" s="0" t="n">
        <f aca="false">LowExpected!O32</f>
        <v>0</v>
      </c>
      <c r="Y31" s="0" t="n">
        <f aca="false">LowExpected!P32</f>
        <v>0</v>
      </c>
      <c r="Z31" s="0" t="n">
        <f aca="false">ModExpected!N32</f>
        <v>0</v>
      </c>
      <c r="AA31" s="0" t="n">
        <f aca="false">ModExpected!O32</f>
        <v>0</v>
      </c>
      <c r="AB31" s="0" t="n">
        <f aca="false">ModExpected!P32</f>
        <v>0</v>
      </c>
      <c r="AC31" s="0" t="n">
        <f aca="false">HighExpected!N32</f>
        <v>0</v>
      </c>
      <c r="AD31" s="0" t="n">
        <f aca="false">HighExpected!O32</f>
        <v>0</v>
      </c>
      <c r="AE31" s="0" t="n">
        <f aca="false">HighExpected!P32</f>
        <v>0</v>
      </c>
      <c r="AF31" s="0" t="n">
        <f aca="false">LowExpected!Q32</f>
        <v>150</v>
      </c>
      <c r="AG31" s="0" t="n">
        <f aca="false">LowExpected!R32</f>
        <v>150</v>
      </c>
      <c r="AH31" s="0" t="n">
        <f aca="false">LowExpected!S32</f>
        <v>150</v>
      </c>
      <c r="AI31" s="0" t="n">
        <f aca="false">LowExpected!T32</f>
        <v>100</v>
      </c>
      <c r="AJ31" s="0" t="n">
        <f aca="false">ModExpected!R32</f>
        <v>150</v>
      </c>
      <c r="AK31" s="0" t="n">
        <f aca="false">ModExpected!S32</f>
        <v>150</v>
      </c>
      <c r="AL31" s="0" t="n">
        <f aca="false">ModExpected!T32</f>
        <v>100</v>
      </c>
      <c r="AM31" s="0" t="n">
        <f aca="false">HighExpected!R32</f>
        <v>150</v>
      </c>
      <c r="AN31" s="0" t="n">
        <f aca="false">HighExpected!S32</f>
        <v>150</v>
      </c>
      <c r="AO31" s="0" t="n">
        <f aca="false">HighExpected!T32</f>
        <v>100</v>
      </c>
      <c r="AP31" s="0" t="n">
        <f aca="false">LowExpected!U32</f>
        <v>5</v>
      </c>
      <c r="AQ31" s="0" t="n">
        <f aca="false">LowExpected!V32</f>
        <v>5</v>
      </c>
      <c r="AR31" s="0" t="n">
        <f aca="false">LowExpected!W32</f>
        <v>10</v>
      </c>
      <c r="AS31" s="0" t="n">
        <f aca="false">LowExpected!X32</f>
        <v>5</v>
      </c>
      <c r="AT31" s="0" t="n">
        <f aca="false">ModExpected!V32</f>
        <v>5</v>
      </c>
      <c r="AU31" s="0" t="n">
        <f aca="false">ModExpected!W32</f>
        <v>10</v>
      </c>
      <c r="AV31" s="0" t="n">
        <f aca="false">ModExpected!X32</f>
        <v>5</v>
      </c>
      <c r="AW31" s="0" t="n">
        <f aca="false">HighExpected!V32</f>
        <v>5</v>
      </c>
      <c r="AX31" s="0" t="n">
        <f aca="false">HighExpected!W32</f>
        <v>10</v>
      </c>
      <c r="AY31" s="0" t="n">
        <f aca="false">HighExpected!X32</f>
        <v>5</v>
      </c>
      <c r="AZ31" s="0" t="n">
        <f aca="false">LowExpected!Y32</f>
        <v>3</v>
      </c>
      <c r="BA31" s="0" t="n">
        <f aca="false">LowExpected!Z32</f>
        <v>3</v>
      </c>
      <c r="BB31" s="0" t="n">
        <f aca="false">LowExpected!AA32</f>
        <v>3</v>
      </c>
      <c r="BC31" s="0" t="n">
        <f aca="false">LowExpected!AB32</f>
        <v>0</v>
      </c>
      <c r="BD31" s="0" t="n">
        <f aca="false">ModExpected!Z32</f>
        <v>3</v>
      </c>
      <c r="BE31" s="0" t="n">
        <f aca="false">ModExpected!AA32</f>
        <v>3</v>
      </c>
      <c r="BF31" s="0" t="n">
        <f aca="false">ModExpected!AB32</f>
        <v>0</v>
      </c>
      <c r="BG31" s="0" t="n">
        <f aca="false">HighExpected!Z32</f>
        <v>3</v>
      </c>
      <c r="BH31" s="0" t="n">
        <f aca="false">HighExpected!AA32</f>
        <v>3</v>
      </c>
      <c r="BI31" s="0" t="n">
        <f aca="false">HighExpected!AB32</f>
        <v>0</v>
      </c>
    </row>
    <row r="32" customFormat="false" ht="15" hidden="false" customHeight="false" outlineLevel="0" collapsed="false">
      <c r="A32" s="19" t="str">
        <f aca="false">Specs!A33</f>
        <v>eCANOPY_LADDER_FUELS_MAXIMUM_HEIGHT</v>
      </c>
      <c r="B32" s="0" t="n">
        <f aca="false">LowExpected!E33</f>
        <v>0</v>
      </c>
      <c r="C32" s="0" t="n">
        <f aca="false">LowExpected!F33</f>
        <v>0</v>
      </c>
      <c r="D32" s="0" t="n">
        <f aca="false">LowExpected!G33</f>
        <v>0</v>
      </c>
      <c r="E32" s="0" t="n">
        <f aca="false">LowExpected!H33</f>
        <v>0</v>
      </c>
      <c r="F32" s="0" t="n">
        <f aca="false">ModExpected!F33</f>
        <v>0</v>
      </c>
      <c r="G32" s="0" t="n">
        <f aca="false">ModExpected!G33</f>
        <v>0</v>
      </c>
      <c r="H32" s="0" t="n">
        <f aca="false">ModExpected!H33</f>
        <v>0</v>
      </c>
      <c r="I32" s="0" t="n">
        <f aca="false">HighExpected!F33</f>
        <v>0</v>
      </c>
      <c r="J32" s="0" t="n">
        <f aca="false">HighExpected!G33</f>
        <v>0</v>
      </c>
      <c r="K32" s="0" t="n">
        <f aca="false">HighExpected!H33</f>
        <v>0</v>
      </c>
      <c r="L32" s="0" t="n">
        <f aca="false">LowExpected!I33</f>
        <v>0</v>
      </c>
      <c r="M32" s="0" t="n">
        <f aca="false">LowExpected!J33</f>
        <v>0</v>
      </c>
      <c r="N32" s="0" t="n">
        <f aca="false">LowExpected!K33</f>
        <v>0</v>
      </c>
      <c r="O32" s="0" t="n">
        <f aca="false">LowExpected!L33</f>
        <v>0</v>
      </c>
      <c r="P32" s="0" t="n">
        <f aca="false">ModExpected!J33</f>
        <v>0</v>
      </c>
      <c r="Q32" s="0" t="n">
        <f aca="false">ModExpected!K33</f>
        <v>0</v>
      </c>
      <c r="R32" s="0" t="n">
        <f aca="false">ModExpected!L33</f>
        <v>0</v>
      </c>
      <c r="S32" s="0" t="n">
        <f aca="false">HighExpected!J33</f>
        <v>0</v>
      </c>
      <c r="T32" s="0" t="n">
        <f aca="false">HighExpected!K33</f>
        <v>0</v>
      </c>
      <c r="U32" s="0" t="n">
        <f aca="false">HighExpected!L33</f>
        <v>0</v>
      </c>
      <c r="V32" s="0" t="n">
        <f aca="false">LowExpected!M33</f>
        <v>0</v>
      </c>
      <c r="W32" s="0" t="n">
        <f aca="false">LowExpected!N33</f>
        <v>0</v>
      </c>
      <c r="X32" s="0" t="n">
        <f aca="false">LowExpected!O33</f>
        <v>0</v>
      </c>
      <c r="Y32" s="0" t="n">
        <f aca="false">LowExpected!P33</f>
        <v>0</v>
      </c>
      <c r="Z32" s="0" t="n">
        <f aca="false">ModExpected!N33</f>
        <v>0</v>
      </c>
      <c r="AA32" s="0" t="n">
        <f aca="false">ModExpected!O33</f>
        <v>0</v>
      </c>
      <c r="AB32" s="0" t="n">
        <f aca="false">ModExpected!P33</f>
        <v>0</v>
      </c>
      <c r="AC32" s="0" t="n">
        <f aca="false">HighExpected!N33</f>
        <v>0</v>
      </c>
      <c r="AD32" s="0" t="n">
        <f aca="false">HighExpected!O33</f>
        <v>0</v>
      </c>
      <c r="AE32" s="0" t="n">
        <f aca="false">HighExpected!P33</f>
        <v>0</v>
      </c>
      <c r="AF32" s="0" t="n">
        <f aca="false">LowExpected!Q33</f>
        <v>4</v>
      </c>
      <c r="AG32" s="0" t="n">
        <f aca="false">LowExpected!R33</f>
        <v>4</v>
      </c>
      <c r="AH32" s="0" t="n">
        <f aca="false">LowExpected!S33</f>
        <v>4</v>
      </c>
      <c r="AI32" s="0" t="n">
        <f aca="false">LowExpected!T33</f>
        <v>4</v>
      </c>
      <c r="AJ32" s="0" t="n">
        <f aca="false">ModExpected!R33</f>
        <v>4</v>
      </c>
      <c r="AK32" s="0" t="n">
        <f aca="false">ModExpected!S33</f>
        <v>4</v>
      </c>
      <c r="AL32" s="0" t="n">
        <f aca="false">ModExpected!T33</f>
        <v>4</v>
      </c>
      <c r="AM32" s="0" t="n">
        <f aca="false">HighExpected!R33</f>
        <v>4</v>
      </c>
      <c r="AN32" s="0" t="n">
        <f aca="false">HighExpected!S33</f>
        <v>4</v>
      </c>
      <c r="AO32" s="0" t="n">
        <f aca="false">HighExpected!T33</f>
        <v>4</v>
      </c>
      <c r="AP32" s="0" t="n">
        <f aca="false">LowExpected!U33</f>
        <v>15</v>
      </c>
      <c r="AQ32" s="0" t="n">
        <f aca="false">LowExpected!V33</f>
        <v>15</v>
      </c>
      <c r="AR32" s="0" t="n">
        <f aca="false">LowExpected!W33</f>
        <v>15</v>
      </c>
      <c r="AS32" s="0" t="n">
        <f aca="false">LowExpected!X33</f>
        <v>15</v>
      </c>
      <c r="AT32" s="0" t="n">
        <f aca="false">ModExpected!V33</f>
        <v>15</v>
      </c>
      <c r="AU32" s="0" t="n">
        <f aca="false">ModExpected!W33</f>
        <v>15</v>
      </c>
      <c r="AV32" s="0" t="n">
        <f aca="false">ModExpected!X33</f>
        <v>15</v>
      </c>
      <c r="AW32" s="0" t="n">
        <f aca="false">HighExpected!V33</f>
        <v>15</v>
      </c>
      <c r="AX32" s="0" t="n">
        <f aca="false">HighExpected!W33</f>
        <v>15</v>
      </c>
      <c r="AY32" s="0" t="n">
        <f aca="false">HighExpected!X33</f>
        <v>15</v>
      </c>
      <c r="AZ32" s="0" t="n">
        <f aca="false">LowExpected!Y33</f>
        <v>0</v>
      </c>
      <c r="BA32" s="0" t="n">
        <f aca="false">LowExpected!Z33</f>
        <v>0</v>
      </c>
      <c r="BB32" s="0" t="n">
        <f aca="false">LowExpected!AA33</f>
        <v>0</v>
      </c>
      <c r="BC32" s="0" t="n">
        <f aca="false">LowExpected!AB33</f>
        <v>0</v>
      </c>
      <c r="BD32" s="0" t="n">
        <f aca="false">ModExpected!Z33</f>
        <v>0</v>
      </c>
      <c r="BE32" s="0" t="n">
        <f aca="false">ModExpected!AA33</f>
        <v>0</v>
      </c>
      <c r="BF32" s="0" t="n">
        <f aca="false">ModExpected!AB33</f>
        <v>0</v>
      </c>
      <c r="BG32" s="0" t="n">
        <f aca="false">HighExpected!Z33</f>
        <v>0</v>
      </c>
      <c r="BH32" s="0" t="n">
        <f aca="false">HighExpected!AA33</f>
        <v>0</v>
      </c>
      <c r="BI32" s="0" t="n">
        <f aca="false">HighExpected!AB33</f>
        <v>0</v>
      </c>
    </row>
    <row r="33" customFormat="false" ht="15" hidden="false" customHeight="false" outlineLevel="0" collapsed="false">
      <c r="A33" s="19" t="str">
        <f aca="false">Specs!A34</f>
        <v>eCANOPY_LADDER_FUELS_MINIMUM_HEIGHT</v>
      </c>
      <c r="B33" s="0" t="n">
        <f aca="false">LowExpected!E34</f>
        <v>0</v>
      </c>
      <c r="C33" s="0" t="n">
        <f aca="false">LowExpected!F34</f>
        <v>0</v>
      </c>
      <c r="D33" s="0" t="n">
        <f aca="false">LowExpected!G34</f>
        <v>0</v>
      </c>
      <c r="E33" s="0" t="n">
        <f aca="false">LowExpected!H34</f>
        <v>0</v>
      </c>
      <c r="F33" s="0" t="n">
        <f aca="false">ModExpected!F34</f>
        <v>0</v>
      </c>
      <c r="G33" s="0" t="n">
        <f aca="false">ModExpected!G34</f>
        <v>0</v>
      </c>
      <c r="H33" s="0" t="n">
        <f aca="false">ModExpected!H34</f>
        <v>0</v>
      </c>
      <c r="I33" s="0" t="n">
        <f aca="false">HighExpected!F34</f>
        <v>0</v>
      </c>
      <c r="J33" s="0" t="n">
        <f aca="false">HighExpected!G34</f>
        <v>0</v>
      </c>
      <c r="K33" s="0" t="n">
        <f aca="false">HighExpected!H34</f>
        <v>0</v>
      </c>
      <c r="L33" s="0" t="n">
        <f aca="false">LowExpected!I34</f>
        <v>0</v>
      </c>
      <c r="M33" s="0" t="n">
        <f aca="false">LowExpected!J34</f>
        <v>0</v>
      </c>
      <c r="N33" s="0" t="n">
        <f aca="false">LowExpected!K34</f>
        <v>0</v>
      </c>
      <c r="O33" s="0" t="n">
        <f aca="false">LowExpected!L34</f>
        <v>0</v>
      </c>
      <c r="P33" s="0" t="n">
        <f aca="false">ModExpected!J34</f>
        <v>0</v>
      </c>
      <c r="Q33" s="0" t="n">
        <f aca="false">ModExpected!K34</f>
        <v>0</v>
      </c>
      <c r="R33" s="0" t="n">
        <f aca="false">ModExpected!L34</f>
        <v>0</v>
      </c>
      <c r="S33" s="0" t="n">
        <f aca="false">HighExpected!J34</f>
        <v>0</v>
      </c>
      <c r="T33" s="0" t="n">
        <f aca="false">HighExpected!K34</f>
        <v>0</v>
      </c>
      <c r="U33" s="0" t="n">
        <f aca="false">HighExpected!L34</f>
        <v>0</v>
      </c>
      <c r="V33" s="0" t="n">
        <f aca="false">LowExpected!M34</f>
        <v>0</v>
      </c>
      <c r="W33" s="0" t="n">
        <f aca="false">LowExpected!N34</f>
        <v>0</v>
      </c>
      <c r="X33" s="0" t="n">
        <f aca="false">LowExpected!O34</f>
        <v>0</v>
      </c>
      <c r="Y33" s="0" t="n">
        <f aca="false">LowExpected!P34</f>
        <v>0</v>
      </c>
      <c r="Z33" s="0" t="n">
        <f aca="false">ModExpected!N34</f>
        <v>0</v>
      </c>
      <c r="AA33" s="0" t="n">
        <f aca="false">ModExpected!O34</f>
        <v>0</v>
      </c>
      <c r="AB33" s="0" t="n">
        <f aca="false">ModExpected!P34</f>
        <v>0</v>
      </c>
      <c r="AC33" s="0" t="n">
        <f aca="false">HighExpected!N34</f>
        <v>0</v>
      </c>
      <c r="AD33" s="0" t="n">
        <f aca="false">HighExpected!O34</f>
        <v>0</v>
      </c>
      <c r="AE33" s="0" t="n">
        <f aca="false">HighExpected!P34</f>
        <v>0</v>
      </c>
      <c r="AF33" s="0" t="n">
        <f aca="false">LowExpected!Q34</f>
        <v>0</v>
      </c>
      <c r="AG33" s="0" t="n">
        <f aca="false">LowExpected!R34</f>
        <v>0</v>
      </c>
      <c r="AH33" s="0" t="n">
        <f aca="false">LowExpected!S34</f>
        <v>0</v>
      </c>
      <c r="AI33" s="0" t="n">
        <f aca="false">LowExpected!T34</f>
        <v>0</v>
      </c>
      <c r="AJ33" s="0" t="n">
        <f aca="false">ModExpected!R34</f>
        <v>0</v>
      </c>
      <c r="AK33" s="0" t="n">
        <f aca="false">ModExpected!S34</f>
        <v>0</v>
      </c>
      <c r="AL33" s="0" t="n">
        <f aca="false">ModExpected!T34</f>
        <v>0</v>
      </c>
      <c r="AM33" s="0" t="n">
        <f aca="false">HighExpected!R34</f>
        <v>0</v>
      </c>
      <c r="AN33" s="0" t="n">
        <f aca="false">HighExpected!S34</f>
        <v>0</v>
      </c>
      <c r="AO33" s="0" t="n">
        <f aca="false">HighExpected!T34</f>
        <v>0</v>
      </c>
      <c r="AP33" s="0" t="n">
        <f aca="false">LowExpected!U34</f>
        <v>5</v>
      </c>
      <c r="AQ33" s="0" t="n">
        <f aca="false">LowExpected!V34</f>
        <v>5</v>
      </c>
      <c r="AR33" s="0" t="n">
        <f aca="false">LowExpected!W34</f>
        <v>5</v>
      </c>
      <c r="AS33" s="0" t="n">
        <f aca="false">LowExpected!X34</f>
        <v>5</v>
      </c>
      <c r="AT33" s="0" t="n">
        <f aca="false">ModExpected!V34</f>
        <v>5</v>
      </c>
      <c r="AU33" s="0" t="n">
        <f aca="false">ModExpected!W34</f>
        <v>5</v>
      </c>
      <c r="AV33" s="0" t="n">
        <f aca="false">ModExpected!X34</f>
        <v>5</v>
      </c>
      <c r="AW33" s="0" t="n">
        <f aca="false">HighExpected!V34</f>
        <v>5</v>
      </c>
      <c r="AX33" s="0" t="n">
        <f aca="false">HighExpected!W34</f>
        <v>5</v>
      </c>
      <c r="AY33" s="0" t="n">
        <f aca="false">HighExpected!X34</f>
        <v>5</v>
      </c>
      <c r="AZ33" s="0" t="n">
        <f aca="false">LowExpected!Y34</f>
        <v>0</v>
      </c>
      <c r="BA33" s="0" t="n">
        <f aca="false">LowExpected!Z34</f>
        <v>0</v>
      </c>
      <c r="BB33" s="0" t="n">
        <f aca="false">LowExpected!AA34</f>
        <v>0</v>
      </c>
      <c r="BC33" s="0" t="n">
        <f aca="false">LowExpected!AB34</f>
        <v>0</v>
      </c>
      <c r="BD33" s="0" t="n">
        <f aca="false">ModExpected!Z34</f>
        <v>0</v>
      </c>
      <c r="BE33" s="0" t="n">
        <f aca="false">ModExpected!AA34</f>
        <v>0</v>
      </c>
      <c r="BF33" s="0" t="n">
        <f aca="false">ModExpected!AB34</f>
        <v>0</v>
      </c>
      <c r="BG33" s="0" t="n">
        <f aca="false">HighExpected!Z34</f>
        <v>0</v>
      </c>
      <c r="BH33" s="0" t="n">
        <f aca="false">HighExpected!AA34</f>
        <v>0</v>
      </c>
      <c r="BI33" s="0" t="n">
        <f aca="false">HighExpected!AB34</f>
        <v>0</v>
      </c>
    </row>
    <row r="34" customFormat="false" ht="15" hidden="false" customHeight="false" outlineLevel="0" collapsed="false">
      <c r="A34" s="19" t="str">
        <f aca="false">Specs!A35</f>
        <v>eSHRUBS_PRIMARY_LAYER_HEIGHT</v>
      </c>
      <c r="B34" s="0" t="n">
        <f aca="false">LowExpected!E35</f>
        <v>2.2</v>
      </c>
      <c r="C34" s="0" t="n">
        <f aca="false">LowExpected!F35</f>
        <v>1.1</v>
      </c>
      <c r="D34" s="0" t="n">
        <f aca="false">LowExpected!G35</f>
        <v>1.375</v>
      </c>
      <c r="E34" s="0" t="n">
        <f aca="false">LowExpected!H35</f>
        <v>2.2</v>
      </c>
      <c r="F34" s="0" t="n">
        <f aca="false">ModExpected!F35</f>
        <v>0.55</v>
      </c>
      <c r="G34" s="0" t="n">
        <f aca="false">ModExpected!G35</f>
        <v>0.825</v>
      </c>
      <c r="H34" s="0" t="n">
        <f aca="false">ModExpected!H35</f>
        <v>2.2</v>
      </c>
      <c r="I34" s="0" t="n">
        <f aca="false">HighExpected!F35</f>
        <v>0.11</v>
      </c>
      <c r="J34" s="0" t="n">
        <f aca="false">HighExpected!G35</f>
        <v>1.1</v>
      </c>
      <c r="K34" s="0" t="n">
        <f aca="false">HighExpected!H35</f>
        <v>2.2</v>
      </c>
      <c r="L34" s="0" t="n">
        <f aca="false">LowExpected!I35</f>
        <v>5</v>
      </c>
      <c r="M34" s="0" t="n">
        <f aca="false">LowExpected!J35</f>
        <v>2.5</v>
      </c>
      <c r="N34" s="0" t="n">
        <f aca="false">LowExpected!K35</f>
        <v>3.125</v>
      </c>
      <c r="O34" s="0" t="n">
        <f aca="false">LowExpected!L35</f>
        <v>5</v>
      </c>
      <c r="P34" s="0" t="n">
        <f aca="false">ModExpected!J35</f>
        <v>1.25</v>
      </c>
      <c r="Q34" s="0" t="n">
        <f aca="false">ModExpected!K35</f>
        <v>1.875</v>
      </c>
      <c r="R34" s="0" t="n">
        <f aca="false">ModExpected!L35</f>
        <v>5</v>
      </c>
      <c r="S34" s="0" t="n">
        <f aca="false">HighExpected!J35</f>
        <v>0.25</v>
      </c>
      <c r="T34" s="0" t="n">
        <f aca="false">HighExpected!K35</f>
        <v>2.5</v>
      </c>
      <c r="U34" s="0" t="n">
        <f aca="false">HighExpected!L35</f>
        <v>5</v>
      </c>
      <c r="V34" s="0" t="n">
        <f aca="false">LowExpected!M35</f>
        <v>3</v>
      </c>
      <c r="W34" s="0" t="n">
        <f aca="false">LowExpected!N35</f>
        <v>1.5</v>
      </c>
      <c r="X34" s="0" t="n">
        <f aca="false">LowExpected!O35</f>
        <v>1.875</v>
      </c>
      <c r="Y34" s="0" t="n">
        <f aca="false">LowExpected!P35</f>
        <v>3</v>
      </c>
      <c r="Z34" s="0" t="n">
        <f aca="false">ModExpected!N35</f>
        <v>0.75</v>
      </c>
      <c r="AA34" s="0" t="n">
        <f aca="false">ModExpected!O35</f>
        <v>1.125</v>
      </c>
      <c r="AB34" s="0" t="n">
        <f aca="false">ModExpected!P35</f>
        <v>3</v>
      </c>
      <c r="AC34" s="0" t="n">
        <f aca="false">HighExpected!N35</f>
        <v>0.15</v>
      </c>
      <c r="AD34" s="0" t="n">
        <f aca="false">HighExpected!O35</f>
        <v>1.5</v>
      </c>
      <c r="AE34" s="0" t="n">
        <f aca="false">HighExpected!P35</f>
        <v>3</v>
      </c>
      <c r="AF34" s="0" t="n">
        <f aca="false">LowExpected!Q35</f>
        <v>5</v>
      </c>
      <c r="AG34" s="0" t="n">
        <f aca="false">LowExpected!R35</f>
        <v>2.5</v>
      </c>
      <c r="AH34" s="0" t="n">
        <f aca="false">LowExpected!S35</f>
        <v>3.125</v>
      </c>
      <c r="AI34" s="0" t="n">
        <f aca="false">LowExpected!T35</f>
        <v>5</v>
      </c>
      <c r="AJ34" s="0" t="n">
        <f aca="false">ModExpected!R35</f>
        <v>1.25</v>
      </c>
      <c r="AK34" s="0" t="n">
        <f aca="false">ModExpected!S35</f>
        <v>1.875</v>
      </c>
      <c r="AL34" s="0" t="n">
        <f aca="false">ModExpected!T35</f>
        <v>5</v>
      </c>
      <c r="AM34" s="0" t="n">
        <f aca="false">HighExpected!R35</f>
        <v>0.25</v>
      </c>
      <c r="AN34" s="0" t="n">
        <f aca="false">HighExpected!S35</f>
        <v>2.5</v>
      </c>
      <c r="AO34" s="0" t="n">
        <f aca="false">HighExpected!T35</f>
        <v>5</v>
      </c>
      <c r="AP34" s="0" t="n">
        <f aca="false">LowExpected!U35</f>
        <v>6</v>
      </c>
      <c r="AQ34" s="0" t="n">
        <f aca="false">LowExpected!V35</f>
        <v>3</v>
      </c>
      <c r="AR34" s="0" t="n">
        <f aca="false">LowExpected!W35</f>
        <v>3.75</v>
      </c>
      <c r="AS34" s="0" t="n">
        <f aca="false">LowExpected!X35</f>
        <v>6</v>
      </c>
      <c r="AT34" s="0" t="n">
        <f aca="false">ModExpected!V35</f>
        <v>1.5</v>
      </c>
      <c r="AU34" s="0" t="n">
        <f aca="false">ModExpected!W35</f>
        <v>2.25</v>
      </c>
      <c r="AV34" s="0" t="n">
        <f aca="false">ModExpected!X35</f>
        <v>6</v>
      </c>
      <c r="AW34" s="0" t="n">
        <f aca="false">HighExpected!V35</f>
        <v>0.3</v>
      </c>
      <c r="AX34" s="0" t="n">
        <f aca="false">HighExpected!W35</f>
        <v>3</v>
      </c>
      <c r="AY34" s="0" t="n">
        <f aca="false">HighExpected!X35</f>
        <v>6</v>
      </c>
      <c r="AZ34" s="0" t="n">
        <f aca="false">LowExpected!Y35</f>
        <v>5</v>
      </c>
      <c r="BA34" s="0" t="n">
        <f aca="false">LowExpected!Z35</f>
        <v>2.5</v>
      </c>
      <c r="BB34" s="0" t="n">
        <f aca="false">LowExpected!AA35</f>
        <v>3.125</v>
      </c>
      <c r="BC34" s="0" t="n">
        <f aca="false">LowExpected!AB35</f>
        <v>5</v>
      </c>
      <c r="BD34" s="0" t="n">
        <f aca="false">ModExpected!Z35</f>
        <v>1.25</v>
      </c>
      <c r="BE34" s="0" t="n">
        <f aca="false">ModExpected!AA35</f>
        <v>1.875</v>
      </c>
      <c r="BF34" s="0" t="n">
        <f aca="false">ModExpected!AB35</f>
        <v>5</v>
      </c>
      <c r="BG34" s="0" t="n">
        <f aca="false">HighExpected!Z35</f>
        <v>0.25</v>
      </c>
      <c r="BH34" s="0" t="n">
        <f aca="false">HighExpected!AA35</f>
        <v>2.5</v>
      </c>
      <c r="BI34" s="0" t="n">
        <f aca="false">HighExpected!AB35</f>
        <v>5</v>
      </c>
    </row>
    <row r="35" customFormat="false" ht="15" hidden="false" customHeight="false" outlineLevel="0" collapsed="false">
      <c r="A35" s="19" t="str">
        <f aca="false">Specs!A36</f>
        <v>eSHRUBS_PRIMARY_LAYER_PERCENT_COVER</v>
      </c>
      <c r="B35" s="0" t="n">
        <f aca="false">LowExpected!E36</f>
        <v>21.6</v>
      </c>
      <c r="C35" s="0" t="n">
        <f aca="false">LowExpected!F36</f>
        <v>10.8</v>
      </c>
      <c r="D35" s="0" t="n">
        <f aca="false">LowExpected!G36</f>
        <v>13.5</v>
      </c>
      <c r="E35" s="0" t="n">
        <f aca="false">LowExpected!H36</f>
        <v>21.6</v>
      </c>
      <c r="F35" s="0" t="n">
        <f aca="false">ModExpected!F36</f>
        <v>5.4</v>
      </c>
      <c r="G35" s="0" t="n">
        <f aca="false">ModExpected!G36</f>
        <v>8.1</v>
      </c>
      <c r="H35" s="0" t="n">
        <f aca="false">ModExpected!H36</f>
        <v>21.6</v>
      </c>
      <c r="I35" s="0" t="n">
        <f aca="false">HighExpected!F36</f>
        <v>1.08</v>
      </c>
      <c r="J35" s="0" t="n">
        <f aca="false">HighExpected!G36</f>
        <v>10.8</v>
      </c>
      <c r="K35" s="0" t="n">
        <f aca="false">HighExpected!H36</f>
        <v>21.6</v>
      </c>
      <c r="L35" s="0" t="n">
        <f aca="false">LowExpected!I36</f>
        <v>70</v>
      </c>
      <c r="M35" s="0" t="n">
        <f aca="false">LowExpected!J36</f>
        <v>35</v>
      </c>
      <c r="N35" s="0" t="n">
        <f aca="false">LowExpected!K36</f>
        <v>43.75</v>
      </c>
      <c r="O35" s="0" t="n">
        <f aca="false">LowExpected!L36</f>
        <v>70</v>
      </c>
      <c r="P35" s="0" t="n">
        <f aca="false">ModExpected!J36</f>
        <v>17.5</v>
      </c>
      <c r="Q35" s="0" t="n">
        <f aca="false">ModExpected!K36</f>
        <v>26.25</v>
      </c>
      <c r="R35" s="0" t="n">
        <f aca="false">ModExpected!L36</f>
        <v>70</v>
      </c>
      <c r="S35" s="0" t="n">
        <f aca="false">HighExpected!J36</f>
        <v>3.5</v>
      </c>
      <c r="T35" s="0" t="n">
        <f aca="false">HighExpected!K36</f>
        <v>35</v>
      </c>
      <c r="U35" s="0" t="n">
        <f aca="false">HighExpected!L36</f>
        <v>70</v>
      </c>
      <c r="V35" s="0" t="n">
        <f aca="false">LowExpected!M36</f>
        <v>2</v>
      </c>
      <c r="W35" s="0" t="n">
        <f aca="false">LowExpected!N36</f>
        <v>1</v>
      </c>
      <c r="X35" s="0" t="n">
        <f aca="false">LowExpected!O36</f>
        <v>1.25</v>
      </c>
      <c r="Y35" s="0" t="n">
        <f aca="false">LowExpected!P36</f>
        <v>2</v>
      </c>
      <c r="Z35" s="0" t="n">
        <f aca="false">ModExpected!N36</f>
        <v>0.5</v>
      </c>
      <c r="AA35" s="0" t="n">
        <f aca="false">ModExpected!O36</f>
        <v>0.75</v>
      </c>
      <c r="AB35" s="0" t="n">
        <f aca="false">ModExpected!P36</f>
        <v>2</v>
      </c>
      <c r="AC35" s="0" t="n">
        <f aca="false">HighExpected!N36</f>
        <v>0.1</v>
      </c>
      <c r="AD35" s="0" t="n">
        <f aca="false">HighExpected!O36</f>
        <v>1</v>
      </c>
      <c r="AE35" s="0" t="n">
        <f aca="false">HighExpected!P36</f>
        <v>2</v>
      </c>
      <c r="AF35" s="0" t="n">
        <f aca="false">LowExpected!Q36</f>
        <v>10</v>
      </c>
      <c r="AG35" s="0" t="n">
        <f aca="false">LowExpected!R36</f>
        <v>5</v>
      </c>
      <c r="AH35" s="0" t="n">
        <f aca="false">LowExpected!S36</f>
        <v>6.25</v>
      </c>
      <c r="AI35" s="0" t="n">
        <f aca="false">LowExpected!T36</f>
        <v>10</v>
      </c>
      <c r="AJ35" s="0" t="n">
        <f aca="false">ModExpected!R36</f>
        <v>2.5</v>
      </c>
      <c r="AK35" s="0" t="n">
        <f aca="false">ModExpected!S36</f>
        <v>3.75</v>
      </c>
      <c r="AL35" s="0" t="n">
        <f aca="false">ModExpected!T36</f>
        <v>10</v>
      </c>
      <c r="AM35" s="0" t="n">
        <f aca="false">HighExpected!R36</f>
        <v>0.5</v>
      </c>
      <c r="AN35" s="0" t="n">
        <f aca="false">HighExpected!S36</f>
        <v>5</v>
      </c>
      <c r="AO35" s="0" t="n">
        <f aca="false">HighExpected!T36</f>
        <v>10</v>
      </c>
      <c r="AP35" s="0" t="n">
        <f aca="false">LowExpected!U36</f>
        <v>30</v>
      </c>
      <c r="AQ35" s="0" t="n">
        <f aca="false">LowExpected!V36</f>
        <v>15</v>
      </c>
      <c r="AR35" s="0" t="n">
        <f aca="false">LowExpected!W36</f>
        <v>18.75</v>
      </c>
      <c r="AS35" s="0" t="n">
        <f aca="false">LowExpected!X36</f>
        <v>30</v>
      </c>
      <c r="AT35" s="0" t="n">
        <f aca="false">ModExpected!V36</f>
        <v>7.5</v>
      </c>
      <c r="AU35" s="0" t="n">
        <f aca="false">ModExpected!W36</f>
        <v>11.25</v>
      </c>
      <c r="AV35" s="0" t="n">
        <f aca="false">ModExpected!X36</f>
        <v>30</v>
      </c>
      <c r="AW35" s="0" t="n">
        <f aca="false">HighExpected!V36</f>
        <v>1.5</v>
      </c>
      <c r="AX35" s="0" t="n">
        <f aca="false">HighExpected!W36</f>
        <v>15</v>
      </c>
      <c r="AY35" s="0" t="n">
        <f aca="false">HighExpected!X36</f>
        <v>30</v>
      </c>
      <c r="AZ35" s="0" t="n">
        <f aca="false">LowExpected!Y36</f>
        <v>80</v>
      </c>
      <c r="BA35" s="0" t="n">
        <f aca="false">LowExpected!Z36</f>
        <v>40</v>
      </c>
      <c r="BB35" s="0" t="n">
        <f aca="false">LowExpected!AA36</f>
        <v>50</v>
      </c>
      <c r="BC35" s="0" t="n">
        <f aca="false">LowExpected!AB36</f>
        <v>80</v>
      </c>
      <c r="BD35" s="0" t="n">
        <f aca="false">ModExpected!Z36</f>
        <v>20</v>
      </c>
      <c r="BE35" s="0" t="n">
        <f aca="false">ModExpected!AA36</f>
        <v>30</v>
      </c>
      <c r="BF35" s="0" t="n">
        <f aca="false">ModExpected!AB36</f>
        <v>80</v>
      </c>
      <c r="BG35" s="0" t="n">
        <f aca="false">HighExpected!Z36</f>
        <v>4</v>
      </c>
      <c r="BH35" s="0" t="n">
        <f aca="false">HighExpected!AA36</f>
        <v>40</v>
      </c>
      <c r="BI35" s="0" t="n">
        <f aca="false">HighExpected!AB36</f>
        <v>80</v>
      </c>
    </row>
    <row r="36" customFormat="false" ht="15" hidden="false" customHeight="false" outlineLevel="0" collapsed="false">
      <c r="A36" s="19" t="str">
        <f aca="false">Specs!A37</f>
        <v>eSHRUBS_PRIMARY_LAYER_PERCENT_LIVE</v>
      </c>
      <c r="B36" s="0" t="n">
        <f aca="false">LowExpected!E37</f>
        <v>85</v>
      </c>
      <c r="C36" s="0" t="n">
        <f aca="false">LowExpected!F37</f>
        <v>42.5</v>
      </c>
      <c r="D36" s="0" t="n">
        <f aca="false">LowExpected!G37</f>
        <v>53.125</v>
      </c>
      <c r="E36" s="0" t="n">
        <f aca="false">LowExpected!H37</f>
        <v>85</v>
      </c>
      <c r="F36" s="0" t="n">
        <f aca="false">ModExpected!F37</f>
        <v>21.25</v>
      </c>
      <c r="G36" s="0" t="n">
        <f aca="false">ModExpected!G37</f>
        <v>31.875</v>
      </c>
      <c r="H36" s="0" t="n">
        <f aca="false">ModExpected!H37</f>
        <v>85</v>
      </c>
      <c r="I36" s="0" t="n">
        <f aca="false">HighExpected!F37</f>
        <v>4.25</v>
      </c>
      <c r="J36" s="0" t="n">
        <f aca="false">HighExpected!G37</f>
        <v>42.5</v>
      </c>
      <c r="K36" s="0" t="n">
        <f aca="false">HighExpected!H37</f>
        <v>85</v>
      </c>
      <c r="L36" s="0" t="n">
        <f aca="false">LowExpected!I37</f>
        <v>85</v>
      </c>
      <c r="M36" s="0" t="n">
        <f aca="false">LowExpected!J37</f>
        <v>42.5</v>
      </c>
      <c r="N36" s="0" t="n">
        <f aca="false">LowExpected!K37</f>
        <v>53.125</v>
      </c>
      <c r="O36" s="0" t="n">
        <f aca="false">LowExpected!L37</f>
        <v>85</v>
      </c>
      <c r="P36" s="0" t="n">
        <f aca="false">ModExpected!J37</f>
        <v>21.25</v>
      </c>
      <c r="Q36" s="0" t="n">
        <f aca="false">ModExpected!K37</f>
        <v>31.875</v>
      </c>
      <c r="R36" s="0" t="n">
        <f aca="false">ModExpected!L37</f>
        <v>85</v>
      </c>
      <c r="S36" s="0" t="n">
        <f aca="false">HighExpected!J37</f>
        <v>4.25</v>
      </c>
      <c r="T36" s="0" t="n">
        <f aca="false">HighExpected!K37</f>
        <v>42.5</v>
      </c>
      <c r="U36" s="0" t="n">
        <f aca="false">HighExpected!L37</f>
        <v>85</v>
      </c>
      <c r="V36" s="0" t="n">
        <f aca="false">LowExpected!M37</f>
        <v>100</v>
      </c>
      <c r="W36" s="0" t="n">
        <f aca="false">LowExpected!N37</f>
        <v>50</v>
      </c>
      <c r="X36" s="0" t="n">
        <f aca="false">LowExpected!O37</f>
        <v>62.5</v>
      </c>
      <c r="Y36" s="0" t="n">
        <f aca="false">LowExpected!P37</f>
        <v>100</v>
      </c>
      <c r="Z36" s="0" t="n">
        <f aca="false">ModExpected!N37</f>
        <v>25</v>
      </c>
      <c r="AA36" s="0" t="n">
        <f aca="false">ModExpected!O37</f>
        <v>37.5</v>
      </c>
      <c r="AB36" s="0" t="n">
        <f aca="false">ModExpected!P37</f>
        <v>100</v>
      </c>
      <c r="AC36" s="0" t="n">
        <f aca="false">HighExpected!N37</f>
        <v>5</v>
      </c>
      <c r="AD36" s="0" t="n">
        <f aca="false">HighExpected!O37</f>
        <v>50</v>
      </c>
      <c r="AE36" s="0" t="n">
        <f aca="false">HighExpected!P37</f>
        <v>100</v>
      </c>
      <c r="AF36" s="0" t="n">
        <f aca="false">LowExpected!Q37</f>
        <v>90</v>
      </c>
      <c r="AG36" s="0" t="n">
        <f aca="false">LowExpected!R37</f>
        <v>45</v>
      </c>
      <c r="AH36" s="0" t="n">
        <f aca="false">LowExpected!S37</f>
        <v>56.25</v>
      </c>
      <c r="AI36" s="0" t="n">
        <f aca="false">LowExpected!T37</f>
        <v>90</v>
      </c>
      <c r="AJ36" s="0" t="n">
        <f aca="false">ModExpected!R37</f>
        <v>22.5</v>
      </c>
      <c r="AK36" s="0" t="n">
        <f aca="false">ModExpected!S37</f>
        <v>33.75</v>
      </c>
      <c r="AL36" s="0" t="n">
        <f aca="false">ModExpected!T37</f>
        <v>90</v>
      </c>
      <c r="AM36" s="0" t="n">
        <f aca="false">HighExpected!R37</f>
        <v>4.5</v>
      </c>
      <c r="AN36" s="0" t="n">
        <f aca="false">HighExpected!S37</f>
        <v>45</v>
      </c>
      <c r="AO36" s="0" t="n">
        <f aca="false">HighExpected!T37</f>
        <v>90</v>
      </c>
      <c r="AP36" s="0" t="n">
        <f aca="false">LowExpected!U37</f>
        <v>85</v>
      </c>
      <c r="AQ36" s="0" t="n">
        <f aca="false">LowExpected!V37</f>
        <v>42.5</v>
      </c>
      <c r="AR36" s="0" t="n">
        <f aca="false">LowExpected!W37</f>
        <v>53.125</v>
      </c>
      <c r="AS36" s="0" t="n">
        <f aca="false">LowExpected!X37</f>
        <v>85</v>
      </c>
      <c r="AT36" s="0" t="n">
        <f aca="false">ModExpected!V37</f>
        <v>21.25</v>
      </c>
      <c r="AU36" s="0" t="n">
        <f aca="false">ModExpected!W37</f>
        <v>31.875</v>
      </c>
      <c r="AV36" s="0" t="n">
        <f aca="false">ModExpected!X37</f>
        <v>85</v>
      </c>
      <c r="AW36" s="0" t="n">
        <f aca="false">HighExpected!V37</f>
        <v>4.25</v>
      </c>
      <c r="AX36" s="0" t="n">
        <f aca="false">HighExpected!W37</f>
        <v>42.5</v>
      </c>
      <c r="AY36" s="0" t="n">
        <f aca="false">HighExpected!X37</f>
        <v>85</v>
      </c>
      <c r="AZ36" s="0" t="n">
        <f aca="false">LowExpected!Y37</f>
        <v>90</v>
      </c>
      <c r="BA36" s="0" t="n">
        <f aca="false">LowExpected!Z37</f>
        <v>45</v>
      </c>
      <c r="BB36" s="0" t="n">
        <f aca="false">LowExpected!AA37</f>
        <v>56.25</v>
      </c>
      <c r="BC36" s="0" t="n">
        <f aca="false">LowExpected!AB37</f>
        <v>90</v>
      </c>
      <c r="BD36" s="0" t="n">
        <f aca="false">ModExpected!Z37</f>
        <v>22.5</v>
      </c>
      <c r="BE36" s="0" t="n">
        <f aca="false">ModExpected!AA37</f>
        <v>33.75</v>
      </c>
      <c r="BF36" s="0" t="n">
        <f aca="false">ModExpected!AB37</f>
        <v>90</v>
      </c>
      <c r="BG36" s="0" t="n">
        <f aca="false">HighExpected!Z37</f>
        <v>4.5</v>
      </c>
      <c r="BH36" s="0" t="n">
        <f aca="false">HighExpected!AA37</f>
        <v>45</v>
      </c>
      <c r="BI36" s="0" t="n">
        <f aca="false">HighExpected!AB37</f>
        <v>90</v>
      </c>
    </row>
    <row r="37" customFormat="false" ht="15" hidden="false" customHeight="false" outlineLevel="0" collapsed="false">
      <c r="A37" s="19" t="str">
        <f aca="false">Specs!A38</f>
        <v>eSHRUBS_SECONDARY_LAYER_HEIGHT</v>
      </c>
      <c r="B37" s="0" t="n">
        <f aca="false">LowExpected!E38</f>
        <v>0.3</v>
      </c>
      <c r="C37" s="0" t="n">
        <f aca="false">LowExpected!F38</f>
        <v>0.15</v>
      </c>
      <c r="D37" s="0" t="n">
        <f aca="false">LowExpected!G38</f>
        <v>0.1875</v>
      </c>
      <c r="E37" s="0" t="n">
        <f aca="false">LowExpected!H38</f>
        <v>0.3</v>
      </c>
      <c r="F37" s="0" t="n">
        <f aca="false">ModExpected!F38</f>
        <v>0.075</v>
      </c>
      <c r="G37" s="0" t="n">
        <f aca="false">ModExpected!G38</f>
        <v>0.1125</v>
      </c>
      <c r="H37" s="0" t="n">
        <f aca="false">ModExpected!H38</f>
        <v>0.3</v>
      </c>
      <c r="I37" s="0" t="n">
        <f aca="false">HighExpected!F38</f>
        <v>0.015</v>
      </c>
      <c r="J37" s="0" t="n">
        <f aca="false">HighExpected!G38</f>
        <v>0.15</v>
      </c>
      <c r="K37" s="0" t="n">
        <f aca="false">HighExpected!H38</f>
        <v>0.3</v>
      </c>
      <c r="L37" s="0" t="n">
        <f aca="false">LowExpected!I38</f>
        <v>2</v>
      </c>
      <c r="M37" s="0" t="n">
        <f aca="false">LowExpected!J38</f>
        <v>1</v>
      </c>
      <c r="N37" s="0" t="n">
        <f aca="false">LowExpected!K38</f>
        <v>1.25</v>
      </c>
      <c r="O37" s="0" t="n">
        <f aca="false">LowExpected!L38</f>
        <v>2</v>
      </c>
      <c r="P37" s="0" t="n">
        <f aca="false">ModExpected!J38</f>
        <v>0.5</v>
      </c>
      <c r="Q37" s="0" t="n">
        <f aca="false">ModExpected!K38</f>
        <v>0.75</v>
      </c>
      <c r="R37" s="0" t="n">
        <f aca="false">ModExpected!L38</f>
        <v>2</v>
      </c>
      <c r="S37" s="0" t="n">
        <f aca="false">HighExpected!J38</f>
        <v>0.1</v>
      </c>
      <c r="T37" s="0" t="n">
        <f aca="false">HighExpected!K38</f>
        <v>1</v>
      </c>
      <c r="U37" s="0" t="n">
        <f aca="false">HighExpected!L38</f>
        <v>2</v>
      </c>
      <c r="V37" s="0" t="n">
        <f aca="false">LowExpected!M38</f>
        <v>0</v>
      </c>
      <c r="W37" s="0" t="n">
        <f aca="false">LowExpected!N38</f>
        <v>0</v>
      </c>
      <c r="X37" s="0" t="n">
        <f aca="false">LowExpected!O38</f>
        <v>0</v>
      </c>
      <c r="Y37" s="0" t="n">
        <f aca="false">LowExpected!P38</f>
        <v>0</v>
      </c>
      <c r="Z37" s="0" t="n">
        <f aca="false">ModExpected!N38</f>
        <v>0</v>
      </c>
      <c r="AA37" s="0" t="n">
        <f aca="false">ModExpected!O38</f>
        <v>0</v>
      </c>
      <c r="AB37" s="0" t="n">
        <f aca="false">ModExpected!P38</f>
        <v>0</v>
      </c>
      <c r="AC37" s="0" t="n">
        <f aca="false">HighExpected!N38</f>
        <v>0</v>
      </c>
      <c r="AD37" s="0" t="n">
        <f aca="false">HighExpected!O38</f>
        <v>0</v>
      </c>
      <c r="AE37" s="0" t="n">
        <f aca="false">HighExpected!P38</f>
        <v>0</v>
      </c>
      <c r="AF37" s="0" t="n">
        <f aca="false">LowExpected!Q38</f>
        <v>1</v>
      </c>
      <c r="AG37" s="0" t="n">
        <f aca="false">LowExpected!R38</f>
        <v>0.5</v>
      </c>
      <c r="AH37" s="0" t="n">
        <f aca="false">LowExpected!S38</f>
        <v>0.625</v>
      </c>
      <c r="AI37" s="0" t="n">
        <f aca="false">LowExpected!T38</f>
        <v>1</v>
      </c>
      <c r="AJ37" s="0" t="n">
        <f aca="false">ModExpected!R38</f>
        <v>0.25</v>
      </c>
      <c r="AK37" s="0" t="n">
        <f aca="false">ModExpected!S38</f>
        <v>0.375</v>
      </c>
      <c r="AL37" s="0" t="n">
        <f aca="false">ModExpected!T38</f>
        <v>1</v>
      </c>
      <c r="AM37" s="0" t="n">
        <f aca="false">HighExpected!R38</f>
        <v>0.05</v>
      </c>
      <c r="AN37" s="0" t="n">
        <f aca="false">HighExpected!S38</f>
        <v>0.5</v>
      </c>
      <c r="AO37" s="0" t="n">
        <f aca="false">HighExpected!T38</f>
        <v>1</v>
      </c>
      <c r="AP37" s="0" t="n">
        <f aca="false">LowExpected!U38</f>
        <v>0</v>
      </c>
      <c r="AQ37" s="0" t="n">
        <f aca="false">LowExpected!V38</f>
        <v>0</v>
      </c>
      <c r="AR37" s="0" t="n">
        <f aca="false">LowExpected!W38</f>
        <v>0</v>
      </c>
      <c r="AS37" s="0" t="n">
        <f aca="false">LowExpected!X38</f>
        <v>0</v>
      </c>
      <c r="AT37" s="0" t="n">
        <f aca="false">ModExpected!V38</f>
        <v>0</v>
      </c>
      <c r="AU37" s="0" t="n">
        <f aca="false">ModExpected!W38</f>
        <v>0</v>
      </c>
      <c r="AV37" s="0" t="n">
        <f aca="false">ModExpected!X38</f>
        <v>0</v>
      </c>
      <c r="AW37" s="0" t="n">
        <f aca="false">HighExpected!V38</f>
        <v>0</v>
      </c>
      <c r="AX37" s="0" t="n">
        <f aca="false">HighExpected!W38</f>
        <v>0</v>
      </c>
      <c r="AY37" s="0" t="n">
        <f aca="false">HighExpected!X38</f>
        <v>0</v>
      </c>
      <c r="AZ37" s="0" t="n">
        <f aca="false">LowExpected!Y38</f>
        <v>0</v>
      </c>
      <c r="BA37" s="0" t="n">
        <f aca="false">LowExpected!Z38</f>
        <v>0</v>
      </c>
      <c r="BB37" s="0" t="n">
        <f aca="false">LowExpected!AA38</f>
        <v>0</v>
      </c>
      <c r="BC37" s="0" t="n">
        <f aca="false">LowExpected!AB38</f>
        <v>0</v>
      </c>
      <c r="BD37" s="0" t="n">
        <f aca="false">ModExpected!Z38</f>
        <v>0</v>
      </c>
      <c r="BE37" s="0" t="n">
        <f aca="false">ModExpected!AA38</f>
        <v>0</v>
      </c>
      <c r="BF37" s="0" t="n">
        <f aca="false">ModExpected!AB38</f>
        <v>0</v>
      </c>
      <c r="BG37" s="0" t="n">
        <f aca="false">HighExpected!Z38</f>
        <v>0</v>
      </c>
      <c r="BH37" s="0" t="n">
        <f aca="false">HighExpected!AA38</f>
        <v>0</v>
      </c>
      <c r="BI37" s="0" t="n">
        <f aca="false">HighExpected!AB38</f>
        <v>0</v>
      </c>
    </row>
    <row r="38" customFormat="false" ht="15" hidden="false" customHeight="false" outlineLevel="0" collapsed="false">
      <c r="A38" s="19" t="str">
        <f aca="false">Specs!A39</f>
        <v>eSHRUBS_SECONDARY_LAYER_PERCENT_COVER</v>
      </c>
      <c r="B38" s="0" t="n">
        <f aca="false">LowExpected!E39</f>
        <v>1.2</v>
      </c>
      <c r="C38" s="0" t="n">
        <f aca="false">LowExpected!F39</f>
        <v>0.6</v>
      </c>
      <c r="D38" s="0" t="n">
        <f aca="false">LowExpected!G39</f>
        <v>0.75</v>
      </c>
      <c r="E38" s="0" t="n">
        <f aca="false">LowExpected!H39</f>
        <v>1.2</v>
      </c>
      <c r="F38" s="0" t="n">
        <f aca="false">ModExpected!F39</f>
        <v>0.3</v>
      </c>
      <c r="G38" s="0" t="n">
        <f aca="false">ModExpected!G39</f>
        <v>0.45</v>
      </c>
      <c r="H38" s="0" t="n">
        <f aca="false">ModExpected!H39</f>
        <v>1.2</v>
      </c>
      <c r="I38" s="0" t="n">
        <f aca="false">HighExpected!F39</f>
        <v>0.06</v>
      </c>
      <c r="J38" s="0" t="n">
        <f aca="false">HighExpected!G39</f>
        <v>0.6</v>
      </c>
      <c r="K38" s="0" t="n">
        <f aca="false">HighExpected!H39</f>
        <v>1.2</v>
      </c>
      <c r="L38" s="0" t="n">
        <f aca="false">LowExpected!I39</f>
        <v>5</v>
      </c>
      <c r="M38" s="0" t="n">
        <f aca="false">LowExpected!J39</f>
        <v>2.5</v>
      </c>
      <c r="N38" s="0" t="n">
        <f aca="false">LowExpected!K39</f>
        <v>3.125</v>
      </c>
      <c r="O38" s="0" t="n">
        <f aca="false">LowExpected!L39</f>
        <v>5</v>
      </c>
      <c r="P38" s="0" t="n">
        <f aca="false">ModExpected!J39</f>
        <v>1.25</v>
      </c>
      <c r="Q38" s="0" t="n">
        <f aca="false">ModExpected!K39</f>
        <v>1.875</v>
      </c>
      <c r="R38" s="0" t="n">
        <f aca="false">ModExpected!L39</f>
        <v>5</v>
      </c>
      <c r="S38" s="0" t="n">
        <f aca="false">HighExpected!J39</f>
        <v>0.25</v>
      </c>
      <c r="T38" s="0" t="n">
        <f aca="false">HighExpected!K39</f>
        <v>2.5</v>
      </c>
      <c r="U38" s="0" t="n">
        <f aca="false">HighExpected!L39</f>
        <v>5</v>
      </c>
      <c r="V38" s="0" t="n">
        <f aca="false">LowExpected!M39</f>
        <v>0</v>
      </c>
      <c r="W38" s="0" t="n">
        <f aca="false">LowExpected!N39</f>
        <v>0</v>
      </c>
      <c r="X38" s="0" t="n">
        <f aca="false">LowExpected!O39</f>
        <v>0</v>
      </c>
      <c r="Y38" s="0" t="n">
        <f aca="false">LowExpected!P39</f>
        <v>0</v>
      </c>
      <c r="Z38" s="0" t="n">
        <f aca="false">ModExpected!N39</f>
        <v>0</v>
      </c>
      <c r="AA38" s="0" t="n">
        <f aca="false">ModExpected!O39</f>
        <v>0</v>
      </c>
      <c r="AB38" s="0" t="n">
        <f aca="false">ModExpected!P39</f>
        <v>0</v>
      </c>
      <c r="AC38" s="0" t="n">
        <f aca="false">HighExpected!N39</f>
        <v>0</v>
      </c>
      <c r="AD38" s="0" t="n">
        <f aca="false">HighExpected!O39</f>
        <v>0</v>
      </c>
      <c r="AE38" s="0" t="n">
        <f aca="false">HighExpected!P39</f>
        <v>0</v>
      </c>
      <c r="AF38" s="0" t="n">
        <f aca="false">LowExpected!Q39</f>
        <v>20</v>
      </c>
      <c r="AG38" s="0" t="n">
        <f aca="false">LowExpected!R39</f>
        <v>10</v>
      </c>
      <c r="AH38" s="0" t="n">
        <f aca="false">LowExpected!S39</f>
        <v>12.5</v>
      </c>
      <c r="AI38" s="0" t="n">
        <f aca="false">LowExpected!T39</f>
        <v>20</v>
      </c>
      <c r="AJ38" s="0" t="n">
        <f aca="false">ModExpected!R39</f>
        <v>5</v>
      </c>
      <c r="AK38" s="0" t="n">
        <f aca="false">ModExpected!S39</f>
        <v>7.5</v>
      </c>
      <c r="AL38" s="0" t="n">
        <f aca="false">ModExpected!T39</f>
        <v>20</v>
      </c>
      <c r="AM38" s="0" t="n">
        <f aca="false">HighExpected!R39</f>
        <v>1</v>
      </c>
      <c r="AN38" s="0" t="n">
        <f aca="false">HighExpected!S39</f>
        <v>10</v>
      </c>
      <c r="AO38" s="0" t="n">
        <f aca="false">HighExpected!T39</f>
        <v>20</v>
      </c>
      <c r="AP38" s="0" t="n">
        <f aca="false">LowExpected!U39</f>
        <v>0</v>
      </c>
      <c r="AQ38" s="0" t="n">
        <f aca="false">LowExpected!V39</f>
        <v>0</v>
      </c>
      <c r="AR38" s="0" t="n">
        <f aca="false">LowExpected!W39</f>
        <v>0</v>
      </c>
      <c r="AS38" s="0" t="n">
        <f aca="false">LowExpected!X39</f>
        <v>0</v>
      </c>
      <c r="AT38" s="0" t="n">
        <f aca="false">ModExpected!V39</f>
        <v>0</v>
      </c>
      <c r="AU38" s="0" t="n">
        <f aca="false">ModExpected!W39</f>
        <v>0</v>
      </c>
      <c r="AV38" s="0" t="n">
        <f aca="false">ModExpected!X39</f>
        <v>0</v>
      </c>
      <c r="AW38" s="0" t="n">
        <f aca="false">HighExpected!V39</f>
        <v>0</v>
      </c>
      <c r="AX38" s="0" t="n">
        <f aca="false">HighExpected!W39</f>
        <v>0</v>
      </c>
      <c r="AY38" s="0" t="n">
        <f aca="false">HighExpected!X39</f>
        <v>0</v>
      </c>
      <c r="AZ38" s="0" t="n">
        <f aca="false">LowExpected!Y39</f>
        <v>0</v>
      </c>
      <c r="BA38" s="0" t="n">
        <f aca="false">LowExpected!Z39</f>
        <v>0</v>
      </c>
      <c r="BB38" s="0" t="n">
        <f aca="false">LowExpected!AA39</f>
        <v>0</v>
      </c>
      <c r="BC38" s="0" t="n">
        <f aca="false">LowExpected!AB39</f>
        <v>0</v>
      </c>
      <c r="BD38" s="0" t="n">
        <f aca="false">ModExpected!Z39</f>
        <v>0</v>
      </c>
      <c r="BE38" s="0" t="n">
        <f aca="false">ModExpected!AA39</f>
        <v>0</v>
      </c>
      <c r="BF38" s="0" t="n">
        <f aca="false">ModExpected!AB39</f>
        <v>0</v>
      </c>
      <c r="BG38" s="0" t="n">
        <f aca="false">HighExpected!Z39</f>
        <v>0</v>
      </c>
      <c r="BH38" s="0" t="n">
        <f aca="false">HighExpected!AA39</f>
        <v>0</v>
      </c>
      <c r="BI38" s="0" t="n">
        <f aca="false">HighExpected!AB39</f>
        <v>0</v>
      </c>
    </row>
    <row r="39" customFormat="false" ht="15" hidden="false" customHeight="false" outlineLevel="0" collapsed="false">
      <c r="A39" s="19" t="str">
        <f aca="false">Specs!A40</f>
        <v>eSHRUBS_SECONDARY_LAYER_PERCENT_LIVE</v>
      </c>
      <c r="B39" s="0" t="n">
        <f aca="false">LowExpected!E40</f>
        <v>95</v>
      </c>
      <c r="C39" s="0" t="n">
        <f aca="false">LowExpected!F40</f>
        <v>47.5</v>
      </c>
      <c r="D39" s="0" t="n">
        <f aca="false">LowExpected!G40</f>
        <v>59.375</v>
      </c>
      <c r="E39" s="0" t="n">
        <f aca="false">LowExpected!H40</f>
        <v>95</v>
      </c>
      <c r="F39" s="0" t="n">
        <f aca="false">ModExpected!F40</f>
        <v>23.75</v>
      </c>
      <c r="G39" s="0" t="n">
        <f aca="false">ModExpected!G40</f>
        <v>35.625</v>
      </c>
      <c r="H39" s="0" t="n">
        <f aca="false">ModExpected!H40</f>
        <v>95</v>
      </c>
      <c r="I39" s="0" t="n">
        <f aca="false">HighExpected!F40</f>
        <v>4.75</v>
      </c>
      <c r="J39" s="0" t="n">
        <f aca="false">HighExpected!G40</f>
        <v>47.5</v>
      </c>
      <c r="K39" s="0" t="n">
        <f aca="false">HighExpected!H40</f>
        <v>95</v>
      </c>
      <c r="L39" s="0" t="n">
        <f aca="false">LowExpected!I40</f>
        <v>85</v>
      </c>
      <c r="M39" s="0" t="n">
        <f aca="false">LowExpected!J40</f>
        <v>42.5</v>
      </c>
      <c r="N39" s="0" t="n">
        <f aca="false">LowExpected!K40</f>
        <v>53.125</v>
      </c>
      <c r="O39" s="0" t="n">
        <f aca="false">LowExpected!L40</f>
        <v>85</v>
      </c>
      <c r="P39" s="0" t="n">
        <f aca="false">ModExpected!J40</f>
        <v>21.25</v>
      </c>
      <c r="Q39" s="0" t="n">
        <f aca="false">ModExpected!K40</f>
        <v>31.875</v>
      </c>
      <c r="R39" s="0" t="n">
        <f aca="false">ModExpected!L40</f>
        <v>85</v>
      </c>
      <c r="S39" s="0" t="n">
        <f aca="false">HighExpected!J40</f>
        <v>4.25</v>
      </c>
      <c r="T39" s="0" t="n">
        <f aca="false">HighExpected!K40</f>
        <v>42.5</v>
      </c>
      <c r="U39" s="0" t="n">
        <f aca="false">HighExpected!L40</f>
        <v>85</v>
      </c>
      <c r="V39" s="0" t="n">
        <f aca="false">LowExpected!M40</f>
        <v>0</v>
      </c>
      <c r="W39" s="0" t="n">
        <f aca="false">LowExpected!N40</f>
        <v>0</v>
      </c>
      <c r="X39" s="0" t="n">
        <f aca="false">LowExpected!O40</f>
        <v>0</v>
      </c>
      <c r="Y39" s="0" t="n">
        <f aca="false">LowExpected!P40</f>
        <v>0</v>
      </c>
      <c r="Z39" s="0" t="n">
        <f aca="false">ModExpected!N40</f>
        <v>0</v>
      </c>
      <c r="AA39" s="0" t="n">
        <f aca="false">ModExpected!O40</f>
        <v>0</v>
      </c>
      <c r="AB39" s="0" t="n">
        <f aca="false">ModExpected!P40</f>
        <v>0</v>
      </c>
      <c r="AC39" s="0" t="n">
        <f aca="false">HighExpected!N40</f>
        <v>0</v>
      </c>
      <c r="AD39" s="0" t="n">
        <f aca="false">HighExpected!O40</f>
        <v>0</v>
      </c>
      <c r="AE39" s="0" t="n">
        <f aca="false">HighExpected!P40</f>
        <v>0</v>
      </c>
      <c r="AF39" s="0" t="n">
        <f aca="false">LowExpected!Q40</f>
        <v>90</v>
      </c>
      <c r="AG39" s="0" t="n">
        <f aca="false">LowExpected!R40</f>
        <v>45</v>
      </c>
      <c r="AH39" s="0" t="n">
        <f aca="false">LowExpected!S40</f>
        <v>56.25</v>
      </c>
      <c r="AI39" s="0" t="n">
        <f aca="false">LowExpected!T40</f>
        <v>90</v>
      </c>
      <c r="AJ39" s="0" t="n">
        <f aca="false">ModExpected!R40</f>
        <v>22.5</v>
      </c>
      <c r="AK39" s="0" t="n">
        <f aca="false">ModExpected!S40</f>
        <v>33.75</v>
      </c>
      <c r="AL39" s="0" t="n">
        <f aca="false">ModExpected!T40</f>
        <v>90</v>
      </c>
      <c r="AM39" s="0" t="n">
        <f aca="false">HighExpected!R40</f>
        <v>4.5</v>
      </c>
      <c r="AN39" s="0" t="n">
        <f aca="false">HighExpected!S40</f>
        <v>45</v>
      </c>
      <c r="AO39" s="0" t="n">
        <f aca="false">HighExpected!T40</f>
        <v>90</v>
      </c>
      <c r="AP39" s="0" t="n">
        <f aca="false">LowExpected!U40</f>
        <v>0</v>
      </c>
      <c r="AQ39" s="0" t="n">
        <f aca="false">LowExpected!V40</f>
        <v>0</v>
      </c>
      <c r="AR39" s="0" t="n">
        <f aca="false">LowExpected!W40</f>
        <v>0</v>
      </c>
      <c r="AS39" s="0" t="n">
        <f aca="false">LowExpected!X40</f>
        <v>0</v>
      </c>
      <c r="AT39" s="0" t="n">
        <f aca="false">ModExpected!V40</f>
        <v>0</v>
      </c>
      <c r="AU39" s="0" t="n">
        <f aca="false">ModExpected!W40</f>
        <v>0</v>
      </c>
      <c r="AV39" s="0" t="n">
        <f aca="false">ModExpected!X40</f>
        <v>0</v>
      </c>
      <c r="AW39" s="0" t="n">
        <f aca="false">HighExpected!V40</f>
        <v>0</v>
      </c>
      <c r="AX39" s="0" t="n">
        <f aca="false">HighExpected!W40</f>
        <v>0</v>
      </c>
      <c r="AY39" s="0" t="n">
        <f aca="false">HighExpected!X40</f>
        <v>0</v>
      </c>
      <c r="AZ39" s="0" t="n">
        <f aca="false">LowExpected!Y40</f>
        <v>0</v>
      </c>
      <c r="BA39" s="0" t="n">
        <f aca="false">LowExpected!Z40</f>
        <v>0</v>
      </c>
      <c r="BB39" s="0" t="n">
        <f aca="false">LowExpected!AA40</f>
        <v>0</v>
      </c>
      <c r="BC39" s="0" t="n">
        <f aca="false">LowExpected!AB40</f>
        <v>0</v>
      </c>
      <c r="BD39" s="0" t="n">
        <f aca="false">ModExpected!Z40</f>
        <v>0</v>
      </c>
      <c r="BE39" s="0" t="n">
        <f aca="false">ModExpected!AA40</f>
        <v>0</v>
      </c>
      <c r="BF39" s="0" t="n">
        <f aca="false">ModExpected!AB40</f>
        <v>0</v>
      </c>
      <c r="BG39" s="0" t="n">
        <f aca="false">HighExpected!Z40</f>
        <v>0</v>
      </c>
      <c r="BH39" s="0" t="n">
        <f aca="false">HighExpected!AA40</f>
        <v>0</v>
      </c>
      <c r="BI39" s="0" t="n">
        <f aca="false">HighExpected!AB40</f>
        <v>0</v>
      </c>
    </row>
    <row r="40" customFormat="false" ht="15" hidden="false" customHeight="false" outlineLevel="0" collapsed="false">
      <c r="A40" s="19" t="str">
        <f aca="false">Specs!A41</f>
        <v>eHERBACEOUS_PRIMARY_LAYER_HEIGHT</v>
      </c>
      <c r="B40" s="0" t="n">
        <f aca="false">LowExpected!E41</f>
        <v>0.9</v>
      </c>
      <c r="C40" s="0" t="n">
        <f aca="false">LowExpected!F41</f>
        <v>0.45</v>
      </c>
      <c r="D40" s="0" t="n">
        <f aca="false">LowExpected!G41</f>
        <v>0.9</v>
      </c>
      <c r="E40" s="0" t="n">
        <f aca="false">LowExpected!H41</f>
        <v>0.9</v>
      </c>
      <c r="F40" s="0" t="n">
        <f aca="false">ModExpected!F41</f>
        <v>0.225</v>
      </c>
      <c r="G40" s="0" t="n">
        <f aca="false">ModExpected!G41</f>
        <v>0.9</v>
      </c>
      <c r="H40" s="0" t="n">
        <f aca="false">ModExpected!H41</f>
        <v>0.9</v>
      </c>
      <c r="I40" s="0" t="n">
        <f aca="false">HighExpected!F41</f>
        <v>0.045</v>
      </c>
      <c r="J40" s="0" t="n">
        <f aca="false">HighExpected!G41</f>
        <v>0.45</v>
      </c>
      <c r="K40" s="0" t="n">
        <f aca="false">HighExpected!H41</f>
        <v>0.9</v>
      </c>
      <c r="L40" s="0" t="n">
        <f aca="false">LowExpected!I41</f>
        <v>0</v>
      </c>
      <c r="M40" s="0" t="n">
        <f aca="false">LowExpected!J41</f>
        <v>0</v>
      </c>
      <c r="N40" s="0" t="n">
        <f aca="false">LowExpected!K41</f>
        <v>0</v>
      </c>
      <c r="O40" s="0" t="n">
        <f aca="false">LowExpected!L41</f>
        <v>0</v>
      </c>
      <c r="P40" s="0" t="n">
        <f aca="false">ModExpected!J41</f>
        <v>0</v>
      </c>
      <c r="Q40" s="0" t="n">
        <f aca="false">ModExpected!K41</f>
        <v>0</v>
      </c>
      <c r="R40" s="0" t="n">
        <f aca="false">ModExpected!L41</f>
        <v>0</v>
      </c>
      <c r="S40" s="0" t="n">
        <f aca="false">HighExpected!J41</f>
        <v>0</v>
      </c>
      <c r="T40" s="0" t="n">
        <f aca="false">HighExpected!K41</f>
        <v>0</v>
      </c>
      <c r="U40" s="0" t="n">
        <f aca="false">HighExpected!L41</f>
        <v>0</v>
      </c>
      <c r="V40" s="0" t="n">
        <f aca="false">LowExpected!M41</f>
        <v>2</v>
      </c>
      <c r="W40" s="0" t="n">
        <f aca="false">LowExpected!N41</f>
        <v>1</v>
      </c>
      <c r="X40" s="0" t="n">
        <f aca="false">LowExpected!O41</f>
        <v>2</v>
      </c>
      <c r="Y40" s="0" t="n">
        <f aca="false">LowExpected!P41</f>
        <v>2</v>
      </c>
      <c r="Z40" s="0" t="n">
        <f aca="false">ModExpected!N41</f>
        <v>0.5</v>
      </c>
      <c r="AA40" s="0" t="n">
        <f aca="false">ModExpected!O41</f>
        <v>2</v>
      </c>
      <c r="AB40" s="0" t="n">
        <f aca="false">ModExpected!P41</f>
        <v>2</v>
      </c>
      <c r="AC40" s="0" t="n">
        <f aca="false">HighExpected!N41</f>
        <v>0.1</v>
      </c>
      <c r="AD40" s="0" t="n">
        <f aca="false">HighExpected!O41</f>
        <v>1</v>
      </c>
      <c r="AE40" s="0" t="n">
        <f aca="false">HighExpected!P41</f>
        <v>2</v>
      </c>
      <c r="AF40" s="0" t="n">
        <f aca="false">LowExpected!Q41</f>
        <v>1</v>
      </c>
      <c r="AG40" s="0" t="n">
        <f aca="false">LowExpected!R41</f>
        <v>0.5</v>
      </c>
      <c r="AH40" s="0" t="n">
        <f aca="false">LowExpected!S41</f>
        <v>1</v>
      </c>
      <c r="AI40" s="0" t="n">
        <f aca="false">LowExpected!T41</f>
        <v>1</v>
      </c>
      <c r="AJ40" s="0" t="n">
        <f aca="false">ModExpected!R41</f>
        <v>0.25</v>
      </c>
      <c r="AK40" s="0" t="n">
        <f aca="false">ModExpected!S41</f>
        <v>1</v>
      </c>
      <c r="AL40" s="0" t="n">
        <f aca="false">ModExpected!T41</f>
        <v>1</v>
      </c>
      <c r="AM40" s="0" t="n">
        <f aca="false">HighExpected!R41</f>
        <v>0.05</v>
      </c>
      <c r="AN40" s="0" t="n">
        <f aca="false">HighExpected!S41</f>
        <v>0.5</v>
      </c>
      <c r="AO40" s="0" t="n">
        <f aca="false">HighExpected!T41</f>
        <v>1</v>
      </c>
      <c r="AP40" s="0" t="n">
        <f aca="false">LowExpected!U41</f>
        <v>2.5</v>
      </c>
      <c r="AQ40" s="0" t="n">
        <f aca="false">LowExpected!V41</f>
        <v>1.25</v>
      </c>
      <c r="AR40" s="0" t="n">
        <f aca="false">LowExpected!W41</f>
        <v>2.5</v>
      </c>
      <c r="AS40" s="0" t="n">
        <f aca="false">LowExpected!X41</f>
        <v>2.5</v>
      </c>
      <c r="AT40" s="0" t="n">
        <f aca="false">ModExpected!V41</f>
        <v>0.625</v>
      </c>
      <c r="AU40" s="0" t="n">
        <f aca="false">ModExpected!W41</f>
        <v>2.5</v>
      </c>
      <c r="AV40" s="0" t="n">
        <f aca="false">ModExpected!X41</f>
        <v>2.5</v>
      </c>
      <c r="AW40" s="0" t="n">
        <f aca="false">HighExpected!V41</f>
        <v>0.125</v>
      </c>
      <c r="AX40" s="0" t="n">
        <f aca="false">HighExpected!W41</f>
        <v>1.25</v>
      </c>
      <c r="AY40" s="0" t="n">
        <f aca="false">HighExpected!X41</f>
        <v>2.5</v>
      </c>
      <c r="AZ40" s="0" t="n">
        <f aca="false">LowExpected!Y41</f>
        <v>2</v>
      </c>
      <c r="BA40" s="0" t="n">
        <f aca="false">LowExpected!Z41</f>
        <v>1</v>
      </c>
      <c r="BB40" s="0" t="n">
        <f aca="false">LowExpected!AA41</f>
        <v>2</v>
      </c>
      <c r="BC40" s="0" t="n">
        <f aca="false">LowExpected!AB41</f>
        <v>2</v>
      </c>
      <c r="BD40" s="0" t="n">
        <f aca="false">ModExpected!Z41</f>
        <v>0.5</v>
      </c>
      <c r="BE40" s="0" t="n">
        <f aca="false">ModExpected!AA41</f>
        <v>2</v>
      </c>
      <c r="BF40" s="0" t="n">
        <f aca="false">ModExpected!AB41</f>
        <v>2</v>
      </c>
      <c r="BG40" s="0" t="n">
        <f aca="false">HighExpected!Z41</f>
        <v>0.1</v>
      </c>
      <c r="BH40" s="0" t="n">
        <f aca="false">HighExpected!AA41</f>
        <v>1</v>
      </c>
      <c r="BI40" s="0" t="n">
        <f aca="false">HighExpected!AB41</f>
        <v>2</v>
      </c>
    </row>
    <row r="41" customFormat="false" ht="15" hidden="false" customHeight="false" outlineLevel="0" collapsed="false">
      <c r="A41" s="19" t="str">
        <f aca="false">Specs!A42</f>
        <v>eHERBACEOUS_PRIMARY_LAYER_LOADING</v>
      </c>
      <c r="B41" s="0" t="n">
        <f aca="false">LowExpected!E42</f>
        <v>0.1</v>
      </c>
      <c r="C41" s="0" t="n">
        <f aca="false">LowExpected!F42</f>
        <v>0.05</v>
      </c>
      <c r="D41" s="0" t="n">
        <f aca="false">LowExpected!G42</f>
        <v>0.1</v>
      </c>
      <c r="E41" s="0" t="n">
        <f aca="false">LowExpected!H42</f>
        <v>0.1</v>
      </c>
      <c r="F41" s="0" t="n">
        <f aca="false">ModExpected!F42</f>
        <v>0.025</v>
      </c>
      <c r="G41" s="0" t="n">
        <f aca="false">ModExpected!G42</f>
        <v>0.1</v>
      </c>
      <c r="H41" s="0" t="n">
        <f aca="false">ModExpected!H42</f>
        <v>0.1</v>
      </c>
      <c r="I41" s="0" t="n">
        <f aca="false">HighExpected!F42</f>
        <v>0.005</v>
      </c>
      <c r="J41" s="0" t="n">
        <f aca="false">HighExpected!G42</f>
        <v>0.05</v>
      </c>
      <c r="K41" s="0" t="n">
        <f aca="false">HighExpected!H42</f>
        <v>0.1</v>
      </c>
      <c r="L41" s="0" t="n">
        <f aca="false">LowExpected!I42</f>
        <v>0</v>
      </c>
      <c r="M41" s="0" t="n">
        <f aca="false">LowExpected!J42</f>
        <v>0</v>
      </c>
      <c r="N41" s="0" t="n">
        <f aca="false">LowExpected!K42</f>
        <v>0</v>
      </c>
      <c r="O41" s="0" t="n">
        <f aca="false">LowExpected!L42</f>
        <v>0</v>
      </c>
      <c r="P41" s="0" t="n">
        <f aca="false">ModExpected!J42</f>
        <v>0</v>
      </c>
      <c r="Q41" s="0" t="n">
        <f aca="false">ModExpected!K42</f>
        <v>0</v>
      </c>
      <c r="R41" s="0" t="n">
        <f aca="false">ModExpected!L42</f>
        <v>0</v>
      </c>
      <c r="S41" s="0" t="n">
        <f aca="false">HighExpected!J42</f>
        <v>0</v>
      </c>
      <c r="T41" s="0" t="n">
        <f aca="false">HighExpected!K42</f>
        <v>0</v>
      </c>
      <c r="U41" s="0" t="n">
        <f aca="false">HighExpected!L42</f>
        <v>0</v>
      </c>
      <c r="V41" s="0" t="n">
        <f aca="false">LowExpected!M42</f>
        <v>1</v>
      </c>
      <c r="W41" s="0" t="n">
        <f aca="false">LowExpected!N42</f>
        <v>0.5</v>
      </c>
      <c r="X41" s="0" t="n">
        <f aca="false">LowExpected!O42</f>
        <v>1</v>
      </c>
      <c r="Y41" s="0" t="n">
        <f aca="false">LowExpected!P42</f>
        <v>1</v>
      </c>
      <c r="Z41" s="0" t="n">
        <f aca="false">ModExpected!N42</f>
        <v>0.25</v>
      </c>
      <c r="AA41" s="0" t="n">
        <f aca="false">ModExpected!O42</f>
        <v>1</v>
      </c>
      <c r="AB41" s="0" t="n">
        <f aca="false">ModExpected!P42</f>
        <v>1</v>
      </c>
      <c r="AC41" s="0" t="n">
        <f aca="false">HighExpected!N42</f>
        <v>0.05</v>
      </c>
      <c r="AD41" s="0" t="n">
        <f aca="false">HighExpected!O42</f>
        <v>0.5</v>
      </c>
      <c r="AE41" s="0" t="n">
        <f aca="false">HighExpected!P42</f>
        <v>1</v>
      </c>
      <c r="AF41" s="0" t="n">
        <f aca="false">LowExpected!Q42</f>
        <v>0.01</v>
      </c>
      <c r="AG41" s="0" t="n">
        <f aca="false">LowExpected!R42</f>
        <v>0.005</v>
      </c>
      <c r="AH41" s="0" t="n">
        <f aca="false">LowExpected!S42</f>
        <v>0.01</v>
      </c>
      <c r="AI41" s="0" t="n">
        <f aca="false">LowExpected!T42</f>
        <v>0.01</v>
      </c>
      <c r="AJ41" s="0" t="n">
        <f aca="false">ModExpected!R42</f>
        <v>0.0025</v>
      </c>
      <c r="AK41" s="0" t="n">
        <f aca="false">ModExpected!S42</f>
        <v>0.01</v>
      </c>
      <c r="AL41" s="0" t="n">
        <f aca="false">ModExpected!T42</f>
        <v>0.01</v>
      </c>
      <c r="AM41" s="0" t="n">
        <f aca="false">HighExpected!R42</f>
        <v>0.0005</v>
      </c>
      <c r="AN41" s="0" t="n">
        <f aca="false">HighExpected!S42</f>
        <v>0.005</v>
      </c>
      <c r="AO41" s="0" t="n">
        <f aca="false">HighExpected!T42</f>
        <v>0.01</v>
      </c>
      <c r="AP41" s="0" t="n">
        <f aca="false">LowExpected!U42</f>
        <v>0.4</v>
      </c>
      <c r="AQ41" s="0" t="n">
        <f aca="false">LowExpected!V42</f>
        <v>0.2</v>
      </c>
      <c r="AR41" s="0" t="n">
        <f aca="false">LowExpected!W42</f>
        <v>0.4</v>
      </c>
      <c r="AS41" s="0" t="n">
        <f aca="false">LowExpected!X42</f>
        <v>0.4</v>
      </c>
      <c r="AT41" s="0" t="n">
        <f aca="false">ModExpected!V42</f>
        <v>0.1</v>
      </c>
      <c r="AU41" s="0" t="n">
        <f aca="false">ModExpected!W42</f>
        <v>0.4</v>
      </c>
      <c r="AV41" s="0" t="n">
        <f aca="false">ModExpected!X42</f>
        <v>0.4</v>
      </c>
      <c r="AW41" s="0" t="n">
        <f aca="false">HighExpected!V42</f>
        <v>0.02</v>
      </c>
      <c r="AX41" s="0" t="n">
        <f aca="false">HighExpected!W42</f>
        <v>0.2</v>
      </c>
      <c r="AY41" s="0" t="n">
        <f aca="false">HighExpected!X42</f>
        <v>0.4</v>
      </c>
      <c r="AZ41" s="0" t="n">
        <f aca="false">LowExpected!Y42</f>
        <v>0.1</v>
      </c>
      <c r="BA41" s="0" t="n">
        <f aca="false">LowExpected!Z42</f>
        <v>0.05</v>
      </c>
      <c r="BB41" s="0" t="n">
        <f aca="false">LowExpected!AA42</f>
        <v>0.1</v>
      </c>
      <c r="BC41" s="0" t="n">
        <f aca="false">LowExpected!AB42</f>
        <v>0.1</v>
      </c>
      <c r="BD41" s="0" t="n">
        <f aca="false">ModExpected!Z42</f>
        <v>0.025</v>
      </c>
      <c r="BE41" s="0" t="n">
        <f aca="false">ModExpected!AA42</f>
        <v>0.1</v>
      </c>
      <c r="BF41" s="0" t="n">
        <f aca="false">ModExpected!AB42</f>
        <v>0.1</v>
      </c>
      <c r="BG41" s="0" t="n">
        <f aca="false">HighExpected!Z42</f>
        <v>0.005</v>
      </c>
      <c r="BH41" s="0" t="n">
        <f aca="false">HighExpected!AA42</f>
        <v>0.05</v>
      </c>
      <c r="BI41" s="0" t="n">
        <f aca="false">HighExpected!AB42</f>
        <v>0.1</v>
      </c>
    </row>
    <row r="42" customFormat="false" ht="15" hidden="false" customHeight="false" outlineLevel="0" collapsed="false">
      <c r="A42" s="19" t="str">
        <f aca="false">Specs!A43</f>
        <v>eHERBACEOUS_PRIMARY_LAYER_PERCENT_COVER</v>
      </c>
      <c r="B42" s="0" t="n">
        <f aca="false">LowExpected!E43</f>
        <v>0.7</v>
      </c>
      <c r="C42" s="0" t="n">
        <f aca="false">LowExpected!F43</f>
        <v>0.35</v>
      </c>
      <c r="D42" s="0" t="n">
        <f aca="false">LowExpected!G43</f>
        <v>0.7</v>
      </c>
      <c r="E42" s="0" t="n">
        <f aca="false">LowExpected!H43</f>
        <v>0.7</v>
      </c>
      <c r="F42" s="0" t="n">
        <f aca="false">ModExpected!F43</f>
        <v>0.175</v>
      </c>
      <c r="G42" s="0" t="n">
        <f aca="false">ModExpected!G43</f>
        <v>0.7</v>
      </c>
      <c r="H42" s="0" t="n">
        <f aca="false">ModExpected!H43</f>
        <v>0.7</v>
      </c>
      <c r="I42" s="0" t="n">
        <f aca="false">HighExpected!F43</f>
        <v>0.035</v>
      </c>
      <c r="J42" s="0" t="n">
        <f aca="false">HighExpected!G43</f>
        <v>0.35</v>
      </c>
      <c r="K42" s="0" t="n">
        <f aca="false">HighExpected!H43</f>
        <v>0.7</v>
      </c>
      <c r="L42" s="0" t="n">
        <f aca="false">LowExpected!I43</f>
        <v>0</v>
      </c>
      <c r="M42" s="0" t="n">
        <f aca="false">LowExpected!J43</f>
        <v>0</v>
      </c>
      <c r="N42" s="0" t="n">
        <f aca="false">LowExpected!K43</f>
        <v>0</v>
      </c>
      <c r="O42" s="0" t="n">
        <f aca="false">LowExpected!L43</f>
        <v>0</v>
      </c>
      <c r="P42" s="0" t="n">
        <f aca="false">ModExpected!J43</f>
        <v>0</v>
      </c>
      <c r="Q42" s="0" t="n">
        <f aca="false">ModExpected!K43</f>
        <v>0</v>
      </c>
      <c r="R42" s="0" t="n">
        <f aca="false">ModExpected!L43</f>
        <v>0</v>
      </c>
      <c r="S42" s="0" t="n">
        <f aca="false">HighExpected!J43</f>
        <v>0</v>
      </c>
      <c r="T42" s="0" t="n">
        <f aca="false">HighExpected!K43</f>
        <v>0</v>
      </c>
      <c r="U42" s="0" t="n">
        <f aca="false">HighExpected!L43</f>
        <v>0</v>
      </c>
      <c r="V42" s="0" t="n">
        <f aca="false">LowExpected!M43</f>
        <v>90</v>
      </c>
      <c r="W42" s="0" t="n">
        <f aca="false">LowExpected!N43</f>
        <v>45</v>
      </c>
      <c r="X42" s="0" t="n">
        <f aca="false">LowExpected!O43</f>
        <v>90</v>
      </c>
      <c r="Y42" s="0" t="n">
        <f aca="false">LowExpected!P43</f>
        <v>90</v>
      </c>
      <c r="Z42" s="0" t="n">
        <f aca="false">ModExpected!N43</f>
        <v>22.5</v>
      </c>
      <c r="AA42" s="0" t="n">
        <f aca="false">ModExpected!O43</f>
        <v>90</v>
      </c>
      <c r="AB42" s="0" t="n">
        <f aca="false">ModExpected!P43</f>
        <v>90</v>
      </c>
      <c r="AC42" s="0" t="n">
        <f aca="false">HighExpected!N43</f>
        <v>4.5</v>
      </c>
      <c r="AD42" s="0" t="n">
        <f aca="false">HighExpected!O43</f>
        <v>45</v>
      </c>
      <c r="AE42" s="0" t="n">
        <f aca="false">HighExpected!P43</f>
        <v>90</v>
      </c>
      <c r="AF42" s="0" t="n">
        <f aca="false">LowExpected!Q43</f>
        <v>2</v>
      </c>
      <c r="AG42" s="0" t="n">
        <f aca="false">LowExpected!R43</f>
        <v>1</v>
      </c>
      <c r="AH42" s="0" t="n">
        <f aca="false">LowExpected!S43</f>
        <v>2</v>
      </c>
      <c r="AI42" s="0" t="n">
        <f aca="false">LowExpected!T43</f>
        <v>2</v>
      </c>
      <c r="AJ42" s="0" t="n">
        <f aca="false">ModExpected!R43</f>
        <v>0.5</v>
      </c>
      <c r="AK42" s="0" t="n">
        <f aca="false">ModExpected!S43</f>
        <v>2</v>
      </c>
      <c r="AL42" s="0" t="n">
        <f aca="false">ModExpected!T43</f>
        <v>2</v>
      </c>
      <c r="AM42" s="0" t="n">
        <f aca="false">HighExpected!R43</f>
        <v>0.1</v>
      </c>
      <c r="AN42" s="0" t="n">
        <f aca="false">HighExpected!S43</f>
        <v>1</v>
      </c>
      <c r="AO42" s="0" t="n">
        <f aca="false">HighExpected!T43</f>
        <v>2</v>
      </c>
      <c r="AP42" s="0" t="n">
        <f aca="false">LowExpected!U43</f>
        <v>30</v>
      </c>
      <c r="AQ42" s="0" t="n">
        <f aca="false">LowExpected!V43</f>
        <v>15</v>
      </c>
      <c r="AR42" s="0" t="n">
        <f aca="false">LowExpected!W43</f>
        <v>30</v>
      </c>
      <c r="AS42" s="0" t="n">
        <f aca="false">LowExpected!X43</f>
        <v>30</v>
      </c>
      <c r="AT42" s="0" t="n">
        <f aca="false">ModExpected!V43</f>
        <v>7.5</v>
      </c>
      <c r="AU42" s="0" t="n">
        <f aca="false">ModExpected!W43</f>
        <v>30</v>
      </c>
      <c r="AV42" s="0" t="n">
        <f aca="false">ModExpected!X43</f>
        <v>30</v>
      </c>
      <c r="AW42" s="0" t="n">
        <f aca="false">HighExpected!V43</f>
        <v>1.5</v>
      </c>
      <c r="AX42" s="0" t="n">
        <f aca="false">HighExpected!W43</f>
        <v>15</v>
      </c>
      <c r="AY42" s="0" t="n">
        <f aca="false">HighExpected!X43</f>
        <v>30</v>
      </c>
      <c r="AZ42" s="0" t="n">
        <f aca="false">LowExpected!Y43</f>
        <v>20</v>
      </c>
      <c r="BA42" s="0" t="n">
        <f aca="false">LowExpected!Z43</f>
        <v>10</v>
      </c>
      <c r="BB42" s="0" t="n">
        <f aca="false">LowExpected!AA43</f>
        <v>20</v>
      </c>
      <c r="BC42" s="0" t="n">
        <f aca="false">LowExpected!AB43</f>
        <v>20</v>
      </c>
      <c r="BD42" s="0" t="n">
        <f aca="false">ModExpected!Z43</f>
        <v>5</v>
      </c>
      <c r="BE42" s="0" t="n">
        <f aca="false">ModExpected!AA43</f>
        <v>20</v>
      </c>
      <c r="BF42" s="0" t="n">
        <f aca="false">ModExpected!AB43</f>
        <v>20</v>
      </c>
      <c r="BG42" s="0" t="n">
        <f aca="false">HighExpected!Z43</f>
        <v>1</v>
      </c>
      <c r="BH42" s="0" t="n">
        <f aca="false">HighExpected!AA43</f>
        <v>10</v>
      </c>
      <c r="BI42" s="0" t="n">
        <f aca="false">HighExpected!AB43</f>
        <v>20</v>
      </c>
    </row>
    <row r="43" customFormat="false" ht="15" hidden="false" customHeight="false" outlineLevel="0" collapsed="false">
      <c r="A43" s="19" t="str">
        <f aca="false">Specs!A44</f>
        <v>eHERBACEOUS_PRIMARY_LAYER_PERCENT_LIVE</v>
      </c>
      <c r="B43" s="0" t="n">
        <f aca="false">LowExpected!E44</f>
        <v>95</v>
      </c>
      <c r="C43" s="0" t="n">
        <f aca="false">LowExpected!F44</f>
        <v>47.5</v>
      </c>
      <c r="D43" s="0" t="n">
        <f aca="false">LowExpected!G44</f>
        <v>95</v>
      </c>
      <c r="E43" s="0" t="n">
        <f aca="false">LowExpected!H44</f>
        <v>95</v>
      </c>
      <c r="F43" s="0" t="n">
        <f aca="false">ModExpected!F44</f>
        <v>23.75</v>
      </c>
      <c r="G43" s="0" t="n">
        <f aca="false">ModExpected!G44</f>
        <v>95</v>
      </c>
      <c r="H43" s="0" t="n">
        <f aca="false">ModExpected!H44</f>
        <v>95</v>
      </c>
      <c r="I43" s="0" t="n">
        <f aca="false">HighExpected!F44</f>
        <v>4.75</v>
      </c>
      <c r="J43" s="0" t="n">
        <f aca="false">HighExpected!G44</f>
        <v>47.5</v>
      </c>
      <c r="K43" s="0" t="n">
        <f aca="false">HighExpected!H44</f>
        <v>95</v>
      </c>
      <c r="L43" s="0" t="n">
        <f aca="false">LowExpected!I44</f>
        <v>0</v>
      </c>
      <c r="M43" s="0" t="n">
        <f aca="false">LowExpected!J44</f>
        <v>0</v>
      </c>
      <c r="N43" s="0" t="n">
        <f aca="false">LowExpected!K44</f>
        <v>0</v>
      </c>
      <c r="O43" s="0" t="n">
        <f aca="false">LowExpected!L44</f>
        <v>0</v>
      </c>
      <c r="P43" s="0" t="n">
        <f aca="false">ModExpected!J44</f>
        <v>0</v>
      </c>
      <c r="Q43" s="0" t="n">
        <f aca="false">ModExpected!K44</f>
        <v>0</v>
      </c>
      <c r="R43" s="0" t="n">
        <f aca="false">ModExpected!L44</f>
        <v>0</v>
      </c>
      <c r="S43" s="0" t="n">
        <f aca="false">HighExpected!J44</f>
        <v>0</v>
      </c>
      <c r="T43" s="0" t="n">
        <f aca="false">HighExpected!K44</f>
        <v>0</v>
      </c>
      <c r="U43" s="0" t="n">
        <f aca="false">HighExpected!L44</f>
        <v>0</v>
      </c>
      <c r="V43" s="0" t="n">
        <f aca="false">LowExpected!M44</f>
        <v>85</v>
      </c>
      <c r="W43" s="0" t="n">
        <f aca="false">LowExpected!N44</f>
        <v>42.5</v>
      </c>
      <c r="X43" s="0" t="n">
        <f aca="false">LowExpected!O44</f>
        <v>85</v>
      </c>
      <c r="Y43" s="0" t="n">
        <f aca="false">LowExpected!P44</f>
        <v>85</v>
      </c>
      <c r="Z43" s="0" t="n">
        <f aca="false">ModExpected!N44</f>
        <v>21.25</v>
      </c>
      <c r="AA43" s="0" t="n">
        <f aca="false">ModExpected!O44</f>
        <v>85</v>
      </c>
      <c r="AB43" s="0" t="n">
        <f aca="false">ModExpected!P44</f>
        <v>85</v>
      </c>
      <c r="AC43" s="0" t="n">
        <f aca="false">HighExpected!N44</f>
        <v>4.25</v>
      </c>
      <c r="AD43" s="0" t="n">
        <f aca="false">HighExpected!O44</f>
        <v>42.5</v>
      </c>
      <c r="AE43" s="0" t="n">
        <f aca="false">HighExpected!P44</f>
        <v>85</v>
      </c>
      <c r="AF43" s="0" t="n">
        <f aca="false">LowExpected!Q44</f>
        <v>90</v>
      </c>
      <c r="AG43" s="0" t="n">
        <f aca="false">LowExpected!R44</f>
        <v>45</v>
      </c>
      <c r="AH43" s="0" t="n">
        <f aca="false">LowExpected!S44</f>
        <v>90</v>
      </c>
      <c r="AI43" s="0" t="n">
        <f aca="false">LowExpected!T44</f>
        <v>90</v>
      </c>
      <c r="AJ43" s="0" t="n">
        <f aca="false">ModExpected!R44</f>
        <v>22.5</v>
      </c>
      <c r="AK43" s="0" t="n">
        <f aca="false">ModExpected!S44</f>
        <v>90</v>
      </c>
      <c r="AL43" s="0" t="n">
        <f aca="false">ModExpected!T44</f>
        <v>90</v>
      </c>
      <c r="AM43" s="0" t="n">
        <f aca="false">HighExpected!R44</f>
        <v>4.5</v>
      </c>
      <c r="AN43" s="0" t="n">
        <f aca="false">HighExpected!S44</f>
        <v>45</v>
      </c>
      <c r="AO43" s="0" t="n">
        <f aca="false">HighExpected!T44</f>
        <v>90</v>
      </c>
      <c r="AP43" s="0" t="n">
        <f aca="false">LowExpected!U44</f>
        <v>80</v>
      </c>
      <c r="AQ43" s="0" t="n">
        <f aca="false">LowExpected!V44</f>
        <v>40</v>
      </c>
      <c r="AR43" s="0" t="n">
        <f aca="false">LowExpected!W44</f>
        <v>80</v>
      </c>
      <c r="AS43" s="0" t="n">
        <f aca="false">LowExpected!X44</f>
        <v>80</v>
      </c>
      <c r="AT43" s="0" t="n">
        <f aca="false">ModExpected!V44</f>
        <v>20</v>
      </c>
      <c r="AU43" s="0" t="n">
        <f aca="false">ModExpected!W44</f>
        <v>80</v>
      </c>
      <c r="AV43" s="0" t="n">
        <f aca="false">ModExpected!X44</f>
        <v>80</v>
      </c>
      <c r="AW43" s="0" t="n">
        <f aca="false">HighExpected!V44</f>
        <v>4</v>
      </c>
      <c r="AX43" s="0" t="n">
        <f aca="false">HighExpected!W44</f>
        <v>40</v>
      </c>
      <c r="AY43" s="0" t="n">
        <f aca="false">HighExpected!X44</f>
        <v>80</v>
      </c>
      <c r="AZ43" s="0" t="n">
        <f aca="false">LowExpected!Y44</f>
        <v>60</v>
      </c>
      <c r="BA43" s="0" t="n">
        <f aca="false">LowExpected!Z44</f>
        <v>30</v>
      </c>
      <c r="BB43" s="0" t="n">
        <f aca="false">LowExpected!AA44</f>
        <v>60</v>
      </c>
      <c r="BC43" s="0" t="n">
        <f aca="false">LowExpected!AB44</f>
        <v>60</v>
      </c>
      <c r="BD43" s="0" t="n">
        <f aca="false">ModExpected!Z44</f>
        <v>15</v>
      </c>
      <c r="BE43" s="0" t="n">
        <f aca="false">ModExpected!AA44</f>
        <v>60</v>
      </c>
      <c r="BF43" s="0" t="n">
        <f aca="false">ModExpected!AB44</f>
        <v>60</v>
      </c>
      <c r="BG43" s="0" t="n">
        <f aca="false">HighExpected!Z44</f>
        <v>3</v>
      </c>
      <c r="BH43" s="0" t="n">
        <f aca="false">HighExpected!AA44</f>
        <v>30</v>
      </c>
      <c r="BI43" s="0" t="n">
        <f aca="false">HighExpected!AB44</f>
        <v>60</v>
      </c>
    </row>
    <row r="44" customFormat="false" ht="15" hidden="false" customHeight="false" outlineLevel="0" collapsed="false">
      <c r="A44" s="19" t="str">
        <f aca="false">Specs!A45</f>
        <v>eHERBACEOUS_SECONDARY_LAYER_HEIGHT</v>
      </c>
      <c r="B44" s="0" t="n">
        <f aca="false">LowExpected!E45</f>
        <v>0.9</v>
      </c>
      <c r="C44" s="0" t="n">
        <f aca="false">LowExpected!F45</f>
        <v>0.45</v>
      </c>
      <c r="D44" s="0" t="n">
        <f aca="false">LowExpected!G45</f>
        <v>0.9</v>
      </c>
      <c r="E44" s="0" t="n">
        <f aca="false">LowExpected!H45</f>
        <v>0.9</v>
      </c>
      <c r="F44" s="0" t="n">
        <f aca="false">ModExpected!F45</f>
        <v>0.225</v>
      </c>
      <c r="G44" s="0" t="n">
        <f aca="false">ModExpected!G45</f>
        <v>0.9</v>
      </c>
      <c r="H44" s="0" t="n">
        <f aca="false">ModExpected!H45</f>
        <v>0.9</v>
      </c>
      <c r="I44" s="0" t="n">
        <f aca="false">HighExpected!F45</f>
        <v>0.045</v>
      </c>
      <c r="J44" s="0" t="n">
        <f aca="false">HighExpected!G45</f>
        <v>0.45</v>
      </c>
      <c r="K44" s="0" t="n">
        <f aca="false">HighExpected!H45</f>
        <v>0.9</v>
      </c>
      <c r="L44" s="0" t="n">
        <f aca="false">LowExpected!I45</f>
        <v>0</v>
      </c>
      <c r="M44" s="0" t="n">
        <f aca="false">LowExpected!J45</f>
        <v>0</v>
      </c>
      <c r="N44" s="0" t="n">
        <f aca="false">LowExpected!K45</f>
        <v>0</v>
      </c>
      <c r="O44" s="0" t="n">
        <f aca="false">LowExpected!L45</f>
        <v>0</v>
      </c>
      <c r="P44" s="0" t="n">
        <f aca="false">ModExpected!J45</f>
        <v>0</v>
      </c>
      <c r="Q44" s="0" t="n">
        <f aca="false">ModExpected!K45</f>
        <v>0</v>
      </c>
      <c r="R44" s="0" t="n">
        <f aca="false">ModExpected!L45</f>
        <v>0</v>
      </c>
      <c r="S44" s="0" t="n">
        <f aca="false">HighExpected!J45</f>
        <v>0</v>
      </c>
      <c r="T44" s="0" t="n">
        <f aca="false">HighExpected!K45</f>
        <v>0</v>
      </c>
      <c r="U44" s="0" t="n">
        <f aca="false">HighExpected!L45</f>
        <v>0</v>
      </c>
      <c r="V44" s="0" t="n">
        <f aca="false">LowExpected!M45</f>
        <v>1</v>
      </c>
      <c r="W44" s="0" t="n">
        <f aca="false">LowExpected!N45</f>
        <v>0.5</v>
      </c>
      <c r="X44" s="0" t="n">
        <f aca="false">LowExpected!O45</f>
        <v>1</v>
      </c>
      <c r="Y44" s="0" t="n">
        <f aca="false">LowExpected!P45</f>
        <v>1</v>
      </c>
      <c r="Z44" s="0" t="n">
        <f aca="false">ModExpected!N45</f>
        <v>0.25</v>
      </c>
      <c r="AA44" s="0" t="n">
        <f aca="false">ModExpected!O45</f>
        <v>1</v>
      </c>
      <c r="AB44" s="0" t="n">
        <f aca="false">ModExpected!P45</f>
        <v>1</v>
      </c>
      <c r="AC44" s="0" t="n">
        <f aca="false">HighExpected!N45</f>
        <v>0.05</v>
      </c>
      <c r="AD44" s="0" t="n">
        <f aca="false">HighExpected!O45</f>
        <v>0.5</v>
      </c>
      <c r="AE44" s="0" t="n">
        <f aca="false">HighExpected!P45</f>
        <v>1</v>
      </c>
      <c r="AF44" s="0" t="n">
        <f aca="false">LowExpected!Q45</f>
        <v>0.5</v>
      </c>
      <c r="AG44" s="0" t="n">
        <f aca="false">LowExpected!R45</f>
        <v>0.25</v>
      </c>
      <c r="AH44" s="0" t="n">
        <f aca="false">LowExpected!S45</f>
        <v>0.5</v>
      </c>
      <c r="AI44" s="0" t="n">
        <f aca="false">LowExpected!T45</f>
        <v>0.5</v>
      </c>
      <c r="AJ44" s="0" t="n">
        <f aca="false">ModExpected!R45</f>
        <v>0.125</v>
      </c>
      <c r="AK44" s="0" t="n">
        <f aca="false">ModExpected!S45</f>
        <v>0.5</v>
      </c>
      <c r="AL44" s="0" t="n">
        <f aca="false">ModExpected!T45</f>
        <v>0.5</v>
      </c>
      <c r="AM44" s="0" t="n">
        <f aca="false">HighExpected!R45</f>
        <v>0.025</v>
      </c>
      <c r="AN44" s="0" t="n">
        <f aca="false">HighExpected!S45</f>
        <v>0.25</v>
      </c>
      <c r="AO44" s="0" t="n">
        <f aca="false">HighExpected!T45</f>
        <v>0.5</v>
      </c>
      <c r="AP44" s="0" t="n">
        <f aca="false">LowExpected!U45</f>
        <v>0</v>
      </c>
      <c r="AQ44" s="0" t="n">
        <f aca="false">LowExpected!V45</f>
        <v>0</v>
      </c>
      <c r="AR44" s="0" t="n">
        <f aca="false">LowExpected!W45</f>
        <v>0</v>
      </c>
      <c r="AS44" s="0" t="n">
        <f aca="false">LowExpected!X45</f>
        <v>0</v>
      </c>
      <c r="AT44" s="0" t="n">
        <f aca="false">ModExpected!V45</f>
        <v>0</v>
      </c>
      <c r="AU44" s="0" t="n">
        <f aca="false">ModExpected!W45</f>
        <v>0</v>
      </c>
      <c r="AV44" s="0" t="n">
        <f aca="false">ModExpected!X45</f>
        <v>0</v>
      </c>
      <c r="AW44" s="0" t="n">
        <f aca="false">HighExpected!V45</f>
        <v>0</v>
      </c>
      <c r="AX44" s="0" t="n">
        <f aca="false">HighExpected!W45</f>
        <v>0</v>
      </c>
      <c r="AY44" s="0" t="n">
        <f aca="false">HighExpected!X45</f>
        <v>0</v>
      </c>
      <c r="AZ44" s="0" t="n">
        <f aca="false">LowExpected!Y45</f>
        <v>1</v>
      </c>
      <c r="BA44" s="0" t="n">
        <f aca="false">LowExpected!Z45</f>
        <v>0.5</v>
      </c>
      <c r="BB44" s="0" t="n">
        <f aca="false">LowExpected!AA45</f>
        <v>1</v>
      </c>
      <c r="BC44" s="0" t="n">
        <f aca="false">LowExpected!AB45</f>
        <v>1</v>
      </c>
      <c r="BD44" s="0" t="n">
        <f aca="false">ModExpected!Z45</f>
        <v>0.25</v>
      </c>
      <c r="BE44" s="0" t="n">
        <f aca="false">ModExpected!AA45</f>
        <v>1</v>
      </c>
      <c r="BF44" s="0" t="n">
        <f aca="false">ModExpected!AB45</f>
        <v>1</v>
      </c>
      <c r="BG44" s="0" t="n">
        <f aca="false">HighExpected!Z45</f>
        <v>0.05</v>
      </c>
      <c r="BH44" s="0" t="n">
        <f aca="false">HighExpected!AA45</f>
        <v>0.5</v>
      </c>
      <c r="BI44" s="0" t="n">
        <f aca="false">HighExpected!AB45</f>
        <v>1</v>
      </c>
    </row>
    <row r="45" customFormat="false" ht="15" hidden="false" customHeight="false" outlineLevel="0" collapsed="false">
      <c r="A45" s="19" t="str">
        <f aca="false">Specs!A46</f>
        <v>eHERBACEOUS_SECONDARY_LAYER_LOADING</v>
      </c>
      <c r="B45" s="0" t="n">
        <f aca="false">LowExpected!E46</f>
        <v>0.1</v>
      </c>
      <c r="C45" s="0" t="n">
        <f aca="false">LowExpected!F46</f>
        <v>0.05</v>
      </c>
      <c r="D45" s="0" t="n">
        <f aca="false">LowExpected!G46</f>
        <v>0.1</v>
      </c>
      <c r="E45" s="0" t="n">
        <f aca="false">LowExpected!H46</f>
        <v>0.1</v>
      </c>
      <c r="F45" s="0" t="n">
        <f aca="false">ModExpected!F46</f>
        <v>0.025</v>
      </c>
      <c r="G45" s="0" t="n">
        <f aca="false">ModExpected!G46</f>
        <v>0.1</v>
      </c>
      <c r="H45" s="0" t="n">
        <f aca="false">ModExpected!H46</f>
        <v>0.1</v>
      </c>
      <c r="I45" s="0" t="n">
        <f aca="false">HighExpected!F46</f>
        <v>0.005</v>
      </c>
      <c r="J45" s="0" t="n">
        <f aca="false">HighExpected!G46</f>
        <v>0.05</v>
      </c>
      <c r="K45" s="0" t="n">
        <f aca="false">HighExpected!H46</f>
        <v>0.1</v>
      </c>
      <c r="L45" s="0" t="n">
        <f aca="false">LowExpected!I46</f>
        <v>0</v>
      </c>
      <c r="M45" s="0" t="n">
        <f aca="false">LowExpected!J46</f>
        <v>0</v>
      </c>
      <c r="N45" s="0" t="n">
        <f aca="false">LowExpected!K46</f>
        <v>0</v>
      </c>
      <c r="O45" s="0" t="n">
        <f aca="false">LowExpected!L46</f>
        <v>0</v>
      </c>
      <c r="P45" s="0" t="n">
        <f aca="false">ModExpected!J46</f>
        <v>0</v>
      </c>
      <c r="Q45" s="0" t="n">
        <f aca="false">ModExpected!K46</f>
        <v>0</v>
      </c>
      <c r="R45" s="0" t="n">
        <f aca="false">ModExpected!L46</f>
        <v>0</v>
      </c>
      <c r="S45" s="0" t="n">
        <f aca="false">HighExpected!J46</f>
        <v>0</v>
      </c>
      <c r="T45" s="0" t="n">
        <f aca="false">HighExpected!K46</f>
        <v>0</v>
      </c>
      <c r="U45" s="0" t="n">
        <f aca="false">HighExpected!L46</f>
        <v>0</v>
      </c>
      <c r="V45" s="0" t="n">
        <f aca="false">LowExpected!M46</f>
        <v>0.01</v>
      </c>
      <c r="W45" s="0" t="n">
        <f aca="false">LowExpected!N46</f>
        <v>0.005</v>
      </c>
      <c r="X45" s="0" t="n">
        <f aca="false">LowExpected!O46</f>
        <v>0.01</v>
      </c>
      <c r="Y45" s="0" t="n">
        <f aca="false">LowExpected!P46</f>
        <v>0.01</v>
      </c>
      <c r="Z45" s="0" t="n">
        <f aca="false">ModExpected!N46</f>
        <v>0.0025</v>
      </c>
      <c r="AA45" s="0" t="n">
        <f aca="false">ModExpected!O46</f>
        <v>0.01</v>
      </c>
      <c r="AB45" s="0" t="n">
        <f aca="false">ModExpected!P46</f>
        <v>0.01</v>
      </c>
      <c r="AC45" s="0" t="n">
        <f aca="false">HighExpected!N46</f>
        <v>0.0005</v>
      </c>
      <c r="AD45" s="0" t="n">
        <f aca="false">HighExpected!O46</f>
        <v>0.005</v>
      </c>
      <c r="AE45" s="0" t="n">
        <f aca="false">HighExpected!P46</f>
        <v>0.01</v>
      </c>
      <c r="AF45" s="0" t="n">
        <f aca="false">LowExpected!Q46</f>
        <v>0.02</v>
      </c>
      <c r="AG45" s="0" t="n">
        <f aca="false">LowExpected!R46</f>
        <v>0.01</v>
      </c>
      <c r="AH45" s="0" t="n">
        <f aca="false">LowExpected!S46</f>
        <v>0.02</v>
      </c>
      <c r="AI45" s="0" t="n">
        <f aca="false">LowExpected!T46</f>
        <v>0.02</v>
      </c>
      <c r="AJ45" s="0" t="n">
        <f aca="false">ModExpected!R46</f>
        <v>0.005</v>
      </c>
      <c r="AK45" s="0" t="n">
        <f aca="false">ModExpected!S46</f>
        <v>0.02</v>
      </c>
      <c r="AL45" s="0" t="n">
        <f aca="false">ModExpected!T46</f>
        <v>0.02</v>
      </c>
      <c r="AM45" s="0" t="n">
        <f aca="false">HighExpected!R46</f>
        <v>0.001</v>
      </c>
      <c r="AN45" s="0" t="n">
        <f aca="false">HighExpected!S46</f>
        <v>0.01</v>
      </c>
      <c r="AO45" s="0" t="n">
        <f aca="false">HighExpected!T46</f>
        <v>0.02</v>
      </c>
      <c r="AP45" s="0" t="n">
        <f aca="false">LowExpected!U46</f>
        <v>0</v>
      </c>
      <c r="AQ45" s="0" t="n">
        <f aca="false">LowExpected!V46</f>
        <v>0</v>
      </c>
      <c r="AR45" s="0" t="n">
        <f aca="false">LowExpected!W46</f>
        <v>0</v>
      </c>
      <c r="AS45" s="0" t="n">
        <f aca="false">LowExpected!X46</f>
        <v>0</v>
      </c>
      <c r="AT45" s="0" t="n">
        <f aca="false">ModExpected!V46</f>
        <v>0</v>
      </c>
      <c r="AU45" s="0" t="n">
        <f aca="false">ModExpected!W46</f>
        <v>0</v>
      </c>
      <c r="AV45" s="0" t="n">
        <f aca="false">ModExpected!X46</f>
        <v>0</v>
      </c>
      <c r="AW45" s="0" t="n">
        <f aca="false">HighExpected!V46</f>
        <v>0</v>
      </c>
      <c r="AX45" s="0" t="n">
        <f aca="false">HighExpected!W46</f>
        <v>0</v>
      </c>
      <c r="AY45" s="0" t="n">
        <f aca="false">HighExpected!X46</f>
        <v>0</v>
      </c>
      <c r="AZ45" s="0" t="n">
        <f aca="false">LowExpected!Y46</f>
        <v>0.1</v>
      </c>
      <c r="BA45" s="0" t="n">
        <f aca="false">LowExpected!Z46</f>
        <v>0.05</v>
      </c>
      <c r="BB45" s="0" t="n">
        <f aca="false">LowExpected!AA46</f>
        <v>0.1</v>
      </c>
      <c r="BC45" s="0" t="n">
        <f aca="false">LowExpected!AB46</f>
        <v>0.1</v>
      </c>
      <c r="BD45" s="0" t="n">
        <f aca="false">ModExpected!Z46</f>
        <v>0.025</v>
      </c>
      <c r="BE45" s="0" t="n">
        <f aca="false">ModExpected!AA46</f>
        <v>0.1</v>
      </c>
      <c r="BF45" s="0" t="n">
        <f aca="false">ModExpected!AB46</f>
        <v>0.1</v>
      </c>
      <c r="BG45" s="0" t="n">
        <f aca="false">HighExpected!Z46</f>
        <v>0.005</v>
      </c>
      <c r="BH45" s="0" t="n">
        <f aca="false">HighExpected!AA46</f>
        <v>0.05</v>
      </c>
      <c r="BI45" s="0" t="n">
        <f aca="false">HighExpected!AB46</f>
        <v>0.1</v>
      </c>
    </row>
    <row r="46" customFormat="false" ht="15" hidden="false" customHeight="false" outlineLevel="0" collapsed="false">
      <c r="A46" s="19" t="str">
        <f aca="false">Specs!A47</f>
        <v>eHERBACEOUS_SECONDARY_LAYER_PERCENT_COVER</v>
      </c>
      <c r="B46" s="0" t="n">
        <f aca="false">LowExpected!E47</f>
        <v>0.2</v>
      </c>
      <c r="C46" s="0" t="n">
        <f aca="false">LowExpected!F47</f>
        <v>0.1</v>
      </c>
      <c r="D46" s="0" t="n">
        <f aca="false">LowExpected!G47</f>
        <v>0.2</v>
      </c>
      <c r="E46" s="0" t="n">
        <f aca="false">LowExpected!H47</f>
        <v>0.2</v>
      </c>
      <c r="F46" s="0" t="n">
        <f aca="false">ModExpected!F47</f>
        <v>0.05</v>
      </c>
      <c r="G46" s="0" t="n">
        <f aca="false">ModExpected!G47</f>
        <v>0.2</v>
      </c>
      <c r="H46" s="0" t="n">
        <f aca="false">ModExpected!H47</f>
        <v>0.2</v>
      </c>
      <c r="I46" s="0" t="n">
        <f aca="false">HighExpected!F47</f>
        <v>0.01</v>
      </c>
      <c r="J46" s="0" t="n">
        <f aca="false">HighExpected!G47</f>
        <v>0.1</v>
      </c>
      <c r="K46" s="0" t="n">
        <f aca="false">HighExpected!H47</f>
        <v>0.2</v>
      </c>
      <c r="L46" s="0" t="n">
        <f aca="false">LowExpected!I47</f>
        <v>0</v>
      </c>
      <c r="M46" s="0" t="n">
        <f aca="false">LowExpected!J47</f>
        <v>0</v>
      </c>
      <c r="N46" s="0" t="n">
        <f aca="false">LowExpected!K47</f>
        <v>0</v>
      </c>
      <c r="O46" s="0" t="n">
        <f aca="false">LowExpected!L47</f>
        <v>0</v>
      </c>
      <c r="P46" s="0" t="n">
        <f aca="false">ModExpected!J47</f>
        <v>0</v>
      </c>
      <c r="Q46" s="0" t="n">
        <f aca="false">ModExpected!K47</f>
        <v>0</v>
      </c>
      <c r="R46" s="0" t="n">
        <f aca="false">ModExpected!L47</f>
        <v>0</v>
      </c>
      <c r="S46" s="0" t="n">
        <f aca="false">HighExpected!J47</f>
        <v>0</v>
      </c>
      <c r="T46" s="0" t="n">
        <f aca="false">HighExpected!K47</f>
        <v>0</v>
      </c>
      <c r="U46" s="0" t="n">
        <f aca="false">HighExpected!L47</f>
        <v>0</v>
      </c>
      <c r="V46" s="0" t="n">
        <f aca="false">LowExpected!M47</f>
        <v>8</v>
      </c>
      <c r="W46" s="0" t="n">
        <f aca="false">LowExpected!N47</f>
        <v>4</v>
      </c>
      <c r="X46" s="0" t="n">
        <f aca="false">LowExpected!O47</f>
        <v>8</v>
      </c>
      <c r="Y46" s="0" t="n">
        <f aca="false">LowExpected!P47</f>
        <v>8</v>
      </c>
      <c r="Z46" s="0" t="n">
        <f aca="false">ModExpected!N47</f>
        <v>2</v>
      </c>
      <c r="AA46" s="0" t="n">
        <f aca="false">ModExpected!O47</f>
        <v>8</v>
      </c>
      <c r="AB46" s="0" t="n">
        <f aca="false">ModExpected!P47</f>
        <v>8</v>
      </c>
      <c r="AC46" s="0" t="n">
        <f aca="false">HighExpected!N47</f>
        <v>0.4</v>
      </c>
      <c r="AD46" s="0" t="n">
        <f aca="false">HighExpected!O47</f>
        <v>4</v>
      </c>
      <c r="AE46" s="0" t="n">
        <f aca="false">HighExpected!P47</f>
        <v>8</v>
      </c>
      <c r="AF46" s="0" t="n">
        <f aca="false">LowExpected!Q47</f>
        <v>5</v>
      </c>
      <c r="AG46" s="0" t="n">
        <f aca="false">LowExpected!R47</f>
        <v>2.5</v>
      </c>
      <c r="AH46" s="0" t="n">
        <f aca="false">LowExpected!S47</f>
        <v>5</v>
      </c>
      <c r="AI46" s="0" t="n">
        <f aca="false">LowExpected!T47</f>
        <v>5</v>
      </c>
      <c r="AJ46" s="0" t="n">
        <f aca="false">ModExpected!R47</f>
        <v>1.25</v>
      </c>
      <c r="AK46" s="0" t="n">
        <f aca="false">ModExpected!S47</f>
        <v>5</v>
      </c>
      <c r="AL46" s="0" t="n">
        <f aca="false">ModExpected!T47</f>
        <v>5</v>
      </c>
      <c r="AM46" s="0" t="n">
        <f aca="false">HighExpected!R47</f>
        <v>0.25</v>
      </c>
      <c r="AN46" s="0" t="n">
        <f aca="false">HighExpected!S47</f>
        <v>2.5</v>
      </c>
      <c r="AO46" s="0" t="n">
        <f aca="false">HighExpected!T47</f>
        <v>5</v>
      </c>
      <c r="AP46" s="0" t="n">
        <f aca="false">LowExpected!U47</f>
        <v>0</v>
      </c>
      <c r="AQ46" s="0" t="n">
        <f aca="false">LowExpected!V47</f>
        <v>0</v>
      </c>
      <c r="AR46" s="0" t="n">
        <f aca="false">LowExpected!W47</f>
        <v>0</v>
      </c>
      <c r="AS46" s="0" t="n">
        <f aca="false">LowExpected!X47</f>
        <v>0</v>
      </c>
      <c r="AT46" s="0" t="n">
        <f aca="false">ModExpected!V47</f>
        <v>0</v>
      </c>
      <c r="AU46" s="0" t="n">
        <f aca="false">ModExpected!W47</f>
        <v>0</v>
      </c>
      <c r="AV46" s="0" t="n">
        <f aca="false">ModExpected!X47</f>
        <v>0</v>
      </c>
      <c r="AW46" s="0" t="n">
        <f aca="false">HighExpected!V47</f>
        <v>0</v>
      </c>
      <c r="AX46" s="0" t="n">
        <f aca="false">HighExpected!W47</f>
        <v>0</v>
      </c>
      <c r="AY46" s="0" t="n">
        <f aca="false">HighExpected!X47</f>
        <v>0</v>
      </c>
      <c r="AZ46" s="0" t="n">
        <f aca="false">LowExpected!Y47</f>
        <v>20</v>
      </c>
      <c r="BA46" s="0" t="n">
        <f aca="false">LowExpected!Z47</f>
        <v>10</v>
      </c>
      <c r="BB46" s="0" t="n">
        <f aca="false">LowExpected!AA47</f>
        <v>20</v>
      </c>
      <c r="BC46" s="0" t="n">
        <f aca="false">LowExpected!AB47</f>
        <v>20</v>
      </c>
      <c r="BD46" s="0" t="n">
        <f aca="false">ModExpected!Z47</f>
        <v>5</v>
      </c>
      <c r="BE46" s="0" t="n">
        <f aca="false">ModExpected!AA47</f>
        <v>20</v>
      </c>
      <c r="BF46" s="0" t="n">
        <f aca="false">ModExpected!AB47</f>
        <v>20</v>
      </c>
      <c r="BG46" s="0" t="n">
        <f aca="false">HighExpected!Z47</f>
        <v>1</v>
      </c>
      <c r="BH46" s="0" t="n">
        <f aca="false">HighExpected!AA47</f>
        <v>10</v>
      </c>
      <c r="BI46" s="0" t="n">
        <f aca="false">HighExpected!AB47</f>
        <v>20</v>
      </c>
    </row>
    <row r="47" customFormat="false" ht="15" hidden="false" customHeight="false" outlineLevel="0" collapsed="false">
      <c r="A47" s="19" t="str">
        <f aca="false">Specs!A48</f>
        <v>eHERBACEOUS_SECONDARY_LAYER_PERCENT_LIVE</v>
      </c>
      <c r="B47" s="0" t="n">
        <f aca="false">LowExpected!E48</f>
        <v>85</v>
      </c>
      <c r="C47" s="0" t="n">
        <f aca="false">LowExpected!F48</f>
        <v>42.5</v>
      </c>
      <c r="D47" s="0" t="n">
        <f aca="false">LowExpected!G48</f>
        <v>85</v>
      </c>
      <c r="E47" s="0" t="n">
        <f aca="false">LowExpected!H48</f>
        <v>85</v>
      </c>
      <c r="F47" s="0" t="n">
        <f aca="false">ModExpected!F48</f>
        <v>21.25</v>
      </c>
      <c r="G47" s="0" t="n">
        <f aca="false">ModExpected!G48</f>
        <v>85</v>
      </c>
      <c r="H47" s="0" t="n">
        <f aca="false">ModExpected!H48</f>
        <v>85</v>
      </c>
      <c r="I47" s="0" t="n">
        <f aca="false">HighExpected!F48</f>
        <v>4.25</v>
      </c>
      <c r="J47" s="0" t="n">
        <f aca="false">HighExpected!G48</f>
        <v>42.5</v>
      </c>
      <c r="K47" s="0" t="n">
        <f aca="false">HighExpected!H48</f>
        <v>85</v>
      </c>
      <c r="L47" s="0" t="n">
        <f aca="false">LowExpected!I48</f>
        <v>0</v>
      </c>
      <c r="M47" s="0" t="n">
        <f aca="false">LowExpected!J48</f>
        <v>0</v>
      </c>
      <c r="N47" s="0" t="n">
        <f aca="false">LowExpected!K48</f>
        <v>0</v>
      </c>
      <c r="O47" s="0" t="n">
        <f aca="false">LowExpected!L48</f>
        <v>0</v>
      </c>
      <c r="P47" s="0" t="n">
        <f aca="false">ModExpected!J48</f>
        <v>0</v>
      </c>
      <c r="Q47" s="0" t="n">
        <f aca="false">ModExpected!K48</f>
        <v>0</v>
      </c>
      <c r="R47" s="0" t="n">
        <f aca="false">ModExpected!L48</f>
        <v>0</v>
      </c>
      <c r="S47" s="0" t="n">
        <f aca="false">HighExpected!J48</f>
        <v>0</v>
      </c>
      <c r="T47" s="0" t="n">
        <f aca="false">HighExpected!K48</f>
        <v>0</v>
      </c>
      <c r="U47" s="0" t="n">
        <f aca="false">HighExpected!L48</f>
        <v>0</v>
      </c>
      <c r="V47" s="0" t="n">
        <f aca="false">LowExpected!M48</f>
        <v>70</v>
      </c>
      <c r="W47" s="0" t="n">
        <f aca="false">LowExpected!N48</f>
        <v>35</v>
      </c>
      <c r="X47" s="0" t="n">
        <f aca="false">LowExpected!O48</f>
        <v>70</v>
      </c>
      <c r="Y47" s="0" t="n">
        <f aca="false">LowExpected!P48</f>
        <v>70</v>
      </c>
      <c r="Z47" s="0" t="n">
        <f aca="false">ModExpected!N48</f>
        <v>17.5</v>
      </c>
      <c r="AA47" s="0" t="n">
        <f aca="false">ModExpected!O48</f>
        <v>70</v>
      </c>
      <c r="AB47" s="0" t="n">
        <f aca="false">ModExpected!P48</f>
        <v>70</v>
      </c>
      <c r="AC47" s="0" t="n">
        <f aca="false">HighExpected!N48</f>
        <v>3.5</v>
      </c>
      <c r="AD47" s="0" t="n">
        <f aca="false">HighExpected!O48</f>
        <v>35</v>
      </c>
      <c r="AE47" s="0" t="n">
        <f aca="false">HighExpected!P48</f>
        <v>70</v>
      </c>
      <c r="AF47" s="0" t="n">
        <f aca="false">LowExpected!Q48</f>
        <v>90</v>
      </c>
      <c r="AG47" s="0" t="n">
        <f aca="false">LowExpected!R48</f>
        <v>45</v>
      </c>
      <c r="AH47" s="0" t="n">
        <f aca="false">LowExpected!S48</f>
        <v>90</v>
      </c>
      <c r="AI47" s="0" t="n">
        <f aca="false">LowExpected!T48</f>
        <v>90</v>
      </c>
      <c r="AJ47" s="0" t="n">
        <f aca="false">ModExpected!R48</f>
        <v>22.5</v>
      </c>
      <c r="AK47" s="0" t="n">
        <f aca="false">ModExpected!S48</f>
        <v>90</v>
      </c>
      <c r="AL47" s="0" t="n">
        <f aca="false">ModExpected!T48</f>
        <v>90</v>
      </c>
      <c r="AM47" s="0" t="n">
        <f aca="false">HighExpected!R48</f>
        <v>4.5</v>
      </c>
      <c r="AN47" s="0" t="n">
        <f aca="false">HighExpected!S48</f>
        <v>45</v>
      </c>
      <c r="AO47" s="0" t="n">
        <f aca="false">HighExpected!T48</f>
        <v>90</v>
      </c>
      <c r="AP47" s="0" t="n">
        <f aca="false">LowExpected!U48</f>
        <v>0</v>
      </c>
      <c r="AQ47" s="0" t="n">
        <f aca="false">LowExpected!V48</f>
        <v>0</v>
      </c>
      <c r="AR47" s="0" t="n">
        <f aca="false">LowExpected!W48</f>
        <v>0</v>
      </c>
      <c r="AS47" s="0" t="n">
        <f aca="false">LowExpected!X48</f>
        <v>0</v>
      </c>
      <c r="AT47" s="0" t="n">
        <f aca="false">ModExpected!V48</f>
        <v>0</v>
      </c>
      <c r="AU47" s="0" t="n">
        <f aca="false">ModExpected!W48</f>
        <v>0</v>
      </c>
      <c r="AV47" s="0" t="n">
        <f aca="false">ModExpected!X48</f>
        <v>0</v>
      </c>
      <c r="AW47" s="0" t="n">
        <f aca="false">HighExpected!V48</f>
        <v>0</v>
      </c>
      <c r="AX47" s="0" t="n">
        <f aca="false">HighExpected!W48</f>
        <v>0</v>
      </c>
      <c r="AY47" s="0" t="n">
        <f aca="false">HighExpected!X48</f>
        <v>0</v>
      </c>
      <c r="AZ47" s="0" t="n">
        <f aca="false">LowExpected!Y48</f>
        <v>60</v>
      </c>
      <c r="BA47" s="0" t="n">
        <f aca="false">LowExpected!Z48</f>
        <v>30</v>
      </c>
      <c r="BB47" s="0" t="n">
        <f aca="false">LowExpected!AA48</f>
        <v>60</v>
      </c>
      <c r="BC47" s="0" t="n">
        <f aca="false">LowExpected!AB48</f>
        <v>60</v>
      </c>
      <c r="BD47" s="0" t="n">
        <f aca="false">ModExpected!Z48</f>
        <v>15</v>
      </c>
      <c r="BE47" s="0" t="n">
        <f aca="false">ModExpected!AA48</f>
        <v>60</v>
      </c>
      <c r="BF47" s="0" t="n">
        <f aca="false">ModExpected!AB48</f>
        <v>60</v>
      </c>
      <c r="BG47" s="0" t="n">
        <f aca="false">HighExpected!Z48</f>
        <v>3</v>
      </c>
      <c r="BH47" s="0" t="n">
        <f aca="false">HighExpected!AA48</f>
        <v>30</v>
      </c>
      <c r="BI47" s="0" t="n">
        <f aca="false">HighExpected!AB48</f>
        <v>60</v>
      </c>
    </row>
    <row r="48" customFormat="false" ht="15" hidden="false" customHeight="false" outlineLevel="0" collapsed="false">
      <c r="A48" s="19" t="str">
        <f aca="false">Specs!A49</f>
        <v>eWOODY_FUEL_ALL_DOWNED_WOODY_FUEL_DEPTH</v>
      </c>
      <c r="B48" s="0" t="n">
        <f aca="false">LowExpected!E49</f>
        <v>4</v>
      </c>
      <c r="C48" s="0" t="n">
        <f aca="false">LowExpected!F49</f>
        <v>2</v>
      </c>
      <c r="D48" s="0" t="n">
        <f aca="false">LowExpected!G49</f>
        <v>2.5</v>
      </c>
      <c r="E48" s="0" t="n">
        <f aca="false">LowExpected!H49</f>
        <v>4</v>
      </c>
      <c r="F48" s="0" t="n">
        <f aca="false">ModExpected!F49</f>
        <v>1</v>
      </c>
      <c r="G48" s="0" t="n">
        <f aca="false">ModExpected!G49</f>
        <v>1.25</v>
      </c>
      <c r="H48" s="0" t="n">
        <f aca="false">ModExpected!H49</f>
        <v>4</v>
      </c>
      <c r="I48" s="0" t="n">
        <f aca="false">HighExpected!F49</f>
        <v>0.2</v>
      </c>
      <c r="J48" s="0" t="n">
        <f aca="false">HighExpected!G49</f>
        <v>2</v>
      </c>
      <c r="K48" s="0" t="n">
        <f aca="false">HighExpected!H49</f>
        <v>4</v>
      </c>
      <c r="L48" s="0" t="n">
        <f aca="false">LowExpected!I49</f>
        <v>1</v>
      </c>
      <c r="M48" s="0" t="n">
        <f aca="false">LowExpected!J49</f>
        <v>0.5</v>
      </c>
      <c r="N48" s="0" t="n">
        <f aca="false">LowExpected!K49</f>
        <v>0.625</v>
      </c>
      <c r="O48" s="0" t="n">
        <f aca="false">LowExpected!L49</f>
        <v>1</v>
      </c>
      <c r="P48" s="0" t="n">
        <f aca="false">ModExpected!J49</f>
        <v>0.25</v>
      </c>
      <c r="Q48" s="0" t="n">
        <f aca="false">ModExpected!K49</f>
        <v>0.3125</v>
      </c>
      <c r="R48" s="0" t="n">
        <f aca="false">ModExpected!L49</f>
        <v>1</v>
      </c>
      <c r="S48" s="0" t="n">
        <f aca="false">HighExpected!J49</f>
        <v>0.05</v>
      </c>
      <c r="T48" s="0" t="n">
        <f aca="false">HighExpected!K49</f>
        <v>0.5</v>
      </c>
      <c r="U48" s="0" t="n">
        <f aca="false">HighExpected!L49</f>
        <v>1</v>
      </c>
      <c r="V48" s="0" t="n">
        <f aca="false">LowExpected!M49</f>
        <v>0</v>
      </c>
      <c r="W48" s="0" t="n">
        <f aca="false">LowExpected!N49</f>
        <v>0</v>
      </c>
      <c r="X48" s="0" t="n">
        <f aca="false">LowExpected!O49</f>
        <v>0</v>
      </c>
      <c r="Y48" s="0" t="n">
        <f aca="false">LowExpected!P49</f>
        <v>0</v>
      </c>
      <c r="Z48" s="0" t="n">
        <f aca="false">ModExpected!N49</f>
        <v>0</v>
      </c>
      <c r="AA48" s="0" t="n">
        <f aca="false">ModExpected!O49</f>
        <v>0</v>
      </c>
      <c r="AB48" s="0" t="n">
        <f aca="false">ModExpected!P49</f>
        <v>0</v>
      </c>
      <c r="AC48" s="0" t="n">
        <f aca="false">HighExpected!N49</f>
        <v>0</v>
      </c>
      <c r="AD48" s="0" t="n">
        <f aca="false">HighExpected!O49</f>
        <v>0</v>
      </c>
      <c r="AE48" s="0" t="n">
        <f aca="false">HighExpected!P49</f>
        <v>0</v>
      </c>
      <c r="AF48" s="0" t="n">
        <f aca="false">LowExpected!Q49</f>
        <v>0.5</v>
      </c>
      <c r="AG48" s="0" t="n">
        <f aca="false">LowExpected!R49</f>
        <v>0.25</v>
      </c>
      <c r="AH48" s="0" t="n">
        <f aca="false">LowExpected!S49</f>
        <v>0.3125</v>
      </c>
      <c r="AI48" s="0" t="n">
        <f aca="false">LowExpected!T49</f>
        <v>0.5</v>
      </c>
      <c r="AJ48" s="0" t="n">
        <f aca="false">ModExpected!R49</f>
        <v>0.125</v>
      </c>
      <c r="AK48" s="0" t="n">
        <f aca="false">ModExpected!S49</f>
        <v>0.15625</v>
      </c>
      <c r="AL48" s="0" t="n">
        <f aca="false">ModExpected!T49</f>
        <v>0.5</v>
      </c>
      <c r="AM48" s="0" t="n">
        <f aca="false">HighExpected!R49</f>
        <v>0.025</v>
      </c>
      <c r="AN48" s="0" t="n">
        <f aca="false">HighExpected!S49</f>
        <v>0.25</v>
      </c>
      <c r="AO48" s="0" t="n">
        <f aca="false">HighExpected!T49</f>
        <v>0.5</v>
      </c>
      <c r="AP48" s="0" t="n">
        <f aca="false">LowExpected!U49</f>
        <v>1</v>
      </c>
      <c r="AQ48" s="0" t="n">
        <f aca="false">LowExpected!V49</f>
        <v>0.5</v>
      </c>
      <c r="AR48" s="0" t="n">
        <f aca="false">LowExpected!W49</f>
        <v>0.625</v>
      </c>
      <c r="AS48" s="0" t="n">
        <f aca="false">LowExpected!X49</f>
        <v>1</v>
      </c>
      <c r="AT48" s="0" t="n">
        <f aca="false">ModExpected!V49</f>
        <v>0.25</v>
      </c>
      <c r="AU48" s="0" t="n">
        <f aca="false">ModExpected!W49</f>
        <v>0.3125</v>
      </c>
      <c r="AV48" s="0" t="n">
        <f aca="false">ModExpected!X49</f>
        <v>1</v>
      </c>
      <c r="AW48" s="0" t="n">
        <f aca="false">HighExpected!V49</f>
        <v>0.05</v>
      </c>
      <c r="AX48" s="0" t="n">
        <f aca="false">HighExpected!W49</f>
        <v>0.5</v>
      </c>
      <c r="AY48" s="0" t="n">
        <f aca="false">HighExpected!X49</f>
        <v>1</v>
      </c>
      <c r="AZ48" s="0" t="n">
        <f aca="false">LowExpected!Y49</f>
        <v>0.5</v>
      </c>
      <c r="BA48" s="0" t="n">
        <f aca="false">LowExpected!Z49</f>
        <v>0.25</v>
      </c>
      <c r="BB48" s="0" t="n">
        <f aca="false">LowExpected!AA49</f>
        <v>0.3125</v>
      </c>
      <c r="BC48" s="0" t="n">
        <f aca="false">LowExpected!AB49</f>
        <v>0.5</v>
      </c>
      <c r="BD48" s="0" t="n">
        <f aca="false">ModExpected!Z49</f>
        <v>0.125</v>
      </c>
      <c r="BE48" s="0" t="n">
        <f aca="false">ModExpected!AA49</f>
        <v>0.15625</v>
      </c>
      <c r="BF48" s="0" t="n">
        <f aca="false">ModExpected!AB49</f>
        <v>0.5</v>
      </c>
      <c r="BG48" s="0" t="n">
        <f aca="false">HighExpected!Z49</f>
        <v>0.025</v>
      </c>
      <c r="BH48" s="0" t="n">
        <f aca="false">HighExpected!AA49</f>
        <v>0.25</v>
      </c>
      <c r="BI48" s="0" t="n">
        <f aca="false">HighExpected!AB49</f>
        <v>0.5</v>
      </c>
    </row>
    <row r="49" customFormat="false" ht="15" hidden="false" customHeight="false" outlineLevel="0" collapsed="false">
      <c r="A49" s="19" t="str">
        <f aca="false">Specs!A50</f>
        <v>eWOODY_FUEL_ALL_DOWNED_WOODY_FUEL_TOTAL_PERCENT_COVER</v>
      </c>
      <c r="B49" s="0" t="n">
        <f aca="false">LowExpected!E50</f>
        <v>70</v>
      </c>
      <c r="C49" s="0" t="n">
        <f aca="false">LowExpected!F50</f>
        <v>35</v>
      </c>
      <c r="D49" s="0" t="n">
        <f aca="false">LowExpected!G50</f>
        <v>43.75</v>
      </c>
      <c r="E49" s="0" t="n">
        <f aca="false">LowExpected!H50</f>
        <v>70</v>
      </c>
      <c r="F49" s="0" t="n">
        <f aca="false">ModExpected!F50</f>
        <v>17.5</v>
      </c>
      <c r="G49" s="0" t="n">
        <f aca="false">ModExpected!G50</f>
        <v>21.875</v>
      </c>
      <c r="H49" s="0" t="n">
        <f aca="false">ModExpected!H50</f>
        <v>70</v>
      </c>
      <c r="I49" s="0" t="n">
        <f aca="false">HighExpected!F50</f>
        <v>3.5</v>
      </c>
      <c r="J49" s="0" t="n">
        <f aca="false">HighExpected!G50</f>
        <v>35</v>
      </c>
      <c r="K49" s="0" t="n">
        <f aca="false">HighExpected!H50</f>
        <v>70</v>
      </c>
      <c r="L49" s="0" t="n">
        <f aca="false">LowExpected!I50</f>
        <v>50</v>
      </c>
      <c r="M49" s="0" t="n">
        <f aca="false">LowExpected!J50</f>
        <v>25</v>
      </c>
      <c r="N49" s="0" t="n">
        <f aca="false">LowExpected!K50</f>
        <v>31.25</v>
      </c>
      <c r="O49" s="0" t="n">
        <f aca="false">LowExpected!L50</f>
        <v>50</v>
      </c>
      <c r="P49" s="0" t="n">
        <f aca="false">ModExpected!J50</f>
        <v>12.5</v>
      </c>
      <c r="Q49" s="0" t="n">
        <f aca="false">ModExpected!K50</f>
        <v>15.625</v>
      </c>
      <c r="R49" s="0" t="n">
        <f aca="false">ModExpected!L50</f>
        <v>50</v>
      </c>
      <c r="S49" s="0" t="n">
        <f aca="false">HighExpected!J50</f>
        <v>2.5</v>
      </c>
      <c r="T49" s="0" t="n">
        <f aca="false">HighExpected!K50</f>
        <v>25</v>
      </c>
      <c r="U49" s="0" t="n">
        <f aca="false">HighExpected!L50</f>
        <v>50</v>
      </c>
      <c r="V49" s="0" t="n">
        <f aca="false">LowExpected!M50</f>
        <v>0</v>
      </c>
      <c r="W49" s="0" t="n">
        <f aca="false">LowExpected!N50</f>
        <v>0</v>
      </c>
      <c r="X49" s="0" t="n">
        <f aca="false">LowExpected!O50</f>
        <v>0</v>
      </c>
      <c r="Y49" s="0" t="n">
        <f aca="false">LowExpected!P50</f>
        <v>0</v>
      </c>
      <c r="Z49" s="0" t="n">
        <f aca="false">ModExpected!N50</f>
        <v>0</v>
      </c>
      <c r="AA49" s="0" t="n">
        <f aca="false">ModExpected!O50</f>
        <v>0</v>
      </c>
      <c r="AB49" s="0" t="n">
        <f aca="false">ModExpected!P50</f>
        <v>0</v>
      </c>
      <c r="AC49" s="0" t="n">
        <f aca="false">HighExpected!N50</f>
        <v>0</v>
      </c>
      <c r="AD49" s="0" t="n">
        <f aca="false">HighExpected!O50</f>
        <v>0</v>
      </c>
      <c r="AE49" s="0" t="n">
        <f aca="false">HighExpected!P50</f>
        <v>0</v>
      </c>
      <c r="AF49" s="0" t="n">
        <f aca="false">LowExpected!Q50</f>
        <v>30</v>
      </c>
      <c r="AG49" s="0" t="n">
        <f aca="false">LowExpected!R50</f>
        <v>15</v>
      </c>
      <c r="AH49" s="0" t="n">
        <f aca="false">LowExpected!S50</f>
        <v>18.75</v>
      </c>
      <c r="AI49" s="0" t="n">
        <f aca="false">LowExpected!T50</f>
        <v>30</v>
      </c>
      <c r="AJ49" s="0" t="n">
        <f aca="false">ModExpected!R50</f>
        <v>7.5</v>
      </c>
      <c r="AK49" s="0" t="n">
        <f aca="false">ModExpected!S50</f>
        <v>9.375</v>
      </c>
      <c r="AL49" s="0" t="n">
        <f aca="false">ModExpected!T50</f>
        <v>30</v>
      </c>
      <c r="AM49" s="0" t="n">
        <f aca="false">HighExpected!R50</f>
        <v>1.5</v>
      </c>
      <c r="AN49" s="0" t="n">
        <f aca="false">HighExpected!S50</f>
        <v>15</v>
      </c>
      <c r="AO49" s="0" t="n">
        <f aca="false">HighExpected!T50</f>
        <v>30</v>
      </c>
      <c r="AP49" s="0" t="n">
        <f aca="false">LowExpected!U50</f>
        <v>40</v>
      </c>
      <c r="AQ49" s="0" t="n">
        <f aca="false">LowExpected!V50</f>
        <v>20</v>
      </c>
      <c r="AR49" s="0" t="n">
        <f aca="false">LowExpected!W50</f>
        <v>25</v>
      </c>
      <c r="AS49" s="0" t="n">
        <f aca="false">LowExpected!X50</f>
        <v>40</v>
      </c>
      <c r="AT49" s="0" t="n">
        <f aca="false">ModExpected!V50</f>
        <v>10</v>
      </c>
      <c r="AU49" s="0" t="n">
        <f aca="false">ModExpected!W50</f>
        <v>12.5</v>
      </c>
      <c r="AV49" s="0" t="n">
        <f aca="false">ModExpected!X50</f>
        <v>40</v>
      </c>
      <c r="AW49" s="0" t="n">
        <f aca="false">HighExpected!V50</f>
        <v>2</v>
      </c>
      <c r="AX49" s="0" t="n">
        <f aca="false">HighExpected!W50</f>
        <v>20</v>
      </c>
      <c r="AY49" s="0" t="n">
        <f aca="false">HighExpected!X50</f>
        <v>40</v>
      </c>
      <c r="AZ49" s="0" t="n">
        <f aca="false">LowExpected!Y50</f>
        <v>15</v>
      </c>
      <c r="BA49" s="0" t="n">
        <f aca="false">LowExpected!Z50</f>
        <v>7.5</v>
      </c>
      <c r="BB49" s="0" t="n">
        <f aca="false">LowExpected!AA50</f>
        <v>9.375</v>
      </c>
      <c r="BC49" s="0" t="n">
        <f aca="false">LowExpected!AB50</f>
        <v>15</v>
      </c>
      <c r="BD49" s="0" t="n">
        <f aca="false">ModExpected!Z50</f>
        <v>3.75</v>
      </c>
      <c r="BE49" s="0" t="n">
        <f aca="false">ModExpected!AA50</f>
        <v>4.6875</v>
      </c>
      <c r="BF49" s="0" t="n">
        <f aca="false">ModExpected!AB50</f>
        <v>15</v>
      </c>
      <c r="BG49" s="0" t="n">
        <f aca="false">HighExpected!Z50</f>
        <v>0.75</v>
      </c>
      <c r="BH49" s="0" t="n">
        <f aca="false">HighExpected!AA50</f>
        <v>7.5</v>
      </c>
      <c r="BI49" s="0" t="n">
        <f aca="false">HighExpected!AB50</f>
        <v>15</v>
      </c>
    </row>
    <row r="50" customFormat="false" ht="15" hidden="false" customHeight="false" outlineLevel="0" collapsed="false">
      <c r="A50" s="19" t="str">
        <f aca="false">Specs!A51</f>
        <v>eWOODY_FUEL_SOUND_WOOD_LOADINGS_ZERO_TO_THREE_INCHES_ONE_TO_THREE_INCHES</v>
      </c>
      <c r="B50" s="0" t="n">
        <f aca="false">LowExpected!E51</f>
        <v>2</v>
      </c>
      <c r="C50" s="0" t="n">
        <f aca="false">LowExpected!F51</f>
        <v>1</v>
      </c>
      <c r="D50" s="0" t="n">
        <f aca="false">LowExpected!G51</f>
        <v>1.25</v>
      </c>
      <c r="E50" s="0" t="n">
        <f aca="false">LowExpected!H51</f>
        <v>2</v>
      </c>
      <c r="F50" s="0" t="n">
        <f aca="false">ModExpected!F51</f>
        <v>0.5</v>
      </c>
      <c r="G50" s="0" t="n">
        <f aca="false">ModExpected!G51</f>
        <v>0.625</v>
      </c>
      <c r="H50" s="0" t="n">
        <f aca="false">ModExpected!H51</f>
        <v>2</v>
      </c>
      <c r="I50" s="0" t="n">
        <f aca="false">HighExpected!F51</f>
        <v>0.1</v>
      </c>
      <c r="J50" s="0" t="n">
        <f aca="false">HighExpected!G51</f>
        <v>1</v>
      </c>
      <c r="K50" s="0" t="n">
        <f aca="false">HighExpected!H51</f>
        <v>2</v>
      </c>
      <c r="L50" s="0" t="n">
        <f aca="false">LowExpected!I51</f>
        <v>1</v>
      </c>
      <c r="M50" s="0" t="n">
        <f aca="false">LowExpected!J51</f>
        <v>0.5</v>
      </c>
      <c r="N50" s="0" t="n">
        <f aca="false">LowExpected!K51</f>
        <v>0.625</v>
      </c>
      <c r="O50" s="0" t="n">
        <f aca="false">LowExpected!L51</f>
        <v>1</v>
      </c>
      <c r="P50" s="0" t="n">
        <f aca="false">ModExpected!J51</f>
        <v>0.25</v>
      </c>
      <c r="Q50" s="0" t="n">
        <f aca="false">ModExpected!K51</f>
        <v>0.3125</v>
      </c>
      <c r="R50" s="0" t="n">
        <f aca="false">ModExpected!L51</f>
        <v>1</v>
      </c>
      <c r="S50" s="0" t="n">
        <f aca="false">HighExpected!J51</f>
        <v>0.05</v>
      </c>
      <c r="T50" s="0" t="n">
        <f aca="false">HighExpected!K51</f>
        <v>0.5</v>
      </c>
      <c r="U50" s="0" t="n">
        <f aca="false">HighExpected!L51</f>
        <v>1</v>
      </c>
      <c r="V50" s="0" t="n">
        <f aca="false">LowExpected!M51</f>
        <v>0</v>
      </c>
      <c r="W50" s="0" t="n">
        <f aca="false">LowExpected!N51</f>
        <v>0</v>
      </c>
      <c r="X50" s="0" t="n">
        <f aca="false">LowExpected!O51</f>
        <v>0</v>
      </c>
      <c r="Y50" s="0" t="n">
        <f aca="false">LowExpected!P51</f>
        <v>0</v>
      </c>
      <c r="Z50" s="0" t="n">
        <f aca="false">ModExpected!N51</f>
        <v>0</v>
      </c>
      <c r="AA50" s="0" t="n">
        <f aca="false">ModExpected!O51</f>
        <v>0</v>
      </c>
      <c r="AB50" s="0" t="n">
        <f aca="false">ModExpected!P51</f>
        <v>0</v>
      </c>
      <c r="AC50" s="0" t="n">
        <f aca="false">HighExpected!N51</f>
        <v>0</v>
      </c>
      <c r="AD50" s="0" t="n">
        <f aca="false">HighExpected!O51</f>
        <v>0</v>
      </c>
      <c r="AE50" s="0" t="n">
        <f aca="false">HighExpected!P51</f>
        <v>0</v>
      </c>
      <c r="AF50" s="0" t="n">
        <f aca="false">LowExpected!Q51</f>
        <v>0.5</v>
      </c>
      <c r="AG50" s="0" t="n">
        <f aca="false">LowExpected!R51</f>
        <v>0.25</v>
      </c>
      <c r="AH50" s="0" t="n">
        <f aca="false">LowExpected!S51</f>
        <v>0.3125</v>
      </c>
      <c r="AI50" s="0" t="n">
        <f aca="false">LowExpected!T51</f>
        <v>0.5</v>
      </c>
      <c r="AJ50" s="0" t="n">
        <f aca="false">ModExpected!R51</f>
        <v>0.125</v>
      </c>
      <c r="AK50" s="0" t="n">
        <f aca="false">ModExpected!S51</f>
        <v>0.15625</v>
      </c>
      <c r="AL50" s="0" t="n">
        <f aca="false">ModExpected!T51</f>
        <v>0.5</v>
      </c>
      <c r="AM50" s="0" t="n">
        <f aca="false">HighExpected!R51</f>
        <v>0.025</v>
      </c>
      <c r="AN50" s="0" t="n">
        <f aca="false">HighExpected!S51</f>
        <v>0.25</v>
      </c>
      <c r="AO50" s="0" t="n">
        <f aca="false">HighExpected!T51</f>
        <v>0.5</v>
      </c>
      <c r="AP50" s="0" t="n">
        <f aca="false">LowExpected!U51</f>
        <v>1</v>
      </c>
      <c r="AQ50" s="0" t="n">
        <f aca="false">LowExpected!V51</f>
        <v>0.5</v>
      </c>
      <c r="AR50" s="0" t="n">
        <f aca="false">LowExpected!W51</f>
        <v>0.625</v>
      </c>
      <c r="AS50" s="0" t="n">
        <f aca="false">LowExpected!X51</f>
        <v>1</v>
      </c>
      <c r="AT50" s="0" t="n">
        <f aca="false">ModExpected!V51</f>
        <v>0.25</v>
      </c>
      <c r="AU50" s="0" t="n">
        <f aca="false">ModExpected!W51</f>
        <v>0.3125</v>
      </c>
      <c r="AV50" s="0" t="n">
        <f aca="false">ModExpected!X51</f>
        <v>1</v>
      </c>
      <c r="AW50" s="0" t="n">
        <f aca="false">HighExpected!V51</f>
        <v>0.05</v>
      </c>
      <c r="AX50" s="0" t="n">
        <f aca="false">HighExpected!W51</f>
        <v>0.5</v>
      </c>
      <c r="AY50" s="0" t="n">
        <f aca="false">HighExpected!X51</f>
        <v>1</v>
      </c>
      <c r="AZ50" s="0" t="n">
        <f aca="false">LowExpected!Y51</f>
        <v>0.3</v>
      </c>
      <c r="BA50" s="0" t="n">
        <f aca="false">LowExpected!Z51</f>
        <v>0.15</v>
      </c>
      <c r="BB50" s="0" t="n">
        <f aca="false">LowExpected!AA51</f>
        <v>0.1875</v>
      </c>
      <c r="BC50" s="0" t="n">
        <f aca="false">LowExpected!AB51</f>
        <v>0.3</v>
      </c>
      <c r="BD50" s="0" t="n">
        <f aca="false">ModExpected!Z51</f>
        <v>0.075</v>
      </c>
      <c r="BE50" s="0" t="n">
        <f aca="false">ModExpected!AA51</f>
        <v>0.09375</v>
      </c>
      <c r="BF50" s="0" t="n">
        <f aca="false">ModExpected!AB51</f>
        <v>0.3</v>
      </c>
      <c r="BG50" s="0" t="n">
        <f aca="false">HighExpected!Z51</f>
        <v>0.015</v>
      </c>
      <c r="BH50" s="0" t="n">
        <f aca="false">HighExpected!AA51</f>
        <v>0.15</v>
      </c>
      <c r="BI50" s="0" t="n">
        <f aca="false">HighExpected!AB51</f>
        <v>0.3</v>
      </c>
    </row>
    <row r="51" customFormat="false" ht="15" hidden="false" customHeight="false" outlineLevel="0" collapsed="false">
      <c r="A51" s="19" t="str">
        <f aca="false">Specs!A52</f>
        <v>eWOODY_FUEL_SOUND_WOOD_LOADINGS_ZERO_TO_THREE_INCHES_QUARTER_INCH_TO_ONE_INCH</v>
      </c>
      <c r="B51" s="0" t="n">
        <f aca="false">LowExpected!E52</f>
        <v>1.5</v>
      </c>
      <c r="C51" s="0" t="n">
        <f aca="false">LowExpected!F52</f>
        <v>0.75</v>
      </c>
      <c r="D51" s="0" t="n">
        <f aca="false">LowExpected!G52</f>
        <v>0.9375</v>
      </c>
      <c r="E51" s="0" t="n">
        <f aca="false">LowExpected!H52</f>
        <v>1.5</v>
      </c>
      <c r="F51" s="0" t="n">
        <f aca="false">ModExpected!F52</f>
        <v>0.375</v>
      </c>
      <c r="G51" s="0" t="n">
        <f aca="false">ModExpected!G52</f>
        <v>0.46875</v>
      </c>
      <c r="H51" s="0" t="n">
        <f aca="false">ModExpected!H52</f>
        <v>1.5</v>
      </c>
      <c r="I51" s="0" t="n">
        <f aca="false">HighExpected!F52</f>
        <v>0.075</v>
      </c>
      <c r="J51" s="0" t="n">
        <f aca="false">HighExpected!G52</f>
        <v>0.75</v>
      </c>
      <c r="K51" s="0" t="n">
        <f aca="false">HighExpected!H52</f>
        <v>1.5</v>
      </c>
      <c r="L51" s="0" t="n">
        <f aca="false">LowExpected!I52</f>
        <v>1</v>
      </c>
      <c r="M51" s="0" t="n">
        <f aca="false">LowExpected!J52</f>
        <v>0.5</v>
      </c>
      <c r="N51" s="0" t="n">
        <f aca="false">LowExpected!K52</f>
        <v>0.625</v>
      </c>
      <c r="O51" s="0" t="n">
        <f aca="false">LowExpected!L52</f>
        <v>1</v>
      </c>
      <c r="P51" s="0" t="n">
        <f aca="false">ModExpected!J52</f>
        <v>0.25</v>
      </c>
      <c r="Q51" s="0" t="n">
        <f aca="false">ModExpected!K52</f>
        <v>0.3125</v>
      </c>
      <c r="R51" s="0" t="n">
        <f aca="false">ModExpected!L52</f>
        <v>1</v>
      </c>
      <c r="S51" s="0" t="n">
        <f aca="false">HighExpected!J52</f>
        <v>0.05</v>
      </c>
      <c r="T51" s="0" t="n">
        <f aca="false">HighExpected!K52</f>
        <v>0.5</v>
      </c>
      <c r="U51" s="0" t="n">
        <f aca="false">HighExpected!L52</f>
        <v>1</v>
      </c>
      <c r="V51" s="0" t="n">
        <f aca="false">LowExpected!M52</f>
        <v>0</v>
      </c>
      <c r="W51" s="0" t="n">
        <f aca="false">LowExpected!N52</f>
        <v>0</v>
      </c>
      <c r="X51" s="0" t="n">
        <f aca="false">LowExpected!O52</f>
        <v>0</v>
      </c>
      <c r="Y51" s="0" t="n">
        <f aca="false">LowExpected!P52</f>
        <v>0</v>
      </c>
      <c r="Z51" s="0" t="n">
        <f aca="false">ModExpected!N52</f>
        <v>0</v>
      </c>
      <c r="AA51" s="0" t="n">
        <f aca="false">ModExpected!O52</f>
        <v>0</v>
      </c>
      <c r="AB51" s="0" t="n">
        <f aca="false">ModExpected!P52</f>
        <v>0</v>
      </c>
      <c r="AC51" s="0" t="n">
        <f aca="false">HighExpected!N52</f>
        <v>0</v>
      </c>
      <c r="AD51" s="0" t="n">
        <f aca="false">HighExpected!O52</f>
        <v>0</v>
      </c>
      <c r="AE51" s="0" t="n">
        <f aca="false">HighExpected!P52</f>
        <v>0</v>
      </c>
      <c r="AF51" s="0" t="n">
        <f aca="false">LowExpected!Q52</f>
        <v>0.2</v>
      </c>
      <c r="AG51" s="0" t="n">
        <f aca="false">LowExpected!R52</f>
        <v>0.1</v>
      </c>
      <c r="AH51" s="0" t="n">
        <f aca="false">LowExpected!S52</f>
        <v>0.125</v>
      </c>
      <c r="AI51" s="0" t="n">
        <f aca="false">LowExpected!T52</f>
        <v>0.2</v>
      </c>
      <c r="AJ51" s="0" t="n">
        <f aca="false">ModExpected!R52</f>
        <v>0.05</v>
      </c>
      <c r="AK51" s="0" t="n">
        <f aca="false">ModExpected!S52</f>
        <v>0.0625</v>
      </c>
      <c r="AL51" s="0" t="n">
        <f aca="false">ModExpected!T52</f>
        <v>0.2</v>
      </c>
      <c r="AM51" s="0" t="n">
        <f aca="false">HighExpected!R52</f>
        <v>0.01</v>
      </c>
      <c r="AN51" s="0" t="n">
        <f aca="false">HighExpected!S52</f>
        <v>0.1</v>
      </c>
      <c r="AO51" s="0" t="n">
        <f aca="false">HighExpected!T52</f>
        <v>0.2</v>
      </c>
      <c r="AP51" s="0" t="n">
        <f aca="false">LowExpected!U52</f>
        <v>0.5</v>
      </c>
      <c r="AQ51" s="0" t="n">
        <f aca="false">LowExpected!V52</f>
        <v>0.25</v>
      </c>
      <c r="AR51" s="0" t="n">
        <f aca="false">LowExpected!W52</f>
        <v>0.3125</v>
      </c>
      <c r="AS51" s="0" t="n">
        <f aca="false">LowExpected!X52</f>
        <v>0.5</v>
      </c>
      <c r="AT51" s="0" t="n">
        <f aca="false">ModExpected!V52</f>
        <v>0.125</v>
      </c>
      <c r="AU51" s="0" t="n">
        <f aca="false">ModExpected!W52</f>
        <v>0.15625</v>
      </c>
      <c r="AV51" s="0" t="n">
        <f aca="false">ModExpected!X52</f>
        <v>0.5</v>
      </c>
      <c r="AW51" s="0" t="n">
        <f aca="false">HighExpected!V52</f>
        <v>0.025</v>
      </c>
      <c r="AX51" s="0" t="n">
        <f aca="false">HighExpected!W52</f>
        <v>0.25</v>
      </c>
      <c r="AY51" s="0" t="n">
        <f aca="false">HighExpected!X52</f>
        <v>0.5</v>
      </c>
      <c r="AZ51" s="0" t="n">
        <f aca="false">LowExpected!Y52</f>
        <v>0.4</v>
      </c>
      <c r="BA51" s="0" t="n">
        <f aca="false">LowExpected!Z52</f>
        <v>0.2</v>
      </c>
      <c r="BB51" s="0" t="n">
        <f aca="false">LowExpected!AA52</f>
        <v>0.25</v>
      </c>
      <c r="BC51" s="0" t="n">
        <f aca="false">LowExpected!AB52</f>
        <v>0.4</v>
      </c>
      <c r="BD51" s="0" t="n">
        <f aca="false">ModExpected!Z52</f>
        <v>0.1</v>
      </c>
      <c r="BE51" s="0" t="n">
        <f aca="false">ModExpected!AA52</f>
        <v>0.125</v>
      </c>
      <c r="BF51" s="0" t="n">
        <f aca="false">ModExpected!AB52</f>
        <v>0.4</v>
      </c>
      <c r="BG51" s="0" t="n">
        <f aca="false">HighExpected!Z52</f>
        <v>0.02</v>
      </c>
      <c r="BH51" s="0" t="n">
        <f aca="false">HighExpected!AA52</f>
        <v>0.2</v>
      </c>
      <c r="BI51" s="0" t="n">
        <f aca="false">HighExpected!AB52</f>
        <v>0.4</v>
      </c>
    </row>
    <row r="52" customFormat="false" ht="15" hidden="false" customHeight="false" outlineLevel="0" collapsed="false">
      <c r="A52" s="19" t="str">
        <f aca="false">Specs!A53</f>
        <v>eWOODY_FUEL_SOUND_WOOD_LOADINGS_ZERO_TO_THREE_INCHES_ZERO_TO_QUARTER_INCH</v>
      </c>
      <c r="B52" s="0" t="n">
        <f aca="false">LowExpected!E53</f>
        <v>1</v>
      </c>
      <c r="C52" s="0" t="n">
        <f aca="false">LowExpected!F53</f>
        <v>0.5</v>
      </c>
      <c r="D52" s="0" t="n">
        <f aca="false">LowExpected!G53</f>
        <v>0.625</v>
      </c>
      <c r="E52" s="0" t="n">
        <f aca="false">LowExpected!H53</f>
        <v>1</v>
      </c>
      <c r="F52" s="0" t="n">
        <f aca="false">ModExpected!F53</f>
        <v>0.25</v>
      </c>
      <c r="G52" s="0" t="n">
        <f aca="false">ModExpected!G53</f>
        <v>0.3125</v>
      </c>
      <c r="H52" s="0" t="n">
        <f aca="false">ModExpected!H53</f>
        <v>1</v>
      </c>
      <c r="I52" s="0" t="n">
        <f aca="false">HighExpected!F53</f>
        <v>0.05</v>
      </c>
      <c r="J52" s="0" t="n">
        <f aca="false">HighExpected!G53</f>
        <v>0.5</v>
      </c>
      <c r="K52" s="0" t="n">
        <f aca="false">HighExpected!H53</f>
        <v>1</v>
      </c>
      <c r="L52" s="0" t="n">
        <f aca="false">LowExpected!I53</f>
        <v>0.5</v>
      </c>
      <c r="M52" s="0" t="n">
        <f aca="false">LowExpected!J53</f>
        <v>0.25</v>
      </c>
      <c r="N52" s="0" t="n">
        <f aca="false">LowExpected!K53</f>
        <v>0.3125</v>
      </c>
      <c r="O52" s="0" t="n">
        <f aca="false">LowExpected!L53</f>
        <v>0.5</v>
      </c>
      <c r="P52" s="0" t="n">
        <f aca="false">ModExpected!J53</f>
        <v>0.125</v>
      </c>
      <c r="Q52" s="0" t="n">
        <f aca="false">ModExpected!K53</f>
        <v>0.15625</v>
      </c>
      <c r="R52" s="0" t="n">
        <f aca="false">ModExpected!L53</f>
        <v>0.5</v>
      </c>
      <c r="S52" s="0" t="n">
        <f aca="false">HighExpected!J53</f>
        <v>0.025</v>
      </c>
      <c r="T52" s="0" t="n">
        <f aca="false">HighExpected!K53</f>
        <v>0.25</v>
      </c>
      <c r="U52" s="0" t="n">
        <f aca="false">HighExpected!L53</f>
        <v>0.5</v>
      </c>
      <c r="V52" s="0" t="n">
        <f aca="false">LowExpected!M53</f>
        <v>0</v>
      </c>
      <c r="W52" s="0" t="n">
        <f aca="false">LowExpected!N53</f>
        <v>0</v>
      </c>
      <c r="X52" s="0" t="n">
        <f aca="false">LowExpected!O53</f>
        <v>0</v>
      </c>
      <c r="Y52" s="0" t="n">
        <f aca="false">LowExpected!P53</f>
        <v>0</v>
      </c>
      <c r="Z52" s="0" t="n">
        <f aca="false">ModExpected!N53</f>
        <v>0</v>
      </c>
      <c r="AA52" s="0" t="n">
        <f aca="false">ModExpected!O53</f>
        <v>0</v>
      </c>
      <c r="AB52" s="0" t="n">
        <f aca="false">ModExpected!P53</f>
        <v>0</v>
      </c>
      <c r="AC52" s="0" t="n">
        <f aca="false">HighExpected!N53</f>
        <v>0</v>
      </c>
      <c r="AD52" s="0" t="n">
        <f aca="false">HighExpected!O53</f>
        <v>0</v>
      </c>
      <c r="AE52" s="0" t="n">
        <f aca="false">HighExpected!P53</f>
        <v>0</v>
      </c>
      <c r="AF52" s="0" t="n">
        <f aca="false">LowExpected!Q53</f>
        <v>0.1</v>
      </c>
      <c r="AG52" s="0" t="n">
        <f aca="false">LowExpected!R53</f>
        <v>0.05</v>
      </c>
      <c r="AH52" s="0" t="n">
        <f aca="false">LowExpected!S53</f>
        <v>0.0625</v>
      </c>
      <c r="AI52" s="0" t="n">
        <f aca="false">LowExpected!T53</f>
        <v>0.1</v>
      </c>
      <c r="AJ52" s="0" t="n">
        <f aca="false">ModExpected!R53</f>
        <v>0.025</v>
      </c>
      <c r="AK52" s="0" t="n">
        <f aca="false">ModExpected!S53</f>
        <v>0.03125</v>
      </c>
      <c r="AL52" s="0" t="n">
        <f aca="false">ModExpected!T53</f>
        <v>0.1</v>
      </c>
      <c r="AM52" s="0" t="n">
        <f aca="false">HighExpected!R53</f>
        <v>0.005</v>
      </c>
      <c r="AN52" s="0" t="n">
        <f aca="false">HighExpected!S53</f>
        <v>0.05</v>
      </c>
      <c r="AO52" s="0" t="n">
        <f aca="false">HighExpected!T53</f>
        <v>0.1</v>
      </c>
      <c r="AP52" s="0" t="n">
        <f aca="false">LowExpected!U53</f>
        <v>0.3</v>
      </c>
      <c r="AQ52" s="0" t="n">
        <f aca="false">LowExpected!V53</f>
        <v>0.15</v>
      </c>
      <c r="AR52" s="0" t="n">
        <f aca="false">LowExpected!W53</f>
        <v>0.1875</v>
      </c>
      <c r="AS52" s="0" t="n">
        <f aca="false">LowExpected!X53</f>
        <v>0.3</v>
      </c>
      <c r="AT52" s="0" t="n">
        <f aca="false">ModExpected!V53</f>
        <v>0.075</v>
      </c>
      <c r="AU52" s="0" t="n">
        <f aca="false">ModExpected!W53</f>
        <v>0.09375</v>
      </c>
      <c r="AV52" s="0" t="n">
        <f aca="false">ModExpected!X53</f>
        <v>0.3</v>
      </c>
      <c r="AW52" s="0" t="n">
        <f aca="false">HighExpected!V53</f>
        <v>0.015</v>
      </c>
      <c r="AX52" s="0" t="n">
        <f aca="false">HighExpected!W53</f>
        <v>0.15</v>
      </c>
      <c r="AY52" s="0" t="n">
        <f aca="false">HighExpected!X53</f>
        <v>0.3</v>
      </c>
      <c r="AZ52" s="0" t="n">
        <f aca="false">LowExpected!Y53</f>
        <v>0.02</v>
      </c>
      <c r="BA52" s="0" t="n">
        <f aca="false">LowExpected!Z53</f>
        <v>0.01</v>
      </c>
      <c r="BB52" s="0" t="n">
        <f aca="false">LowExpected!AA53</f>
        <v>0.0125</v>
      </c>
      <c r="BC52" s="0" t="n">
        <f aca="false">LowExpected!AB53</f>
        <v>0.02</v>
      </c>
      <c r="BD52" s="0" t="n">
        <f aca="false">ModExpected!Z53</f>
        <v>0.005</v>
      </c>
      <c r="BE52" s="0" t="n">
        <f aca="false">ModExpected!AA53</f>
        <v>0.00625</v>
      </c>
      <c r="BF52" s="0" t="n">
        <f aca="false">ModExpected!AB53</f>
        <v>0.02</v>
      </c>
      <c r="BG52" s="0" t="n">
        <f aca="false">HighExpected!Z53</f>
        <v>0.001</v>
      </c>
      <c r="BH52" s="0" t="n">
        <f aca="false">HighExpected!AA53</f>
        <v>0.01</v>
      </c>
      <c r="BI52" s="0" t="n">
        <f aca="false">HighExpected!AB53</f>
        <v>0.02</v>
      </c>
    </row>
    <row r="53" customFormat="false" ht="15" hidden="false" customHeight="false" outlineLevel="0" collapsed="false">
      <c r="A53" s="19" t="str">
        <f aca="false">Specs!A54</f>
        <v>eWOODY_FUEL_SOUND_WOOD_LOADINGS_GREATER_THAN_THREE_INCHES_THREE_TO_NINE_INCHES</v>
      </c>
      <c r="B53" s="0" t="n">
        <f aca="false">LowExpected!E54</f>
        <v>6</v>
      </c>
      <c r="C53" s="0" t="n">
        <f aca="false">LowExpected!F54</f>
        <v>5.4</v>
      </c>
      <c r="D53" s="0" t="n">
        <f aca="false">LowExpected!G54</f>
        <v>5.4</v>
      </c>
      <c r="E53" s="0" t="n">
        <f aca="false">LowExpected!H54</f>
        <v>6</v>
      </c>
      <c r="F53" s="0" t="n">
        <f aca="false">ModExpected!F54</f>
        <v>4.5</v>
      </c>
      <c r="G53" s="0" t="n">
        <f aca="false">ModExpected!G54</f>
        <v>4.5</v>
      </c>
      <c r="H53" s="0" t="n">
        <f aca="false">ModExpected!H54</f>
        <v>6</v>
      </c>
      <c r="I53" s="0" t="n">
        <f aca="false">HighExpected!F54</f>
        <v>3</v>
      </c>
      <c r="J53" s="0" t="n">
        <f aca="false">HighExpected!G54</f>
        <v>3</v>
      </c>
      <c r="K53" s="0" t="n">
        <f aca="false">HighExpected!H54</f>
        <v>0</v>
      </c>
      <c r="L53" s="0" t="n">
        <f aca="false">LowExpected!I54</f>
        <v>0</v>
      </c>
      <c r="M53" s="0" t="n">
        <f aca="false">LowExpected!J54</f>
        <v>0</v>
      </c>
      <c r="N53" s="0" t="n">
        <f aca="false">LowExpected!K54</f>
        <v>0</v>
      </c>
      <c r="O53" s="0" t="n">
        <f aca="false">LowExpected!L54</f>
        <v>0</v>
      </c>
      <c r="P53" s="0" t="n">
        <f aca="false">ModExpected!J54</f>
        <v>0</v>
      </c>
      <c r="Q53" s="0" t="n">
        <f aca="false">ModExpected!K54</f>
        <v>0</v>
      </c>
      <c r="R53" s="0" t="n">
        <f aca="false">ModExpected!L54</f>
        <v>0</v>
      </c>
      <c r="S53" s="0" t="n">
        <f aca="false">HighExpected!J54</f>
        <v>0</v>
      </c>
      <c r="T53" s="0" t="n">
        <f aca="false">HighExpected!K54</f>
        <v>0</v>
      </c>
      <c r="U53" s="0" t="n">
        <f aca="false">HighExpected!L54</f>
        <v>0</v>
      </c>
      <c r="V53" s="0" t="n">
        <f aca="false">LowExpected!M54</f>
        <v>0</v>
      </c>
      <c r="W53" s="0" t="n">
        <f aca="false">LowExpected!N54</f>
        <v>0</v>
      </c>
      <c r="X53" s="0" t="n">
        <f aca="false">LowExpected!O54</f>
        <v>0</v>
      </c>
      <c r="Y53" s="0" t="n">
        <f aca="false">LowExpected!P54</f>
        <v>0</v>
      </c>
      <c r="Z53" s="0" t="n">
        <f aca="false">ModExpected!N54</f>
        <v>0</v>
      </c>
      <c r="AA53" s="0" t="n">
        <f aca="false">ModExpected!O54</f>
        <v>0</v>
      </c>
      <c r="AB53" s="0" t="n">
        <f aca="false">ModExpected!P54</f>
        <v>0</v>
      </c>
      <c r="AC53" s="0" t="n">
        <f aca="false">HighExpected!N54</f>
        <v>0</v>
      </c>
      <c r="AD53" s="0" t="n">
        <f aca="false">HighExpected!O54</f>
        <v>0</v>
      </c>
      <c r="AE53" s="0" t="n">
        <f aca="false">HighExpected!P54</f>
        <v>0</v>
      </c>
      <c r="AF53" s="0" t="n">
        <f aca="false">LowExpected!Q54</f>
        <v>1</v>
      </c>
      <c r="AG53" s="0" t="n">
        <f aca="false">LowExpected!R54</f>
        <v>0.9</v>
      </c>
      <c r="AH53" s="0" t="n">
        <f aca="false">LowExpected!S54</f>
        <v>0.9</v>
      </c>
      <c r="AI53" s="0" t="n">
        <f aca="false">LowExpected!T54</f>
        <v>1</v>
      </c>
      <c r="AJ53" s="0" t="n">
        <f aca="false">ModExpected!R54</f>
        <v>0.75</v>
      </c>
      <c r="AK53" s="0" t="n">
        <f aca="false">ModExpected!S54</f>
        <v>0.75</v>
      </c>
      <c r="AL53" s="0" t="n">
        <f aca="false">ModExpected!T54</f>
        <v>1</v>
      </c>
      <c r="AM53" s="0" t="n">
        <f aca="false">HighExpected!R54</f>
        <v>0.5</v>
      </c>
      <c r="AN53" s="0" t="n">
        <f aca="false">HighExpected!S54</f>
        <v>0.5</v>
      </c>
      <c r="AO53" s="0" t="n">
        <f aca="false">HighExpected!T54</f>
        <v>0</v>
      </c>
      <c r="AP53" s="0" t="n">
        <f aca="false">LowExpected!U54</f>
        <v>1.2</v>
      </c>
      <c r="AQ53" s="0" t="n">
        <f aca="false">LowExpected!V54</f>
        <v>1.08</v>
      </c>
      <c r="AR53" s="0" t="n">
        <f aca="false">LowExpected!W54</f>
        <v>1.08</v>
      </c>
      <c r="AS53" s="0" t="n">
        <f aca="false">LowExpected!X54</f>
        <v>1.2</v>
      </c>
      <c r="AT53" s="0" t="n">
        <f aca="false">ModExpected!V54</f>
        <v>0.9</v>
      </c>
      <c r="AU53" s="0" t="n">
        <f aca="false">ModExpected!W54</f>
        <v>0.9</v>
      </c>
      <c r="AV53" s="0" t="n">
        <f aca="false">ModExpected!X54</f>
        <v>1.2</v>
      </c>
      <c r="AW53" s="0" t="n">
        <f aca="false">HighExpected!V54</f>
        <v>0.6</v>
      </c>
      <c r="AX53" s="0" t="n">
        <f aca="false">HighExpected!W54</f>
        <v>0.6</v>
      </c>
      <c r="AY53" s="0" t="n">
        <f aca="false">HighExpected!X54</f>
        <v>0</v>
      </c>
      <c r="AZ53" s="0" t="n">
        <f aca="false">LowExpected!Y54</f>
        <v>0.5</v>
      </c>
      <c r="BA53" s="0" t="n">
        <f aca="false">LowExpected!Z54</f>
        <v>0.45</v>
      </c>
      <c r="BB53" s="0" t="n">
        <f aca="false">LowExpected!AA54</f>
        <v>0.45</v>
      </c>
      <c r="BC53" s="0" t="n">
        <f aca="false">LowExpected!AB54</f>
        <v>0.5</v>
      </c>
      <c r="BD53" s="0" t="n">
        <f aca="false">ModExpected!Z54</f>
        <v>0.375</v>
      </c>
      <c r="BE53" s="0" t="n">
        <f aca="false">ModExpected!AA54</f>
        <v>0.375</v>
      </c>
      <c r="BF53" s="0" t="n">
        <f aca="false">ModExpected!AB54</f>
        <v>0.5</v>
      </c>
      <c r="BG53" s="0" t="n">
        <f aca="false">HighExpected!Z54</f>
        <v>0.25</v>
      </c>
      <c r="BH53" s="0" t="n">
        <f aca="false">HighExpected!AA54</f>
        <v>0.25</v>
      </c>
      <c r="BI53" s="0" t="n">
        <f aca="false">HighExpected!AB54</f>
        <v>0</v>
      </c>
    </row>
    <row r="54" customFormat="false" ht="15" hidden="false" customHeight="false" outlineLevel="0" collapsed="false">
      <c r="A54" s="19" t="str">
        <f aca="false">Specs!A55</f>
        <v>eWOODY_FUEL_SOUND_WOOD_LOADINGS_GREATER_THAN_THREE_INCHES_NINE_TO_TWENTY_INCHES</v>
      </c>
      <c r="B54" s="0" t="n">
        <f aca="false">LowExpected!E55</f>
        <v>12</v>
      </c>
      <c r="C54" s="0" t="n">
        <f aca="false">LowExpected!F55</f>
        <v>10.8</v>
      </c>
      <c r="D54" s="0" t="n">
        <f aca="false">LowExpected!G55</f>
        <v>10.8</v>
      </c>
      <c r="E54" s="0" t="n">
        <f aca="false">LowExpected!H55</f>
        <v>12</v>
      </c>
      <c r="F54" s="0" t="n">
        <f aca="false">ModExpected!F55</f>
        <v>9</v>
      </c>
      <c r="G54" s="0" t="n">
        <f aca="false">ModExpected!G55</f>
        <v>9</v>
      </c>
      <c r="H54" s="0" t="n">
        <f aca="false">ModExpected!H55</f>
        <v>12</v>
      </c>
      <c r="I54" s="0" t="n">
        <f aca="false">HighExpected!F55</f>
        <v>6</v>
      </c>
      <c r="J54" s="0" t="n">
        <f aca="false">HighExpected!G55</f>
        <v>6</v>
      </c>
      <c r="K54" s="0" t="n">
        <f aca="false">HighExpected!H55</f>
        <v>0</v>
      </c>
      <c r="L54" s="0" t="n">
        <f aca="false">LowExpected!I55</f>
        <v>0</v>
      </c>
      <c r="M54" s="0" t="n">
        <f aca="false">LowExpected!J55</f>
        <v>0</v>
      </c>
      <c r="N54" s="0" t="n">
        <f aca="false">LowExpected!K55</f>
        <v>0</v>
      </c>
      <c r="O54" s="0" t="n">
        <f aca="false">LowExpected!L55</f>
        <v>0</v>
      </c>
      <c r="P54" s="0" t="n">
        <f aca="false">ModExpected!J55</f>
        <v>0</v>
      </c>
      <c r="Q54" s="0" t="n">
        <f aca="false">ModExpected!K55</f>
        <v>0</v>
      </c>
      <c r="R54" s="0" t="n">
        <f aca="false">ModExpected!L55</f>
        <v>0</v>
      </c>
      <c r="S54" s="0" t="n">
        <f aca="false">HighExpected!J55</f>
        <v>0</v>
      </c>
      <c r="T54" s="0" t="n">
        <f aca="false">HighExpected!K55</f>
        <v>0</v>
      </c>
      <c r="U54" s="0" t="n">
        <f aca="false">HighExpected!L55</f>
        <v>0</v>
      </c>
      <c r="V54" s="0" t="n">
        <f aca="false">LowExpected!M55</f>
        <v>0</v>
      </c>
      <c r="W54" s="0" t="n">
        <f aca="false">LowExpected!N55</f>
        <v>0</v>
      </c>
      <c r="X54" s="0" t="n">
        <f aca="false">LowExpected!O55</f>
        <v>0</v>
      </c>
      <c r="Y54" s="0" t="n">
        <f aca="false">LowExpected!P55</f>
        <v>0</v>
      </c>
      <c r="Z54" s="0" t="n">
        <f aca="false">ModExpected!N55</f>
        <v>0</v>
      </c>
      <c r="AA54" s="0" t="n">
        <f aca="false">ModExpected!O55</f>
        <v>0</v>
      </c>
      <c r="AB54" s="0" t="n">
        <f aca="false">ModExpected!P55</f>
        <v>0</v>
      </c>
      <c r="AC54" s="0" t="n">
        <f aca="false">HighExpected!N55</f>
        <v>0</v>
      </c>
      <c r="AD54" s="0" t="n">
        <f aca="false">HighExpected!O55</f>
        <v>0</v>
      </c>
      <c r="AE54" s="0" t="n">
        <f aca="false">HighExpected!P55</f>
        <v>0</v>
      </c>
      <c r="AF54" s="0" t="n">
        <f aca="false">LowExpected!Q55</f>
        <v>0</v>
      </c>
      <c r="AG54" s="0" t="n">
        <f aca="false">LowExpected!R55</f>
        <v>0</v>
      </c>
      <c r="AH54" s="0" t="n">
        <f aca="false">LowExpected!S55</f>
        <v>0</v>
      </c>
      <c r="AI54" s="0" t="n">
        <f aca="false">LowExpected!T55</f>
        <v>0</v>
      </c>
      <c r="AJ54" s="0" t="n">
        <f aca="false">ModExpected!R55</f>
        <v>0</v>
      </c>
      <c r="AK54" s="0" t="n">
        <f aca="false">ModExpected!S55</f>
        <v>0</v>
      </c>
      <c r="AL54" s="0" t="n">
        <f aca="false">ModExpected!T55</f>
        <v>0</v>
      </c>
      <c r="AM54" s="0" t="n">
        <f aca="false">HighExpected!R55</f>
        <v>0</v>
      </c>
      <c r="AN54" s="0" t="n">
        <f aca="false">HighExpected!S55</f>
        <v>0</v>
      </c>
      <c r="AO54" s="0" t="n">
        <f aca="false">HighExpected!T55</f>
        <v>0</v>
      </c>
      <c r="AP54" s="0" t="n">
        <f aca="false">LowExpected!U55</f>
        <v>0.5</v>
      </c>
      <c r="AQ54" s="0" t="n">
        <f aca="false">LowExpected!V55</f>
        <v>0.45</v>
      </c>
      <c r="AR54" s="0" t="n">
        <f aca="false">LowExpected!W55</f>
        <v>0.45</v>
      </c>
      <c r="AS54" s="0" t="n">
        <f aca="false">LowExpected!X55</f>
        <v>0.5</v>
      </c>
      <c r="AT54" s="0" t="n">
        <f aca="false">ModExpected!V55</f>
        <v>0.375</v>
      </c>
      <c r="AU54" s="0" t="n">
        <f aca="false">ModExpected!W55</f>
        <v>0.375</v>
      </c>
      <c r="AV54" s="0" t="n">
        <f aca="false">ModExpected!X55</f>
        <v>0.5</v>
      </c>
      <c r="AW54" s="0" t="n">
        <f aca="false">HighExpected!V55</f>
        <v>0.25</v>
      </c>
      <c r="AX54" s="0" t="n">
        <f aca="false">HighExpected!W55</f>
        <v>0.25</v>
      </c>
      <c r="AY54" s="0" t="n">
        <f aca="false">HighExpected!X55</f>
        <v>0</v>
      </c>
      <c r="AZ54" s="0" t="n">
        <f aca="false">LowExpected!Y55</f>
        <v>0</v>
      </c>
      <c r="BA54" s="0" t="n">
        <f aca="false">LowExpected!Z55</f>
        <v>0</v>
      </c>
      <c r="BB54" s="0" t="n">
        <f aca="false">LowExpected!AA55</f>
        <v>0</v>
      </c>
      <c r="BC54" s="0" t="n">
        <f aca="false">LowExpected!AB55</f>
        <v>0</v>
      </c>
      <c r="BD54" s="0" t="n">
        <f aca="false">ModExpected!Z55</f>
        <v>0</v>
      </c>
      <c r="BE54" s="0" t="n">
        <f aca="false">ModExpected!AA55</f>
        <v>0</v>
      </c>
      <c r="BF54" s="0" t="n">
        <f aca="false">ModExpected!AB55</f>
        <v>0</v>
      </c>
      <c r="BG54" s="0" t="n">
        <f aca="false">HighExpected!Z55</f>
        <v>0</v>
      </c>
      <c r="BH54" s="0" t="n">
        <f aca="false">HighExpected!AA55</f>
        <v>0</v>
      </c>
      <c r="BI54" s="0" t="n">
        <f aca="false">HighExpected!AB55</f>
        <v>0</v>
      </c>
    </row>
    <row r="55" customFormat="false" ht="15" hidden="false" customHeight="false" outlineLevel="0" collapsed="false">
      <c r="A55" s="19" t="str">
        <f aca="false">Specs!A56</f>
        <v>eWOODY_FUEL_SOUND_WOOD_LOADINGS_GREATER_THAN_THREE_INCHES_GREATER_THAN_TWENTY_INCHES</v>
      </c>
      <c r="B55" s="0" t="n">
        <f aca="false">LowExpected!E56</f>
        <v>0</v>
      </c>
      <c r="C55" s="0" t="n">
        <f aca="false">LowExpected!F56</f>
        <v>0</v>
      </c>
      <c r="D55" s="0" t="n">
        <f aca="false">LowExpected!G56</f>
        <v>0</v>
      </c>
      <c r="E55" s="0" t="n">
        <f aca="false">LowExpected!H56</f>
        <v>0</v>
      </c>
      <c r="F55" s="0" t="n">
        <f aca="false">ModExpected!F56</f>
        <v>0</v>
      </c>
      <c r="G55" s="0" t="n">
        <f aca="false">ModExpected!G56</f>
        <v>0</v>
      </c>
      <c r="H55" s="0" t="n">
        <f aca="false">ModExpected!H56</f>
        <v>0</v>
      </c>
      <c r="I55" s="0" t="n">
        <f aca="false">HighExpected!F56</f>
        <v>0</v>
      </c>
      <c r="J55" s="0" t="n">
        <f aca="false">HighExpected!G56</f>
        <v>0</v>
      </c>
      <c r="K55" s="0" t="n">
        <f aca="false">HighExpected!H56</f>
        <v>0</v>
      </c>
      <c r="L55" s="0" t="n">
        <f aca="false">LowExpected!I56</f>
        <v>0</v>
      </c>
      <c r="M55" s="0" t="n">
        <f aca="false">LowExpected!J56</f>
        <v>0</v>
      </c>
      <c r="N55" s="0" t="n">
        <f aca="false">LowExpected!K56</f>
        <v>0</v>
      </c>
      <c r="O55" s="0" t="n">
        <f aca="false">LowExpected!L56</f>
        <v>0</v>
      </c>
      <c r="P55" s="0" t="n">
        <f aca="false">ModExpected!J56</f>
        <v>0</v>
      </c>
      <c r="Q55" s="0" t="n">
        <f aca="false">ModExpected!K56</f>
        <v>0</v>
      </c>
      <c r="R55" s="0" t="n">
        <f aca="false">ModExpected!L56</f>
        <v>0</v>
      </c>
      <c r="S55" s="0" t="n">
        <f aca="false">HighExpected!J56</f>
        <v>0</v>
      </c>
      <c r="T55" s="0" t="n">
        <f aca="false">HighExpected!K56</f>
        <v>0</v>
      </c>
      <c r="U55" s="0" t="n">
        <f aca="false">HighExpected!L56</f>
        <v>0</v>
      </c>
      <c r="V55" s="0" t="n">
        <f aca="false">LowExpected!M56</f>
        <v>0</v>
      </c>
      <c r="W55" s="0" t="n">
        <f aca="false">LowExpected!N56</f>
        <v>0</v>
      </c>
      <c r="X55" s="0" t="n">
        <f aca="false">LowExpected!O56</f>
        <v>0</v>
      </c>
      <c r="Y55" s="0" t="n">
        <f aca="false">LowExpected!P56</f>
        <v>0</v>
      </c>
      <c r="Z55" s="0" t="n">
        <f aca="false">ModExpected!N56</f>
        <v>0</v>
      </c>
      <c r="AA55" s="0" t="n">
        <f aca="false">ModExpected!O56</f>
        <v>0</v>
      </c>
      <c r="AB55" s="0" t="n">
        <f aca="false">ModExpected!P56</f>
        <v>0</v>
      </c>
      <c r="AC55" s="0" t="n">
        <f aca="false">HighExpected!N56</f>
        <v>0</v>
      </c>
      <c r="AD55" s="0" t="n">
        <f aca="false">HighExpected!O56</f>
        <v>0</v>
      </c>
      <c r="AE55" s="0" t="n">
        <f aca="false">HighExpected!P56</f>
        <v>0</v>
      </c>
      <c r="AF55" s="0" t="n">
        <f aca="false">LowExpected!Q56</f>
        <v>0</v>
      </c>
      <c r="AG55" s="0" t="n">
        <f aca="false">LowExpected!R56</f>
        <v>0</v>
      </c>
      <c r="AH55" s="0" t="n">
        <f aca="false">LowExpected!S56</f>
        <v>0</v>
      </c>
      <c r="AI55" s="0" t="n">
        <f aca="false">LowExpected!T56</f>
        <v>0</v>
      </c>
      <c r="AJ55" s="0" t="n">
        <f aca="false">ModExpected!R56</f>
        <v>0</v>
      </c>
      <c r="AK55" s="0" t="n">
        <f aca="false">ModExpected!S56</f>
        <v>0</v>
      </c>
      <c r="AL55" s="0" t="n">
        <f aca="false">ModExpected!T56</f>
        <v>0</v>
      </c>
      <c r="AM55" s="0" t="n">
        <f aca="false">HighExpected!R56</f>
        <v>0</v>
      </c>
      <c r="AN55" s="0" t="n">
        <f aca="false">HighExpected!S56</f>
        <v>0</v>
      </c>
      <c r="AO55" s="0" t="n">
        <f aca="false">HighExpected!T56</f>
        <v>0</v>
      </c>
      <c r="AP55" s="0" t="n">
        <f aca="false">LowExpected!U56</f>
        <v>0.5</v>
      </c>
      <c r="AQ55" s="0" t="n">
        <f aca="false">LowExpected!V56</f>
        <v>0.45</v>
      </c>
      <c r="AR55" s="0" t="n">
        <f aca="false">LowExpected!W56</f>
        <v>0.45</v>
      </c>
      <c r="AS55" s="0" t="n">
        <f aca="false">LowExpected!X56</f>
        <v>0.5</v>
      </c>
      <c r="AT55" s="0" t="n">
        <f aca="false">ModExpected!V56</f>
        <v>0.375</v>
      </c>
      <c r="AU55" s="0" t="n">
        <f aca="false">ModExpected!W56</f>
        <v>0.375</v>
      </c>
      <c r="AV55" s="0" t="n">
        <f aca="false">ModExpected!X56</f>
        <v>0.5</v>
      </c>
      <c r="AW55" s="0" t="n">
        <f aca="false">HighExpected!V56</f>
        <v>0.25</v>
      </c>
      <c r="AX55" s="0" t="n">
        <f aca="false">HighExpected!W56</f>
        <v>0.25</v>
      </c>
      <c r="AY55" s="0" t="n">
        <f aca="false">HighExpected!X56</f>
        <v>0</v>
      </c>
      <c r="AZ55" s="0" t="n">
        <f aca="false">LowExpected!Y56</f>
        <v>0</v>
      </c>
      <c r="BA55" s="0" t="n">
        <f aca="false">LowExpected!Z56</f>
        <v>0</v>
      </c>
      <c r="BB55" s="0" t="n">
        <f aca="false">LowExpected!AA56</f>
        <v>0</v>
      </c>
      <c r="BC55" s="0" t="n">
        <f aca="false">LowExpected!AB56</f>
        <v>0</v>
      </c>
      <c r="BD55" s="0" t="n">
        <f aca="false">ModExpected!Z56</f>
        <v>0</v>
      </c>
      <c r="BE55" s="0" t="n">
        <f aca="false">ModExpected!AA56</f>
        <v>0</v>
      </c>
      <c r="BF55" s="0" t="n">
        <f aca="false">ModExpected!AB56</f>
        <v>0</v>
      </c>
      <c r="BG55" s="0" t="n">
        <f aca="false">HighExpected!Z56</f>
        <v>0</v>
      </c>
      <c r="BH55" s="0" t="n">
        <f aca="false">HighExpected!AA56</f>
        <v>0</v>
      </c>
      <c r="BI55" s="0" t="n">
        <f aca="false">HighExpected!AB56</f>
        <v>0</v>
      </c>
    </row>
    <row r="56" customFormat="false" ht="15" hidden="false" customHeight="false" outlineLevel="0" collapsed="false">
      <c r="A56" s="19" t="str">
        <f aca="false">Specs!A57</f>
        <v>eWOODY_FUEL_ROTTEN_WOOD_LOADINGS_GREATER_THAN_THREE_INCHES_THREE_TO_NINE_INCHES</v>
      </c>
      <c r="B56" s="0" t="n">
        <f aca="false">LowExpected!E57</f>
        <v>5</v>
      </c>
      <c r="C56" s="0" t="n">
        <f aca="false">LowExpected!F57</f>
        <v>4.5</v>
      </c>
      <c r="D56" s="0" t="n">
        <f aca="false">LowExpected!G57</f>
        <v>4.5</v>
      </c>
      <c r="E56" s="0" t="n">
        <f aca="false">LowExpected!H57</f>
        <v>5</v>
      </c>
      <c r="F56" s="0" t="n">
        <f aca="false">ModExpected!F57</f>
        <v>3.75</v>
      </c>
      <c r="G56" s="0" t="n">
        <f aca="false">ModExpected!G57</f>
        <v>3.75</v>
      </c>
      <c r="H56" s="0" t="n">
        <f aca="false">ModExpected!H57</f>
        <v>5</v>
      </c>
      <c r="I56" s="0" t="n">
        <f aca="false">HighExpected!F57</f>
        <v>2.5</v>
      </c>
      <c r="J56" s="0" t="n">
        <f aca="false">HighExpected!G57</f>
        <v>2.5</v>
      </c>
      <c r="K56" s="0" t="n">
        <f aca="false">HighExpected!H57</f>
        <v>0</v>
      </c>
      <c r="L56" s="0" t="n">
        <f aca="false">LowExpected!I57</f>
        <v>0</v>
      </c>
      <c r="M56" s="0" t="n">
        <f aca="false">LowExpected!J57</f>
        <v>0</v>
      </c>
      <c r="N56" s="0" t="n">
        <f aca="false">LowExpected!K57</f>
        <v>0</v>
      </c>
      <c r="O56" s="0" t="n">
        <f aca="false">LowExpected!L57</f>
        <v>0</v>
      </c>
      <c r="P56" s="0" t="n">
        <f aca="false">ModExpected!J57</f>
        <v>0</v>
      </c>
      <c r="Q56" s="0" t="n">
        <f aca="false">ModExpected!K57</f>
        <v>0</v>
      </c>
      <c r="R56" s="0" t="n">
        <f aca="false">ModExpected!L57</f>
        <v>0</v>
      </c>
      <c r="S56" s="0" t="n">
        <f aca="false">HighExpected!J57</f>
        <v>0</v>
      </c>
      <c r="T56" s="0" t="n">
        <f aca="false">HighExpected!K57</f>
        <v>0</v>
      </c>
      <c r="U56" s="0" t="n">
        <f aca="false">HighExpected!L57</f>
        <v>0</v>
      </c>
      <c r="V56" s="0" t="n">
        <f aca="false">LowExpected!M57</f>
        <v>0</v>
      </c>
      <c r="W56" s="0" t="n">
        <f aca="false">LowExpected!N57</f>
        <v>0</v>
      </c>
      <c r="X56" s="0" t="n">
        <f aca="false">LowExpected!O57</f>
        <v>0</v>
      </c>
      <c r="Y56" s="0" t="n">
        <f aca="false">LowExpected!P57</f>
        <v>0</v>
      </c>
      <c r="Z56" s="0" t="n">
        <f aca="false">ModExpected!N57</f>
        <v>0</v>
      </c>
      <c r="AA56" s="0" t="n">
        <f aca="false">ModExpected!O57</f>
        <v>0</v>
      </c>
      <c r="AB56" s="0" t="n">
        <f aca="false">ModExpected!P57</f>
        <v>0</v>
      </c>
      <c r="AC56" s="0" t="n">
        <f aca="false">HighExpected!N57</f>
        <v>0</v>
      </c>
      <c r="AD56" s="0" t="n">
        <f aca="false">HighExpected!O57</f>
        <v>0</v>
      </c>
      <c r="AE56" s="0" t="n">
        <f aca="false">HighExpected!P57</f>
        <v>0</v>
      </c>
      <c r="AF56" s="0" t="n">
        <f aca="false">LowExpected!Q57</f>
        <v>0.5</v>
      </c>
      <c r="AG56" s="0" t="n">
        <f aca="false">LowExpected!R57</f>
        <v>0.45</v>
      </c>
      <c r="AH56" s="0" t="n">
        <f aca="false">LowExpected!S57</f>
        <v>0.45</v>
      </c>
      <c r="AI56" s="0" t="n">
        <f aca="false">LowExpected!T57</f>
        <v>0.5</v>
      </c>
      <c r="AJ56" s="0" t="n">
        <f aca="false">ModExpected!R57</f>
        <v>0.375</v>
      </c>
      <c r="AK56" s="0" t="n">
        <f aca="false">ModExpected!S57</f>
        <v>0.375</v>
      </c>
      <c r="AL56" s="0" t="n">
        <f aca="false">ModExpected!T57</f>
        <v>0.5</v>
      </c>
      <c r="AM56" s="0" t="n">
        <f aca="false">HighExpected!R57</f>
        <v>0.25</v>
      </c>
      <c r="AN56" s="0" t="n">
        <f aca="false">HighExpected!S57</f>
        <v>0.25</v>
      </c>
      <c r="AO56" s="0" t="n">
        <f aca="false">HighExpected!T57</f>
        <v>0</v>
      </c>
      <c r="AP56" s="0" t="n">
        <f aca="false">LowExpected!U57</f>
        <v>0.75</v>
      </c>
      <c r="AQ56" s="0" t="n">
        <f aca="false">LowExpected!V57</f>
        <v>0.675</v>
      </c>
      <c r="AR56" s="0" t="n">
        <f aca="false">LowExpected!W57</f>
        <v>0.675</v>
      </c>
      <c r="AS56" s="0" t="n">
        <f aca="false">LowExpected!X57</f>
        <v>0.75</v>
      </c>
      <c r="AT56" s="0" t="n">
        <f aca="false">ModExpected!V57</f>
        <v>0.5625</v>
      </c>
      <c r="AU56" s="0" t="n">
        <f aca="false">ModExpected!W57</f>
        <v>0.5625</v>
      </c>
      <c r="AV56" s="0" t="n">
        <f aca="false">ModExpected!X57</f>
        <v>0.75</v>
      </c>
      <c r="AW56" s="0" t="n">
        <f aca="false">HighExpected!V57</f>
        <v>0.375</v>
      </c>
      <c r="AX56" s="0" t="n">
        <f aca="false">HighExpected!W57</f>
        <v>0.375</v>
      </c>
      <c r="AY56" s="0" t="n">
        <f aca="false">HighExpected!X57</f>
        <v>0</v>
      </c>
      <c r="AZ56" s="0" t="n">
        <f aca="false">LowExpected!Y57</f>
        <v>0</v>
      </c>
      <c r="BA56" s="0" t="n">
        <f aca="false">LowExpected!Z57</f>
        <v>0</v>
      </c>
      <c r="BB56" s="0" t="n">
        <f aca="false">LowExpected!AA57</f>
        <v>0</v>
      </c>
      <c r="BC56" s="0" t="n">
        <f aca="false">LowExpected!AB57</f>
        <v>0</v>
      </c>
      <c r="BD56" s="0" t="n">
        <f aca="false">ModExpected!Z57</f>
        <v>0</v>
      </c>
      <c r="BE56" s="0" t="n">
        <f aca="false">ModExpected!AA57</f>
        <v>0</v>
      </c>
      <c r="BF56" s="0" t="n">
        <f aca="false">ModExpected!AB57</f>
        <v>0</v>
      </c>
      <c r="BG56" s="0" t="n">
        <f aca="false">HighExpected!Z57</f>
        <v>0</v>
      </c>
      <c r="BH56" s="0" t="n">
        <f aca="false">HighExpected!AA57</f>
        <v>0</v>
      </c>
      <c r="BI56" s="0" t="n">
        <f aca="false">HighExpected!AB57</f>
        <v>0</v>
      </c>
    </row>
    <row r="57" customFormat="false" ht="15" hidden="false" customHeight="false" outlineLevel="0" collapsed="false">
      <c r="A57" s="19" t="str">
        <f aca="false">Specs!A58</f>
        <v>eWOODY_FUEL_ROTTEN_WOOD_LOADINGS_GREATER_THAN_THREE_INCHES_NINE_TO_TWENTY_INCHES</v>
      </c>
      <c r="B57" s="0" t="n">
        <f aca="false">LowExpected!E58</f>
        <v>11</v>
      </c>
      <c r="C57" s="0" t="n">
        <f aca="false">LowExpected!F58</f>
        <v>9.9</v>
      </c>
      <c r="D57" s="0" t="n">
        <f aca="false">LowExpected!G58</f>
        <v>9.9</v>
      </c>
      <c r="E57" s="0" t="n">
        <f aca="false">LowExpected!H58</f>
        <v>11</v>
      </c>
      <c r="F57" s="0" t="n">
        <f aca="false">ModExpected!F58</f>
        <v>8.25</v>
      </c>
      <c r="G57" s="0" t="n">
        <f aca="false">ModExpected!G58</f>
        <v>8.25</v>
      </c>
      <c r="H57" s="0" t="n">
        <f aca="false">ModExpected!H58</f>
        <v>11</v>
      </c>
      <c r="I57" s="0" t="n">
        <f aca="false">HighExpected!F58</f>
        <v>5.5</v>
      </c>
      <c r="J57" s="0" t="n">
        <f aca="false">HighExpected!G58</f>
        <v>5.5</v>
      </c>
      <c r="K57" s="0" t="n">
        <f aca="false">HighExpected!H58</f>
        <v>0</v>
      </c>
      <c r="L57" s="0" t="n">
        <f aca="false">LowExpected!I58</f>
        <v>0</v>
      </c>
      <c r="M57" s="0" t="n">
        <f aca="false">LowExpected!J58</f>
        <v>0</v>
      </c>
      <c r="N57" s="0" t="n">
        <f aca="false">LowExpected!K58</f>
        <v>0</v>
      </c>
      <c r="O57" s="0" t="n">
        <f aca="false">LowExpected!L58</f>
        <v>0</v>
      </c>
      <c r="P57" s="0" t="n">
        <f aca="false">ModExpected!J58</f>
        <v>0</v>
      </c>
      <c r="Q57" s="0" t="n">
        <f aca="false">ModExpected!K58</f>
        <v>0</v>
      </c>
      <c r="R57" s="0" t="n">
        <f aca="false">ModExpected!L58</f>
        <v>0</v>
      </c>
      <c r="S57" s="0" t="n">
        <f aca="false">HighExpected!J58</f>
        <v>0</v>
      </c>
      <c r="T57" s="0" t="n">
        <f aca="false">HighExpected!K58</f>
        <v>0</v>
      </c>
      <c r="U57" s="0" t="n">
        <f aca="false">HighExpected!L58</f>
        <v>0</v>
      </c>
      <c r="V57" s="0" t="n">
        <f aca="false">LowExpected!M58</f>
        <v>0</v>
      </c>
      <c r="W57" s="0" t="n">
        <f aca="false">LowExpected!N58</f>
        <v>0</v>
      </c>
      <c r="X57" s="0" t="n">
        <f aca="false">LowExpected!O58</f>
        <v>0</v>
      </c>
      <c r="Y57" s="0" t="n">
        <f aca="false">LowExpected!P58</f>
        <v>0</v>
      </c>
      <c r="Z57" s="0" t="n">
        <f aca="false">ModExpected!N58</f>
        <v>0</v>
      </c>
      <c r="AA57" s="0" t="n">
        <f aca="false">ModExpected!O58</f>
        <v>0</v>
      </c>
      <c r="AB57" s="0" t="n">
        <f aca="false">ModExpected!P58</f>
        <v>0</v>
      </c>
      <c r="AC57" s="0" t="n">
        <f aca="false">HighExpected!N58</f>
        <v>0</v>
      </c>
      <c r="AD57" s="0" t="n">
        <f aca="false">HighExpected!O58</f>
        <v>0</v>
      </c>
      <c r="AE57" s="0" t="n">
        <f aca="false">HighExpected!P58</f>
        <v>0</v>
      </c>
      <c r="AF57" s="0" t="n">
        <f aca="false">LowExpected!Q58</f>
        <v>0</v>
      </c>
      <c r="AG57" s="0" t="n">
        <f aca="false">LowExpected!R58</f>
        <v>0</v>
      </c>
      <c r="AH57" s="0" t="n">
        <f aca="false">LowExpected!S58</f>
        <v>0</v>
      </c>
      <c r="AI57" s="0" t="n">
        <f aca="false">LowExpected!T58</f>
        <v>0</v>
      </c>
      <c r="AJ57" s="0" t="n">
        <f aca="false">ModExpected!R58</f>
        <v>0</v>
      </c>
      <c r="AK57" s="0" t="n">
        <f aca="false">ModExpected!S58</f>
        <v>0</v>
      </c>
      <c r="AL57" s="0" t="n">
        <f aca="false">ModExpected!T58</f>
        <v>0</v>
      </c>
      <c r="AM57" s="0" t="n">
        <f aca="false">HighExpected!R58</f>
        <v>0</v>
      </c>
      <c r="AN57" s="0" t="n">
        <f aca="false">HighExpected!S58</f>
        <v>0</v>
      </c>
      <c r="AO57" s="0" t="n">
        <f aca="false">HighExpected!T58</f>
        <v>0</v>
      </c>
      <c r="AP57" s="0" t="n">
        <f aca="false">LowExpected!U58</f>
        <v>0.3</v>
      </c>
      <c r="AQ57" s="0" t="n">
        <f aca="false">LowExpected!V58</f>
        <v>0.27</v>
      </c>
      <c r="AR57" s="0" t="n">
        <f aca="false">LowExpected!W58</f>
        <v>0.27</v>
      </c>
      <c r="AS57" s="0" t="n">
        <f aca="false">LowExpected!X58</f>
        <v>0.3</v>
      </c>
      <c r="AT57" s="0" t="n">
        <f aca="false">ModExpected!V58</f>
        <v>0.225</v>
      </c>
      <c r="AU57" s="0" t="n">
        <f aca="false">ModExpected!W58</f>
        <v>0.225</v>
      </c>
      <c r="AV57" s="0" t="n">
        <f aca="false">ModExpected!X58</f>
        <v>0.3</v>
      </c>
      <c r="AW57" s="0" t="n">
        <f aca="false">HighExpected!V58</f>
        <v>0.15</v>
      </c>
      <c r="AX57" s="0" t="n">
        <f aca="false">HighExpected!W58</f>
        <v>0.15</v>
      </c>
      <c r="AY57" s="0" t="n">
        <f aca="false">HighExpected!X58</f>
        <v>0</v>
      </c>
      <c r="AZ57" s="0" t="n">
        <f aca="false">LowExpected!Y58</f>
        <v>0</v>
      </c>
      <c r="BA57" s="0" t="n">
        <f aca="false">LowExpected!Z58</f>
        <v>0</v>
      </c>
      <c r="BB57" s="0" t="n">
        <f aca="false">LowExpected!AA58</f>
        <v>0</v>
      </c>
      <c r="BC57" s="0" t="n">
        <f aca="false">LowExpected!AB58</f>
        <v>0</v>
      </c>
      <c r="BD57" s="0" t="n">
        <f aca="false">ModExpected!Z58</f>
        <v>0</v>
      </c>
      <c r="BE57" s="0" t="n">
        <f aca="false">ModExpected!AA58</f>
        <v>0</v>
      </c>
      <c r="BF57" s="0" t="n">
        <f aca="false">ModExpected!AB58</f>
        <v>0</v>
      </c>
      <c r="BG57" s="0" t="n">
        <f aca="false">HighExpected!Z58</f>
        <v>0</v>
      </c>
      <c r="BH57" s="0" t="n">
        <f aca="false">HighExpected!AA58</f>
        <v>0</v>
      </c>
      <c r="BI57" s="0" t="n">
        <f aca="false">HighExpected!AB58</f>
        <v>0</v>
      </c>
    </row>
    <row r="58" customFormat="false" ht="15" hidden="false" customHeight="false" outlineLevel="0" collapsed="false">
      <c r="A58" s="19" t="str">
        <f aca="false">Specs!A59</f>
        <v>eWOODY_FUEL_ROTTEN_WOOD_LOADINGS_GREATER_THAN_THREE_INCHES_GREATER_THAN_TWENTY_INCHES</v>
      </c>
      <c r="B58" s="0" t="n">
        <f aca="false">LowExpected!E59</f>
        <v>0</v>
      </c>
      <c r="C58" s="0" t="n">
        <f aca="false">LowExpected!F59</f>
        <v>0</v>
      </c>
      <c r="D58" s="0" t="n">
        <f aca="false">LowExpected!G59</f>
        <v>0</v>
      </c>
      <c r="E58" s="0" t="n">
        <f aca="false">LowExpected!H59</f>
        <v>0</v>
      </c>
      <c r="F58" s="0" t="n">
        <f aca="false">ModExpected!F59</f>
        <v>0</v>
      </c>
      <c r="G58" s="0" t="n">
        <f aca="false">ModExpected!G59</f>
        <v>0</v>
      </c>
      <c r="H58" s="0" t="n">
        <f aca="false">ModExpected!H59</f>
        <v>0</v>
      </c>
      <c r="I58" s="0" t="n">
        <f aca="false">HighExpected!F59</f>
        <v>0</v>
      </c>
      <c r="J58" s="0" t="n">
        <f aca="false">HighExpected!G59</f>
        <v>0</v>
      </c>
      <c r="K58" s="0" t="n">
        <f aca="false">HighExpected!H59</f>
        <v>0</v>
      </c>
      <c r="L58" s="0" t="n">
        <f aca="false">LowExpected!I59</f>
        <v>0</v>
      </c>
      <c r="M58" s="0" t="n">
        <f aca="false">LowExpected!J59</f>
        <v>0</v>
      </c>
      <c r="N58" s="0" t="n">
        <f aca="false">LowExpected!K59</f>
        <v>0</v>
      </c>
      <c r="O58" s="0" t="n">
        <f aca="false">LowExpected!L59</f>
        <v>0</v>
      </c>
      <c r="P58" s="0" t="n">
        <f aca="false">ModExpected!J59</f>
        <v>0</v>
      </c>
      <c r="Q58" s="0" t="n">
        <f aca="false">ModExpected!K59</f>
        <v>0</v>
      </c>
      <c r="R58" s="0" t="n">
        <f aca="false">ModExpected!L59</f>
        <v>0</v>
      </c>
      <c r="S58" s="0" t="n">
        <f aca="false">HighExpected!J59</f>
        <v>0</v>
      </c>
      <c r="T58" s="0" t="n">
        <f aca="false">HighExpected!K59</f>
        <v>0</v>
      </c>
      <c r="U58" s="0" t="n">
        <f aca="false">HighExpected!L59</f>
        <v>0</v>
      </c>
      <c r="V58" s="0" t="n">
        <f aca="false">LowExpected!M59</f>
        <v>0</v>
      </c>
      <c r="W58" s="0" t="n">
        <f aca="false">LowExpected!N59</f>
        <v>0</v>
      </c>
      <c r="X58" s="0" t="n">
        <f aca="false">LowExpected!O59</f>
        <v>0</v>
      </c>
      <c r="Y58" s="0" t="n">
        <f aca="false">LowExpected!P59</f>
        <v>0</v>
      </c>
      <c r="Z58" s="0" t="n">
        <f aca="false">ModExpected!N59</f>
        <v>0</v>
      </c>
      <c r="AA58" s="0" t="n">
        <f aca="false">ModExpected!O59</f>
        <v>0</v>
      </c>
      <c r="AB58" s="0" t="n">
        <f aca="false">ModExpected!P59</f>
        <v>0</v>
      </c>
      <c r="AC58" s="0" t="n">
        <f aca="false">HighExpected!N59</f>
        <v>0</v>
      </c>
      <c r="AD58" s="0" t="n">
        <f aca="false">HighExpected!O59</f>
        <v>0</v>
      </c>
      <c r="AE58" s="0" t="n">
        <f aca="false">HighExpected!P59</f>
        <v>0</v>
      </c>
      <c r="AF58" s="0" t="n">
        <f aca="false">LowExpected!Q59</f>
        <v>0</v>
      </c>
      <c r="AG58" s="0" t="n">
        <f aca="false">LowExpected!R59</f>
        <v>0</v>
      </c>
      <c r="AH58" s="0" t="n">
        <f aca="false">LowExpected!S59</f>
        <v>0</v>
      </c>
      <c r="AI58" s="0" t="n">
        <f aca="false">LowExpected!T59</f>
        <v>0</v>
      </c>
      <c r="AJ58" s="0" t="n">
        <f aca="false">ModExpected!R59</f>
        <v>0</v>
      </c>
      <c r="AK58" s="0" t="n">
        <f aca="false">ModExpected!S59</f>
        <v>0</v>
      </c>
      <c r="AL58" s="0" t="n">
        <f aca="false">ModExpected!T59</f>
        <v>0</v>
      </c>
      <c r="AM58" s="0" t="n">
        <f aca="false">HighExpected!R59</f>
        <v>0</v>
      </c>
      <c r="AN58" s="0" t="n">
        <f aca="false">HighExpected!S59</f>
        <v>0</v>
      </c>
      <c r="AO58" s="0" t="n">
        <f aca="false">HighExpected!T59</f>
        <v>0</v>
      </c>
      <c r="AP58" s="0" t="n">
        <f aca="false">LowExpected!U59</f>
        <v>0</v>
      </c>
      <c r="AQ58" s="0" t="n">
        <f aca="false">LowExpected!V59</f>
        <v>0</v>
      </c>
      <c r="AR58" s="0" t="n">
        <f aca="false">LowExpected!W59</f>
        <v>0</v>
      </c>
      <c r="AS58" s="0" t="n">
        <f aca="false">LowExpected!X59</f>
        <v>0</v>
      </c>
      <c r="AT58" s="0" t="n">
        <f aca="false">ModExpected!V59</f>
        <v>0</v>
      </c>
      <c r="AU58" s="0" t="n">
        <f aca="false">ModExpected!W59</f>
        <v>0</v>
      </c>
      <c r="AV58" s="0" t="n">
        <f aca="false">ModExpected!X59</f>
        <v>0</v>
      </c>
      <c r="AW58" s="0" t="n">
        <f aca="false">HighExpected!V59</f>
        <v>0</v>
      </c>
      <c r="AX58" s="0" t="n">
        <f aca="false">HighExpected!W59</f>
        <v>0</v>
      </c>
      <c r="AY58" s="0" t="n">
        <f aca="false">HighExpected!X59</f>
        <v>0</v>
      </c>
      <c r="AZ58" s="0" t="n">
        <f aca="false">LowExpected!Y59</f>
        <v>0</v>
      </c>
      <c r="BA58" s="0" t="n">
        <f aca="false">LowExpected!Z59</f>
        <v>0</v>
      </c>
      <c r="BB58" s="0" t="n">
        <f aca="false">LowExpected!AA59</f>
        <v>0</v>
      </c>
      <c r="BC58" s="0" t="n">
        <f aca="false">LowExpected!AB59</f>
        <v>0</v>
      </c>
      <c r="BD58" s="0" t="n">
        <f aca="false">ModExpected!Z59</f>
        <v>0</v>
      </c>
      <c r="BE58" s="0" t="n">
        <f aca="false">ModExpected!AA59</f>
        <v>0</v>
      </c>
      <c r="BF58" s="0" t="n">
        <f aca="false">ModExpected!AB59</f>
        <v>0</v>
      </c>
      <c r="BG58" s="0" t="n">
        <f aca="false">HighExpected!Z59</f>
        <v>0</v>
      </c>
      <c r="BH58" s="0" t="n">
        <f aca="false">HighExpected!AA59</f>
        <v>0</v>
      </c>
      <c r="BI58" s="0" t="n">
        <f aca="false">HighExpected!AB59</f>
        <v>0</v>
      </c>
    </row>
    <row r="59" customFormat="false" ht="15" hidden="false" customHeight="false" outlineLevel="0" collapsed="false">
      <c r="A59" s="19" t="str">
        <f aca="false">Specs!A60</f>
        <v>eWOODY_FUEL_STUMPS_SOUND_DIAMETER</v>
      </c>
      <c r="B59" s="0" t="n">
        <f aca="false">LowExpected!E60</f>
        <v>9.6</v>
      </c>
      <c r="C59" s="0" t="n">
        <f aca="false">LowExpected!F60</f>
        <v>9.6</v>
      </c>
      <c r="D59" s="0" t="n">
        <f aca="false">LowExpected!G60</f>
        <v>9.6</v>
      </c>
      <c r="E59" s="0" t="n">
        <f aca="false">LowExpected!H60</f>
        <v>9.6</v>
      </c>
      <c r="F59" s="0" t="n">
        <f aca="false">ModExpected!F60</f>
        <v>9.6</v>
      </c>
      <c r="G59" s="0" t="n">
        <f aca="false">ModExpected!G60</f>
        <v>9.6</v>
      </c>
      <c r="H59" s="0" t="n">
        <f aca="false">ModExpected!H60</f>
        <v>9.6</v>
      </c>
      <c r="I59" s="0" t="n">
        <f aca="false">HighExpected!F60</f>
        <v>9.6</v>
      </c>
      <c r="J59" s="0" t="n">
        <f aca="false">HighExpected!G60</f>
        <v>9.6</v>
      </c>
      <c r="K59" s="0" t="n">
        <f aca="false">HighExpected!H60</f>
        <v>9.6</v>
      </c>
      <c r="L59" s="0" t="n">
        <f aca="false">LowExpected!I60</f>
        <v>0</v>
      </c>
      <c r="M59" s="0" t="n">
        <f aca="false">LowExpected!J60</f>
        <v>0</v>
      </c>
      <c r="N59" s="0" t="n">
        <f aca="false">LowExpected!K60</f>
        <v>0</v>
      </c>
      <c r="O59" s="0" t="n">
        <f aca="false">LowExpected!L60</f>
        <v>0</v>
      </c>
      <c r="P59" s="0" t="n">
        <f aca="false">ModExpected!J60</f>
        <v>0</v>
      </c>
      <c r="Q59" s="0" t="n">
        <f aca="false">ModExpected!K60</f>
        <v>0</v>
      </c>
      <c r="R59" s="0" t="n">
        <f aca="false">ModExpected!L60</f>
        <v>0</v>
      </c>
      <c r="S59" s="0" t="n">
        <f aca="false">HighExpected!J60</f>
        <v>0</v>
      </c>
      <c r="T59" s="0" t="n">
        <f aca="false">HighExpected!K60</f>
        <v>0</v>
      </c>
      <c r="U59" s="0" t="n">
        <f aca="false">HighExpected!L60</f>
        <v>0</v>
      </c>
      <c r="V59" s="0" t="n">
        <f aca="false">LowExpected!M60</f>
        <v>0</v>
      </c>
      <c r="W59" s="0" t="n">
        <f aca="false">LowExpected!N60</f>
        <v>0</v>
      </c>
      <c r="X59" s="0" t="n">
        <f aca="false">LowExpected!O60</f>
        <v>0</v>
      </c>
      <c r="Y59" s="0" t="n">
        <f aca="false">LowExpected!P60</f>
        <v>0</v>
      </c>
      <c r="Z59" s="0" t="n">
        <f aca="false">ModExpected!N60</f>
        <v>0</v>
      </c>
      <c r="AA59" s="0" t="n">
        <f aca="false">ModExpected!O60</f>
        <v>0</v>
      </c>
      <c r="AB59" s="0" t="n">
        <f aca="false">ModExpected!P60</f>
        <v>0</v>
      </c>
      <c r="AC59" s="0" t="n">
        <f aca="false">HighExpected!N60</f>
        <v>0</v>
      </c>
      <c r="AD59" s="0" t="n">
        <f aca="false">HighExpected!O60</f>
        <v>0</v>
      </c>
      <c r="AE59" s="0" t="n">
        <f aca="false">HighExpected!P60</f>
        <v>0</v>
      </c>
      <c r="AF59" s="0" t="n">
        <f aca="false">LowExpected!Q60</f>
        <v>3.5</v>
      </c>
      <c r="AG59" s="0" t="n">
        <f aca="false">LowExpected!R60</f>
        <v>3.5</v>
      </c>
      <c r="AH59" s="0" t="n">
        <f aca="false">LowExpected!S60</f>
        <v>3.5</v>
      </c>
      <c r="AI59" s="0" t="n">
        <f aca="false">LowExpected!T60</f>
        <v>3.5</v>
      </c>
      <c r="AJ59" s="0" t="n">
        <f aca="false">ModExpected!R60</f>
        <v>3.5</v>
      </c>
      <c r="AK59" s="0" t="n">
        <f aca="false">ModExpected!S60</f>
        <v>3.5</v>
      </c>
      <c r="AL59" s="0" t="n">
        <f aca="false">ModExpected!T60</f>
        <v>3.5</v>
      </c>
      <c r="AM59" s="0" t="n">
        <f aca="false">HighExpected!R60</f>
        <v>3.5</v>
      </c>
      <c r="AN59" s="0" t="n">
        <f aca="false">HighExpected!S60</f>
        <v>3.5</v>
      </c>
      <c r="AO59" s="0" t="n">
        <f aca="false">HighExpected!T60</f>
        <v>3.5</v>
      </c>
      <c r="AP59" s="0" t="n">
        <f aca="false">LowExpected!U60</f>
        <v>0</v>
      </c>
      <c r="AQ59" s="0" t="n">
        <f aca="false">LowExpected!V60</f>
        <v>0</v>
      </c>
      <c r="AR59" s="0" t="n">
        <f aca="false">LowExpected!W60</f>
        <v>0</v>
      </c>
      <c r="AS59" s="0" t="n">
        <f aca="false">LowExpected!X60</f>
        <v>0</v>
      </c>
      <c r="AT59" s="0" t="n">
        <f aca="false">ModExpected!V60</f>
        <v>0</v>
      </c>
      <c r="AU59" s="0" t="n">
        <f aca="false">ModExpected!W60</f>
        <v>0</v>
      </c>
      <c r="AV59" s="0" t="n">
        <f aca="false">ModExpected!X60</f>
        <v>0</v>
      </c>
      <c r="AW59" s="0" t="n">
        <f aca="false">HighExpected!V60</f>
        <v>0</v>
      </c>
      <c r="AX59" s="0" t="n">
        <f aca="false">HighExpected!W60</f>
        <v>0</v>
      </c>
      <c r="AY59" s="0" t="n">
        <f aca="false">HighExpected!X60</f>
        <v>0</v>
      </c>
      <c r="AZ59" s="0" t="n">
        <f aca="false">LowExpected!Y60</f>
        <v>0</v>
      </c>
      <c r="BA59" s="0" t="n">
        <f aca="false">LowExpected!Z60</f>
        <v>0</v>
      </c>
      <c r="BB59" s="0" t="n">
        <f aca="false">LowExpected!AA60</f>
        <v>0</v>
      </c>
      <c r="BC59" s="0" t="n">
        <f aca="false">LowExpected!AB60</f>
        <v>0</v>
      </c>
      <c r="BD59" s="0" t="n">
        <f aca="false">ModExpected!Z60</f>
        <v>0</v>
      </c>
      <c r="BE59" s="0" t="n">
        <f aca="false">ModExpected!AA60</f>
        <v>0</v>
      </c>
      <c r="BF59" s="0" t="n">
        <f aca="false">ModExpected!AB60</f>
        <v>0</v>
      </c>
      <c r="BG59" s="0" t="n">
        <f aca="false">HighExpected!Z60</f>
        <v>0</v>
      </c>
      <c r="BH59" s="0" t="n">
        <f aca="false">HighExpected!AA60</f>
        <v>0</v>
      </c>
      <c r="BI59" s="0" t="n">
        <f aca="false">HighExpected!AB60</f>
        <v>0</v>
      </c>
    </row>
    <row r="60" customFormat="false" ht="15" hidden="false" customHeight="false" outlineLevel="0" collapsed="false">
      <c r="A60" s="19" t="str">
        <f aca="false">Specs!A61</f>
        <v>eWOODY_FUEL_STUMPS_SOUND_HEIGHT</v>
      </c>
      <c r="B60" s="0" t="n">
        <f aca="false">LowExpected!E61</f>
        <v>0.4</v>
      </c>
      <c r="C60" s="0" t="n">
        <f aca="false">LowExpected!F61</f>
        <v>0.4</v>
      </c>
      <c r="D60" s="0" t="n">
        <f aca="false">LowExpected!G61</f>
        <v>0.4</v>
      </c>
      <c r="E60" s="0" t="n">
        <f aca="false">LowExpected!H61</f>
        <v>0.4</v>
      </c>
      <c r="F60" s="0" t="n">
        <f aca="false">ModExpected!F61</f>
        <v>0.4</v>
      </c>
      <c r="G60" s="0" t="n">
        <f aca="false">ModExpected!G61</f>
        <v>0.4</v>
      </c>
      <c r="H60" s="0" t="n">
        <f aca="false">ModExpected!H61</f>
        <v>0.4</v>
      </c>
      <c r="I60" s="0" t="n">
        <f aca="false">HighExpected!F61</f>
        <v>0.4</v>
      </c>
      <c r="J60" s="0" t="n">
        <f aca="false">HighExpected!G61</f>
        <v>0.4</v>
      </c>
      <c r="K60" s="0" t="n">
        <f aca="false">HighExpected!H61</f>
        <v>0.4</v>
      </c>
      <c r="L60" s="0" t="n">
        <f aca="false">LowExpected!I61</f>
        <v>0</v>
      </c>
      <c r="M60" s="0" t="n">
        <f aca="false">LowExpected!J61</f>
        <v>0</v>
      </c>
      <c r="N60" s="0" t="n">
        <f aca="false">LowExpected!K61</f>
        <v>0</v>
      </c>
      <c r="O60" s="0" t="n">
        <f aca="false">LowExpected!L61</f>
        <v>0</v>
      </c>
      <c r="P60" s="0" t="n">
        <f aca="false">ModExpected!J61</f>
        <v>0</v>
      </c>
      <c r="Q60" s="0" t="n">
        <f aca="false">ModExpected!K61</f>
        <v>0</v>
      </c>
      <c r="R60" s="0" t="n">
        <f aca="false">ModExpected!L61</f>
        <v>0</v>
      </c>
      <c r="S60" s="0" t="n">
        <f aca="false">HighExpected!J61</f>
        <v>0</v>
      </c>
      <c r="T60" s="0" t="n">
        <f aca="false">HighExpected!K61</f>
        <v>0</v>
      </c>
      <c r="U60" s="0" t="n">
        <f aca="false">HighExpected!L61</f>
        <v>0</v>
      </c>
      <c r="V60" s="0" t="n">
        <f aca="false">LowExpected!M61</f>
        <v>0</v>
      </c>
      <c r="W60" s="0" t="n">
        <f aca="false">LowExpected!N61</f>
        <v>0</v>
      </c>
      <c r="X60" s="0" t="n">
        <f aca="false">LowExpected!O61</f>
        <v>0</v>
      </c>
      <c r="Y60" s="0" t="n">
        <f aca="false">LowExpected!P61</f>
        <v>0</v>
      </c>
      <c r="Z60" s="0" t="n">
        <f aca="false">ModExpected!N61</f>
        <v>0</v>
      </c>
      <c r="AA60" s="0" t="n">
        <f aca="false">ModExpected!O61</f>
        <v>0</v>
      </c>
      <c r="AB60" s="0" t="n">
        <f aca="false">ModExpected!P61</f>
        <v>0</v>
      </c>
      <c r="AC60" s="0" t="n">
        <f aca="false">HighExpected!N61</f>
        <v>0</v>
      </c>
      <c r="AD60" s="0" t="n">
        <f aca="false">HighExpected!O61</f>
        <v>0</v>
      </c>
      <c r="AE60" s="0" t="n">
        <f aca="false">HighExpected!P61</f>
        <v>0</v>
      </c>
      <c r="AF60" s="0" t="n">
        <f aca="false">LowExpected!Q61</f>
        <v>2</v>
      </c>
      <c r="AG60" s="0" t="n">
        <f aca="false">LowExpected!R61</f>
        <v>2</v>
      </c>
      <c r="AH60" s="0" t="n">
        <f aca="false">LowExpected!S61</f>
        <v>2</v>
      </c>
      <c r="AI60" s="0" t="n">
        <f aca="false">LowExpected!T61</f>
        <v>2</v>
      </c>
      <c r="AJ60" s="0" t="n">
        <f aca="false">ModExpected!R61</f>
        <v>2</v>
      </c>
      <c r="AK60" s="0" t="n">
        <f aca="false">ModExpected!S61</f>
        <v>2</v>
      </c>
      <c r="AL60" s="0" t="n">
        <f aca="false">ModExpected!T61</f>
        <v>2</v>
      </c>
      <c r="AM60" s="0" t="n">
        <f aca="false">HighExpected!R61</f>
        <v>2</v>
      </c>
      <c r="AN60" s="0" t="n">
        <f aca="false">HighExpected!S61</f>
        <v>2</v>
      </c>
      <c r="AO60" s="0" t="n">
        <f aca="false">HighExpected!T61</f>
        <v>2</v>
      </c>
      <c r="AP60" s="0" t="n">
        <f aca="false">LowExpected!U61</f>
        <v>0</v>
      </c>
      <c r="AQ60" s="0" t="n">
        <f aca="false">LowExpected!V61</f>
        <v>0</v>
      </c>
      <c r="AR60" s="0" t="n">
        <f aca="false">LowExpected!W61</f>
        <v>0</v>
      </c>
      <c r="AS60" s="0" t="n">
        <f aca="false">LowExpected!X61</f>
        <v>0</v>
      </c>
      <c r="AT60" s="0" t="n">
        <f aca="false">ModExpected!V61</f>
        <v>0</v>
      </c>
      <c r="AU60" s="0" t="n">
        <f aca="false">ModExpected!W61</f>
        <v>0</v>
      </c>
      <c r="AV60" s="0" t="n">
        <f aca="false">ModExpected!X61</f>
        <v>0</v>
      </c>
      <c r="AW60" s="0" t="n">
        <f aca="false">HighExpected!V61</f>
        <v>0</v>
      </c>
      <c r="AX60" s="0" t="n">
        <f aca="false">HighExpected!W61</f>
        <v>0</v>
      </c>
      <c r="AY60" s="0" t="n">
        <f aca="false">HighExpected!X61</f>
        <v>0</v>
      </c>
      <c r="AZ60" s="0" t="n">
        <f aca="false">LowExpected!Y61</f>
        <v>0</v>
      </c>
      <c r="BA60" s="0" t="n">
        <f aca="false">LowExpected!Z61</f>
        <v>0</v>
      </c>
      <c r="BB60" s="0" t="n">
        <f aca="false">LowExpected!AA61</f>
        <v>0</v>
      </c>
      <c r="BC60" s="0" t="n">
        <f aca="false">LowExpected!AB61</f>
        <v>0</v>
      </c>
      <c r="BD60" s="0" t="n">
        <f aca="false">ModExpected!Z61</f>
        <v>0</v>
      </c>
      <c r="BE60" s="0" t="n">
        <f aca="false">ModExpected!AA61</f>
        <v>0</v>
      </c>
      <c r="BF60" s="0" t="n">
        <f aca="false">ModExpected!AB61</f>
        <v>0</v>
      </c>
      <c r="BG60" s="0" t="n">
        <f aca="false">HighExpected!Z61</f>
        <v>0</v>
      </c>
      <c r="BH60" s="0" t="n">
        <f aca="false">HighExpected!AA61</f>
        <v>0</v>
      </c>
      <c r="BI60" s="0" t="n">
        <f aca="false">HighExpected!AB61</f>
        <v>0</v>
      </c>
    </row>
    <row r="61" customFormat="false" ht="15" hidden="false" customHeight="false" outlineLevel="0" collapsed="false">
      <c r="A61" s="19" t="str">
        <f aca="false">Specs!A62</f>
        <v>eWOODY_FUEL_STUMPS_SOUND_STEM_DENSITY</v>
      </c>
      <c r="B61" s="0" t="n">
        <f aca="false">LowExpected!E62</f>
        <v>115</v>
      </c>
      <c r="C61" s="0" t="n">
        <f aca="false">LowExpected!F62</f>
        <v>115</v>
      </c>
      <c r="D61" s="0" t="n">
        <f aca="false">LowExpected!G62</f>
        <v>115</v>
      </c>
      <c r="E61" s="0" t="n">
        <f aca="false">LowExpected!H62</f>
        <v>115</v>
      </c>
      <c r="F61" s="0" t="n">
        <f aca="false">ModExpected!F62</f>
        <v>115</v>
      </c>
      <c r="G61" s="0" t="n">
        <f aca="false">ModExpected!G62</f>
        <v>115</v>
      </c>
      <c r="H61" s="0" t="n">
        <f aca="false">ModExpected!H62</f>
        <v>115</v>
      </c>
      <c r="I61" s="0" t="n">
        <f aca="false">HighExpected!F62</f>
        <v>115</v>
      </c>
      <c r="J61" s="0" t="n">
        <f aca="false">HighExpected!G62</f>
        <v>115</v>
      </c>
      <c r="K61" s="0" t="n">
        <f aca="false">HighExpected!H62</f>
        <v>115</v>
      </c>
      <c r="L61" s="0" t="n">
        <f aca="false">LowExpected!I62</f>
        <v>0</v>
      </c>
      <c r="M61" s="0" t="n">
        <f aca="false">LowExpected!J62</f>
        <v>0</v>
      </c>
      <c r="N61" s="0" t="n">
        <f aca="false">LowExpected!K62</f>
        <v>0</v>
      </c>
      <c r="O61" s="0" t="n">
        <f aca="false">LowExpected!L62</f>
        <v>0</v>
      </c>
      <c r="P61" s="0" t="n">
        <f aca="false">ModExpected!J62</f>
        <v>0</v>
      </c>
      <c r="Q61" s="0" t="n">
        <f aca="false">ModExpected!K62</f>
        <v>0</v>
      </c>
      <c r="R61" s="0" t="n">
        <f aca="false">ModExpected!L62</f>
        <v>0</v>
      </c>
      <c r="S61" s="0" t="n">
        <f aca="false">HighExpected!J62</f>
        <v>0</v>
      </c>
      <c r="T61" s="0" t="n">
        <f aca="false">HighExpected!K62</f>
        <v>0</v>
      </c>
      <c r="U61" s="0" t="n">
        <f aca="false">HighExpected!L62</f>
        <v>0</v>
      </c>
      <c r="V61" s="0" t="n">
        <f aca="false">LowExpected!M62</f>
        <v>0</v>
      </c>
      <c r="W61" s="0" t="n">
        <f aca="false">LowExpected!N62</f>
        <v>0</v>
      </c>
      <c r="X61" s="0" t="n">
        <f aca="false">LowExpected!O62</f>
        <v>0</v>
      </c>
      <c r="Y61" s="0" t="n">
        <f aca="false">LowExpected!P62</f>
        <v>0</v>
      </c>
      <c r="Z61" s="0" t="n">
        <f aca="false">ModExpected!N62</f>
        <v>0</v>
      </c>
      <c r="AA61" s="0" t="n">
        <f aca="false">ModExpected!O62</f>
        <v>0</v>
      </c>
      <c r="AB61" s="0" t="n">
        <f aca="false">ModExpected!P62</f>
        <v>0</v>
      </c>
      <c r="AC61" s="0" t="n">
        <f aca="false">HighExpected!N62</f>
        <v>0</v>
      </c>
      <c r="AD61" s="0" t="n">
        <f aca="false">HighExpected!O62</f>
        <v>0</v>
      </c>
      <c r="AE61" s="0" t="n">
        <f aca="false">HighExpected!P62</f>
        <v>0</v>
      </c>
      <c r="AF61" s="0" t="n">
        <f aca="false">LowExpected!Q62</f>
        <v>50</v>
      </c>
      <c r="AG61" s="0" t="n">
        <f aca="false">LowExpected!R62</f>
        <v>50</v>
      </c>
      <c r="AH61" s="0" t="n">
        <f aca="false">LowExpected!S62</f>
        <v>50</v>
      </c>
      <c r="AI61" s="0" t="n">
        <f aca="false">LowExpected!T62</f>
        <v>50</v>
      </c>
      <c r="AJ61" s="0" t="n">
        <f aca="false">ModExpected!R62</f>
        <v>50</v>
      </c>
      <c r="AK61" s="0" t="n">
        <f aca="false">ModExpected!S62</f>
        <v>50</v>
      </c>
      <c r="AL61" s="0" t="n">
        <f aca="false">ModExpected!T62</f>
        <v>50</v>
      </c>
      <c r="AM61" s="0" t="n">
        <f aca="false">HighExpected!R62</f>
        <v>50</v>
      </c>
      <c r="AN61" s="0" t="n">
        <f aca="false">HighExpected!S62</f>
        <v>50</v>
      </c>
      <c r="AO61" s="0" t="n">
        <f aca="false">HighExpected!T62</f>
        <v>50</v>
      </c>
      <c r="AP61" s="0" t="n">
        <f aca="false">LowExpected!U62</f>
        <v>0</v>
      </c>
      <c r="AQ61" s="0" t="n">
        <f aca="false">LowExpected!V62</f>
        <v>0</v>
      </c>
      <c r="AR61" s="0" t="n">
        <f aca="false">LowExpected!W62</f>
        <v>0</v>
      </c>
      <c r="AS61" s="0" t="n">
        <f aca="false">LowExpected!X62</f>
        <v>0</v>
      </c>
      <c r="AT61" s="0" t="n">
        <f aca="false">ModExpected!V62</f>
        <v>0</v>
      </c>
      <c r="AU61" s="0" t="n">
        <f aca="false">ModExpected!W62</f>
        <v>0</v>
      </c>
      <c r="AV61" s="0" t="n">
        <f aca="false">ModExpected!X62</f>
        <v>0</v>
      </c>
      <c r="AW61" s="0" t="n">
        <f aca="false">HighExpected!V62</f>
        <v>0</v>
      </c>
      <c r="AX61" s="0" t="n">
        <f aca="false">HighExpected!W62</f>
        <v>0</v>
      </c>
      <c r="AY61" s="0" t="n">
        <f aca="false">HighExpected!X62</f>
        <v>0</v>
      </c>
      <c r="AZ61" s="0" t="n">
        <f aca="false">LowExpected!Y62</f>
        <v>0</v>
      </c>
      <c r="BA61" s="0" t="n">
        <f aca="false">LowExpected!Z62</f>
        <v>0</v>
      </c>
      <c r="BB61" s="0" t="n">
        <f aca="false">LowExpected!AA62</f>
        <v>0</v>
      </c>
      <c r="BC61" s="0" t="n">
        <f aca="false">LowExpected!AB62</f>
        <v>0</v>
      </c>
      <c r="BD61" s="0" t="n">
        <f aca="false">ModExpected!Z62</f>
        <v>0</v>
      </c>
      <c r="BE61" s="0" t="n">
        <f aca="false">ModExpected!AA62</f>
        <v>0</v>
      </c>
      <c r="BF61" s="0" t="n">
        <f aca="false">ModExpected!AB62</f>
        <v>0</v>
      </c>
      <c r="BG61" s="0" t="n">
        <f aca="false">HighExpected!Z62</f>
        <v>0</v>
      </c>
      <c r="BH61" s="0" t="n">
        <f aca="false">HighExpected!AA62</f>
        <v>0</v>
      </c>
      <c r="BI61" s="0" t="n">
        <f aca="false">HighExpected!AB62</f>
        <v>0</v>
      </c>
    </row>
    <row r="62" customFormat="false" ht="15" hidden="false" customHeight="false" outlineLevel="0" collapsed="false">
      <c r="A62" s="19" t="str">
        <f aca="false">Specs!A63</f>
        <v>eWOODY_FUEL_STUMPS_ROTTEN_DIAMETER</v>
      </c>
      <c r="B62" s="0" t="n">
        <f aca="false">LowExpected!E63</f>
        <v>9.6</v>
      </c>
      <c r="C62" s="0" t="n">
        <f aca="false">LowExpected!F63</f>
        <v>8.64</v>
      </c>
      <c r="D62" s="0" t="n">
        <f aca="false">LowExpected!G63</f>
        <v>8.64</v>
      </c>
      <c r="E62" s="0" t="n">
        <f aca="false">LowExpected!H63</f>
        <v>8.64</v>
      </c>
      <c r="F62" s="0" t="n">
        <f aca="false">ModExpected!F63</f>
        <v>7.2</v>
      </c>
      <c r="G62" s="0" t="n">
        <f aca="false">ModExpected!G63</f>
        <v>7.2</v>
      </c>
      <c r="H62" s="0" t="n">
        <f aca="false">ModExpected!H63</f>
        <v>7.2</v>
      </c>
      <c r="I62" s="0" t="n">
        <f aca="false">HighExpected!F63</f>
        <v>4.8</v>
      </c>
      <c r="J62" s="0" t="n">
        <f aca="false">HighExpected!G63</f>
        <v>4.8</v>
      </c>
      <c r="K62" s="0" t="n">
        <f aca="false">HighExpected!H63</f>
        <v>4.8</v>
      </c>
      <c r="L62" s="0" t="n">
        <f aca="false">LowExpected!I63</f>
        <v>0</v>
      </c>
      <c r="M62" s="0" t="n">
        <f aca="false">LowExpected!J63</f>
        <v>0</v>
      </c>
      <c r="N62" s="0" t="n">
        <f aca="false">LowExpected!K63</f>
        <v>0</v>
      </c>
      <c r="O62" s="0" t="n">
        <f aca="false">LowExpected!L63</f>
        <v>0</v>
      </c>
      <c r="P62" s="0" t="n">
        <f aca="false">ModExpected!J63</f>
        <v>0</v>
      </c>
      <c r="Q62" s="0" t="n">
        <f aca="false">ModExpected!K63</f>
        <v>0</v>
      </c>
      <c r="R62" s="0" t="n">
        <f aca="false">ModExpected!L63</f>
        <v>0</v>
      </c>
      <c r="S62" s="0" t="n">
        <f aca="false">HighExpected!J63</f>
        <v>0</v>
      </c>
      <c r="T62" s="0" t="n">
        <f aca="false">HighExpected!K63</f>
        <v>0</v>
      </c>
      <c r="U62" s="0" t="n">
        <f aca="false">HighExpected!L63</f>
        <v>0</v>
      </c>
      <c r="V62" s="0" t="n">
        <f aca="false">LowExpected!M63</f>
        <v>0</v>
      </c>
      <c r="W62" s="0" t="n">
        <f aca="false">LowExpected!N63</f>
        <v>0</v>
      </c>
      <c r="X62" s="0" t="n">
        <f aca="false">LowExpected!O63</f>
        <v>0</v>
      </c>
      <c r="Y62" s="0" t="n">
        <f aca="false">LowExpected!P63</f>
        <v>0</v>
      </c>
      <c r="Z62" s="0" t="n">
        <f aca="false">ModExpected!N63</f>
        <v>0</v>
      </c>
      <c r="AA62" s="0" t="n">
        <f aca="false">ModExpected!O63</f>
        <v>0</v>
      </c>
      <c r="AB62" s="0" t="n">
        <f aca="false">ModExpected!P63</f>
        <v>0</v>
      </c>
      <c r="AC62" s="0" t="n">
        <f aca="false">HighExpected!N63</f>
        <v>0</v>
      </c>
      <c r="AD62" s="0" t="n">
        <f aca="false">HighExpected!O63</f>
        <v>0</v>
      </c>
      <c r="AE62" s="0" t="n">
        <f aca="false">HighExpected!P63</f>
        <v>0</v>
      </c>
      <c r="AF62" s="0" t="n">
        <f aca="false">LowExpected!Q63</f>
        <v>3.5</v>
      </c>
      <c r="AG62" s="0" t="n">
        <f aca="false">LowExpected!R63</f>
        <v>3.15</v>
      </c>
      <c r="AH62" s="0" t="n">
        <f aca="false">LowExpected!S63</f>
        <v>3.15</v>
      </c>
      <c r="AI62" s="0" t="n">
        <f aca="false">LowExpected!T63</f>
        <v>3.15</v>
      </c>
      <c r="AJ62" s="0" t="n">
        <f aca="false">ModExpected!R63</f>
        <v>2.625</v>
      </c>
      <c r="AK62" s="0" t="n">
        <f aca="false">ModExpected!S63</f>
        <v>2.625</v>
      </c>
      <c r="AL62" s="0" t="n">
        <f aca="false">ModExpected!T63</f>
        <v>2.625</v>
      </c>
      <c r="AM62" s="0" t="n">
        <f aca="false">HighExpected!R63</f>
        <v>1.75</v>
      </c>
      <c r="AN62" s="0" t="n">
        <f aca="false">HighExpected!S63</f>
        <v>1.75</v>
      </c>
      <c r="AO62" s="0" t="n">
        <f aca="false">HighExpected!T63</f>
        <v>1.75</v>
      </c>
      <c r="AP62" s="0" t="n">
        <f aca="false">LowExpected!U63</f>
        <v>10</v>
      </c>
      <c r="AQ62" s="0" t="n">
        <f aca="false">LowExpected!V63</f>
        <v>9</v>
      </c>
      <c r="AR62" s="0" t="n">
        <f aca="false">LowExpected!W63</f>
        <v>9</v>
      </c>
      <c r="AS62" s="0" t="n">
        <f aca="false">LowExpected!X63</f>
        <v>9</v>
      </c>
      <c r="AT62" s="0" t="n">
        <f aca="false">ModExpected!V63</f>
        <v>7.5</v>
      </c>
      <c r="AU62" s="0" t="n">
        <f aca="false">ModExpected!W63</f>
        <v>7.5</v>
      </c>
      <c r="AV62" s="0" t="n">
        <f aca="false">ModExpected!X63</f>
        <v>7.5</v>
      </c>
      <c r="AW62" s="0" t="n">
        <f aca="false">HighExpected!V63</f>
        <v>5</v>
      </c>
      <c r="AX62" s="0" t="n">
        <f aca="false">HighExpected!W63</f>
        <v>5</v>
      </c>
      <c r="AY62" s="0" t="n">
        <f aca="false">HighExpected!X63</f>
        <v>5</v>
      </c>
      <c r="AZ62" s="0" t="n">
        <f aca="false">LowExpected!Y63</f>
        <v>10</v>
      </c>
      <c r="BA62" s="0" t="n">
        <f aca="false">LowExpected!Z63</f>
        <v>9</v>
      </c>
      <c r="BB62" s="0" t="n">
        <f aca="false">LowExpected!AA63</f>
        <v>9</v>
      </c>
      <c r="BC62" s="0" t="n">
        <f aca="false">LowExpected!AB63</f>
        <v>9</v>
      </c>
      <c r="BD62" s="0" t="n">
        <f aca="false">ModExpected!Z63</f>
        <v>7.5</v>
      </c>
      <c r="BE62" s="0" t="n">
        <f aca="false">ModExpected!AA63</f>
        <v>7.5</v>
      </c>
      <c r="BF62" s="0" t="n">
        <f aca="false">ModExpected!AB63</f>
        <v>7.5</v>
      </c>
      <c r="BG62" s="0" t="n">
        <f aca="false">HighExpected!Z63</f>
        <v>5</v>
      </c>
      <c r="BH62" s="0" t="n">
        <f aca="false">HighExpected!AA63</f>
        <v>5</v>
      </c>
      <c r="BI62" s="0" t="n">
        <f aca="false">HighExpected!AB63</f>
        <v>5</v>
      </c>
    </row>
    <row r="63" customFormat="false" ht="15" hidden="false" customHeight="false" outlineLevel="0" collapsed="false">
      <c r="A63" s="19" t="str">
        <f aca="false">Specs!A64</f>
        <v>eWOODY_FUEL_STUMPS_ROTTEN_HEIGHT</v>
      </c>
      <c r="B63" s="0" t="n">
        <f aca="false">LowExpected!E64</f>
        <v>0.4</v>
      </c>
      <c r="C63" s="0" t="n">
        <f aca="false">LowExpected!F64</f>
        <v>0.36</v>
      </c>
      <c r="D63" s="0" t="n">
        <f aca="false">LowExpected!G64</f>
        <v>0.36</v>
      </c>
      <c r="E63" s="0" t="n">
        <f aca="false">LowExpected!H64</f>
        <v>0.36</v>
      </c>
      <c r="F63" s="0" t="n">
        <f aca="false">ModExpected!F64</f>
        <v>0.3</v>
      </c>
      <c r="G63" s="0" t="n">
        <f aca="false">ModExpected!G64</f>
        <v>0.3</v>
      </c>
      <c r="H63" s="0" t="n">
        <f aca="false">ModExpected!H64</f>
        <v>0.3</v>
      </c>
      <c r="I63" s="0" t="n">
        <f aca="false">HighExpected!F64</f>
        <v>0.2</v>
      </c>
      <c r="J63" s="0" t="n">
        <f aca="false">HighExpected!G64</f>
        <v>0.2</v>
      </c>
      <c r="K63" s="0" t="n">
        <f aca="false">HighExpected!H64</f>
        <v>0.2</v>
      </c>
      <c r="L63" s="0" t="n">
        <f aca="false">LowExpected!I64</f>
        <v>0</v>
      </c>
      <c r="M63" s="0" t="n">
        <f aca="false">LowExpected!J64</f>
        <v>0</v>
      </c>
      <c r="N63" s="0" t="n">
        <f aca="false">LowExpected!K64</f>
        <v>0</v>
      </c>
      <c r="O63" s="0" t="n">
        <f aca="false">LowExpected!L64</f>
        <v>0</v>
      </c>
      <c r="P63" s="0" t="n">
        <f aca="false">ModExpected!J64</f>
        <v>0</v>
      </c>
      <c r="Q63" s="0" t="n">
        <f aca="false">ModExpected!K64</f>
        <v>0</v>
      </c>
      <c r="R63" s="0" t="n">
        <f aca="false">ModExpected!L64</f>
        <v>0</v>
      </c>
      <c r="S63" s="0" t="n">
        <f aca="false">HighExpected!J64</f>
        <v>0</v>
      </c>
      <c r="T63" s="0" t="n">
        <f aca="false">HighExpected!K64</f>
        <v>0</v>
      </c>
      <c r="U63" s="0" t="n">
        <f aca="false">HighExpected!L64</f>
        <v>0</v>
      </c>
      <c r="V63" s="0" t="n">
        <f aca="false">LowExpected!M64</f>
        <v>0</v>
      </c>
      <c r="W63" s="0" t="n">
        <f aca="false">LowExpected!N64</f>
        <v>0</v>
      </c>
      <c r="X63" s="0" t="n">
        <f aca="false">LowExpected!O64</f>
        <v>0</v>
      </c>
      <c r="Y63" s="0" t="n">
        <f aca="false">LowExpected!P64</f>
        <v>0</v>
      </c>
      <c r="Z63" s="0" t="n">
        <f aca="false">ModExpected!N64</f>
        <v>0</v>
      </c>
      <c r="AA63" s="0" t="n">
        <f aca="false">ModExpected!O64</f>
        <v>0</v>
      </c>
      <c r="AB63" s="0" t="n">
        <f aca="false">ModExpected!P64</f>
        <v>0</v>
      </c>
      <c r="AC63" s="0" t="n">
        <f aca="false">HighExpected!N64</f>
        <v>0</v>
      </c>
      <c r="AD63" s="0" t="n">
        <f aca="false">HighExpected!O64</f>
        <v>0</v>
      </c>
      <c r="AE63" s="0" t="n">
        <f aca="false">HighExpected!P64</f>
        <v>0</v>
      </c>
      <c r="AF63" s="0" t="n">
        <f aca="false">LowExpected!Q64</f>
        <v>2</v>
      </c>
      <c r="AG63" s="0" t="n">
        <f aca="false">LowExpected!R64</f>
        <v>1.8</v>
      </c>
      <c r="AH63" s="0" t="n">
        <f aca="false">LowExpected!S64</f>
        <v>1.8</v>
      </c>
      <c r="AI63" s="0" t="n">
        <f aca="false">LowExpected!T64</f>
        <v>1.8</v>
      </c>
      <c r="AJ63" s="0" t="n">
        <f aca="false">ModExpected!R64</f>
        <v>1.5</v>
      </c>
      <c r="AK63" s="0" t="n">
        <f aca="false">ModExpected!S64</f>
        <v>1.5</v>
      </c>
      <c r="AL63" s="0" t="n">
        <f aca="false">ModExpected!T64</f>
        <v>1.5</v>
      </c>
      <c r="AM63" s="0" t="n">
        <f aca="false">HighExpected!R64</f>
        <v>1</v>
      </c>
      <c r="AN63" s="0" t="n">
        <f aca="false">HighExpected!S64</f>
        <v>1</v>
      </c>
      <c r="AO63" s="0" t="n">
        <f aca="false">HighExpected!T64</f>
        <v>1</v>
      </c>
      <c r="AP63" s="0" t="n">
        <f aca="false">LowExpected!U64</f>
        <v>1</v>
      </c>
      <c r="AQ63" s="0" t="n">
        <f aca="false">LowExpected!V64</f>
        <v>0.9</v>
      </c>
      <c r="AR63" s="0" t="n">
        <f aca="false">LowExpected!W64</f>
        <v>0.9</v>
      </c>
      <c r="AS63" s="0" t="n">
        <f aca="false">LowExpected!X64</f>
        <v>0.9</v>
      </c>
      <c r="AT63" s="0" t="n">
        <f aca="false">ModExpected!V64</f>
        <v>0.75</v>
      </c>
      <c r="AU63" s="0" t="n">
        <f aca="false">ModExpected!W64</f>
        <v>0.75</v>
      </c>
      <c r="AV63" s="0" t="n">
        <f aca="false">ModExpected!X64</f>
        <v>0.75</v>
      </c>
      <c r="AW63" s="0" t="n">
        <f aca="false">HighExpected!V64</f>
        <v>0.5</v>
      </c>
      <c r="AX63" s="0" t="n">
        <f aca="false">HighExpected!W64</f>
        <v>0.5</v>
      </c>
      <c r="AY63" s="0" t="n">
        <f aca="false">HighExpected!X64</f>
        <v>0.5</v>
      </c>
      <c r="AZ63" s="0" t="n">
        <f aca="false">LowExpected!Y64</f>
        <v>1</v>
      </c>
      <c r="BA63" s="0" t="n">
        <f aca="false">LowExpected!Z64</f>
        <v>0.9</v>
      </c>
      <c r="BB63" s="0" t="n">
        <f aca="false">LowExpected!AA64</f>
        <v>0.9</v>
      </c>
      <c r="BC63" s="0" t="n">
        <f aca="false">LowExpected!AB64</f>
        <v>0.9</v>
      </c>
      <c r="BD63" s="0" t="n">
        <f aca="false">ModExpected!Z64</f>
        <v>0.75</v>
      </c>
      <c r="BE63" s="0" t="n">
        <f aca="false">ModExpected!AA64</f>
        <v>0.75</v>
      </c>
      <c r="BF63" s="0" t="n">
        <f aca="false">ModExpected!AB64</f>
        <v>0.75</v>
      </c>
      <c r="BG63" s="0" t="n">
        <f aca="false">HighExpected!Z64</f>
        <v>0.5</v>
      </c>
      <c r="BH63" s="0" t="n">
        <f aca="false">HighExpected!AA64</f>
        <v>0.5</v>
      </c>
      <c r="BI63" s="0" t="n">
        <f aca="false">HighExpected!AB64</f>
        <v>0.5</v>
      </c>
    </row>
    <row r="64" customFormat="false" ht="15" hidden="false" customHeight="false" outlineLevel="0" collapsed="false">
      <c r="A64" s="19" t="str">
        <f aca="false">Specs!A65</f>
        <v>eWOODY_FUEL_STUMPS_ROTTEN_STEM_DENSITY</v>
      </c>
      <c r="B64" s="0" t="n">
        <f aca="false">LowExpected!E65</f>
        <v>115</v>
      </c>
      <c r="C64" s="0" t="n">
        <f aca="false">LowExpected!F65</f>
        <v>103.5</v>
      </c>
      <c r="D64" s="0" t="n">
        <f aca="false">LowExpected!G65</f>
        <v>103.5</v>
      </c>
      <c r="E64" s="0" t="n">
        <f aca="false">LowExpected!H65</f>
        <v>103.5</v>
      </c>
      <c r="F64" s="0" t="n">
        <f aca="false">ModExpected!F65</f>
        <v>86.25</v>
      </c>
      <c r="G64" s="0" t="n">
        <f aca="false">ModExpected!G65</f>
        <v>86.25</v>
      </c>
      <c r="H64" s="0" t="n">
        <f aca="false">ModExpected!H65</f>
        <v>86.25</v>
      </c>
      <c r="I64" s="0" t="n">
        <f aca="false">HighExpected!F65</f>
        <v>57.5</v>
      </c>
      <c r="J64" s="0" t="n">
        <f aca="false">HighExpected!G65</f>
        <v>57.5</v>
      </c>
      <c r="K64" s="0" t="n">
        <f aca="false">HighExpected!H65</f>
        <v>57.5</v>
      </c>
      <c r="L64" s="0" t="n">
        <f aca="false">LowExpected!I65</f>
        <v>0</v>
      </c>
      <c r="M64" s="0" t="n">
        <f aca="false">LowExpected!J65</f>
        <v>0</v>
      </c>
      <c r="N64" s="0" t="n">
        <f aca="false">LowExpected!K65</f>
        <v>0</v>
      </c>
      <c r="O64" s="0" t="n">
        <f aca="false">LowExpected!L65</f>
        <v>0</v>
      </c>
      <c r="P64" s="0" t="n">
        <f aca="false">ModExpected!J65</f>
        <v>0</v>
      </c>
      <c r="Q64" s="0" t="n">
        <f aca="false">ModExpected!K65</f>
        <v>0</v>
      </c>
      <c r="R64" s="0" t="n">
        <f aca="false">ModExpected!L65</f>
        <v>0</v>
      </c>
      <c r="S64" s="0" t="n">
        <f aca="false">HighExpected!J65</f>
        <v>0</v>
      </c>
      <c r="T64" s="0" t="n">
        <f aca="false">HighExpected!K65</f>
        <v>0</v>
      </c>
      <c r="U64" s="0" t="n">
        <f aca="false">HighExpected!L65</f>
        <v>0</v>
      </c>
      <c r="V64" s="0" t="n">
        <f aca="false">LowExpected!M65</f>
        <v>0</v>
      </c>
      <c r="W64" s="0" t="n">
        <f aca="false">LowExpected!N65</f>
        <v>0</v>
      </c>
      <c r="X64" s="0" t="n">
        <f aca="false">LowExpected!O65</f>
        <v>0</v>
      </c>
      <c r="Y64" s="0" t="n">
        <f aca="false">LowExpected!P65</f>
        <v>0</v>
      </c>
      <c r="Z64" s="0" t="n">
        <f aca="false">ModExpected!N65</f>
        <v>0</v>
      </c>
      <c r="AA64" s="0" t="n">
        <f aca="false">ModExpected!O65</f>
        <v>0</v>
      </c>
      <c r="AB64" s="0" t="n">
        <f aca="false">ModExpected!P65</f>
        <v>0</v>
      </c>
      <c r="AC64" s="0" t="n">
        <f aca="false">HighExpected!N65</f>
        <v>0</v>
      </c>
      <c r="AD64" s="0" t="n">
        <f aca="false">HighExpected!O65</f>
        <v>0</v>
      </c>
      <c r="AE64" s="0" t="n">
        <f aca="false">HighExpected!P65</f>
        <v>0</v>
      </c>
      <c r="AF64" s="0" t="n">
        <f aca="false">LowExpected!Q65</f>
        <v>50</v>
      </c>
      <c r="AG64" s="0" t="n">
        <f aca="false">LowExpected!R65</f>
        <v>45</v>
      </c>
      <c r="AH64" s="0" t="n">
        <f aca="false">LowExpected!S65</f>
        <v>45</v>
      </c>
      <c r="AI64" s="0" t="n">
        <f aca="false">LowExpected!T65</f>
        <v>45</v>
      </c>
      <c r="AJ64" s="0" t="n">
        <f aca="false">ModExpected!R65</f>
        <v>37.5</v>
      </c>
      <c r="AK64" s="0" t="n">
        <f aca="false">ModExpected!S65</f>
        <v>37.5</v>
      </c>
      <c r="AL64" s="0" t="n">
        <f aca="false">ModExpected!T65</f>
        <v>37.5</v>
      </c>
      <c r="AM64" s="0" t="n">
        <f aca="false">HighExpected!R65</f>
        <v>25</v>
      </c>
      <c r="AN64" s="0" t="n">
        <f aca="false">HighExpected!S65</f>
        <v>25</v>
      </c>
      <c r="AO64" s="0" t="n">
        <f aca="false">HighExpected!T65</f>
        <v>25</v>
      </c>
      <c r="AP64" s="0" t="n">
        <f aca="false">LowExpected!U65</f>
        <v>5</v>
      </c>
      <c r="AQ64" s="0" t="n">
        <f aca="false">LowExpected!V65</f>
        <v>4.5</v>
      </c>
      <c r="AR64" s="0" t="n">
        <f aca="false">LowExpected!W65</f>
        <v>4.5</v>
      </c>
      <c r="AS64" s="0" t="n">
        <f aca="false">LowExpected!X65</f>
        <v>4.5</v>
      </c>
      <c r="AT64" s="0" t="n">
        <f aca="false">ModExpected!V65</f>
        <v>3.75</v>
      </c>
      <c r="AU64" s="0" t="n">
        <f aca="false">ModExpected!W65</f>
        <v>3.75</v>
      </c>
      <c r="AV64" s="0" t="n">
        <f aca="false">ModExpected!X65</f>
        <v>3.75</v>
      </c>
      <c r="AW64" s="0" t="n">
        <f aca="false">HighExpected!V65</f>
        <v>2.5</v>
      </c>
      <c r="AX64" s="0" t="n">
        <f aca="false">HighExpected!W65</f>
        <v>2.5</v>
      </c>
      <c r="AY64" s="0" t="n">
        <f aca="false">HighExpected!X65</f>
        <v>2.5</v>
      </c>
      <c r="AZ64" s="0" t="n">
        <f aca="false">LowExpected!Y65</f>
        <v>3</v>
      </c>
      <c r="BA64" s="0" t="n">
        <f aca="false">LowExpected!Z65</f>
        <v>2.7</v>
      </c>
      <c r="BB64" s="0" t="n">
        <f aca="false">LowExpected!AA65</f>
        <v>2.7</v>
      </c>
      <c r="BC64" s="0" t="n">
        <f aca="false">LowExpected!AB65</f>
        <v>2.7</v>
      </c>
      <c r="BD64" s="0" t="n">
        <f aca="false">ModExpected!Z65</f>
        <v>2.25</v>
      </c>
      <c r="BE64" s="0" t="n">
        <f aca="false">ModExpected!AA65</f>
        <v>2.25</v>
      </c>
      <c r="BF64" s="0" t="n">
        <f aca="false">ModExpected!AB65</f>
        <v>2.25</v>
      </c>
      <c r="BG64" s="0" t="n">
        <f aca="false">HighExpected!Z65</f>
        <v>1.5</v>
      </c>
      <c r="BH64" s="0" t="n">
        <f aca="false">HighExpected!AA65</f>
        <v>1.5</v>
      </c>
      <c r="BI64" s="0" t="n">
        <f aca="false">HighExpected!AB65</f>
        <v>1.5</v>
      </c>
    </row>
    <row r="65" customFormat="false" ht="15" hidden="false" customHeight="false" outlineLevel="0" collapsed="false">
      <c r="A65" s="19" t="str">
        <f aca="false">Specs!A66</f>
        <v>eWOODY_FUEL_STUMPS_LIGHTERED_PITCHY_DIAMETER</v>
      </c>
      <c r="B65" s="0" t="n">
        <f aca="false">LowExpected!E66</f>
        <v>0</v>
      </c>
      <c r="C65" s="0" t="n">
        <f aca="false">LowExpected!F66</f>
        <v>0</v>
      </c>
      <c r="D65" s="0" t="n">
        <f aca="false">LowExpected!G66</f>
        <v>0</v>
      </c>
      <c r="E65" s="0" t="n">
        <f aca="false">LowExpected!H66</f>
        <v>0</v>
      </c>
      <c r="F65" s="0" t="n">
        <f aca="false">ModExpected!F66</f>
        <v>0</v>
      </c>
      <c r="G65" s="0" t="n">
        <f aca="false">ModExpected!G66</f>
        <v>0</v>
      </c>
      <c r="H65" s="0" t="n">
        <f aca="false">ModExpected!H66</f>
        <v>0</v>
      </c>
      <c r="I65" s="0" t="n">
        <f aca="false">HighExpected!F66</f>
        <v>0</v>
      </c>
      <c r="J65" s="0" t="n">
        <f aca="false">HighExpected!G66</f>
        <v>0</v>
      </c>
      <c r="K65" s="0" t="n">
        <f aca="false">HighExpected!H66</f>
        <v>0</v>
      </c>
      <c r="L65" s="0" t="n">
        <f aca="false">LowExpected!I66</f>
        <v>0</v>
      </c>
      <c r="M65" s="0" t="n">
        <f aca="false">LowExpected!J66</f>
        <v>0</v>
      </c>
      <c r="N65" s="0" t="n">
        <f aca="false">LowExpected!K66</f>
        <v>0</v>
      </c>
      <c r="O65" s="0" t="n">
        <f aca="false">LowExpected!L66</f>
        <v>0</v>
      </c>
      <c r="P65" s="0" t="n">
        <f aca="false">ModExpected!J66</f>
        <v>0</v>
      </c>
      <c r="Q65" s="0" t="n">
        <f aca="false">ModExpected!K66</f>
        <v>0</v>
      </c>
      <c r="R65" s="0" t="n">
        <f aca="false">ModExpected!L66</f>
        <v>0</v>
      </c>
      <c r="S65" s="0" t="n">
        <f aca="false">HighExpected!J66</f>
        <v>0</v>
      </c>
      <c r="T65" s="0" t="n">
        <f aca="false">HighExpected!K66</f>
        <v>0</v>
      </c>
      <c r="U65" s="0" t="n">
        <f aca="false">HighExpected!L66</f>
        <v>0</v>
      </c>
      <c r="V65" s="0" t="n">
        <f aca="false">LowExpected!M66</f>
        <v>0</v>
      </c>
      <c r="W65" s="0" t="n">
        <f aca="false">LowExpected!N66</f>
        <v>0</v>
      </c>
      <c r="X65" s="0" t="n">
        <f aca="false">LowExpected!O66</f>
        <v>0</v>
      </c>
      <c r="Y65" s="0" t="n">
        <f aca="false">LowExpected!P66</f>
        <v>0</v>
      </c>
      <c r="Z65" s="0" t="n">
        <f aca="false">ModExpected!N66</f>
        <v>0</v>
      </c>
      <c r="AA65" s="0" t="n">
        <f aca="false">ModExpected!O66</f>
        <v>0</v>
      </c>
      <c r="AB65" s="0" t="n">
        <f aca="false">ModExpected!P66</f>
        <v>0</v>
      </c>
      <c r="AC65" s="0" t="n">
        <f aca="false">HighExpected!N66</f>
        <v>0</v>
      </c>
      <c r="AD65" s="0" t="n">
        <f aca="false">HighExpected!O66</f>
        <v>0</v>
      </c>
      <c r="AE65" s="0" t="n">
        <f aca="false">HighExpected!P66</f>
        <v>0</v>
      </c>
      <c r="AF65" s="0" t="n">
        <f aca="false">LowExpected!Q66</f>
        <v>0</v>
      </c>
      <c r="AG65" s="0" t="n">
        <f aca="false">LowExpected!R66</f>
        <v>0</v>
      </c>
      <c r="AH65" s="0" t="n">
        <f aca="false">LowExpected!S66</f>
        <v>0</v>
      </c>
      <c r="AI65" s="0" t="n">
        <f aca="false">LowExpected!T66</f>
        <v>0</v>
      </c>
      <c r="AJ65" s="0" t="n">
        <f aca="false">ModExpected!R66</f>
        <v>0</v>
      </c>
      <c r="AK65" s="0" t="n">
        <f aca="false">ModExpected!S66</f>
        <v>0</v>
      </c>
      <c r="AL65" s="0" t="n">
        <f aca="false">ModExpected!T66</f>
        <v>0</v>
      </c>
      <c r="AM65" s="0" t="n">
        <f aca="false">HighExpected!R66</f>
        <v>0</v>
      </c>
      <c r="AN65" s="0" t="n">
        <f aca="false">HighExpected!S66</f>
        <v>0</v>
      </c>
      <c r="AO65" s="0" t="n">
        <f aca="false">HighExpected!T66</f>
        <v>0</v>
      </c>
      <c r="AP65" s="0" t="n">
        <f aca="false">LowExpected!U66</f>
        <v>0</v>
      </c>
      <c r="AQ65" s="0" t="n">
        <f aca="false">LowExpected!V66</f>
        <v>0</v>
      </c>
      <c r="AR65" s="0" t="n">
        <f aca="false">LowExpected!W66</f>
        <v>0</v>
      </c>
      <c r="AS65" s="0" t="n">
        <f aca="false">LowExpected!X66</f>
        <v>0</v>
      </c>
      <c r="AT65" s="0" t="n">
        <f aca="false">ModExpected!V66</f>
        <v>0</v>
      </c>
      <c r="AU65" s="0" t="n">
        <f aca="false">ModExpected!W66</f>
        <v>0</v>
      </c>
      <c r="AV65" s="0" t="n">
        <f aca="false">ModExpected!X66</f>
        <v>0</v>
      </c>
      <c r="AW65" s="0" t="n">
        <f aca="false">HighExpected!V66</f>
        <v>0</v>
      </c>
      <c r="AX65" s="0" t="n">
        <f aca="false">HighExpected!W66</f>
        <v>0</v>
      </c>
      <c r="AY65" s="0" t="n">
        <f aca="false">HighExpected!X66</f>
        <v>0</v>
      </c>
      <c r="AZ65" s="0" t="n">
        <f aca="false">LowExpected!Y66</f>
        <v>0</v>
      </c>
      <c r="BA65" s="0" t="n">
        <f aca="false">LowExpected!Z66</f>
        <v>0</v>
      </c>
      <c r="BB65" s="0" t="n">
        <f aca="false">LowExpected!AA66</f>
        <v>0</v>
      </c>
      <c r="BC65" s="0" t="n">
        <f aca="false">LowExpected!AB66</f>
        <v>0</v>
      </c>
      <c r="BD65" s="0" t="n">
        <f aca="false">ModExpected!Z66</f>
        <v>0</v>
      </c>
      <c r="BE65" s="0" t="n">
        <f aca="false">ModExpected!AA66</f>
        <v>0</v>
      </c>
      <c r="BF65" s="0" t="n">
        <f aca="false">ModExpected!AB66</f>
        <v>0</v>
      </c>
      <c r="BG65" s="0" t="n">
        <f aca="false">HighExpected!Z66</f>
        <v>0</v>
      </c>
      <c r="BH65" s="0" t="n">
        <f aca="false">HighExpected!AA66</f>
        <v>0</v>
      </c>
      <c r="BI65" s="0" t="n">
        <f aca="false">HighExpected!AB66</f>
        <v>0</v>
      </c>
    </row>
    <row r="66" customFormat="false" ht="15" hidden="false" customHeight="false" outlineLevel="0" collapsed="false">
      <c r="A66" s="19" t="str">
        <f aca="false">Specs!A67</f>
        <v>eWOODY_FUEL_STUMPS_LIGHTERED_PITCHY_HEIGHT</v>
      </c>
      <c r="B66" s="0" t="n">
        <f aca="false">LowExpected!E67</f>
        <v>0</v>
      </c>
      <c r="C66" s="0" t="n">
        <f aca="false">LowExpected!F67</f>
        <v>0</v>
      </c>
      <c r="D66" s="0" t="n">
        <f aca="false">LowExpected!G67</f>
        <v>0</v>
      </c>
      <c r="E66" s="0" t="n">
        <f aca="false">LowExpected!H67</f>
        <v>0</v>
      </c>
      <c r="F66" s="0" t="n">
        <f aca="false">ModExpected!F67</f>
        <v>0</v>
      </c>
      <c r="G66" s="0" t="n">
        <f aca="false">ModExpected!G67</f>
        <v>0</v>
      </c>
      <c r="H66" s="0" t="n">
        <f aca="false">ModExpected!H67</f>
        <v>0</v>
      </c>
      <c r="I66" s="0" t="n">
        <f aca="false">HighExpected!F67</f>
        <v>0</v>
      </c>
      <c r="J66" s="0" t="n">
        <f aca="false">HighExpected!G67</f>
        <v>0</v>
      </c>
      <c r="K66" s="0" t="n">
        <f aca="false">HighExpected!H67</f>
        <v>0</v>
      </c>
      <c r="L66" s="0" t="n">
        <f aca="false">LowExpected!I67</f>
        <v>0</v>
      </c>
      <c r="M66" s="0" t="n">
        <f aca="false">LowExpected!J67</f>
        <v>0</v>
      </c>
      <c r="N66" s="0" t="n">
        <f aca="false">LowExpected!K67</f>
        <v>0</v>
      </c>
      <c r="O66" s="0" t="n">
        <f aca="false">LowExpected!L67</f>
        <v>0</v>
      </c>
      <c r="P66" s="0" t="n">
        <f aca="false">ModExpected!J67</f>
        <v>0</v>
      </c>
      <c r="Q66" s="0" t="n">
        <f aca="false">ModExpected!K67</f>
        <v>0</v>
      </c>
      <c r="R66" s="0" t="n">
        <f aca="false">ModExpected!L67</f>
        <v>0</v>
      </c>
      <c r="S66" s="0" t="n">
        <f aca="false">HighExpected!J67</f>
        <v>0</v>
      </c>
      <c r="T66" s="0" t="n">
        <f aca="false">HighExpected!K67</f>
        <v>0</v>
      </c>
      <c r="U66" s="0" t="n">
        <f aca="false">HighExpected!L67</f>
        <v>0</v>
      </c>
      <c r="V66" s="0" t="n">
        <f aca="false">LowExpected!M67</f>
        <v>0</v>
      </c>
      <c r="W66" s="0" t="n">
        <f aca="false">LowExpected!N67</f>
        <v>0</v>
      </c>
      <c r="X66" s="0" t="n">
        <f aca="false">LowExpected!O67</f>
        <v>0</v>
      </c>
      <c r="Y66" s="0" t="n">
        <f aca="false">LowExpected!P67</f>
        <v>0</v>
      </c>
      <c r="Z66" s="0" t="n">
        <f aca="false">ModExpected!N67</f>
        <v>0</v>
      </c>
      <c r="AA66" s="0" t="n">
        <f aca="false">ModExpected!O67</f>
        <v>0</v>
      </c>
      <c r="AB66" s="0" t="n">
        <f aca="false">ModExpected!P67</f>
        <v>0</v>
      </c>
      <c r="AC66" s="0" t="n">
        <f aca="false">HighExpected!N67</f>
        <v>0</v>
      </c>
      <c r="AD66" s="0" t="n">
        <f aca="false">HighExpected!O67</f>
        <v>0</v>
      </c>
      <c r="AE66" s="0" t="n">
        <f aca="false">HighExpected!P67</f>
        <v>0</v>
      </c>
      <c r="AF66" s="0" t="n">
        <f aca="false">LowExpected!Q67</f>
        <v>0</v>
      </c>
      <c r="AG66" s="0" t="n">
        <f aca="false">LowExpected!R67</f>
        <v>0</v>
      </c>
      <c r="AH66" s="0" t="n">
        <f aca="false">LowExpected!S67</f>
        <v>0</v>
      </c>
      <c r="AI66" s="0" t="n">
        <f aca="false">LowExpected!T67</f>
        <v>0</v>
      </c>
      <c r="AJ66" s="0" t="n">
        <f aca="false">ModExpected!R67</f>
        <v>0</v>
      </c>
      <c r="AK66" s="0" t="n">
        <f aca="false">ModExpected!S67</f>
        <v>0</v>
      </c>
      <c r="AL66" s="0" t="n">
        <f aca="false">ModExpected!T67</f>
        <v>0</v>
      </c>
      <c r="AM66" s="0" t="n">
        <f aca="false">HighExpected!R67</f>
        <v>0</v>
      </c>
      <c r="AN66" s="0" t="n">
        <f aca="false">HighExpected!S67</f>
        <v>0</v>
      </c>
      <c r="AO66" s="0" t="n">
        <f aca="false">HighExpected!T67</f>
        <v>0</v>
      </c>
      <c r="AP66" s="0" t="n">
        <f aca="false">LowExpected!U67</f>
        <v>0</v>
      </c>
      <c r="AQ66" s="0" t="n">
        <f aca="false">LowExpected!V67</f>
        <v>0</v>
      </c>
      <c r="AR66" s="0" t="n">
        <f aca="false">LowExpected!W67</f>
        <v>0</v>
      </c>
      <c r="AS66" s="0" t="n">
        <f aca="false">LowExpected!X67</f>
        <v>0</v>
      </c>
      <c r="AT66" s="0" t="n">
        <f aca="false">ModExpected!V67</f>
        <v>0</v>
      </c>
      <c r="AU66" s="0" t="n">
        <f aca="false">ModExpected!W67</f>
        <v>0</v>
      </c>
      <c r="AV66" s="0" t="n">
        <f aca="false">ModExpected!X67</f>
        <v>0</v>
      </c>
      <c r="AW66" s="0" t="n">
        <f aca="false">HighExpected!V67</f>
        <v>0</v>
      </c>
      <c r="AX66" s="0" t="n">
        <f aca="false">HighExpected!W67</f>
        <v>0</v>
      </c>
      <c r="AY66" s="0" t="n">
        <f aca="false">HighExpected!X67</f>
        <v>0</v>
      </c>
      <c r="AZ66" s="0" t="n">
        <f aca="false">LowExpected!Y67</f>
        <v>0</v>
      </c>
      <c r="BA66" s="0" t="n">
        <f aca="false">LowExpected!Z67</f>
        <v>0</v>
      </c>
      <c r="BB66" s="0" t="n">
        <f aca="false">LowExpected!AA67</f>
        <v>0</v>
      </c>
      <c r="BC66" s="0" t="n">
        <f aca="false">LowExpected!AB67</f>
        <v>0</v>
      </c>
      <c r="BD66" s="0" t="n">
        <f aca="false">ModExpected!Z67</f>
        <v>0</v>
      </c>
      <c r="BE66" s="0" t="n">
        <f aca="false">ModExpected!AA67</f>
        <v>0</v>
      </c>
      <c r="BF66" s="0" t="n">
        <f aca="false">ModExpected!AB67</f>
        <v>0</v>
      </c>
      <c r="BG66" s="0" t="n">
        <f aca="false">HighExpected!Z67</f>
        <v>0</v>
      </c>
      <c r="BH66" s="0" t="n">
        <f aca="false">HighExpected!AA67</f>
        <v>0</v>
      </c>
      <c r="BI66" s="0" t="n">
        <f aca="false">HighExpected!AB67</f>
        <v>0</v>
      </c>
    </row>
    <row r="67" customFormat="false" ht="15" hidden="false" customHeight="false" outlineLevel="0" collapsed="false">
      <c r="A67" s="19" t="str">
        <f aca="false">Specs!A68</f>
        <v>eWOODY_FUEL_STUMPS_LIGHTERED_PITCHY_STEM_DENSITY</v>
      </c>
      <c r="B67" s="0" t="n">
        <f aca="false">LowExpected!E68</f>
        <v>0</v>
      </c>
      <c r="C67" s="0" t="n">
        <f aca="false">LowExpected!F68</f>
        <v>0</v>
      </c>
      <c r="D67" s="0" t="n">
        <f aca="false">LowExpected!G68</f>
        <v>0</v>
      </c>
      <c r="E67" s="0" t="n">
        <f aca="false">LowExpected!H68</f>
        <v>0</v>
      </c>
      <c r="F67" s="0" t="n">
        <f aca="false">ModExpected!F68</f>
        <v>0</v>
      </c>
      <c r="G67" s="0" t="n">
        <f aca="false">ModExpected!G68</f>
        <v>0</v>
      </c>
      <c r="H67" s="0" t="n">
        <f aca="false">ModExpected!H68</f>
        <v>0</v>
      </c>
      <c r="I67" s="0" t="n">
        <f aca="false">HighExpected!F68</f>
        <v>0</v>
      </c>
      <c r="J67" s="0" t="n">
        <f aca="false">HighExpected!G68</f>
        <v>0</v>
      </c>
      <c r="K67" s="0" t="n">
        <f aca="false">HighExpected!H68</f>
        <v>0</v>
      </c>
      <c r="L67" s="0" t="n">
        <f aca="false">LowExpected!I68</f>
        <v>0</v>
      </c>
      <c r="M67" s="0" t="n">
        <f aca="false">LowExpected!J68</f>
        <v>0</v>
      </c>
      <c r="N67" s="0" t="n">
        <f aca="false">LowExpected!K68</f>
        <v>0</v>
      </c>
      <c r="O67" s="0" t="n">
        <f aca="false">LowExpected!L68</f>
        <v>0</v>
      </c>
      <c r="P67" s="0" t="n">
        <f aca="false">ModExpected!J68</f>
        <v>0</v>
      </c>
      <c r="Q67" s="0" t="n">
        <f aca="false">ModExpected!K68</f>
        <v>0</v>
      </c>
      <c r="R67" s="0" t="n">
        <f aca="false">ModExpected!L68</f>
        <v>0</v>
      </c>
      <c r="S67" s="0" t="n">
        <f aca="false">HighExpected!J68</f>
        <v>0</v>
      </c>
      <c r="T67" s="0" t="n">
        <f aca="false">HighExpected!K68</f>
        <v>0</v>
      </c>
      <c r="U67" s="0" t="n">
        <f aca="false">HighExpected!L68</f>
        <v>0</v>
      </c>
      <c r="V67" s="0" t="n">
        <f aca="false">LowExpected!M68</f>
        <v>0</v>
      </c>
      <c r="W67" s="0" t="n">
        <f aca="false">LowExpected!N68</f>
        <v>0</v>
      </c>
      <c r="X67" s="0" t="n">
        <f aca="false">LowExpected!O68</f>
        <v>0</v>
      </c>
      <c r="Y67" s="0" t="n">
        <f aca="false">LowExpected!P68</f>
        <v>0</v>
      </c>
      <c r="Z67" s="0" t="n">
        <f aca="false">ModExpected!N68</f>
        <v>0</v>
      </c>
      <c r="AA67" s="0" t="n">
        <f aca="false">ModExpected!O68</f>
        <v>0</v>
      </c>
      <c r="AB67" s="0" t="n">
        <f aca="false">ModExpected!P68</f>
        <v>0</v>
      </c>
      <c r="AC67" s="0" t="n">
        <f aca="false">HighExpected!N68</f>
        <v>0</v>
      </c>
      <c r="AD67" s="0" t="n">
        <f aca="false">HighExpected!O68</f>
        <v>0</v>
      </c>
      <c r="AE67" s="0" t="n">
        <f aca="false">HighExpected!P68</f>
        <v>0</v>
      </c>
      <c r="AF67" s="0" t="n">
        <f aca="false">LowExpected!Q68</f>
        <v>0</v>
      </c>
      <c r="AG67" s="0" t="n">
        <f aca="false">LowExpected!R68</f>
        <v>0</v>
      </c>
      <c r="AH67" s="0" t="n">
        <f aca="false">LowExpected!S68</f>
        <v>0</v>
      </c>
      <c r="AI67" s="0" t="n">
        <f aca="false">LowExpected!T68</f>
        <v>0</v>
      </c>
      <c r="AJ67" s="0" t="n">
        <f aca="false">ModExpected!R68</f>
        <v>0</v>
      </c>
      <c r="AK67" s="0" t="n">
        <f aca="false">ModExpected!S68</f>
        <v>0</v>
      </c>
      <c r="AL67" s="0" t="n">
        <f aca="false">ModExpected!T68</f>
        <v>0</v>
      </c>
      <c r="AM67" s="0" t="n">
        <f aca="false">HighExpected!R68</f>
        <v>0</v>
      </c>
      <c r="AN67" s="0" t="n">
        <f aca="false">HighExpected!S68</f>
        <v>0</v>
      </c>
      <c r="AO67" s="0" t="n">
        <f aca="false">HighExpected!T68</f>
        <v>0</v>
      </c>
      <c r="AP67" s="0" t="n">
        <f aca="false">LowExpected!U68</f>
        <v>0</v>
      </c>
      <c r="AQ67" s="0" t="n">
        <f aca="false">LowExpected!V68</f>
        <v>0</v>
      </c>
      <c r="AR67" s="0" t="n">
        <f aca="false">LowExpected!W68</f>
        <v>0</v>
      </c>
      <c r="AS67" s="0" t="n">
        <f aca="false">LowExpected!X68</f>
        <v>0</v>
      </c>
      <c r="AT67" s="0" t="n">
        <f aca="false">ModExpected!V68</f>
        <v>0</v>
      </c>
      <c r="AU67" s="0" t="n">
        <f aca="false">ModExpected!W68</f>
        <v>0</v>
      </c>
      <c r="AV67" s="0" t="n">
        <f aca="false">ModExpected!X68</f>
        <v>0</v>
      </c>
      <c r="AW67" s="0" t="n">
        <f aca="false">HighExpected!V68</f>
        <v>0</v>
      </c>
      <c r="AX67" s="0" t="n">
        <f aca="false">HighExpected!W68</f>
        <v>0</v>
      </c>
      <c r="AY67" s="0" t="n">
        <f aca="false">HighExpected!X68</f>
        <v>0</v>
      </c>
      <c r="AZ67" s="0" t="n">
        <f aca="false">LowExpected!Y68</f>
        <v>0</v>
      </c>
      <c r="BA67" s="0" t="n">
        <f aca="false">LowExpected!Z68</f>
        <v>0</v>
      </c>
      <c r="BB67" s="0" t="n">
        <f aca="false">LowExpected!AA68</f>
        <v>0</v>
      </c>
      <c r="BC67" s="0" t="n">
        <f aca="false">LowExpected!AB68</f>
        <v>0</v>
      </c>
      <c r="BD67" s="0" t="n">
        <f aca="false">ModExpected!Z68</f>
        <v>0</v>
      </c>
      <c r="BE67" s="0" t="n">
        <f aca="false">ModExpected!AA68</f>
        <v>0</v>
      </c>
      <c r="BF67" s="0" t="n">
        <f aca="false">ModExpected!AB68</f>
        <v>0</v>
      </c>
      <c r="BG67" s="0" t="n">
        <f aca="false">HighExpected!Z68</f>
        <v>0</v>
      </c>
      <c r="BH67" s="0" t="n">
        <f aca="false">HighExpected!AA68</f>
        <v>0</v>
      </c>
      <c r="BI67" s="0" t="n">
        <f aca="false">HighExpected!AB68</f>
        <v>0</v>
      </c>
    </row>
    <row r="68" customFormat="false" ht="15" hidden="false" customHeight="false" outlineLevel="0" collapsed="false">
      <c r="A68" s="19" t="str">
        <f aca="false">Specs!A69</f>
        <v>eWOODY_FUEL_PILES_CLEAN_LOADING</v>
      </c>
      <c r="B68" s="0" t="n">
        <f aca="false">LowExpected!E69</f>
        <v>0.078119</v>
      </c>
      <c r="C68" s="0" t="n">
        <f aca="false">LowExpected!F69</f>
        <v>0.05858925</v>
      </c>
      <c r="D68" s="0" t="n">
        <f aca="false">LowExpected!G69</f>
        <v>0.05858925</v>
      </c>
      <c r="E68" s="0" t="n">
        <f aca="false">LowExpected!H69</f>
        <v>0.05858925</v>
      </c>
      <c r="F68" s="0" t="n">
        <f aca="false">ModExpected!F69</f>
        <v>0.0703071</v>
      </c>
      <c r="G68" s="0" t="n">
        <f aca="false">ModExpected!G69</f>
        <v>0.0703071</v>
      </c>
      <c r="H68" s="0" t="n">
        <f aca="false">ModExpected!H69</f>
        <v>0.0703071</v>
      </c>
      <c r="I68" s="0" t="n">
        <f aca="false">HighExpected!F69</f>
        <v>0.0703071</v>
      </c>
      <c r="J68" s="0" t="n">
        <f aca="false">HighExpected!G69</f>
        <v>0.0703071</v>
      </c>
      <c r="K68" s="0" t="n">
        <f aca="false">HighExpected!H69</f>
        <v>0.0703071</v>
      </c>
      <c r="L68" s="0" t="n">
        <f aca="false">LowExpected!I69</f>
        <v>0</v>
      </c>
      <c r="M68" s="0" t="n">
        <f aca="false">LowExpected!J69</f>
        <v>0</v>
      </c>
      <c r="N68" s="0" t="n">
        <f aca="false">LowExpected!K69</f>
        <v>0</v>
      </c>
      <c r="O68" s="0" t="n">
        <f aca="false">LowExpected!L69</f>
        <v>0</v>
      </c>
      <c r="P68" s="0" t="n">
        <f aca="false">ModExpected!J69</f>
        <v>0</v>
      </c>
      <c r="Q68" s="0" t="n">
        <f aca="false">ModExpected!K69</f>
        <v>0</v>
      </c>
      <c r="R68" s="0" t="n">
        <f aca="false">ModExpected!L69</f>
        <v>0</v>
      </c>
      <c r="S68" s="0" t="n">
        <f aca="false">HighExpected!J69</f>
        <v>0</v>
      </c>
      <c r="T68" s="0" t="n">
        <f aca="false">HighExpected!K69</f>
        <v>0</v>
      </c>
      <c r="U68" s="0" t="n">
        <f aca="false">HighExpected!L69</f>
        <v>0</v>
      </c>
      <c r="V68" s="0" t="n">
        <f aca="false">LowExpected!M69</f>
        <v>0</v>
      </c>
      <c r="W68" s="0" t="n">
        <f aca="false">LowExpected!N69</f>
        <v>0</v>
      </c>
      <c r="X68" s="0" t="n">
        <f aca="false">LowExpected!O69</f>
        <v>0</v>
      </c>
      <c r="Y68" s="0" t="n">
        <f aca="false">LowExpected!P69</f>
        <v>0</v>
      </c>
      <c r="Z68" s="0" t="n">
        <f aca="false">ModExpected!N69</f>
        <v>0</v>
      </c>
      <c r="AA68" s="0" t="n">
        <f aca="false">ModExpected!O69</f>
        <v>0</v>
      </c>
      <c r="AB68" s="0" t="n">
        <f aca="false">ModExpected!P69</f>
        <v>0</v>
      </c>
      <c r="AC68" s="0" t="n">
        <f aca="false">HighExpected!N69</f>
        <v>0</v>
      </c>
      <c r="AD68" s="0" t="n">
        <f aca="false">HighExpected!O69</f>
        <v>0</v>
      </c>
      <c r="AE68" s="0" t="n">
        <f aca="false">HighExpected!P69</f>
        <v>0</v>
      </c>
      <c r="AF68" s="0" t="n">
        <f aca="false">LowExpected!Q69</f>
        <v>0.081811</v>
      </c>
      <c r="AG68" s="0" t="n">
        <f aca="false">LowExpected!R69</f>
        <v>0.06135825</v>
      </c>
      <c r="AH68" s="0" t="n">
        <f aca="false">LowExpected!S69</f>
        <v>0.06135825</v>
      </c>
      <c r="AI68" s="0" t="n">
        <f aca="false">LowExpected!T69</f>
        <v>0.06135825</v>
      </c>
      <c r="AJ68" s="0" t="n">
        <f aca="false">ModExpected!R69</f>
        <v>0.0736299</v>
      </c>
      <c r="AK68" s="0" t="n">
        <f aca="false">ModExpected!S69</f>
        <v>0.0736299</v>
      </c>
      <c r="AL68" s="0" t="n">
        <f aca="false">ModExpected!T69</f>
        <v>0.0736299</v>
      </c>
      <c r="AM68" s="0" t="n">
        <f aca="false">HighExpected!R69</f>
        <v>0.0736299</v>
      </c>
      <c r="AN68" s="0" t="n">
        <f aca="false">HighExpected!S69</f>
        <v>0.0736299</v>
      </c>
      <c r="AO68" s="0" t="n">
        <f aca="false">HighExpected!T69</f>
        <v>0.0736299</v>
      </c>
      <c r="AP68" s="0" t="n">
        <f aca="false">LowExpected!U69</f>
        <v>0.135893</v>
      </c>
      <c r="AQ68" s="0" t="n">
        <f aca="false">LowExpected!V69</f>
        <v>0.10191975</v>
      </c>
      <c r="AR68" s="0" t="n">
        <f aca="false">LowExpected!W69</f>
        <v>0.10191975</v>
      </c>
      <c r="AS68" s="0" t="n">
        <f aca="false">LowExpected!X69</f>
        <v>0.10191975</v>
      </c>
      <c r="AT68" s="0" t="n">
        <f aca="false">ModExpected!V69</f>
        <v>0.1223037</v>
      </c>
      <c r="AU68" s="0" t="n">
        <f aca="false">ModExpected!W69</f>
        <v>0.1223037</v>
      </c>
      <c r="AV68" s="0" t="n">
        <f aca="false">ModExpected!X69</f>
        <v>0.1223037</v>
      </c>
      <c r="AW68" s="0" t="n">
        <f aca="false">HighExpected!V69</f>
        <v>0.1223037</v>
      </c>
      <c r="AX68" s="0" t="n">
        <f aca="false">HighExpected!W69</f>
        <v>0.1223037</v>
      </c>
      <c r="AY68" s="0" t="n">
        <f aca="false">HighExpected!X69</f>
        <v>0.1223037</v>
      </c>
      <c r="AZ68" s="0" t="n">
        <f aca="false">LowExpected!Y69</f>
        <v>0</v>
      </c>
      <c r="BA68" s="0" t="n">
        <f aca="false">LowExpected!Z69</f>
        <v>0</v>
      </c>
      <c r="BB68" s="0" t="n">
        <f aca="false">LowExpected!AA69</f>
        <v>0</v>
      </c>
      <c r="BC68" s="0" t="n">
        <f aca="false">LowExpected!AB69</f>
        <v>0</v>
      </c>
      <c r="BD68" s="0" t="n">
        <f aca="false">ModExpected!Z69</f>
        <v>0</v>
      </c>
      <c r="BE68" s="0" t="n">
        <f aca="false">ModExpected!AA69</f>
        <v>0</v>
      </c>
      <c r="BF68" s="0" t="n">
        <f aca="false">ModExpected!AB69</f>
        <v>0</v>
      </c>
      <c r="BG68" s="0" t="n">
        <f aca="false">HighExpected!Z69</f>
        <v>0</v>
      </c>
      <c r="BH68" s="0" t="n">
        <f aca="false">HighExpected!AA69</f>
        <v>0</v>
      </c>
      <c r="BI68" s="0" t="n">
        <f aca="false">HighExpected!AB69</f>
        <v>0</v>
      </c>
    </row>
    <row r="69" customFormat="false" ht="15" hidden="false" customHeight="false" outlineLevel="0" collapsed="false">
      <c r="A69" s="19" t="str">
        <f aca="false">Specs!A70</f>
        <v>eWOODY_FUEL_PILES_DIRTY_LOADING</v>
      </c>
      <c r="B69" s="0" t="n">
        <f aca="false">LowExpected!E70</f>
        <v>0</v>
      </c>
      <c r="C69" s="0" t="n">
        <f aca="false">LowExpected!F70</f>
        <v>0</v>
      </c>
      <c r="D69" s="0" t="n">
        <f aca="false">LowExpected!G70</f>
        <v>0</v>
      </c>
      <c r="E69" s="0" t="n">
        <f aca="false">LowExpected!H70</f>
        <v>0</v>
      </c>
      <c r="F69" s="0" t="n">
        <f aca="false">ModExpected!F70</f>
        <v>0</v>
      </c>
      <c r="G69" s="0" t="n">
        <f aca="false">ModExpected!G70</f>
        <v>0</v>
      </c>
      <c r="H69" s="0" t="n">
        <f aca="false">ModExpected!H70</f>
        <v>0</v>
      </c>
      <c r="I69" s="0" t="n">
        <f aca="false">HighExpected!F70</f>
        <v>0</v>
      </c>
      <c r="J69" s="0" t="n">
        <f aca="false">HighExpected!G70</f>
        <v>0</v>
      </c>
      <c r="K69" s="0" t="n">
        <f aca="false">HighExpected!H70</f>
        <v>0</v>
      </c>
      <c r="L69" s="0" t="n">
        <f aca="false">LowExpected!I70</f>
        <v>0</v>
      </c>
      <c r="M69" s="0" t="n">
        <f aca="false">LowExpected!J70</f>
        <v>0</v>
      </c>
      <c r="N69" s="0" t="n">
        <f aca="false">LowExpected!K70</f>
        <v>0</v>
      </c>
      <c r="O69" s="0" t="n">
        <f aca="false">LowExpected!L70</f>
        <v>0</v>
      </c>
      <c r="P69" s="0" t="n">
        <f aca="false">ModExpected!J70</f>
        <v>0</v>
      </c>
      <c r="Q69" s="0" t="n">
        <f aca="false">ModExpected!K70</f>
        <v>0</v>
      </c>
      <c r="R69" s="0" t="n">
        <f aca="false">ModExpected!L70</f>
        <v>0</v>
      </c>
      <c r="S69" s="0" t="n">
        <f aca="false">HighExpected!J70</f>
        <v>0</v>
      </c>
      <c r="T69" s="0" t="n">
        <f aca="false">HighExpected!K70</f>
        <v>0</v>
      </c>
      <c r="U69" s="0" t="n">
        <f aca="false">HighExpected!L70</f>
        <v>0</v>
      </c>
      <c r="V69" s="0" t="n">
        <f aca="false">LowExpected!M70</f>
        <v>0</v>
      </c>
      <c r="W69" s="0" t="n">
        <f aca="false">LowExpected!N70</f>
        <v>0</v>
      </c>
      <c r="X69" s="0" t="n">
        <f aca="false">LowExpected!O70</f>
        <v>0</v>
      </c>
      <c r="Y69" s="0" t="n">
        <f aca="false">LowExpected!P70</f>
        <v>0</v>
      </c>
      <c r="Z69" s="0" t="n">
        <f aca="false">ModExpected!N70</f>
        <v>0</v>
      </c>
      <c r="AA69" s="0" t="n">
        <f aca="false">ModExpected!O70</f>
        <v>0</v>
      </c>
      <c r="AB69" s="0" t="n">
        <f aca="false">ModExpected!P70</f>
        <v>0</v>
      </c>
      <c r="AC69" s="0" t="n">
        <f aca="false">HighExpected!N70</f>
        <v>0</v>
      </c>
      <c r="AD69" s="0" t="n">
        <f aca="false">HighExpected!O70</f>
        <v>0</v>
      </c>
      <c r="AE69" s="0" t="n">
        <f aca="false">HighExpected!P70</f>
        <v>0</v>
      </c>
      <c r="AF69" s="0" t="n">
        <f aca="false">LowExpected!Q70</f>
        <v>0</v>
      </c>
      <c r="AG69" s="0" t="n">
        <f aca="false">LowExpected!R70</f>
        <v>0</v>
      </c>
      <c r="AH69" s="0" t="n">
        <f aca="false">LowExpected!S70</f>
        <v>0</v>
      </c>
      <c r="AI69" s="0" t="n">
        <f aca="false">LowExpected!T70</f>
        <v>0</v>
      </c>
      <c r="AJ69" s="0" t="n">
        <f aca="false">ModExpected!R70</f>
        <v>0</v>
      </c>
      <c r="AK69" s="0" t="n">
        <f aca="false">ModExpected!S70</f>
        <v>0</v>
      </c>
      <c r="AL69" s="0" t="n">
        <f aca="false">ModExpected!T70</f>
        <v>0</v>
      </c>
      <c r="AM69" s="0" t="n">
        <f aca="false">HighExpected!R70</f>
        <v>0</v>
      </c>
      <c r="AN69" s="0" t="n">
        <f aca="false">HighExpected!S70</f>
        <v>0</v>
      </c>
      <c r="AO69" s="0" t="n">
        <f aca="false">HighExpected!T70</f>
        <v>0</v>
      </c>
      <c r="AP69" s="0" t="n">
        <f aca="false">LowExpected!U70</f>
        <v>0</v>
      </c>
      <c r="AQ69" s="0" t="n">
        <f aca="false">LowExpected!V70</f>
        <v>0</v>
      </c>
      <c r="AR69" s="0" t="n">
        <f aca="false">LowExpected!W70</f>
        <v>0</v>
      </c>
      <c r="AS69" s="0" t="n">
        <f aca="false">LowExpected!X70</f>
        <v>0</v>
      </c>
      <c r="AT69" s="0" t="n">
        <f aca="false">ModExpected!V70</f>
        <v>0</v>
      </c>
      <c r="AU69" s="0" t="n">
        <f aca="false">ModExpected!W70</f>
        <v>0</v>
      </c>
      <c r="AV69" s="0" t="n">
        <f aca="false">ModExpected!X70</f>
        <v>0</v>
      </c>
      <c r="AW69" s="0" t="n">
        <f aca="false">HighExpected!V70</f>
        <v>0</v>
      </c>
      <c r="AX69" s="0" t="n">
        <f aca="false">HighExpected!W70</f>
        <v>0</v>
      </c>
      <c r="AY69" s="0" t="n">
        <f aca="false">HighExpected!X70</f>
        <v>0</v>
      </c>
      <c r="AZ69" s="0" t="n">
        <f aca="false">LowExpected!Y70</f>
        <v>0</v>
      </c>
      <c r="BA69" s="0" t="n">
        <f aca="false">LowExpected!Z70</f>
        <v>0</v>
      </c>
      <c r="BB69" s="0" t="n">
        <f aca="false">LowExpected!AA70</f>
        <v>0</v>
      </c>
      <c r="BC69" s="0" t="n">
        <f aca="false">LowExpected!AB70</f>
        <v>0</v>
      </c>
      <c r="BD69" s="0" t="n">
        <f aca="false">ModExpected!Z70</f>
        <v>0</v>
      </c>
      <c r="BE69" s="0" t="n">
        <f aca="false">ModExpected!AA70</f>
        <v>0</v>
      </c>
      <c r="BF69" s="0" t="n">
        <f aca="false">ModExpected!AB70</f>
        <v>0</v>
      </c>
      <c r="BG69" s="0" t="n">
        <f aca="false">HighExpected!Z70</f>
        <v>0</v>
      </c>
      <c r="BH69" s="0" t="n">
        <f aca="false">HighExpected!AA70</f>
        <v>0</v>
      </c>
      <c r="BI69" s="0" t="n">
        <f aca="false">HighExpected!AB70</f>
        <v>0</v>
      </c>
    </row>
    <row r="70" customFormat="false" ht="15" hidden="false" customHeight="false" outlineLevel="0" collapsed="false">
      <c r="A70" s="19" t="str">
        <f aca="false">Specs!A71</f>
        <v>eWOODY_FUEL_PILES_VERYDIRTY_LOADING</v>
      </c>
      <c r="B70" s="0" t="n">
        <f aca="false">LowExpected!E71</f>
        <v>0</v>
      </c>
      <c r="C70" s="0" t="n">
        <f aca="false">LowExpected!F71</f>
        <v>0</v>
      </c>
      <c r="D70" s="0" t="n">
        <f aca="false">LowExpected!G71</f>
        <v>0</v>
      </c>
      <c r="E70" s="0" t="n">
        <f aca="false">LowExpected!H71</f>
        <v>0</v>
      </c>
      <c r="F70" s="0" t="n">
        <f aca="false">ModExpected!F71</f>
        <v>0</v>
      </c>
      <c r="G70" s="0" t="n">
        <f aca="false">ModExpected!G71</f>
        <v>0</v>
      </c>
      <c r="H70" s="0" t="n">
        <f aca="false">ModExpected!H71</f>
        <v>0</v>
      </c>
      <c r="I70" s="0" t="n">
        <f aca="false">HighExpected!F71</f>
        <v>0</v>
      </c>
      <c r="J70" s="0" t="n">
        <f aca="false">HighExpected!G71</f>
        <v>0</v>
      </c>
      <c r="K70" s="0" t="n">
        <f aca="false">HighExpected!H71</f>
        <v>0</v>
      </c>
      <c r="L70" s="0" t="n">
        <f aca="false">LowExpected!I71</f>
        <v>0</v>
      </c>
      <c r="M70" s="0" t="n">
        <f aca="false">LowExpected!J71</f>
        <v>0</v>
      </c>
      <c r="N70" s="0" t="n">
        <f aca="false">LowExpected!K71</f>
        <v>0</v>
      </c>
      <c r="O70" s="0" t="n">
        <f aca="false">LowExpected!L71</f>
        <v>0</v>
      </c>
      <c r="P70" s="0" t="n">
        <f aca="false">ModExpected!J71</f>
        <v>0</v>
      </c>
      <c r="Q70" s="0" t="n">
        <f aca="false">ModExpected!K71</f>
        <v>0</v>
      </c>
      <c r="R70" s="0" t="n">
        <f aca="false">ModExpected!L71</f>
        <v>0</v>
      </c>
      <c r="S70" s="0" t="n">
        <f aca="false">HighExpected!J71</f>
        <v>0</v>
      </c>
      <c r="T70" s="0" t="n">
        <f aca="false">HighExpected!K71</f>
        <v>0</v>
      </c>
      <c r="U70" s="0" t="n">
        <f aca="false">HighExpected!L71</f>
        <v>0</v>
      </c>
      <c r="V70" s="0" t="n">
        <f aca="false">LowExpected!M71</f>
        <v>0</v>
      </c>
      <c r="W70" s="0" t="n">
        <f aca="false">LowExpected!N71</f>
        <v>0</v>
      </c>
      <c r="X70" s="0" t="n">
        <f aca="false">LowExpected!O71</f>
        <v>0</v>
      </c>
      <c r="Y70" s="0" t="n">
        <f aca="false">LowExpected!P71</f>
        <v>0</v>
      </c>
      <c r="Z70" s="0" t="n">
        <f aca="false">ModExpected!N71</f>
        <v>0</v>
      </c>
      <c r="AA70" s="0" t="n">
        <f aca="false">ModExpected!O71</f>
        <v>0</v>
      </c>
      <c r="AB70" s="0" t="n">
        <f aca="false">ModExpected!P71</f>
        <v>0</v>
      </c>
      <c r="AC70" s="0" t="n">
        <f aca="false">HighExpected!N71</f>
        <v>0</v>
      </c>
      <c r="AD70" s="0" t="n">
        <f aca="false">HighExpected!O71</f>
        <v>0</v>
      </c>
      <c r="AE70" s="0" t="n">
        <f aca="false">HighExpected!P71</f>
        <v>0</v>
      </c>
      <c r="AF70" s="0" t="n">
        <f aca="false">LowExpected!Q71</f>
        <v>0</v>
      </c>
      <c r="AG70" s="0" t="n">
        <f aca="false">LowExpected!R71</f>
        <v>0</v>
      </c>
      <c r="AH70" s="0" t="n">
        <f aca="false">LowExpected!S71</f>
        <v>0</v>
      </c>
      <c r="AI70" s="0" t="n">
        <f aca="false">LowExpected!T71</f>
        <v>0</v>
      </c>
      <c r="AJ70" s="0" t="n">
        <f aca="false">ModExpected!R71</f>
        <v>0</v>
      </c>
      <c r="AK70" s="0" t="n">
        <f aca="false">ModExpected!S71</f>
        <v>0</v>
      </c>
      <c r="AL70" s="0" t="n">
        <f aca="false">ModExpected!T71</f>
        <v>0</v>
      </c>
      <c r="AM70" s="0" t="n">
        <f aca="false">HighExpected!R71</f>
        <v>0</v>
      </c>
      <c r="AN70" s="0" t="n">
        <f aca="false">HighExpected!S71</f>
        <v>0</v>
      </c>
      <c r="AO70" s="0" t="n">
        <f aca="false">HighExpected!T71</f>
        <v>0</v>
      </c>
      <c r="AP70" s="0" t="n">
        <f aca="false">LowExpected!U71</f>
        <v>0</v>
      </c>
      <c r="AQ70" s="0" t="n">
        <f aca="false">LowExpected!V71</f>
        <v>0</v>
      </c>
      <c r="AR70" s="0" t="n">
        <f aca="false">LowExpected!W71</f>
        <v>0</v>
      </c>
      <c r="AS70" s="0" t="n">
        <f aca="false">LowExpected!X71</f>
        <v>0</v>
      </c>
      <c r="AT70" s="0" t="n">
        <f aca="false">ModExpected!V71</f>
        <v>0</v>
      </c>
      <c r="AU70" s="0" t="n">
        <f aca="false">ModExpected!W71</f>
        <v>0</v>
      </c>
      <c r="AV70" s="0" t="n">
        <f aca="false">ModExpected!X71</f>
        <v>0</v>
      </c>
      <c r="AW70" s="0" t="n">
        <f aca="false">HighExpected!V71</f>
        <v>0</v>
      </c>
      <c r="AX70" s="0" t="n">
        <f aca="false">HighExpected!W71</f>
        <v>0</v>
      </c>
      <c r="AY70" s="0" t="n">
        <f aca="false">HighExpected!X71</f>
        <v>0</v>
      </c>
      <c r="AZ70" s="0" t="n">
        <f aca="false">LowExpected!Y71</f>
        <v>0</v>
      </c>
      <c r="BA70" s="0" t="n">
        <f aca="false">LowExpected!Z71</f>
        <v>0</v>
      </c>
      <c r="BB70" s="0" t="n">
        <f aca="false">LowExpected!AA71</f>
        <v>0</v>
      </c>
      <c r="BC70" s="0" t="n">
        <f aca="false">LowExpected!AB71</f>
        <v>0</v>
      </c>
      <c r="BD70" s="0" t="n">
        <f aca="false">ModExpected!Z71</f>
        <v>0</v>
      </c>
      <c r="BE70" s="0" t="n">
        <f aca="false">ModExpected!AA71</f>
        <v>0</v>
      </c>
      <c r="BF70" s="0" t="n">
        <f aca="false">ModExpected!AB71</f>
        <v>0</v>
      </c>
      <c r="BG70" s="0" t="n">
        <f aca="false">HighExpected!Z71</f>
        <v>0</v>
      </c>
      <c r="BH70" s="0" t="n">
        <f aca="false">HighExpected!AA71</f>
        <v>0</v>
      </c>
      <c r="BI70" s="0" t="n">
        <f aca="false">HighExpected!AB71</f>
        <v>0</v>
      </c>
    </row>
    <row r="71" customFormat="false" ht="15" hidden="false" customHeight="false" outlineLevel="0" collapsed="false">
      <c r="A71" s="19" t="str">
        <f aca="false">Specs!A72</f>
        <v>eLITTER_LITTER_TYPE_BROADLEAF_DECIDUOUS_RELATIVE_COVER</v>
      </c>
      <c r="B71" s="0" t="n">
        <f aca="false">LowExpected!E72</f>
        <v>0</v>
      </c>
      <c r="C71" s="0" t="n">
        <f aca="false">LowExpected!F72</f>
        <v>0</v>
      </c>
      <c r="D71" s="0" t="n">
        <f aca="false">LowExpected!G72</f>
        <v>0</v>
      </c>
      <c r="E71" s="0" t="n">
        <f aca="false">LowExpected!H72</f>
        <v>0</v>
      </c>
      <c r="F71" s="0" t="n">
        <f aca="false">ModExpected!F72</f>
        <v>0</v>
      </c>
      <c r="G71" s="0" t="n">
        <f aca="false">ModExpected!G72</f>
        <v>0</v>
      </c>
      <c r="H71" s="0" t="n">
        <f aca="false">ModExpected!H72</f>
        <v>0</v>
      </c>
      <c r="I71" s="0" t="n">
        <f aca="false">HighExpected!F72</f>
        <v>0</v>
      </c>
      <c r="J71" s="0" t="n">
        <f aca="false">HighExpected!G72</f>
        <v>0</v>
      </c>
      <c r="K71" s="0" t="n">
        <f aca="false">HighExpected!H72</f>
        <v>0</v>
      </c>
      <c r="L71" s="0" t="n">
        <f aca="false">LowExpected!I72</f>
        <v>0</v>
      </c>
      <c r="M71" s="0" t="n">
        <f aca="false">LowExpected!J72</f>
        <v>0</v>
      </c>
      <c r="N71" s="0" t="n">
        <f aca="false">LowExpected!K72</f>
        <v>0</v>
      </c>
      <c r="O71" s="0" t="n">
        <f aca="false">LowExpected!L72</f>
        <v>0</v>
      </c>
      <c r="P71" s="0" t="n">
        <f aca="false">ModExpected!J72</f>
        <v>0</v>
      </c>
      <c r="Q71" s="0" t="n">
        <f aca="false">ModExpected!K72</f>
        <v>0</v>
      </c>
      <c r="R71" s="0" t="n">
        <f aca="false">ModExpected!L72</f>
        <v>0</v>
      </c>
      <c r="S71" s="0" t="n">
        <f aca="false">HighExpected!J72</f>
        <v>0</v>
      </c>
      <c r="T71" s="0" t="n">
        <f aca="false">HighExpected!K72</f>
        <v>0</v>
      </c>
      <c r="U71" s="0" t="n">
        <f aca="false">HighExpected!L72</f>
        <v>0</v>
      </c>
      <c r="V71" s="0" t="n">
        <f aca="false">LowExpected!M72</f>
        <v>0</v>
      </c>
      <c r="W71" s="0" t="n">
        <f aca="false">LowExpected!N72</f>
        <v>0</v>
      </c>
      <c r="X71" s="0" t="n">
        <f aca="false">LowExpected!O72</f>
        <v>0</v>
      </c>
      <c r="Y71" s="0" t="n">
        <f aca="false">LowExpected!P72</f>
        <v>0</v>
      </c>
      <c r="Z71" s="0" t="n">
        <f aca="false">ModExpected!N72</f>
        <v>0</v>
      </c>
      <c r="AA71" s="0" t="n">
        <f aca="false">ModExpected!O72</f>
        <v>0</v>
      </c>
      <c r="AB71" s="0" t="n">
        <f aca="false">ModExpected!P72</f>
        <v>0</v>
      </c>
      <c r="AC71" s="0" t="n">
        <f aca="false">HighExpected!N72</f>
        <v>0</v>
      </c>
      <c r="AD71" s="0" t="n">
        <f aca="false">HighExpected!O72</f>
        <v>0</v>
      </c>
      <c r="AE71" s="0" t="n">
        <f aca="false">HighExpected!P72</f>
        <v>0</v>
      </c>
      <c r="AF71" s="0" t="n">
        <f aca="false">LowExpected!Q72</f>
        <v>0</v>
      </c>
      <c r="AG71" s="0" t="n">
        <f aca="false">LowExpected!R72</f>
        <v>0</v>
      </c>
      <c r="AH71" s="0" t="n">
        <f aca="false">LowExpected!S72</f>
        <v>0</v>
      </c>
      <c r="AI71" s="0" t="n">
        <f aca="false">LowExpected!T72</f>
        <v>0</v>
      </c>
      <c r="AJ71" s="0" t="n">
        <f aca="false">ModExpected!R72</f>
        <v>0</v>
      </c>
      <c r="AK71" s="0" t="n">
        <f aca="false">ModExpected!S72</f>
        <v>0</v>
      </c>
      <c r="AL71" s="0" t="n">
        <f aca="false">ModExpected!T72</f>
        <v>0</v>
      </c>
      <c r="AM71" s="0" t="n">
        <f aca="false">HighExpected!R72</f>
        <v>0</v>
      </c>
      <c r="AN71" s="0" t="n">
        <f aca="false">HighExpected!S72</f>
        <v>0</v>
      </c>
      <c r="AO71" s="0" t="n">
        <f aca="false">HighExpected!T72</f>
        <v>0</v>
      </c>
      <c r="AP71" s="0" t="n">
        <f aca="false">LowExpected!U72</f>
        <v>90</v>
      </c>
      <c r="AQ71" s="0" t="n">
        <f aca="false">LowExpected!V72</f>
        <v>90</v>
      </c>
      <c r="AR71" s="0" t="n">
        <f aca="false">LowExpected!W72</f>
        <v>90</v>
      </c>
      <c r="AS71" s="0" t="n">
        <f aca="false">LowExpected!X72</f>
        <v>90</v>
      </c>
      <c r="AT71" s="0" t="n">
        <f aca="false">ModExpected!V72</f>
        <v>90</v>
      </c>
      <c r="AU71" s="0" t="n">
        <f aca="false">ModExpected!W72</f>
        <v>90</v>
      </c>
      <c r="AV71" s="0" t="n">
        <f aca="false">ModExpected!X72</f>
        <v>90</v>
      </c>
      <c r="AW71" s="0" t="n">
        <f aca="false">HighExpected!V72</f>
        <v>90</v>
      </c>
      <c r="AX71" s="0" t="n">
        <f aca="false">HighExpected!W72</f>
        <v>90</v>
      </c>
      <c r="AY71" s="0" t="n">
        <f aca="false">HighExpected!X72</f>
        <v>90</v>
      </c>
      <c r="AZ71" s="0" t="n">
        <f aca="false">LowExpected!Y72</f>
        <v>0</v>
      </c>
      <c r="BA71" s="0" t="n">
        <f aca="false">LowExpected!Z72</f>
        <v>0</v>
      </c>
      <c r="BB71" s="0" t="n">
        <f aca="false">LowExpected!AA72</f>
        <v>0</v>
      </c>
      <c r="BC71" s="0" t="n">
        <f aca="false">LowExpected!AB72</f>
        <v>0</v>
      </c>
      <c r="BD71" s="0" t="n">
        <f aca="false">ModExpected!Z72</f>
        <v>0</v>
      </c>
      <c r="BE71" s="0" t="n">
        <f aca="false">ModExpected!AA72</f>
        <v>0</v>
      </c>
      <c r="BF71" s="0" t="n">
        <f aca="false">ModExpected!AB72</f>
        <v>0</v>
      </c>
      <c r="BG71" s="0" t="n">
        <f aca="false">HighExpected!Z72</f>
        <v>0</v>
      </c>
      <c r="BH71" s="0" t="n">
        <f aca="false">HighExpected!AA72</f>
        <v>0</v>
      </c>
      <c r="BI71" s="0" t="n">
        <f aca="false">HighExpected!AB72</f>
        <v>0</v>
      </c>
    </row>
    <row r="72" customFormat="false" ht="15" hidden="false" customHeight="false" outlineLevel="0" collapsed="false">
      <c r="A72" s="19" t="str">
        <f aca="false">Specs!A73</f>
        <v>eLITTER_LITTER_TYPE_BROADLEAF_EVERGREEN_RELATIVE_COVER</v>
      </c>
      <c r="B72" s="0" t="n">
        <f aca="false">LowExpected!E73</f>
        <v>0</v>
      </c>
      <c r="C72" s="0" t="n">
        <f aca="false">LowExpected!F73</f>
        <v>0</v>
      </c>
      <c r="D72" s="0" t="n">
        <f aca="false">LowExpected!G73</f>
        <v>0</v>
      </c>
      <c r="E72" s="0" t="n">
        <f aca="false">LowExpected!H73</f>
        <v>0</v>
      </c>
      <c r="F72" s="0" t="n">
        <f aca="false">ModExpected!F73</f>
        <v>0</v>
      </c>
      <c r="G72" s="0" t="n">
        <f aca="false">ModExpected!G73</f>
        <v>0</v>
      </c>
      <c r="H72" s="0" t="n">
        <f aca="false">ModExpected!H73</f>
        <v>0</v>
      </c>
      <c r="I72" s="0" t="n">
        <f aca="false">HighExpected!F73</f>
        <v>0</v>
      </c>
      <c r="J72" s="0" t="n">
        <f aca="false">HighExpected!G73</f>
        <v>0</v>
      </c>
      <c r="K72" s="0" t="n">
        <f aca="false">HighExpected!H73</f>
        <v>0</v>
      </c>
      <c r="L72" s="0" t="n">
        <f aca="false">LowExpected!I73</f>
        <v>100</v>
      </c>
      <c r="M72" s="0" t="n">
        <f aca="false">LowExpected!J73</f>
        <v>100</v>
      </c>
      <c r="N72" s="0" t="n">
        <f aca="false">LowExpected!K73</f>
        <v>100</v>
      </c>
      <c r="O72" s="0" t="n">
        <f aca="false">LowExpected!L73</f>
        <v>100</v>
      </c>
      <c r="P72" s="0" t="n">
        <f aca="false">ModExpected!J73</f>
        <v>100</v>
      </c>
      <c r="Q72" s="0" t="n">
        <f aca="false">ModExpected!K73</f>
        <v>100</v>
      </c>
      <c r="R72" s="0" t="n">
        <f aca="false">ModExpected!L73</f>
        <v>100</v>
      </c>
      <c r="S72" s="0" t="n">
        <f aca="false">HighExpected!J73</f>
        <v>100</v>
      </c>
      <c r="T72" s="0" t="n">
        <f aca="false">HighExpected!K73</f>
        <v>100</v>
      </c>
      <c r="U72" s="0" t="n">
        <f aca="false">HighExpected!L73</f>
        <v>100</v>
      </c>
      <c r="V72" s="0" t="n">
        <f aca="false">LowExpected!M73</f>
        <v>0</v>
      </c>
      <c r="W72" s="0" t="n">
        <f aca="false">LowExpected!N73</f>
        <v>0</v>
      </c>
      <c r="X72" s="0" t="n">
        <f aca="false">LowExpected!O73</f>
        <v>0</v>
      </c>
      <c r="Y72" s="0" t="n">
        <f aca="false">LowExpected!P73</f>
        <v>0</v>
      </c>
      <c r="Z72" s="0" t="n">
        <f aca="false">ModExpected!N73</f>
        <v>0</v>
      </c>
      <c r="AA72" s="0" t="n">
        <f aca="false">ModExpected!O73</f>
        <v>0</v>
      </c>
      <c r="AB72" s="0" t="n">
        <f aca="false">ModExpected!P73</f>
        <v>0</v>
      </c>
      <c r="AC72" s="0" t="n">
        <f aca="false">HighExpected!N73</f>
        <v>0</v>
      </c>
      <c r="AD72" s="0" t="n">
        <f aca="false">HighExpected!O73</f>
        <v>0</v>
      </c>
      <c r="AE72" s="0" t="n">
        <f aca="false">HighExpected!P73</f>
        <v>0</v>
      </c>
      <c r="AF72" s="0" t="n">
        <f aca="false">LowExpected!Q73</f>
        <v>0</v>
      </c>
      <c r="AG72" s="0" t="n">
        <f aca="false">LowExpected!R73</f>
        <v>0</v>
      </c>
      <c r="AH72" s="0" t="n">
        <f aca="false">LowExpected!S73</f>
        <v>0</v>
      </c>
      <c r="AI72" s="0" t="n">
        <f aca="false">LowExpected!T73</f>
        <v>0</v>
      </c>
      <c r="AJ72" s="0" t="n">
        <f aca="false">ModExpected!R73</f>
        <v>0</v>
      </c>
      <c r="AK72" s="0" t="n">
        <f aca="false">ModExpected!S73</f>
        <v>0</v>
      </c>
      <c r="AL72" s="0" t="n">
        <f aca="false">ModExpected!T73</f>
        <v>0</v>
      </c>
      <c r="AM72" s="0" t="n">
        <f aca="false">HighExpected!R73</f>
        <v>0</v>
      </c>
      <c r="AN72" s="0" t="n">
        <f aca="false">HighExpected!S73</f>
        <v>0</v>
      </c>
      <c r="AO72" s="0" t="n">
        <f aca="false">HighExpected!T73</f>
        <v>0</v>
      </c>
      <c r="AP72" s="0" t="n">
        <f aca="false">LowExpected!U73</f>
        <v>0</v>
      </c>
      <c r="AQ72" s="0" t="n">
        <f aca="false">LowExpected!V73</f>
        <v>0</v>
      </c>
      <c r="AR72" s="0" t="n">
        <f aca="false">LowExpected!W73</f>
        <v>0</v>
      </c>
      <c r="AS72" s="0" t="n">
        <f aca="false">LowExpected!X73</f>
        <v>0</v>
      </c>
      <c r="AT72" s="0" t="n">
        <f aca="false">ModExpected!V73</f>
        <v>0</v>
      </c>
      <c r="AU72" s="0" t="n">
        <f aca="false">ModExpected!W73</f>
        <v>0</v>
      </c>
      <c r="AV72" s="0" t="n">
        <f aca="false">ModExpected!X73</f>
        <v>0</v>
      </c>
      <c r="AW72" s="0" t="n">
        <f aca="false">HighExpected!V73</f>
        <v>0</v>
      </c>
      <c r="AX72" s="0" t="n">
        <f aca="false">HighExpected!W73</f>
        <v>0</v>
      </c>
      <c r="AY72" s="0" t="n">
        <f aca="false">HighExpected!X73</f>
        <v>0</v>
      </c>
      <c r="AZ72" s="0" t="n">
        <f aca="false">LowExpected!Y73</f>
        <v>0</v>
      </c>
      <c r="BA72" s="0" t="n">
        <f aca="false">LowExpected!Z73</f>
        <v>0</v>
      </c>
      <c r="BB72" s="0" t="n">
        <f aca="false">LowExpected!AA73</f>
        <v>0</v>
      </c>
      <c r="BC72" s="0" t="n">
        <f aca="false">LowExpected!AB73</f>
        <v>0</v>
      </c>
      <c r="BD72" s="0" t="n">
        <f aca="false">ModExpected!Z73</f>
        <v>0</v>
      </c>
      <c r="BE72" s="0" t="n">
        <f aca="false">ModExpected!AA73</f>
        <v>0</v>
      </c>
      <c r="BF72" s="0" t="n">
        <f aca="false">ModExpected!AB73</f>
        <v>0</v>
      </c>
      <c r="BG72" s="0" t="n">
        <f aca="false">HighExpected!Z73</f>
        <v>0</v>
      </c>
      <c r="BH72" s="0" t="n">
        <f aca="false">HighExpected!AA73</f>
        <v>0</v>
      </c>
      <c r="BI72" s="0" t="n">
        <f aca="false">HighExpected!AB73</f>
        <v>0</v>
      </c>
    </row>
    <row r="73" customFormat="false" ht="15" hidden="false" customHeight="false" outlineLevel="0" collapsed="false">
      <c r="A73" s="19" t="str">
        <f aca="false">Specs!A74</f>
        <v>eLITTER_LITTER_TYPE_GRASS_RELATIVE_COVER</v>
      </c>
      <c r="B73" s="0" t="n">
        <f aca="false">LowExpected!E74</f>
        <v>0</v>
      </c>
      <c r="C73" s="0" t="n">
        <f aca="false">LowExpected!F74</f>
        <v>0</v>
      </c>
      <c r="D73" s="0" t="n">
        <f aca="false">LowExpected!G74</f>
        <v>0</v>
      </c>
      <c r="E73" s="0" t="n">
        <f aca="false">LowExpected!H74</f>
        <v>0</v>
      </c>
      <c r="F73" s="0" t="n">
        <f aca="false">ModExpected!F74</f>
        <v>0</v>
      </c>
      <c r="G73" s="0" t="n">
        <f aca="false">ModExpected!G74</f>
        <v>0</v>
      </c>
      <c r="H73" s="0" t="n">
        <f aca="false">ModExpected!H74</f>
        <v>0</v>
      </c>
      <c r="I73" s="0" t="n">
        <f aca="false">HighExpected!F74</f>
        <v>0</v>
      </c>
      <c r="J73" s="0" t="n">
        <f aca="false">HighExpected!G74</f>
        <v>0</v>
      </c>
      <c r="K73" s="0" t="n">
        <f aca="false">HighExpected!H74</f>
        <v>0</v>
      </c>
      <c r="L73" s="0" t="n">
        <f aca="false">LowExpected!I74</f>
        <v>0</v>
      </c>
      <c r="M73" s="0" t="n">
        <f aca="false">LowExpected!J74</f>
        <v>0</v>
      </c>
      <c r="N73" s="0" t="n">
        <f aca="false">LowExpected!K74</f>
        <v>0</v>
      </c>
      <c r="O73" s="0" t="n">
        <f aca="false">LowExpected!L74</f>
        <v>0</v>
      </c>
      <c r="P73" s="0" t="n">
        <f aca="false">ModExpected!J74</f>
        <v>0</v>
      </c>
      <c r="Q73" s="0" t="n">
        <f aca="false">ModExpected!K74</f>
        <v>0</v>
      </c>
      <c r="R73" s="0" t="n">
        <f aca="false">ModExpected!L74</f>
        <v>0</v>
      </c>
      <c r="S73" s="0" t="n">
        <f aca="false">HighExpected!J74</f>
        <v>0</v>
      </c>
      <c r="T73" s="0" t="n">
        <f aca="false">HighExpected!K74</f>
        <v>0</v>
      </c>
      <c r="U73" s="0" t="n">
        <f aca="false">HighExpected!L74</f>
        <v>0</v>
      </c>
      <c r="V73" s="0" t="n">
        <f aca="false">LowExpected!M74</f>
        <v>100</v>
      </c>
      <c r="W73" s="0" t="n">
        <f aca="false">LowExpected!N74</f>
        <v>100</v>
      </c>
      <c r="X73" s="0" t="n">
        <f aca="false">LowExpected!O74</f>
        <v>100</v>
      </c>
      <c r="Y73" s="0" t="n">
        <f aca="false">LowExpected!P74</f>
        <v>100</v>
      </c>
      <c r="Z73" s="0" t="n">
        <f aca="false">ModExpected!N74</f>
        <v>100</v>
      </c>
      <c r="AA73" s="0" t="n">
        <f aca="false">ModExpected!O74</f>
        <v>100</v>
      </c>
      <c r="AB73" s="0" t="n">
        <f aca="false">ModExpected!P74</f>
        <v>100</v>
      </c>
      <c r="AC73" s="0" t="n">
        <f aca="false">HighExpected!N74</f>
        <v>100</v>
      </c>
      <c r="AD73" s="0" t="n">
        <f aca="false">HighExpected!O74</f>
        <v>100</v>
      </c>
      <c r="AE73" s="0" t="n">
        <f aca="false">HighExpected!P74</f>
        <v>100</v>
      </c>
      <c r="AF73" s="0" t="n">
        <f aca="false">LowExpected!Q74</f>
        <v>0</v>
      </c>
      <c r="AG73" s="0" t="n">
        <f aca="false">LowExpected!R74</f>
        <v>0</v>
      </c>
      <c r="AH73" s="0" t="n">
        <f aca="false">LowExpected!S74</f>
        <v>0</v>
      </c>
      <c r="AI73" s="0" t="n">
        <f aca="false">LowExpected!T74</f>
        <v>0</v>
      </c>
      <c r="AJ73" s="0" t="n">
        <f aca="false">ModExpected!R74</f>
        <v>0</v>
      </c>
      <c r="AK73" s="0" t="n">
        <f aca="false">ModExpected!S74</f>
        <v>0</v>
      </c>
      <c r="AL73" s="0" t="n">
        <f aca="false">ModExpected!T74</f>
        <v>0</v>
      </c>
      <c r="AM73" s="0" t="n">
        <f aca="false">HighExpected!R74</f>
        <v>0</v>
      </c>
      <c r="AN73" s="0" t="n">
        <f aca="false">HighExpected!S74</f>
        <v>0</v>
      </c>
      <c r="AO73" s="0" t="n">
        <f aca="false">HighExpected!T74</f>
        <v>0</v>
      </c>
      <c r="AP73" s="0" t="n">
        <f aca="false">LowExpected!U74</f>
        <v>0</v>
      </c>
      <c r="AQ73" s="0" t="n">
        <f aca="false">LowExpected!V74</f>
        <v>0</v>
      </c>
      <c r="AR73" s="0" t="n">
        <f aca="false">LowExpected!W74</f>
        <v>0</v>
      </c>
      <c r="AS73" s="0" t="n">
        <f aca="false">LowExpected!X74</f>
        <v>0</v>
      </c>
      <c r="AT73" s="0" t="n">
        <f aca="false">ModExpected!V74</f>
        <v>0</v>
      </c>
      <c r="AU73" s="0" t="n">
        <f aca="false">ModExpected!W74</f>
        <v>0</v>
      </c>
      <c r="AV73" s="0" t="n">
        <f aca="false">ModExpected!X74</f>
        <v>0</v>
      </c>
      <c r="AW73" s="0" t="n">
        <f aca="false">HighExpected!V74</f>
        <v>0</v>
      </c>
      <c r="AX73" s="0" t="n">
        <f aca="false">HighExpected!W74</f>
        <v>0</v>
      </c>
      <c r="AY73" s="0" t="n">
        <f aca="false">HighExpected!X74</f>
        <v>0</v>
      </c>
      <c r="AZ73" s="0" t="n">
        <f aca="false">LowExpected!Y74</f>
        <v>0</v>
      </c>
      <c r="BA73" s="0" t="n">
        <f aca="false">LowExpected!Z74</f>
        <v>0</v>
      </c>
      <c r="BB73" s="0" t="n">
        <f aca="false">LowExpected!AA74</f>
        <v>0</v>
      </c>
      <c r="BC73" s="0" t="n">
        <f aca="false">LowExpected!AB74</f>
        <v>0</v>
      </c>
      <c r="BD73" s="0" t="n">
        <f aca="false">ModExpected!Z74</f>
        <v>0</v>
      </c>
      <c r="BE73" s="0" t="n">
        <f aca="false">ModExpected!AA74</f>
        <v>0</v>
      </c>
      <c r="BF73" s="0" t="n">
        <f aca="false">ModExpected!AB74</f>
        <v>0</v>
      </c>
      <c r="BG73" s="0" t="n">
        <f aca="false">HighExpected!Z74</f>
        <v>0</v>
      </c>
      <c r="BH73" s="0" t="n">
        <f aca="false">HighExpected!AA74</f>
        <v>0</v>
      </c>
      <c r="BI73" s="0" t="n">
        <f aca="false">HighExpected!AB74</f>
        <v>0</v>
      </c>
    </row>
    <row r="74" customFormat="false" ht="15" hidden="false" customHeight="false" outlineLevel="0" collapsed="false">
      <c r="A74" s="19" t="str">
        <f aca="false">Specs!A75</f>
        <v>eLITTER_LITTER_TYPE_LONG_NEEDLE_PINE_RELATIVE_COVER</v>
      </c>
      <c r="B74" s="0" t="n">
        <f aca="false">LowExpected!E75</f>
        <v>50</v>
      </c>
      <c r="C74" s="0" t="n">
        <f aca="false">LowExpected!F75</f>
        <v>50</v>
      </c>
      <c r="D74" s="0" t="n">
        <f aca="false">LowExpected!G75</f>
        <v>50</v>
      </c>
      <c r="E74" s="0" t="n">
        <f aca="false">LowExpected!H75</f>
        <v>50</v>
      </c>
      <c r="F74" s="0" t="n">
        <f aca="false">ModExpected!F75</f>
        <v>50</v>
      </c>
      <c r="G74" s="0" t="n">
        <f aca="false">ModExpected!G75</f>
        <v>50</v>
      </c>
      <c r="H74" s="0" t="n">
        <f aca="false">ModExpected!H75</f>
        <v>50</v>
      </c>
      <c r="I74" s="0" t="n">
        <f aca="false">HighExpected!F75</f>
        <v>50</v>
      </c>
      <c r="J74" s="0" t="n">
        <f aca="false">HighExpected!G75</f>
        <v>50</v>
      </c>
      <c r="K74" s="0" t="n">
        <f aca="false">HighExpected!H75</f>
        <v>50</v>
      </c>
      <c r="L74" s="0" t="n">
        <f aca="false">LowExpected!I75</f>
        <v>0</v>
      </c>
      <c r="M74" s="0" t="n">
        <f aca="false">LowExpected!J75</f>
        <v>0</v>
      </c>
      <c r="N74" s="0" t="n">
        <f aca="false">LowExpected!K75</f>
        <v>0</v>
      </c>
      <c r="O74" s="0" t="n">
        <f aca="false">LowExpected!L75</f>
        <v>0</v>
      </c>
      <c r="P74" s="0" t="n">
        <f aca="false">ModExpected!J75</f>
        <v>0</v>
      </c>
      <c r="Q74" s="0" t="n">
        <f aca="false">ModExpected!K75</f>
        <v>0</v>
      </c>
      <c r="R74" s="0" t="n">
        <f aca="false">ModExpected!L75</f>
        <v>0</v>
      </c>
      <c r="S74" s="0" t="n">
        <f aca="false">HighExpected!J75</f>
        <v>0</v>
      </c>
      <c r="T74" s="0" t="n">
        <f aca="false">HighExpected!K75</f>
        <v>0</v>
      </c>
      <c r="U74" s="0" t="n">
        <f aca="false">HighExpected!L75</f>
        <v>0</v>
      </c>
      <c r="V74" s="0" t="n">
        <f aca="false">LowExpected!M75</f>
        <v>0</v>
      </c>
      <c r="W74" s="0" t="n">
        <f aca="false">LowExpected!N75</f>
        <v>0</v>
      </c>
      <c r="X74" s="0" t="n">
        <f aca="false">LowExpected!O75</f>
        <v>0</v>
      </c>
      <c r="Y74" s="0" t="n">
        <f aca="false">LowExpected!P75</f>
        <v>0</v>
      </c>
      <c r="Z74" s="0" t="n">
        <f aca="false">ModExpected!N75</f>
        <v>0</v>
      </c>
      <c r="AA74" s="0" t="n">
        <f aca="false">ModExpected!O75</f>
        <v>0</v>
      </c>
      <c r="AB74" s="0" t="n">
        <f aca="false">ModExpected!P75</f>
        <v>0</v>
      </c>
      <c r="AC74" s="0" t="n">
        <f aca="false">HighExpected!N75</f>
        <v>0</v>
      </c>
      <c r="AD74" s="0" t="n">
        <f aca="false">HighExpected!O75</f>
        <v>0</v>
      </c>
      <c r="AE74" s="0" t="n">
        <f aca="false">HighExpected!P75</f>
        <v>0</v>
      </c>
      <c r="AF74" s="0" t="n">
        <f aca="false">LowExpected!Q75</f>
        <v>0</v>
      </c>
      <c r="AG74" s="0" t="n">
        <f aca="false">LowExpected!R75</f>
        <v>0</v>
      </c>
      <c r="AH74" s="0" t="n">
        <f aca="false">LowExpected!S75</f>
        <v>0</v>
      </c>
      <c r="AI74" s="0" t="n">
        <f aca="false">LowExpected!T75</f>
        <v>0</v>
      </c>
      <c r="AJ74" s="0" t="n">
        <f aca="false">ModExpected!R75</f>
        <v>0</v>
      </c>
      <c r="AK74" s="0" t="n">
        <f aca="false">ModExpected!S75</f>
        <v>0</v>
      </c>
      <c r="AL74" s="0" t="n">
        <f aca="false">ModExpected!T75</f>
        <v>0</v>
      </c>
      <c r="AM74" s="0" t="n">
        <f aca="false">HighExpected!R75</f>
        <v>0</v>
      </c>
      <c r="AN74" s="0" t="n">
        <f aca="false">HighExpected!S75</f>
        <v>0</v>
      </c>
      <c r="AO74" s="0" t="n">
        <f aca="false">HighExpected!T75</f>
        <v>0</v>
      </c>
      <c r="AP74" s="0" t="n">
        <f aca="false">LowExpected!U75</f>
        <v>10</v>
      </c>
      <c r="AQ74" s="0" t="n">
        <f aca="false">LowExpected!V75</f>
        <v>10</v>
      </c>
      <c r="AR74" s="0" t="n">
        <f aca="false">LowExpected!W75</f>
        <v>10</v>
      </c>
      <c r="AS74" s="0" t="n">
        <f aca="false">LowExpected!X75</f>
        <v>10</v>
      </c>
      <c r="AT74" s="0" t="n">
        <f aca="false">ModExpected!V75</f>
        <v>10</v>
      </c>
      <c r="AU74" s="0" t="n">
        <f aca="false">ModExpected!W75</f>
        <v>10</v>
      </c>
      <c r="AV74" s="0" t="n">
        <f aca="false">ModExpected!X75</f>
        <v>10</v>
      </c>
      <c r="AW74" s="0" t="n">
        <f aca="false">HighExpected!V75</f>
        <v>10</v>
      </c>
      <c r="AX74" s="0" t="n">
        <f aca="false">HighExpected!W75</f>
        <v>10</v>
      </c>
      <c r="AY74" s="0" t="n">
        <f aca="false">HighExpected!X75</f>
        <v>10</v>
      </c>
      <c r="AZ74" s="0" t="n">
        <f aca="false">LowExpected!Y75</f>
        <v>40</v>
      </c>
      <c r="BA74" s="0" t="n">
        <f aca="false">LowExpected!Z75</f>
        <v>40</v>
      </c>
      <c r="BB74" s="0" t="n">
        <f aca="false">LowExpected!AA75</f>
        <v>40</v>
      </c>
      <c r="BC74" s="0" t="n">
        <f aca="false">LowExpected!AB75</f>
        <v>40</v>
      </c>
      <c r="BD74" s="0" t="n">
        <f aca="false">ModExpected!Z75</f>
        <v>40</v>
      </c>
      <c r="BE74" s="0" t="n">
        <f aca="false">ModExpected!AA75</f>
        <v>40</v>
      </c>
      <c r="BF74" s="0" t="n">
        <f aca="false">ModExpected!AB75</f>
        <v>40</v>
      </c>
      <c r="BG74" s="0" t="n">
        <f aca="false">HighExpected!Z75</f>
        <v>40</v>
      </c>
      <c r="BH74" s="0" t="n">
        <f aca="false">HighExpected!AA75</f>
        <v>40</v>
      </c>
      <c r="BI74" s="0" t="n">
        <f aca="false">HighExpected!AB75</f>
        <v>40</v>
      </c>
    </row>
    <row r="75" customFormat="false" ht="15" hidden="false" customHeight="false" outlineLevel="0" collapsed="false">
      <c r="A75" s="19" t="str">
        <f aca="false">Specs!A76</f>
        <v>eLITTER_LITTER_TYPE_OTHER_CONIFER_RELATIVE_COVER</v>
      </c>
      <c r="B75" s="0" t="n">
        <f aca="false">LowExpected!E76</f>
        <v>50</v>
      </c>
      <c r="C75" s="0" t="n">
        <f aca="false">LowExpected!F76</f>
        <v>50</v>
      </c>
      <c r="D75" s="0" t="n">
        <f aca="false">LowExpected!G76</f>
        <v>50</v>
      </c>
      <c r="E75" s="0" t="n">
        <f aca="false">LowExpected!H76</f>
        <v>50</v>
      </c>
      <c r="F75" s="0" t="n">
        <f aca="false">ModExpected!F76</f>
        <v>50</v>
      </c>
      <c r="G75" s="0" t="n">
        <f aca="false">ModExpected!G76</f>
        <v>50</v>
      </c>
      <c r="H75" s="0" t="n">
        <f aca="false">ModExpected!H76</f>
        <v>50</v>
      </c>
      <c r="I75" s="0" t="n">
        <f aca="false">HighExpected!F76</f>
        <v>50</v>
      </c>
      <c r="J75" s="0" t="n">
        <f aca="false">HighExpected!G76</f>
        <v>50</v>
      </c>
      <c r="K75" s="0" t="n">
        <f aca="false">HighExpected!H76</f>
        <v>50</v>
      </c>
      <c r="L75" s="0" t="n">
        <f aca="false">LowExpected!I76</f>
        <v>0</v>
      </c>
      <c r="M75" s="0" t="n">
        <f aca="false">LowExpected!J76</f>
        <v>0</v>
      </c>
      <c r="N75" s="0" t="n">
        <f aca="false">LowExpected!K76</f>
        <v>0</v>
      </c>
      <c r="O75" s="0" t="n">
        <f aca="false">LowExpected!L76</f>
        <v>0</v>
      </c>
      <c r="P75" s="0" t="n">
        <f aca="false">ModExpected!J76</f>
        <v>0</v>
      </c>
      <c r="Q75" s="0" t="n">
        <f aca="false">ModExpected!K76</f>
        <v>0</v>
      </c>
      <c r="R75" s="0" t="n">
        <f aca="false">ModExpected!L76</f>
        <v>0</v>
      </c>
      <c r="S75" s="0" t="n">
        <f aca="false">HighExpected!J76</f>
        <v>0</v>
      </c>
      <c r="T75" s="0" t="n">
        <f aca="false">HighExpected!K76</f>
        <v>0</v>
      </c>
      <c r="U75" s="0" t="n">
        <f aca="false">HighExpected!L76</f>
        <v>0</v>
      </c>
      <c r="V75" s="0" t="n">
        <f aca="false">LowExpected!M76</f>
        <v>0</v>
      </c>
      <c r="W75" s="0" t="n">
        <f aca="false">LowExpected!N76</f>
        <v>0</v>
      </c>
      <c r="X75" s="0" t="n">
        <f aca="false">LowExpected!O76</f>
        <v>0</v>
      </c>
      <c r="Y75" s="0" t="n">
        <f aca="false">LowExpected!P76</f>
        <v>0</v>
      </c>
      <c r="Z75" s="0" t="n">
        <f aca="false">ModExpected!N76</f>
        <v>0</v>
      </c>
      <c r="AA75" s="0" t="n">
        <f aca="false">ModExpected!O76</f>
        <v>0</v>
      </c>
      <c r="AB75" s="0" t="n">
        <f aca="false">ModExpected!P76</f>
        <v>0</v>
      </c>
      <c r="AC75" s="0" t="n">
        <f aca="false">HighExpected!N76</f>
        <v>0</v>
      </c>
      <c r="AD75" s="0" t="n">
        <f aca="false">HighExpected!O76</f>
        <v>0</v>
      </c>
      <c r="AE75" s="0" t="n">
        <f aca="false">HighExpected!P76</f>
        <v>0</v>
      </c>
      <c r="AF75" s="0" t="n">
        <f aca="false">LowExpected!Q76</f>
        <v>100</v>
      </c>
      <c r="AG75" s="0" t="n">
        <f aca="false">LowExpected!R76</f>
        <v>100</v>
      </c>
      <c r="AH75" s="0" t="n">
        <f aca="false">LowExpected!S76</f>
        <v>100</v>
      </c>
      <c r="AI75" s="0" t="n">
        <f aca="false">LowExpected!T76</f>
        <v>100</v>
      </c>
      <c r="AJ75" s="0" t="n">
        <f aca="false">ModExpected!R76</f>
        <v>100</v>
      </c>
      <c r="AK75" s="0" t="n">
        <f aca="false">ModExpected!S76</f>
        <v>100</v>
      </c>
      <c r="AL75" s="0" t="n">
        <f aca="false">ModExpected!T76</f>
        <v>100</v>
      </c>
      <c r="AM75" s="0" t="n">
        <f aca="false">HighExpected!R76</f>
        <v>100</v>
      </c>
      <c r="AN75" s="0" t="n">
        <f aca="false">HighExpected!S76</f>
        <v>100</v>
      </c>
      <c r="AO75" s="0" t="n">
        <f aca="false">HighExpected!T76</f>
        <v>100</v>
      </c>
      <c r="AP75" s="0" t="n">
        <f aca="false">LowExpected!U76</f>
        <v>0</v>
      </c>
      <c r="AQ75" s="0" t="n">
        <f aca="false">LowExpected!V76</f>
        <v>0</v>
      </c>
      <c r="AR75" s="0" t="n">
        <f aca="false">LowExpected!W76</f>
        <v>0</v>
      </c>
      <c r="AS75" s="0" t="n">
        <f aca="false">LowExpected!X76</f>
        <v>0</v>
      </c>
      <c r="AT75" s="0" t="n">
        <f aca="false">ModExpected!V76</f>
        <v>0</v>
      </c>
      <c r="AU75" s="0" t="n">
        <f aca="false">ModExpected!W76</f>
        <v>0</v>
      </c>
      <c r="AV75" s="0" t="n">
        <f aca="false">ModExpected!X76</f>
        <v>0</v>
      </c>
      <c r="AW75" s="0" t="n">
        <f aca="false">HighExpected!V76</f>
        <v>0</v>
      </c>
      <c r="AX75" s="0" t="n">
        <f aca="false">HighExpected!W76</f>
        <v>0</v>
      </c>
      <c r="AY75" s="0" t="n">
        <f aca="false">HighExpected!X76</f>
        <v>0</v>
      </c>
      <c r="AZ75" s="0" t="n">
        <f aca="false">LowExpected!Y76</f>
        <v>0</v>
      </c>
      <c r="BA75" s="0" t="n">
        <f aca="false">LowExpected!Z76</f>
        <v>0</v>
      </c>
      <c r="BB75" s="0" t="n">
        <f aca="false">LowExpected!AA76</f>
        <v>0</v>
      </c>
      <c r="BC75" s="0" t="n">
        <f aca="false">LowExpected!AB76</f>
        <v>0</v>
      </c>
      <c r="BD75" s="0" t="n">
        <f aca="false">ModExpected!Z76</f>
        <v>0</v>
      </c>
      <c r="BE75" s="0" t="n">
        <f aca="false">ModExpected!AA76</f>
        <v>0</v>
      </c>
      <c r="BF75" s="0" t="n">
        <f aca="false">ModExpected!AB76</f>
        <v>0</v>
      </c>
      <c r="BG75" s="0" t="n">
        <f aca="false">HighExpected!Z76</f>
        <v>0</v>
      </c>
      <c r="BH75" s="0" t="n">
        <f aca="false">HighExpected!AA76</f>
        <v>0</v>
      </c>
      <c r="BI75" s="0" t="n">
        <f aca="false">HighExpected!AB76</f>
        <v>0</v>
      </c>
    </row>
    <row r="76" customFormat="false" ht="15" hidden="false" customHeight="false" outlineLevel="0" collapsed="false">
      <c r="A76" s="19" t="str">
        <f aca="false">Specs!A77</f>
        <v>eLITTER_LITTER_TYPE_PALM_FROND_RELATIVE_COVER</v>
      </c>
      <c r="B76" s="0" t="n">
        <f aca="false">LowExpected!E77</f>
        <v>0</v>
      </c>
      <c r="C76" s="0" t="n">
        <f aca="false">LowExpected!F77</f>
        <v>0</v>
      </c>
      <c r="D76" s="0" t="n">
        <f aca="false">LowExpected!G77</f>
        <v>0</v>
      </c>
      <c r="E76" s="0" t="n">
        <f aca="false">LowExpected!H77</f>
        <v>0</v>
      </c>
      <c r="F76" s="0" t="n">
        <f aca="false">ModExpected!F77</f>
        <v>0</v>
      </c>
      <c r="G76" s="0" t="n">
        <f aca="false">ModExpected!G77</f>
        <v>0</v>
      </c>
      <c r="H76" s="0" t="n">
        <f aca="false">ModExpected!H77</f>
        <v>0</v>
      </c>
      <c r="I76" s="0" t="n">
        <f aca="false">HighExpected!F77</f>
        <v>0</v>
      </c>
      <c r="J76" s="0" t="n">
        <f aca="false">HighExpected!G77</f>
        <v>0</v>
      </c>
      <c r="K76" s="0" t="n">
        <f aca="false">HighExpected!H77</f>
        <v>0</v>
      </c>
      <c r="L76" s="0" t="n">
        <f aca="false">LowExpected!I77</f>
        <v>0</v>
      </c>
      <c r="M76" s="0" t="n">
        <f aca="false">LowExpected!J77</f>
        <v>0</v>
      </c>
      <c r="N76" s="0" t="n">
        <f aca="false">LowExpected!K77</f>
        <v>0</v>
      </c>
      <c r="O76" s="0" t="n">
        <f aca="false">LowExpected!L77</f>
        <v>0</v>
      </c>
      <c r="P76" s="0" t="n">
        <f aca="false">ModExpected!J77</f>
        <v>0</v>
      </c>
      <c r="Q76" s="0" t="n">
        <f aca="false">ModExpected!K77</f>
        <v>0</v>
      </c>
      <c r="R76" s="0" t="n">
        <f aca="false">ModExpected!L77</f>
        <v>0</v>
      </c>
      <c r="S76" s="0" t="n">
        <f aca="false">HighExpected!J77</f>
        <v>0</v>
      </c>
      <c r="T76" s="0" t="n">
        <f aca="false">HighExpected!K77</f>
        <v>0</v>
      </c>
      <c r="U76" s="0" t="n">
        <f aca="false">HighExpected!L77</f>
        <v>0</v>
      </c>
      <c r="V76" s="0" t="n">
        <f aca="false">LowExpected!M77</f>
        <v>0</v>
      </c>
      <c r="W76" s="0" t="n">
        <f aca="false">LowExpected!N77</f>
        <v>0</v>
      </c>
      <c r="X76" s="0" t="n">
        <f aca="false">LowExpected!O77</f>
        <v>0</v>
      </c>
      <c r="Y76" s="0" t="n">
        <f aca="false">LowExpected!P77</f>
        <v>0</v>
      </c>
      <c r="Z76" s="0" t="n">
        <f aca="false">ModExpected!N77</f>
        <v>0</v>
      </c>
      <c r="AA76" s="0" t="n">
        <f aca="false">ModExpected!O77</f>
        <v>0</v>
      </c>
      <c r="AB76" s="0" t="n">
        <f aca="false">ModExpected!P77</f>
        <v>0</v>
      </c>
      <c r="AC76" s="0" t="n">
        <f aca="false">HighExpected!N77</f>
        <v>0</v>
      </c>
      <c r="AD76" s="0" t="n">
        <f aca="false">HighExpected!O77</f>
        <v>0</v>
      </c>
      <c r="AE76" s="0" t="n">
        <f aca="false">HighExpected!P77</f>
        <v>0</v>
      </c>
      <c r="AF76" s="0" t="n">
        <f aca="false">LowExpected!Q77</f>
        <v>0</v>
      </c>
      <c r="AG76" s="0" t="n">
        <f aca="false">LowExpected!R77</f>
        <v>0</v>
      </c>
      <c r="AH76" s="0" t="n">
        <f aca="false">LowExpected!S77</f>
        <v>0</v>
      </c>
      <c r="AI76" s="0" t="n">
        <f aca="false">LowExpected!T77</f>
        <v>0</v>
      </c>
      <c r="AJ76" s="0" t="n">
        <f aca="false">ModExpected!R77</f>
        <v>0</v>
      </c>
      <c r="AK76" s="0" t="n">
        <f aca="false">ModExpected!S77</f>
        <v>0</v>
      </c>
      <c r="AL76" s="0" t="n">
        <f aca="false">ModExpected!T77</f>
        <v>0</v>
      </c>
      <c r="AM76" s="0" t="n">
        <f aca="false">HighExpected!R77</f>
        <v>0</v>
      </c>
      <c r="AN76" s="0" t="n">
        <f aca="false">HighExpected!S77</f>
        <v>0</v>
      </c>
      <c r="AO76" s="0" t="n">
        <f aca="false">HighExpected!T77</f>
        <v>0</v>
      </c>
      <c r="AP76" s="0" t="n">
        <f aca="false">LowExpected!U77</f>
        <v>0</v>
      </c>
      <c r="AQ76" s="0" t="n">
        <f aca="false">LowExpected!V77</f>
        <v>0</v>
      </c>
      <c r="AR76" s="0" t="n">
        <f aca="false">LowExpected!W77</f>
        <v>0</v>
      </c>
      <c r="AS76" s="0" t="n">
        <f aca="false">LowExpected!X77</f>
        <v>0</v>
      </c>
      <c r="AT76" s="0" t="n">
        <f aca="false">ModExpected!V77</f>
        <v>0</v>
      </c>
      <c r="AU76" s="0" t="n">
        <f aca="false">ModExpected!W77</f>
        <v>0</v>
      </c>
      <c r="AV76" s="0" t="n">
        <f aca="false">ModExpected!X77</f>
        <v>0</v>
      </c>
      <c r="AW76" s="0" t="n">
        <f aca="false">HighExpected!V77</f>
        <v>0</v>
      </c>
      <c r="AX76" s="0" t="n">
        <f aca="false">HighExpected!W77</f>
        <v>0</v>
      </c>
      <c r="AY76" s="0" t="n">
        <f aca="false">HighExpected!X77</f>
        <v>0</v>
      </c>
      <c r="AZ76" s="0" t="n">
        <f aca="false">LowExpected!Y77</f>
        <v>60</v>
      </c>
      <c r="BA76" s="0" t="n">
        <f aca="false">LowExpected!Z77</f>
        <v>60</v>
      </c>
      <c r="BB76" s="0" t="n">
        <f aca="false">LowExpected!AA77</f>
        <v>60</v>
      </c>
      <c r="BC76" s="0" t="n">
        <f aca="false">LowExpected!AB77</f>
        <v>60</v>
      </c>
      <c r="BD76" s="0" t="n">
        <f aca="false">ModExpected!Z77</f>
        <v>60</v>
      </c>
      <c r="BE76" s="0" t="n">
        <f aca="false">ModExpected!AA77</f>
        <v>60</v>
      </c>
      <c r="BF76" s="0" t="n">
        <f aca="false">ModExpected!AB77</f>
        <v>60</v>
      </c>
      <c r="BG76" s="0" t="n">
        <f aca="false">HighExpected!Z77</f>
        <v>60</v>
      </c>
      <c r="BH76" s="0" t="n">
        <f aca="false">HighExpected!AA77</f>
        <v>60</v>
      </c>
      <c r="BI76" s="0" t="n">
        <f aca="false">HighExpected!AB77</f>
        <v>60</v>
      </c>
    </row>
    <row r="77" customFormat="false" ht="15" hidden="false" customHeight="false" outlineLevel="0" collapsed="false">
      <c r="A77" s="19" t="str">
        <f aca="false">Specs!A78</f>
        <v>eLITTER_LITTER_TYPE_SHORT_NEEDLE_PINE_RELATIVE_COVER</v>
      </c>
      <c r="B77" s="0" t="n">
        <f aca="false">LowExpected!E78</f>
        <v>0</v>
      </c>
      <c r="C77" s="0" t="n">
        <f aca="false">LowExpected!F78</f>
        <v>0</v>
      </c>
      <c r="D77" s="0" t="n">
        <f aca="false">LowExpected!G78</f>
        <v>0</v>
      </c>
      <c r="E77" s="0" t="n">
        <f aca="false">LowExpected!H78</f>
        <v>0</v>
      </c>
      <c r="F77" s="0" t="n">
        <f aca="false">ModExpected!F78</f>
        <v>0</v>
      </c>
      <c r="G77" s="0" t="n">
        <f aca="false">ModExpected!G78</f>
        <v>0</v>
      </c>
      <c r="H77" s="0" t="n">
        <f aca="false">ModExpected!H78</f>
        <v>0</v>
      </c>
      <c r="I77" s="0" t="n">
        <f aca="false">HighExpected!F78</f>
        <v>0</v>
      </c>
      <c r="J77" s="0" t="n">
        <f aca="false">HighExpected!G78</f>
        <v>0</v>
      </c>
      <c r="K77" s="0" t="n">
        <f aca="false">HighExpected!H78</f>
        <v>0</v>
      </c>
      <c r="L77" s="0" t="n">
        <f aca="false">LowExpected!I78</f>
        <v>0</v>
      </c>
      <c r="M77" s="0" t="n">
        <f aca="false">LowExpected!J78</f>
        <v>0</v>
      </c>
      <c r="N77" s="0" t="n">
        <f aca="false">LowExpected!K78</f>
        <v>0</v>
      </c>
      <c r="O77" s="0" t="n">
        <f aca="false">LowExpected!L78</f>
        <v>0</v>
      </c>
      <c r="P77" s="0" t="n">
        <f aca="false">ModExpected!J78</f>
        <v>0</v>
      </c>
      <c r="Q77" s="0" t="n">
        <f aca="false">ModExpected!K78</f>
        <v>0</v>
      </c>
      <c r="R77" s="0" t="n">
        <f aca="false">ModExpected!L78</f>
        <v>0</v>
      </c>
      <c r="S77" s="0" t="n">
        <f aca="false">HighExpected!J78</f>
        <v>0</v>
      </c>
      <c r="T77" s="0" t="n">
        <f aca="false">HighExpected!K78</f>
        <v>0</v>
      </c>
      <c r="U77" s="0" t="n">
        <f aca="false">HighExpected!L78</f>
        <v>0</v>
      </c>
      <c r="V77" s="0" t="n">
        <f aca="false">LowExpected!M78</f>
        <v>0</v>
      </c>
      <c r="W77" s="0" t="n">
        <f aca="false">LowExpected!N78</f>
        <v>0</v>
      </c>
      <c r="X77" s="0" t="n">
        <f aca="false">LowExpected!O78</f>
        <v>0</v>
      </c>
      <c r="Y77" s="0" t="n">
        <f aca="false">LowExpected!P78</f>
        <v>0</v>
      </c>
      <c r="Z77" s="0" t="n">
        <f aca="false">ModExpected!N78</f>
        <v>0</v>
      </c>
      <c r="AA77" s="0" t="n">
        <f aca="false">ModExpected!O78</f>
        <v>0</v>
      </c>
      <c r="AB77" s="0" t="n">
        <f aca="false">ModExpected!P78</f>
        <v>0</v>
      </c>
      <c r="AC77" s="0" t="n">
        <f aca="false">HighExpected!N78</f>
        <v>0</v>
      </c>
      <c r="AD77" s="0" t="n">
        <f aca="false">HighExpected!O78</f>
        <v>0</v>
      </c>
      <c r="AE77" s="0" t="n">
        <f aca="false">HighExpected!P78</f>
        <v>0</v>
      </c>
      <c r="AF77" s="0" t="n">
        <f aca="false">LowExpected!Q78</f>
        <v>0</v>
      </c>
      <c r="AG77" s="0" t="n">
        <f aca="false">LowExpected!R78</f>
        <v>0</v>
      </c>
      <c r="AH77" s="0" t="n">
        <f aca="false">LowExpected!S78</f>
        <v>0</v>
      </c>
      <c r="AI77" s="0" t="n">
        <f aca="false">LowExpected!T78</f>
        <v>0</v>
      </c>
      <c r="AJ77" s="0" t="n">
        <f aca="false">ModExpected!R78</f>
        <v>0</v>
      </c>
      <c r="AK77" s="0" t="n">
        <f aca="false">ModExpected!S78</f>
        <v>0</v>
      </c>
      <c r="AL77" s="0" t="n">
        <f aca="false">ModExpected!T78</f>
        <v>0</v>
      </c>
      <c r="AM77" s="0" t="n">
        <f aca="false">HighExpected!R78</f>
        <v>0</v>
      </c>
      <c r="AN77" s="0" t="n">
        <f aca="false">HighExpected!S78</f>
        <v>0</v>
      </c>
      <c r="AO77" s="0" t="n">
        <f aca="false">HighExpected!T78</f>
        <v>0</v>
      </c>
      <c r="AP77" s="0" t="n">
        <f aca="false">LowExpected!U78</f>
        <v>0</v>
      </c>
      <c r="AQ77" s="0" t="n">
        <f aca="false">LowExpected!V78</f>
        <v>0</v>
      </c>
      <c r="AR77" s="0" t="n">
        <f aca="false">LowExpected!W78</f>
        <v>0</v>
      </c>
      <c r="AS77" s="0" t="n">
        <f aca="false">LowExpected!X78</f>
        <v>0</v>
      </c>
      <c r="AT77" s="0" t="n">
        <f aca="false">ModExpected!V78</f>
        <v>0</v>
      </c>
      <c r="AU77" s="0" t="n">
        <f aca="false">ModExpected!W78</f>
        <v>0</v>
      </c>
      <c r="AV77" s="0" t="n">
        <f aca="false">ModExpected!X78</f>
        <v>0</v>
      </c>
      <c r="AW77" s="0" t="n">
        <f aca="false">HighExpected!V78</f>
        <v>0</v>
      </c>
      <c r="AX77" s="0" t="n">
        <f aca="false">HighExpected!W78</f>
        <v>0</v>
      </c>
      <c r="AY77" s="0" t="n">
        <f aca="false">HighExpected!X78</f>
        <v>0</v>
      </c>
      <c r="AZ77" s="0" t="n">
        <f aca="false">LowExpected!Y78</f>
        <v>0</v>
      </c>
      <c r="BA77" s="0" t="n">
        <f aca="false">LowExpected!Z78</f>
        <v>0</v>
      </c>
      <c r="BB77" s="0" t="n">
        <f aca="false">LowExpected!AA78</f>
        <v>0</v>
      </c>
      <c r="BC77" s="0" t="n">
        <f aca="false">LowExpected!AB78</f>
        <v>0</v>
      </c>
      <c r="BD77" s="0" t="n">
        <f aca="false">ModExpected!Z78</f>
        <v>0</v>
      </c>
      <c r="BE77" s="0" t="n">
        <f aca="false">ModExpected!AA78</f>
        <v>0</v>
      </c>
      <c r="BF77" s="0" t="n">
        <f aca="false">ModExpected!AB78</f>
        <v>0</v>
      </c>
      <c r="BG77" s="0" t="n">
        <f aca="false">HighExpected!Z78</f>
        <v>0</v>
      </c>
      <c r="BH77" s="0" t="n">
        <f aca="false">HighExpected!AA78</f>
        <v>0</v>
      </c>
      <c r="BI77" s="0" t="n">
        <f aca="false">HighExpected!AB78</f>
        <v>0</v>
      </c>
    </row>
    <row r="78" customFormat="false" ht="15" hidden="false" customHeight="false" outlineLevel="0" collapsed="false">
      <c r="A78" s="19" t="str">
        <f aca="false">Specs!A79</f>
        <v>eMOSS_LICHEN_LITTER_GROUND_LICHEN_DEPTH</v>
      </c>
      <c r="B78" s="0" t="n">
        <f aca="false">LowExpected!E79</f>
        <v>0</v>
      </c>
      <c r="C78" s="0" t="n">
        <f aca="false">LowExpected!F79</f>
        <v>0</v>
      </c>
      <c r="D78" s="0" t="n">
        <f aca="false">LowExpected!G79</f>
        <v>0</v>
      </c>
      <c r="E78" s="0" t="n">
        <f aca="false">LowExpected!H79</f>
        <v>0</v>
      </c>
      <c r="F78" s="0" t="n">
        <f aca="false">ModExpected!F79</f>
        <v>0</v>
      </c>
      <c r="G78" s="0" t="n">
        <f aca="false">ModExpected!G79</f>
        <v>0</v>
      </c>
      <c r="H78" s="0" t="n">
        <f aca="false">ModExpected!H79</f>
        <v>0</v>
      </c>
      <c r="I78" s="0" t="n">
        <f aca="false">HighExpected!F79</f>
        <v>0</v>
      </c>
      <c r="J78" s="0" t="n">
        <f aca="false">HighExpected!G79</f>
        <v>0</v>
      </c>
      <c r="K78" s="0" t="n">
        <f aca="false">HighExpected!H79</f>
        <v>0</v>
      </c>
      <c r="L78" s="0" t="n">
        <f aca="false">LowExpected!I79</f>
        <v>0</v>
      </c>
      <c r="M78" s="0" t="n">
        <f aca="false">LowExpected!J79</f>
        <v>0</v>
      </c>
      <c r="N78" s="0" t="n">
        <f aca="false">LowExpected!K79</f>
        <v>0</v>
      </c>
      <c r="O78" s="0" t="n">
        <f aca="false">LowExpected!L79</f>
        <v>0</v>
      </c>
      <c r="P78" s="0" t="n">
        <f aca="false">ModExpected!J79</f>
        <v>0</v>
      </c>
      <c r="Q78" s="0" t="n">
        <f aca="false">ModExpected!K79</f>
        <v>0</v>
      </c>
      <c r="R78" s="0" t="n">
        <f aca="false">ModExpected!L79</f>
        <v>0</v>
      </c>
      <c r="S78" s="0" t="n">
        <f aca="false">HighExpected!J79</f>
        <v>0</v>
      </c>
      <c r="T78" s="0" t="n">
        <f aca="false">HighExpected!K79</f>
        <v>0</v>
      </c>
      <c r="U78" s="0" t="n">
        <f aca="false">HighExpected!L79</f>
        <v>0</v>
      </c>
      <c r="V78" s="0" t="n">
        <f aca="false">LowExpected!M79</f>
        <v>0</v>
      </c>
      <c r="W78" s="0" t="n">
        <f aca="false">LowExpected!N79</f>
        <v>0</v>
      </c>
      <c r="X78" s="0" t="n">
        <f aca="false">LowExpected!O79</f>
        <v>0</v>
      </c>
      <c r="Y78" s="0" t="n">
        <f aca="false">LowExpected!P79</f>
        <v>0</v>
      </c>
      <c r="Z78" s="0" t="n">
        <f aca="false">ModExpected!N79</f>
        <v>0</v>
      </c>
      <c r="AA78" s="0" t="n">
        <f aca="false">ModExpected!O79</f>
        <v>0</v>
      </c>
      <c r="AB78" s="0" t="n">
        <f aca="false">ModExpected!P79</f>
        <v>0</v>
      </c>
      <c r="AC78" s="0" t="n">
        <f aca="false">HighExpected!N79</f>
        <v>0</v>
      </c>
      <c r="AD78" s="0" t="n">
        <f aca="false">HighExpected!O79</f>
        <v>0</v>
      </c>
      <c r="AE78" s="0" t="n">
        <f aca="false">HighExpected!P79</f>
        <v>0</v>
      </c>
      <c r="AF78" s="0" t="n">
        <f aca="false">LowExpected!Q79</f>
        <v>2</v>
      </c>
      <c r="AG78" s="0" t="n">
        <f aca="false">LowExpected!R79</f>
        <v>1.5</v>
      </c>
      <c r="AH78" s="0" t="n">
        <f aca="false">LowExpected!S79</f>
        <v>2</v>
      </c>
      <c r="AI78" s="0" t="n">
        <f aca="false">LowExpected!T79</f>
        <v>2</v>
      </c>
      <c r="AJ78" s="0" t="n">
        <f aca="false">ModExpected!R79</f>
        <v>0.5</v>
      </c>
      <c r="AK78" s="0" t="n">
        <f aca="false">ModExpected!S79</f>
        <v>0.75</v>
      </c>
      <c r="AL78" s="0" t="n">
        <f aca="false">ModExpected!T79</f>
        <v>4.5</v>
      </c>
      <c r="AM78" s="0" t="n">
        <f aca="false">HighExpected!R79</f>
        <v>0.1</v>
      </c>
      <c r="AN78" s="0" t="n">
        <f aca="false">HighExpected!S79</f>
        <v>1</v>
      </c>
      <c r="AO78" s="0" t="n">
        <f aca="false">HighExpected!T79</f>
        <v>15</v>
      </c>
      <c r="AP78" s="0" t="n">
        <f aca="false">LowExpected!U79</f>
        <v>0</v>
      </c>
      <c r="AQ78" s="0" t="n">
        <f aca="false">LowExpected!V79</f>
        <v>0</v>
      </c>
      <c r="AR78" s="0" t="n">
        <f aca="false">LowExpected!W79</f>
        <v>0</v>
      </c>
      <c r="AS78" s="0" t="n">
        <f aca="false">LowExpected!X79</f>
        <v>0</v>
      </c>
      <c r="AT78" s="0" t="n">
        <f aca="false">ModExpected!V79</f>
        <v>0</v>
      </c>
      <c r="AU78" s="0" t="n">
        <f aca="false">ModExpected!W79</f>
        <v>0</v>
      </c>
      <c r="AV78" s="0" t="n">
        <f aca="false">ModExpected!X79</f>
        <v>0</v>
      </c>
      <c r="AW78" s="0" t="n">
        <f aca="false">HighExpected!V79</f>
        <v>0</v>
      </c>
      <c r="AX78" s="0" t="n">
        <f aca="false">HighExpected!W79</f>
        <v>0</v>
      </c>
      <c r="AY78" s="0" t="n">
        <f aca="false">HighExpected!X79</f>
        <v>0</v>
      </c>
      <c r="AZ78" s="0" t="n">
        <f aca="false">LowExpected!Y79</f>
        <v>0</v>
      </c>
      <c r="BA78" s="0" t="n">
        <f aca="false">LowExpected!Z79</f>
        <v>0</v>
      </c>
      <c r="BB78" s="0" t="n">
        <f aca="false">LowExpected!AA79</f>
        <v>0</v>
      </c>
      <c r="BC78" s="0" t="n">
        <f aca="false">LowExpected!AB79</f>
        <v>0</v>
      </c>
      <c r="BD78" s="0" t="n">
        <f aca="false">ModExpected!Z79</f>
        <v>0</v>
      </c>
      <c r="BE78" s="0" t="n">
        <f aca="false">ModExpected!AA79</f>
        <v>0</v>
      </c>
      <c r="BF78" s="0" t="n">
        <f aca="false">ModExpected!AB79</f>
        <v>0</v>
      </c>
      <c r="BG78" s="0" t="n">
        <f aca="false">HighExpected!Z79</f>
        <v>0</v>
      </c>
      <c r="BH78" s="0" t="n">
        <f aca="false">HighExpected!AA79</f>
        <v>0</v>
      </c>
      <c r="BI78" s="0" t="n">
        <f aca="false">HighExpected!AB79</f>
        <v>0</v>
      </c>
    </row>
    <row r="79" customFormat="false" ht="15" hidden="false" customHeight="false" outlineLevel="0" collapsed="false">
      <c r="A79" s="19" t="str">
        <f aca="false">Specs!A80</f>
        <v>eMOSS_LICHEN_LITTER_GROUND_LICHEN_PERCENT_COVER</v>
      </c>
      <c r="B79" s="0" t="n">
        <f aca="false">LowExpected!E80</f>
        <v>0</v>
      </c>
      <c r="C79" s="0" t="n">
        <f aca="false">LowExpected!F80</f>
        <v>0</v>
      </c>
      <c r="D79" s="0" t="n">
        <f aca="false">LowExpected!G80</f>
        <v>0</v>
      </c>
      <c r="E79" s="0" t="n">
        <f aca="false">LowExpected!H80</f>
        <v>0</v>
      </c>
      <c r="F79" s="0" t="n">
        <f aca="false">ModExpected!F80</f>
        <v>0</v>
      </c>
      <c r="G79" s="0" t="n">
        <f aca="false">ModExpected!G80</f>
        <v>0</v>
      </c>
      <c r="H79" s="0" t="n">
        <f aca="false">ModExpected!H80</f>
        <v>0</v>
      </c>
      <c r="I79" s="0" t="n">
        <f aca="false">HighExpected!F80</f>
        <v>0</v>
      </c>
      <c r="J79" s="0" t="n">
        <f aca="false">HighExpected!G80</f>
        <v>0</v>
      </c>
      <c r="K79" s="0" t="n">
        <f aca="false">HighExpected!H80</f>
        <v>0</v>
      </c>
      <c r="L79" s="0" t="n">
        <f aca="false">LowExpected!I80</f>
        <v>0</v>
      </c>
      <c r="M79" s="0" t="n">
        <f aca="false">LowExpected!J80</f>
        <v>0</v>
      </c>
      <c r="N79" s="0" t="n">
        <f aca="false">LowExpected!K80</f>
        <v>0</v>
      </c>
      <c r="O79" s="0" t="n">
        <f aca="false">LowExpected!L80</f>
        <v>0</v>
      </c>
      <c r="P79" s="0" t="n">
        <f aca="false">ModExpected!J80</f>
        <v>0</v>
      </c>
      <c r="Q79" s="0" t="n">
        <f aca="false">ModExpected!K80</f>
        <v>0</v>
      </c>
      <c r="R79" s="0" t="n">
        <f aca="false">ModExpected!L80</f>
        <v>0</v>
      </c>
      <c r="S79" s="0" t="n">
        <f aca="false">HighExpected!J80</f>
        <v>0</v>
      </c>
      <c r="T79" s="0" t="n">
        <f aca="false">HighExpected!K80</f>
        <v>0</v>
      </c>
      <c r="U79" s="0" t="n">
        <f aca="false">HighExpected!L80</f>
        <v>0</v>
      </c>
      <c r="V79" s="0" t="n">
        <f aca="false">LowExpected!M80</f>
        <v>0</v>
      </c>
      <c r="W79" s="0" t="n">
        <f aca="false">LowExpected!N80</f>
        <v>0</v>
      </c>
      <c r="X79" s="0" t="n">
        <f aca="false">LowExpected!O80</f>
        <v>0</v>
      </c>
      <c r="Y79" s="0" t="n">
        <f aca="false">LowExpected!P80</f>
        <v>0</v>
      </c>
      <c r="Z79" s="0" t="n">
        <f aca="false">ModExpected!N80</f>
        <v>0</v>
      </c>
      <c r="AA79" s="0" t="n">
        <f aca="false">ModExpected!O80</f>
        <v>0</v>
      </c>
      <c r="AB79" s="0" t="n">
        <f aca="false">ModExpected!P80</f>
        <v>0</v>
      </c>
      <c r="AC79" s="0" t="n">
        <f aca="false">HighExpected!N80</f>
        <v>0</v>
      </c>
      <c r="AD79" s="0" t="n">
        <f aca="false">HighExpected!O80</f>
        <v>0</v>
      </c>
      <c r="AE79" s="0" t="n">
        <f aca="false">HighExpected!P80</f>
        <v>0</v>
      </c>
      <c r="AF79" s="0" t="n">
        <f aca="false">LowExpected!Q80</f>
        <v>5</v>
      </c>
      <c r="AG79" s="0" t="n">
        <f aca="false">LowExpected!R80</f>
        <v>3.75</v>
      </c>
      <c r="AH79" s="0" t="n">
        <f aca="false">LowExpected!S80</f>
        <v>5</v>
      </c>
      <c r="AI79" s="0" t="n">
        <f aca="false">LowExpected!T80</f>
        <v>5</v>
      </c>
      <c r="AJ79" s="0" t="n">
        <f aca="false">ModExpected!R80</f>
        <v>1.25</v>
      </c>
      <c r="AK79" s="0" t="n">
        <f aca="false">ModExpected!S80</f>
        <v>1.875</v>
      </c>
      <c r="AL79" s="0" t="n">
        <f aca="false">ModExpected!T80</f>
        <v>11.25</v>
      </c>
      <c r="AM79" s="0" t="n">
        <f aca="false">HighExpected!R80</f>
        <v>0.25</v>
      </c>
      <c r="AN79" s="0" t="n">
        <f aca="false">HighExpected!S80</f>
        <v>2.5</v>
      </c>
      <c r="AO79" s="0" t="n">
        <f aca="false">HighExpected!T80</f>
        <v>37.5</v>
      </c>
      <c r="AP79" s="0" t="n">
        <f aca="false">LowExpected!U80</f>
        <v>0</v>
      </c>
      <c r="AQ79" s="0" t="n">
        <f aca="false">LowExpected!V80</f>
        <v>0</v>
      </c>
      <c r="AR79" s="0" t="n">
        <f aca="false">LowExpected!W80</f>
        <v>0</v>
      </c>
      <c r="AS79" s="0" t="n">
        <f aca="false">LowExpected!X80</f>
        <v>0</v>
      </c>
      <c r="AT79" s="0" t="n">
        <f aca="false">ModExpected!V80</f>
        <v>0</v>
      </c>
      <c r="AU79" s="0" t="n">
        <f aca="false">ModExpected!W80</f>
        <v>0</v>
      </c>
      <c r="AV79" s="0" t="n">
        <f aca="false">ModExpected!X80</f>
        <v>0</v>
      </c>
      <c r="AW79" s="0" t="n">
        <f aca="false">HighExpected!V80</f>
        <v>0</v>
      </c>
      <c r="AX79" s="0" t="n">
        <f aca="false">HighExpected!W80</f>
        <v>0</v>
      </c>
      <c r="AY79" s="0" t="n">
        <f aca="false">HighExpected!X80</f>
        <v>0</v>
      </c>
      <c r="AZ79" s="0" t="n">
        <f aca="false">LowExpected!Y80</f>
        <v>0</v>
      </c>
      <c r="BA79" s="0" t="n">
        <f aca="false">LowExpected!Z80</f>
        <v>0</v>
      </c>
      <c r="BB79" s="0" t="n">
        <f aca="false">LowExpected!AA80</f>
        <v>0</v>
      </c>
      <c r="BC79" s="0" t="n">
        <f aca="false">LowExpected!AB80</f>
        <v>0</v>
      </c>
      <c r="BD79" s="0" t="n">
        <f aca="false">ModExpected!Z80</f>
        <v>0</v>
      </c>
      <c r="BE79" s="0" t="n">
        <f aca="false">ModExpected!AA80</f>
        <v>0</v>
      </c>
      <c r="BF79" s="0" t="n">
        <f aca="false">ModExpected!AB80</f>
        <v>0</v>
      </c>
      <c r="BG79" s="0" t="n">
        <f aca="false">HighExpected!Z80</f>
        <v>0</v>
      </c>
      <c r="BH79" s="0" t="n">
        <f aca="false">HighExpected!AA80</f>
        <v>0</v>
      </c>
      <c r="BI79" s="0" t="n">
        <f aca="false">HighExpected!AB80</f>
        <v>0</v>
      </c>
    </row>
    <row r="80" customFormat="false" ht="15" hidden="false" customHeight="false" outlineLevel="0" collapsed="false">
      <c r="A80" s="19" t="str">
        <f aca="false">Specs!A81</f>
        <v>eMOSS_LICHEN_LITTER_LITTER_DEPTH</v>
      </c>
      <c r="B80" s="0" t="n">
        <f aca="false">LowExpected!E81</f>
        <v>0.2</v>
      </c>
      <c r="C80" s="0" t="n">
        <f aca="false">LowExpected!F81</f>
        <v>0.15</v>
      </c>
      <c r="D80" s="0" t="n">
        <f aca="false">LowExpected!G81</f>
        <v>0.2</v>
      </c>
      <c r="E80" s="0" t="n">
        <f aca="false">LowExpected!H81</f>
        <v>0.2</v>
      </c>
      <c r="F80" s="0" t="n">
        <f aca="false">ModExpected!F81</f>
        <v>0.05</v>
      </c>
      <c r="G80" s="0" t="n">
        <f aca="false">ModExpected!G81</f>
        <v>0.075</v>
      </c>
      <c r="H80" s="0" t="n">
        <f aca="false">ModExpected!H81</f>
        <v>0.45</v>
      </c>
      <c r="I80" s="0" t="n">
        <f aca="false">HighExpected!F81</f>
        <v>0.01</v>
      </c>
      <c r="J80" s="0" t="n">
        <f aca="false">HighExpected!G81</f>
        <v>0.1</v>
      </c>
      <c r="K80" s="0" t="n">
        <f aca="false">HighExpected!H81</f>
        <v>1.5</v>
      </c>
      <c r="L80" s="0" t="n">
        <f aca="false">LowExpected!I81</f>
        <v>1</v>
      </c>
      <c r="M80" s="0" t="n">
        <f aca="false">LowExpected!J81</f>
        <v>0.75</v>
      </c>
      <c r="N80" s="0" t="n">
        <f aca="false">LowExpected!K81</f>
        <v>1</v>
      </c>
      <c r="O80" s="0" t="n">
        <f aca="false">LowExpected!L81</f>
        <v>1</v>
      </c>
      <c r="P80" s="0" t="n">
        <f aca="false">ModExpected!J81</f>
        <v>0.25</v>
      </c>
      <c r="Q80" s="0" t="n">
        <f aca="false">ModExpected!K81</f>
        <v>0.375</v>
      </c>
      <c r="R80" s="0" t="n">
        <f aca="false">ModExpected!L81</f>
        <v>2.25</v>
      </c>
      <c r="S80" s="0" t="n">
        <f aca="false">HighExpected!J81</f>
        <v>0.05</v>
      </c>
      <c r="T80" s="0" t="n">
        <f aca="false">HighExpected!K81</f>
        <v>0.5</v>
      </c>
      <c r="U80" s="0" t="n">
        <f aca="false">HighExpected!L81</f>
        <v>7.5</v>
      </c>
      <c r="V80" s="0" t="n">
        <f aca="false">LowExpected!M81</f>
        <v>2.5</v>
      </c>
      <c r="W80" s="0" t="n">
        <f aca="false">LowExpected!N81</f>
        <v>1.875</v>
      </c>
      <c r="X80" s="0" t="n">
        <f aca="false">LowExpected!O81</f>
        <v>2.5</v>
      </c>
      <c r="Y80" s="0" t="n">
        <f aca="false">LowExpected!P81</f>
        <v>2.5</v>
      </c>
      <c r="Z80" s="0" t="n">
        <f aca="false">ModExpected!N81</f>
        <v>0.625</v>
      </c>
      <c r="AA80" s="0" t="n">
        <f aca="false">ModExpected!O81</f>
        <v>0.9375</v>
      </c>
      <c r="AB80" s="0" t="n">
        <f aca="false">ModExpected!P81</f>
        <v>5.625</v>
      </c>
      <c r="AC80" s="0" t="n">
        <f aca="false">HighExpected!N81</f>
        <v>0.125</v>
      </c>
      <c r="AD80" s="0" t="n">
        <f aca="false">HighExpected!O81</f>
        <v>1.25</v>
      </c>
      <c r="AE80" s="0" t="n">
        <f aca="false">HighExpected!P81</f>
        <v>18.75</v>
      </c>
      <c r="AF80" s="0" t="n">
        <f aca="false">LowExpected!Q81</f>
        <v>1</v>
      </c>
      <c r="AG80" s="0" t="n">
        <f aca="false">LowExpected!R81</f>
        <v>0.75</v>
      </c>
      <c r="AH80" s="0" t="n">
        <f aca="false">LowExpected!S81</f>
        <v>1</v>
      </c>
      <c r="AI80" s="0" t="n">
        <f aca="false">LowExpected!T81</f>
        <v>1</v>
      </c>
      <c r="AJ80" s="0" t="n">
        <f aca="false">ModExpected!R81</f>
        <v>0.25</v>
      </c>
      <c r="AK80" s="0" t="n">
        <f aca="false">ModExpected!S81</f>
        <v>0.375</v>
      </c>
      <c r="AL80" s="0" t="n">
        <f aca="false">ModExpected!T81</f>
        <v>2.25</v>
      </c>
      <c r="AM80" s="0" t="n">
        <f aca="false">HighExpected!R81</f>
        <v>0.05</v>
      </c>
      <c r="AN80" s="0" t="n">
        <f aca="false">HighExpected!S81</f>
        <v>0.5</v>
      </c>
      <c r="AO80" s="0" t="n">
        <f aca="false">HighExpected!T81</f>
        <v>7.5</v>
      </c>
      <c r="AP80" s="0" t="n">
        <f aca="false">LowExpected!U81</f>
        <v>1.5</v>
      </c>
      <c r="AQ80" s="0" t="n">
        <f aca="false">LowExpected!V81</f>
        <v>1.125</v>
      </c>
      <c r="AR80" s="0" t="n">
        <f aca="false">LowExpected!W81</f>
        <v>1.5</v>
      </c>
      <c r="AS80" s="0" t="n">
        <f aca="false">LowExpected!X81</f>
        <v>1.5</v>
      </c>
      <c r="AT80" s="0" t="n">
        <f aca="false">ModExpected!V81</f>
        <v>0.375</v>
      </c>
      <c r="AU80" s="0" t="n">
        <f aca="false">ModExpected!W81</f>
        <v>0.5625</v>
      </c>
      <c r="AV80" s="0" t="n">
        <f aca="false">ModExpected!X81</f>
        <v>3.375</v>
      </c>
      <c r="AW80" s="0" t="n">
        <f aca="false">HighExpected!V81</f>
        <v>0.075</v>
      </c>
      <c r="AX80" s="0" t="n">
        <f aca="false">HighExpected!W81</f>
        <v>0.75</v>
      </c>
      <c r="AY80" s="0" t="n">
        <f aca="false">HighExpected!X81</f>
        <v>11.25</v>
      </c>
      <c r="AZ80" s="0" t="n">
        <f aca="false">LowExpected!Y81</f>
        <v>2</v>
      </c>
      <c r="BA80" s="0" t="n">
        <f aca="false">LowExpected!Z81</f>
        <v>1.5</v>
      </c>
      <c r="BB80" s="0" t="n">
        <f aca="false">LowExpected!AA81</f>
        <v>2</v>
      </c>
      <c r="BC80" s="0" t="n">
        <f aca="false">LowExpected!AB81</f>
        <v>2</v>
      </c>
      <c r="BD80" s="0" t="n">
        <f aca="false">ModExpected!Z81</f>
        <v>0.5</v>
      </c>
      <c r="BE80" s="0" t="n">
        <f aca="false">ModExpected!AA81</f>
        <v>0.75</v>
      </c>
      <c r="BF80" s="0" t="n">
        <f aca="false">ModExpected!AB81</f>
        <v>4.5</v>
      </c>
      <c r="BG80" s="0" t="n">
        <f aca="false">HighExpected!Z81</f>
        <v>0.1</v>
      </c>
      <c r="BH80" s="0" t="n">
        <f aca="false">HighExpected!AA81</f>
        <v>1</v>
      </c>
      <c r="BI80" s="0" t="n">
        <f aca="false">HighExpected!AB81</f>
        <v>15</v>
      </c>
    </row>
    <row r="81" customFormat="false" ht="15" hidden="false" customHeight="false" outlineLevel="0" collapsed="false">
      <c r="A81" s="19" t="str">
        <f aca="false">Specs!A82</f>
        <v>eMOSS_LICHEN_LITTER_LITTER_PERCENT_COVER</v>
      </c>
      <c r="B81" s="0" t="n">
        <f aca="false">LowExpected!E82</f>
        <v>70</v>
      </c>
      <c r="C81" s="0" t="n">
        <f aca="false">LowExpected!F82</f>
        <v>52.5</v>
      </c>
      <c r="D81" s="0" t="n">
        <f aca="false">LowExpected!G82</f>
        <v>70</v>
      </c>
      <c r="E81" s="0" t="n">
        <f aca="false">LowExpected!H82</f>
        <v>70</v>
      </c>
      <c r="F81" s="0" t="n">
        <f aca="false">ModExpected!F82</f>
        <v>17.5</v>
      </c>
      <c r="G81" s="0" t="n">
        <f aca="false">ModExpected!G82</f>
        <v>26.25</v>
      </c>
      <c r="H81" s="0" t="n">
        <f aca="false">ModExpected!H82</f>
        <v>157.5</v>
      </c>
      <c r="I81" s="0" t="n">
        <f aca="false">HighExpected!F82</f>
        <v>3.5</v>
      </c>
      <c r="J81" s="0" t="n">
        <f aca="false">HighExpected!G82</f>
        <v>35</v>
      </c>
      <c r="K81" s="0" t="n">
        <f aca="false">HighExpected!H82</f>
        <v>525</v>
      </c>
      <c r="L81" s="0" t="n">
        <f aca="false">LowExpected!I82</f>
        <v>60</v>
      </c>
      <c r="M81" s="0" t="n">
        <f aca="false">LowExpected!J82</f>
        <v>45</v>
      </c>
      <c r="N81" s="0" t="n">
        <f aca="false">LowExpected!K82</f>
        <v>60</v>
      </c>
      <c r="O81" s="0" t="n">
        <f aca="false">LowExpected!L82</f>
        <v>60</v>
      </c>
      <c r="P81" s="0" t="n">
        <f aca="false">ModExpected!J82</f>
        <v>15</v>
      </c>
      <c r="Q81" s="0" t="n">
        <f aca="false">ModExpected!K82</f>
        <v>22.5</v>
      </c>
      <c r="R81" s="0" t="n">
        <f aca="false">ModExpected!L82</f>
        <v>135</v>
      </c>
      <c r="S81" s="0" t="n">
        <f aca="false">HighExpected!J82</f>
        <v>3</v>
      </c>
      <c r="T81" s="0" t="n">
        <f aca="false">HighExpected!K82</f>
        <v>30</v>
      </c>
      <c r="U81" s="0" t="n">
        <f aca="false">HighExpected!L82</f>
        <v>450</v>
      </c>
      <c r="V81" s="0" t="n">
        <f aca="false">LowExpected!M82</f>
        <v>5</v>
      </c>
      <c r="W81" s="0" t="n">
        <f aca="false">LowExpected!N82</f>
        <v>3.75</v>
      </c>
      <c r="X81" s="0" t="n">
        <f aca="false">LowExpected!O82</f>
        <v>5</v>
      </c>
      <c r="Y81" s="0" t="n">
        <f aca="false">LowExpected!P82</f>
        <v>5</v>
      </c>
      <c r="Z81" s="0" t="n">
        <f aca="false">ModExpected!N82</f>
        <v>1.25</v>
      </c>
      <c r="AA81" s="0" t="n">
        <f aca="false">ModExpected!O82</f>
        <v>1.875</v>
      </c>
      <c r="AB81" s="0" t="n">
        <f aca="false">ModExpected!P82</f>
        <v>11.25</v>
      </c>
      <c r="AC81" s="0" t="n">
        <f aca="false">HighExpected!N82</f>
        <v>0.25</v>
      </c>
      <c r="AD81" s="0" t="n">
        <f aca="false">HighExpected!O82</f>
        <v>2.5</v>
      </c>
      <c r="AE81" s="0" t="n">
        <f aca="false">HighExpected!P82</f>
        <v>37.5</v>
      </c>
      <c r="AF81" s="0" t="n">
        <f aca="false">LowExpected!Q82</f>
        <v>15</v>
      </c>
      <c r="AG81" s="0" t="n">
        <f aca="false">LowExpected!R82</f>
        <v>11.25</v>
      </c>
      <c r="AH81" s="0" t="n">
        <f aca="false">LowExpected!S82</f>
        <v>15</v>
      </c>
      <c r="AI81" s="0" t="n">
        <f aca="false">LowExpected!T82</f>
        <v>15</v>
      </c>
      <c r="AJ81" s="0" t="n">
        <f aca="false">ModExpected!R82</f>
        <v>3.75</v>
      </c>
      <c r="AK81" s="0" t="n">
        <f aca="false">ModExpected!S82</f>
        <v>5.625</v>
      </c>
      <c r="AL81" s="0" t="n">
        <f aca="false">ModExpected!T82</f>
        <v>33.75</v>
      </c>
      <c r="AM81" s="0" t="n">
        <f aca="false">HighExpected!R82</f>
        <v>0.75</v>
      </c>
      <c r="AN81" s="0" t="n">
        <f aca="false">HighExpected!S82</f>
        <v>7.5</v>
      </c>
      <c r="AO81" s="0" t="n">
        <f aca="false">HighExpected!T82</f>
        <v>112.5</v>
      </c>
      <c r="AP81" s="0" t="n">
        <f aca="false">LowExpected!U82</f>
        <v>90</v>
      </c>
      <c r="AQ81" s="0" t="n">
        <f aca="false">LowExpected!V82</f>
        <v>67.5</v>
      </c>
      <c r="AR81" s="0" t="n">
        <f aca="false">LowExpected!W82</f>
        <v>90</v>
      </c>
      <c r="AS81" s="0" t="n">
        <f aca="false">LowExpected!X82</f>
        <v>90</v>
      </c>
      <c r="AT81" s="0" t="n">
        <f aca="false">ModExpected!V82</f>
        <v>22.5</v>
      </c>
      <c r="AU81" s="0" t="n">
        <f aca="false">ModExpected!W82</f>
        <v>33.75</v>
      </c>
      <c r="AV81" s="0" t="n">
        <f aca="false">ModExpected!X82</f>
        <v>202.5</v>
      </c>
      <c r="AW81" s="0" t="n">
        <f aca="false">HighExpected!V82</f>
        <v>4.5</v>
      </c>
      <c r="AX81" s="0" t="n">
        <f aca="false">HighExpected!W82</f>
        <v>45</v>
      </c>
      <c r="AY81" s="0" t="n">
        <f aca="false">HighExpected!X82</f>
        <v>675</v>
      </c>
      <c r="AZ81" s="0" t="n">
        <f aca="false">LowExpected!Y82</f>
        <v>70</v>
      </c>
      <c r="BA81" s="0" t="n">
        <f aca="false">LowExpected!Z82</f>
        <v>52.5</v>
      </c>
      <c r="BB81" s="0" t="n">
        <f aca="false">LowExpected!AA82</f>
        <v>70</v>
      </c>
      <c r="BC81" s="0" t="n">
        <f aca="false">LowExpected!AB82</f>
        <v>70</v>
      </c>
      <c r="BD81" s="0" t="n">
        <f aca="false">ModExpected!Z82</f>
        <v>17.5</v>
      </c>
      <c r="BE81" s="0" t="n">
        <f aca="false">ModExpected!AA82</f>
        <v>26.25</v>
      </c>
      <c r="BF81" s="0" t="n">
        <f aca="false">ModExpected!AB82</f>
        <v>157.5</v>
      </c>
      <c r="BG81" s="0" t="n">
        <f aca="false">HighExpected!Z82</f>
        <v>3.5</v>
      </c>
      <c r="BH81" s="0" t="n">
        <f aca="false">HighExpected!AA82</f>
        <v>35</v>
      </c>
      <c r="BI81" s="0" t="n">
        <f aca="false">HighExpected!AB82</f>
        <v>525</v>
      </c>
    </row>
    <row r="82" customFormat="false" ht="15" hidden="false" customHeight="false" outlineLevel="0" collapsed="false">
      <c r="A82" s="19" t="str">
        <f aca="false">Specs!A83</f>
        <v>eMOSS_LICHEN_LITTER_MOSS_DEPTH</v>
      </c>
      <c r="B82" s="0" t="n">
        <f aca="false">LowExpected!E83</f>
        <v>0</v>
      </c>
      <c r="C82" s="0" t="n">
        <f aca="false">LowExpected!F83</f>
        <v>0</v>
      </c>
      <c r="D82" s="0" t="n">
        <f aca="false">LowExpected!G83</f>
        <v>0</v>
      </c>
      <c r="E82" s="0" t="n">
        <f aca="false">LowExpected!H83</f>
        <v>0</v>
      </c>
      <c r="F82" s="0" t="n">
        <f aca="false">ModExpected!F83</f>
        <v>0</v>
      </c>
      <c r="G82" s="0" t="n">
        <f aca="false">ModExpected!G83</f>
        <v>0</v>
      </c>
      <c r="H82" s="0" t="n">
        <f aca="false">ModExpected!H83</f>
        <v>0</v>
      </c>
      <c r="I82" s="0" t="n">
        <f aca="false">HighExpected!F83</f>
        <v>0</v>
      </c>
      <c r="J82" s="0" t="n">
        <f aca="false">HighExpected!G83</f>
        <v>0</v>
      </c>
      <c r="K82" s="0" t="n">
        <f aca="false">HighExpected!H83</f>
        <v>0</v>
      </c>
      <c r="L82" s="0" t="n">
        <f aca="false">LowExpected!I83</f>
        <v>0</v>
      </c>
      <c r="M82" s="0" t="n">
        <f aca="false">LowExpected!J83</f>
        <v>0</v>
      </c>
      <c r="N82" s="0" t="n">
        <f aca="false">LowExpected!K83</f>
        <v>0</v>
      </c>
      <c r="O82" s="0" t="n">
        <f aca="false">LowExpected!L83</f>
        <v>0</v>
      </c>
      <c r="P82" s="0" t="n">
        <f aca="false">ModExpected!J83</f>
        <v>0</v>
      </c>
      <c r="Q82" s="0" t="n">
        <f aca="false">ModExpected!K83</f>
        <v>0</v>
      </c>
      <c r="R82" s="0" t="n">
        <f aca="false">ModExpected!L83</f>
        <v>0</v>
      </c>
      <c r="S82" s="0" t="n">
        <f aca="false">HighExpected!J83</f>
        <v>0</v>
      </c>
      <c r="T82" s="0" t="n">
        <f aca="false">HighExpected!K83</f>
        <v>0</v>
      </c>
      <c r="U82" s="0" t="n">
        <f aca="false">HighExpected!L83</f>
        <v>0</v>
      </c>
      <c r="V82" s="0" t="n">
        <f aca="false">LowExpected!M83</f>
        <v>0</v>
      </c>
      <c r="W82" s="0" t="n">
        <f aca="false">LowExpected!N83</f>
        <v>0</v>
      </c>
      <c r="X82" s="0" t="n">
        <f aca="false">LowExpected!O83</f>
        <v>0</v>
      </c>
      <c r="Y82" s="0" t="n">
        <f aca="false">LowExpected!P83</f>
        <v>0</v>
      </c>
      <c r="Z82" s="0" t="n">
        <f aca="false">ModExpected!N83</f>
        <v>0</v>
      </c>
      <c r="AA82" s="0" t="n">
        <f aca="false">ModExpected!O83</f>
        <v>0</v>
      </c>
      <c r="AB82" s="0" t="n">
        <f aca="false">ModExpected!P83</f>
        <v>0</v>
      </c>
      <c r="AC82" s="0" t="n">
        <f aca="false">HighExpected!N83</f>
        <v>0</v>
      </c>
      <c r="AD82" s="0" t="n">
        <f aca="false">HighExpected!O83</f>
        <v>0</v>
      </c>
      <c r="AE82" s="0" t="n">
        <f aca="false">HighExpected!P83</f>
        <v>0</v>
      </c>
      <c r="AF82" s="0" t="n">
        <f aca="false">LowExpected!Q83</f>
        <v>2.5</v>
      </c>
      <c r="AG82" s="0" t="n">
        <f aca="false">LowExpected!R83</f>
        <v>1.875</v>
      </c>
      <c r="AH82" s="0" t="n">
        <f aca="false">LowExpected!S83</f>
        <v>2.5</v>
      </c>
      <c r="AI82" s="0" t="n">
        <f aca="false">LowExpected!T83</f>
        <v>2.5</v>
      </c>
      <c r="AJ82" s="0" t="n">
        <f aca="false">ModExpected!R83</f>
        <v>0.625</v>
      </c>
      <c r="AK82" s="0" t="n">
        <f aca="false">ModExpected!S83</f>
        <v>0.9375</v>
      </c>
      <c r="AL82" s="0" t="n">
        <f aca="false">ModExpected!T83</f>
        <v>5.625</v>
      </c>
      <c r="AM82" s="0" t="n">
        <f aca="false">HighExpected!R83</f>
        <v>0.125</v>
      </c>
      <c r="AN82" s="0" t="n">
        <f aca="false">HighExpected!S83</f>
        <v>1.25</v>
      </c>
      <c r="AO82" s="0" t="n">
        <f aca="false">HighExpected!T83</f>
        <v>18.75</v>
      </c>
      <c r="AP82" s="0" t="n">
        <f aca="false">LowExpected!U83</f>
        <v>1</v>
      </c>
      <c r="AQ82" s="0" t="n">
        <f aca="false">LowExpected!V83</f>
        <v>0.75</v>
      </c>
      <c r="AR82" s="0" t="n">
        <f aca="false">LowExpected!W83</f>
        <v>1</v>
      </c>
      <c r="AS82" s="0" t="n">
        <f aca="false">LowExpected!X83</f>
        <v>1</v>
      </c>
      <c r="AT82" s="0" t="n">
        <f aca="false">ModExpected!V83</f>
        <v>0.25</v>
      </c>
      <c r="AU82" s="0" t="n">
        <f aca="false">ModExpected!W83</f>
        <v>0.375</v>
      </c>
      <c r="AV82" s="0" t="n">
        <f aca="false">ModExpected!X83</f>
        <v>2.25</v>
      </c>
      <c r="AW82" s="0" t="n">
        <f aca="false">HighExpected!V83</f>
        <v>0.05</v>
      </c>
      <c r="AX82" s="0" t="n">
        <f aca="false">HighExpected!W83</f>
        <v>0.5</v>
      </c>
      <c r="AY82" s="0" t="n">
        <f aca="false">HighExpected!X83</f>
        <v>7.5</v>
      </c>
      <c r="AZ82" s="0" t="n">
        <f aca="false">LowExpected!Y83</f>
        <v>0</v>
      </c>
      <c r="BA82" s="0" t="n">
        <f aca="false">LowExpected!Z83</f>
        <v>0</v>
      </c>
      <c r="BB82" s="0" t="n">
        <f aca="false">LowExpected!AA83</f>
        <v>0</v>
      </c>
      <c r="BC82" s="0" t="n">
        <f aca="false">LowExpected!AB83</f>
        <v>0</v>
      </c>
      <c r="BD82" s="0" t="n">
        <f aca="false">ModExpected!Z83</f>
        <v>0</v>
      </c>
      <c r="BE82" s="0" t="n">
        <f aca="false">ModExpected!AA83</f>
        <v>0</v>
      </c>
      <c r="BF82" s="0" t="n">
        <f aca="false">ModExpected!AB83</f>
        <v>0</v>
      </c>
      <c r="BG82" s="0" t="n">
        <f aca="false">HighExpected!Z83</f>
        <v>0</v>
      </c>
      <c r="BH82" s="0" t="n">
        <f aca="false">HighExpected!AA83</f>
        <v>0</v>
      </c>
      <c r="BI82" s="0" t="n">
        <f aca="false">HighExpected!AB83</f>
        <v>0</v>
      </c>
    </row>
    <row r="83" customFormat="false" ht="15" hidden="false" customHeight="false" outlineLevel="0" collapsed="false">
      <c r="A83" s="19" t="str">
        <f aca="false">Specs!A84</f>
        <v>eMOSS_LICHEN_LITTER_MOSS_PERCENT_COVER</v>
      </c>
      <c r="B83" s="0" t="n">
        <f aca="false">LowExpected!E84</f>
        <v>0</v>
      </c>
      <c r="C83" s="0" t="n">
        <f aca="false">LowExpected!F84</f>
        <v>0</v>
      </c>
      <c r="D83" s="0" t="n">
        <f aca="false">LowExpected!G84</f>
        <v>0</v>
      </c>
      <c r="E83" s="0" t="n">
        <f aca="false">LowExpected!H84</f>
        <v>0</v>
      </c>
      <c r="F83" s="0" t="n">
        <f aca="false">ModExpected!F84</f>
        <v>0</v>
      </c>
      <c r="G83" s="0" t="n">
        <f aca="false">ModExpected!G84</f>
        <v>0</v>
      </c>
      <c r="H83" s="0" t="n">
        <f aca="false">ModExpected!H84</f>
        <v>0</v>
      </c>
      <c r="I83" s="0" t="n">
        <f aca="false">HighExpected!F84</f>
        <v>0</v>
      </c>
      <c r="J83" s="0" t="n">
        <f aca="false">HighExpected!G84</f>
        <v>0</v>
      </c>
      <c r="K83" s="0" t="n">
        <f aca="false">HighExpected!H84</f>
        <v>0</v>
      </c>
      <c r="L83" s="0" t="n">
        <f aca="false">LowExpected!I84</f>
        <v>0</v>
      </c>
      <c r="M83" s="0" t="n">
        <f aca="false">LowExpected!J84</f>
        <v>0</v>
      </c>
      <c r="N83" s="0" t="n">
        <f aca="false">LowExpected!K84</f>
        <v>0</v>
      </c>
      <c r="O83" s="0" t="n">
        <f aca="false">LowExpected!L84</f>
        <v>0</v>
      </c>
      <c r="P83" s="0" t="n">
        <f aca="false">ModExpected!J84</f>
        <v>0</v>
      </c>
      <c r="Q83" s="0" t="n">
        <f aca="false">ModExpected!K84</f>
        <v>0</v>
      </c>
      <c r="R83" s="0" t="n">
        <f aca="false">ModExpected!L84</f>
        <v>0</v>
      </c>
      <c r="S83" s="0" t="n">
        <f aca="false">HighExpected!J84</f>
        <v>0</v>
      </c>
      <c r="T83" s="0" t="n">
        <f aca="false">HighExpected!K84</f>
        <v>0</v>
      </c>
      <c r="U83" s="0" t="n">
        <f aca="false">HighExpected!L84</f>
        <v>0</v>
      </c>
      <c r="V83" s="0" t="n">
        <f aca="false">LowExpected!M84</f>
        <v>0</v>
      </c>
      <c r="W83" s="0" t="n">
        <f aca="false">LowExpected!N84</f>
        <v>0</v>
      </c>
      <c r="X83" s="0" t="n">
        <f aca="false">LowExpected!O84</f>
        <v>0</v>
      </c>
      <c r="Y83" s="0" t="n">
        <f aca="false">LowExpected!P84</f>
        <v>0</v>
      </c>
      <c r="Z83" s="0" t="n">
        <f aca="false">ModExpected!N84</f>
        <v>0</v>
      </c>
      <c r="AA83" s="0" t="n">
        <f aca="false">ModExpected!O84</f>
        <v>0</v>
      </c>
      <c r="AB83" s="0" t="n">
        <f aca="false">ModExpected!P84</f>
        <v>0</v>
      </c>
      <c r="AC83" s="0" t="n">
        <f aca="false">HighExpected!N84</f>
        <v>0</v>
      </c>
      <c r="AD83" s="0" t="n">
        <f aca="false">HighExpected!O84</f>
        <v>0</v>
      </c>
      <c r="AE83" s="0" t="n">
        <f aca="false">HighExpected!P84</f>
        <v>0</v>
      </c>
      <c r="AF83" s="0" t="n">
        <f aca="false">LowExpected!Q84</f>
        <v>80</v>
      </c>
      <c r="AG83" s="0" t="n">
        <f aca="false">LowExpected!R84</f>
        <v>60</v>
      </c>
      <c r="AH83" s="0" t="n">
        <f aca="false">LowExpected!S84</f>
        <v>80</v>
      </c>
      <c r="AI83" s="0" t="n">
        <f aca="false">LowExpected!T84</f>
        <v>80</v>
      </c>
      <c r="AJ83" s="0" t="n">
        <f aca="false">ModExpected!R84</f>
        <v>20</v>
      </c>
      <c r="AK83" s="0" t="n">
        <f aca="false">ModExpected!S84</f>
        <v>30</v>
      </c>
      <c r="AL83" s="0" t="n">
        <f aca="false">ModExpected!T84</f>
        <v>180</v>
      </c>
      <c r="AM83" s="0" t="n">
        <f aca="false">HighExpected!R84</f>
        <v>4</v>
      </c>
      <c r="AN83" s="0" t="n">
        <f aca="false">HighExpected!S84</f>
        <v>40</v>
      </c>
      <c r="AO83" s="0" t="n">
        <f aca="false">HighExpected!T84</f>
        <v>600</v>
      </c>
      <c r="AP83" s="0" t="n">
        <f aca="false">LowExpected!U84</f>
        <v>5</v>
      </c>
      <c r="AQ83" s="0" t="n">
        <f aca="false">LowExpected!V84</f>
        <v>3.75</v>
      </c>
      <c r="AR83" s="0" t="n">
        <f aca="false">LowExpected!W84</f>
        <v>5</v>
      </c>
      <c r="AS83" s="0" t="n">
        <f aca="false">LowExpected!X84</f>
        <v>5</v>
      </c>
      <c r="AT83" s="0" t="n">
        <f aca="false">ModExpected!V84</f>
        <v>1.25</v>
      </c>
      <c r="AU83" s="0" t="n">
        <f aca="false">ModExpected!W84</f>
        <v>1.875</v>
      </c>
      <c r="AV83" s="0" t="n">
        <f aca="false">ModExpected!X84</f>
        <v>11.25</v>
      </c>
      <c r="AW83" s="0" t="n">
        <f aca="false">HighExpected!V84</f>
        <v>0.25</v>
      </c>
      <c r="AX83" s="0" t="n">
        <f aca="false">HighExpected!W84</f>
        <v>2.5</v>
      </c>
      <c r="AY83" s="0" t="n">
        <f aca="false">HighExpected!X84</f>
        <v>37.5</v>
      </c>
      <c r="AZ83" s="0" t="n">
        <f aca="false">LowExpected!Y84</f>
        <v>0</v>
      </c>
      <c r="BA83" s="0" t="n">
        <f aca="false">LowExpected!Z84</f>
        <v>0</v>
      </c>
      <c r="BB83" s="0" t="n">
        <f aca="false">LowExpected!AA84</f>
        <v>0</v>
      </c>
      <c r="BC83" s="0" t="n">
        <f aca="false">LowExpected!AB84</f>
        <v>0</v>
      </c>
      <c r="BD83" s="0" t="n">
        <f aca="false">ModExpected!Z84</f>
        <v>0</v>
      </c>
      <c r="BE83" s="0" t="n">
        <f aca="false">ModExpected!AA84</f>
        <v>0</v>
      </c>
      <c r="BF83" s="0" t="n">
        <f aca="false">ModExpected!AB84</f>
        <v>0</v>
      </c>
      <c r="BG83" s="0" t="n">
        <f aca="false">HighExpected!Z84</f>
        <v>0</v>
      </c>
      <c r="BH83" s="0" t="n">
        <f aca="false">HighExpected!AA84</f>
        <v>0</v>
      </c>
      <c r="BI83" s="0" t="n">
        <f aca="false">HighExpected!AB84</f>
        <v>0</v>
      </c>
    </row>
    <row r="84" customFormat="false" ht="15" hidden="false" customHeight="false" outlineLevel="0" collapsed="false">
      <c r="A84" s="19" t="str">
        <f aca="false">Specs!A85</f>
        <v>eGROUND_FUEL_DUFF_LOWER_DEPTH</v>
      </c>
      <c r="B84" s="0" t="n">
        <f aca="false">LowExpected!E85</f>
        <v>0</v>
      </c>
      <c r="C84" s="0" t="n">
        <f aca="false">LowExpected!F85</f>
        <v>0</v>
      </c>
      <c r="D84" s="0" t="n">
        <f aca="false">LowExpected!G85</f>
        <v>0</v>
      </c>
      <c r="E84" s="0" t="n">
        <f aca="false">LowExpected!H85</f>
        <v>0</v>
      </c>
      <c r="F84" s="0" t="n">
        <f aca="false">ModExpected!F85</f>
        <v>0</v>
      </c>
      <c r="G84" s="0" t="n">
        <f aca="false">ModExpected!G85</f>
        <v>0</v>
      </c>
      <c r="H84" s="0" t="n">
        <f aca="false">ModExpected!H85</f>
        <v>0</v>
      </c>
      <c r="I84" s="0" t="n">
        <f aca="false">HighExpected!F85</f>
        <v>0</v>
      </c>
      <c r="J84" s="0" t="n">
        <f aca="false">HighExpected!G85</f>
        <v>0</v>
      </c>
      <c r="K84" s="0" t="n">
        <f aca="false">HighExpected!H85</f>
        <v>0</v>
      </c>
      <c r="L84" s="0" t="n">
        <f aca="false">LowExpected!I85</f>
        <v>0.2</v>
      </c>
      <c r="M84" s="0" t="n">
        <f aca="false">LowExpected!J85</f>
        <v>0.15</v>
      </c>
      <c r="N84" s="0" t="n">
        <f aca="false">LowExpected!K85</f>
        <v>0.15</v>
      </c>
      <c r="O84" s="0" t="n">
        <f aca="false">LowExpected!L85</f>
        <v>0.15</v>
      </c>
      <c r="P84" s="0" t="n">
        <f aca="false">ModExpected!J85</f>
        <v>0.05</v>
      </c>
      <c r="Q84" s="0" t="n">
        <f aca="false">ModExpected!K85</f>
        <v>0.05</v>
      </c>
      <c r="R84" s="0" t="n">
        <f aca="false">ModExpected!L85</f>
        <v>0.05</v>
      </c>
      <c r="S84" s="0" t="n">
        <f aca="false">HighExpected!J85</f>
        <v>0.01</v>
      </c>
      <c r="T84" s="0" t="n">
        <f aca="false">HighExpected!K85</f>
        <v>0.01</v>
      </c>
      <c r="U84" s="0" t="n">
        <f aca="false">HighExpected!L85</f>
        <v>0.01</v>
      </c>
      <c r="V84" s="0" t="n">
        <f aca="false">LowExpected!M85</f>
        <v>0</v>
      </c>
      <c r="W84" s="0" t="n">
        <f aca="false">LowExpected!N85</f>
        <v>0</v>
      </c>
      <c r="X84" s="0" t="n">
        <f aca="false">LowExpected!O85</f>
        <v>0</v>
      </c>
      <c r="Y84" s="0" t="n">
        <f aca="false">LowExpected!P85</f>
        <v>0</v>
      </c>
      <c r="Z84" s="0" t="n">
        <f aca="false">ModExpected!N85</f>
        <v>0</v>
      </c>
      <c r="AA84" s="0" t="n">
        <f aca="false">ModExpected!O85</f>
        <v>0</v>
      </c>
      <c r="AB84" s="0" t="n">
        <f aca="false">ModExpected!P85</f>
        <v>0</v>
      </c>
      <c r="AC84" s="0" t="n">
        <f aca="false">HighExpected!N85</f>
        <v>0</v>
      </c>
      <c r="AD84" s="0" t="n">
        <f aca="false">HighExpected!O85</f>
        <v>0</v>
      </c>
      <c r="AE84" s="0" t="n">
        <f aca="false">HighExpected!P85</f>
        <v>0</v>
      </c>
      <c r="AF84" s="0" t="n">
        <f aca="false">LowExpected!Q85</f>
        <v>2</v>
      </c>
      <c r="AG84" s="0" t="n">
        <f aca="false">LowExpected!R85</f>
        <v>1.5</v>
      </c>
      <c r="AH84" s="0" t="n">
        <f aca="false">LowExpected!S85</f>
        <v>1.5</v>
      </c>
      <c r="AI84" s="0" t="n">
        <f aca="false">LowExpected!T85</f>
        <v>1.5</v>
      </c>
      <c r="AJ84" s="0" t="n">
        <f aca="false">ModExpected!R85</f>
        <v>0.5</v>
      </c>
      <c r="AK84" s="0" t="n">
        <f aca="false">ModExpected!S85</f>
        <v>0.5</v>
      </c>
      <c r="AL84" s="0" t="n">
        <f aca="false">ModExpected!T85</f>
        <v>0.5</v>
      </c>
      <c r="AM84" s="0" t="n">
        <f aca="false">HighExpected!R85</f>
        <v>0.1</v>
      </c>
      <c r="AN84" s="0" t="n">
        <f aca="false">HighExpected!S85</f>
        <v>0.1</v>
      </c>
      <c r="AO84" s="0" t="n">
        <f aca="false">HighExpected!T85</f>
        <v>0.1</v>
      </c>
      <c r="AP84" s="0" t="n">
        <f aca="false">LowExpected!U85</f>
        <v>0</v>
      </c>
      <c r="AQ84" s="0" t="n">
        <f aca="false">LowExpected!V85</f>
        <v>0</v>
      </c>
      <c r="AR84" s="0" t="n">
        <f aca="false">LowExpected!W85</f>
        <v>0</v>
      </c>
      <c r="AS84" s="0" t="n">
        <f aca="false">LowExpected!X85</f>
        <v>0</v>
      </c>
      <c r="AT84" s="0" t="n">
        <f aca="false">ModExpected!V85</f>
        <v>0</v>
      </c>
      <c r="AU84" s="0" t="n">
        <f aca="false">ModExpected!W85</f>
        <v>0</v>
      </c>
      <c r="AV84" s="0" t="n">
        <f aca="false">ModExpected!X85</f>
        <v>0</v>
      </c>
      <c r="AW84" s="0" t="n">
        <f aca="false">HighExpected!V85</f>
        <v>0</v>
      </c>
      <c r="AX84" s="0" t="n">
        <f aca="false">HighExpected!W85</f>
        <v>0</v>
      </c>
      <c r="AY84" s="0" t="n">
        <f aca="false">HighExpected!X85</f>
        <v>0</v>
      </c>
      <c r="AZ84" s="0" t="n">
        <f aca="false">LowExpected!Y85</f>
        <v>0</v>
      </c>
      <c r="BA84" s="0" t="n">
        <f aca="false">LowExpected!Z85</f>
        <v>0</v>
      </c>
      <c r="BB84" s="0" t="n">
        <f aca="false">LowExpected!AA85</f>
        <v>0</v>
      </c>
      <c r="BC84" s="0" t="n">
        <f aca="false">LowExpected!AB85</f>
        <v>0</v>
      </c>
      <c r="BD84" s="0" t="n">
        <f aca="false">ModExpected!Z85</f>
        <v>0</v>
      </c>
      <c r="BE84" s="0" t="n">
        <f aca="false">ModExpected!AA85</f>
        <v>0</v>
      </c>
      <c r="BF84" s="0" t="n">
        <f aca="false">ModExpected!AB85</f>
        <v>0</v>
      </c>
      <c r="BG84" s="0" t="n">
        <f aca="false">HighExpected!Z85</f>
        <v>0</v>
      </c>
      <c r="BH84" s="0" t="n">
        <f aca="false">HighExpected!AA85</f>
        <v>0</v>
      </c>
      <c r="BI84" s="0" t="n">
        <f aca="false">HighExpected!AB85</f>
        <v>0</v>
      </c>
    </row>
    <row r="85" customFormat="false" ht="15" hidden="false" customHeight="false" outlineLevel="0" collapsed="false">
      <c r="A85" s="19" t="str">
        <f aca="false">Specs!A86</f>
        <v>eGROUND_FUEL_DUFF_LOWER_PERCENT_COVER</v>
      </c>
      <c r="B85" s="0" t="n">
        <f aca="false">LowExpected!E86</f>
        <v>0</v>
      </c>
      <c r="C85" s="0" t="n">
        <f aca="false">LowExpected!F86</f>
        <v>0</v>
      </c>
      <c r="D85" s="0" t="n">
        <f aca="false">LowExpected!G86</f>
        <v>0</v>
      </c>
      <c r="E85" s="0" t="n">
        <f aca="false">LowExpected!H86</f>
        <v>0</v>
      </c>
      <c r="F85" s="0" t="n">
        <f aca="false">ModExpected!F86</f>
        <v>0</v>
      </c>
      <c r="G85" s="0" t="n">
        <f aca="false">ModExpected!G86</f>
        <v>0</v>
      </c>
      <c r="H85" s="0" t="n">
        <f aca="false">ModExpected!H86</f>
        <v>0</v>
      </c>
      <c r="I85" s="0" t="n">
        <f aca="false">HighExpected!F86</f>
        <v>0</v>
      </c>
      <c r="J85" s="0" t="n">
        <f aca="false">HighExpected!G86</f>
        <v>0</v>
      </c>
      <c r="K85" s="0" t="n">
        <f aca="false">HighExpected!H86</f>
        <v>0</v>
      </c>
      <c r="L85" s="0" t="n">
        <f aca="false">LowExpected!I86</f>
        <v>60</v>
      </c>
      <c r="M85" s="0" t="n">
        <f aca="false">LowExpected!J86</f>
        <v>45</v>
      </c>
      <c r="N85" s="0" t="n">
        <f aca="false">LowExpected!K86</f>
        <v>45</v>
      </c>
      <c r="O85" s="0" t="n">
        <f aca="false">LowExpected!L86</f>
        <v>45</v>
      </c>
      <c r="P85" s="0" t="n">
        <f aca="false">ModExpected!J86</f>
        <v>15</v>
      </c>
      <c r="Q85" s="0" t="n">
        <f aca="false">ModExpected!K86</f>
        <v>15</v>
      </c>
      <c r="R85" s="0" t="n">
        <f aca="false">ModExpected!L86</f>
        <v>15</v>
      </c>
      <c r="S85" s="0" t="n">
        <f aca="false">HighExpected!J86</f>
        <v>3</v>
      </c>
      <c r="T85" s="0" t="n">
        <f aca="false">HighExpected!K86</f>
        <v>3</v>
      </c>
      <c r="U85" s="0" t="n">
        <f aca="false">HighExpected!L86</f>
        <v>3</v>
      </c>
      <c r="V85" s="0" t="n">
        <f aca="false">LowExpected!M86</f>
        <v>0</v>
      </c>
      <c r="W85" s="0" t="n">
        <f aca="false">LowExpected!N86</f>
        <v>0</v>
      </c>
      <c r="X85" s="0" t="n">
        <f aca="false">LowExpected!O86</f>
        <v>0</v>
      </c>
      <c r="Y85" s="0" t="n">
        <f aca="false">LowExpected!P86</f>
        <v>0</v>
      </c>
      <c r="Z85" s="0" t="n">
        <f aca="false">ModExpected!N86</f>
        <v>0</v>
      </c>
      <c r="AA85" s="0" t="n">
        <f aca="false">ModExpected!O86</f>
        <v>0</v>
      </c>
      <c r="AB85" s="0" t="n">
        <f aca="false">ModExpected!P86</f>
        <v>0</v>
      </c>
      <c r="AC85" s="0" t="n">
        <f aca="false">HighExpected!N86</f>
        <v>0</v>
      </c>
      <c r="AD85" s="0" t="n">
        <f aca="false">HighExpected!O86</f>
        <v>0</v>
      </c>
      <c r="AE85" s="0" t="n">
        <f aca="false">HighExpected!P86</f>
        <v>0</v>
      </c>
      <c r="AF85" s="0" t="n">
        <f aca="false">LowExpected!Q86</f>
        <v>90</v>
      </c>
      <c r="AG85" s="0" t="n">
        <f aca="false">LowExpected!R86</f>
        <v>67.5</v>
      </c>
      <c r="AH85" s="0" t="n">
        <f aca="false">LowExpected!S86</f>
        <v>67.5</v>
      </c>
      <c r="AI85" s="0" t="n">
        <f aca="false">LowExpected!T86</f>
        <v>67.5</v>
      </c>
      <c r="AJ85" s="0" t="n">
        <f aca="false">ModExpected!R86</f>
        <v>22.5</v>
      </c>
      <c r="AK85" s="0" t="n">
        <f aca="false">ModExpected!S86</f>
        <v>22.5</v>
      </c>
      <c r="AL85" s="0" t="n">
        <f aca="false">ModExpected!T86</f>
        <v>22.5</v>
      </c>
      <c r="AM85" s="0" t="n">
        <f aca="false">HighExpected!R86</f>
        <v>4.5</v>
      </c>
      <c r="AN85" s="0" t="n">
        <f aca="false">HighExpected!S86</f>
        <v>4.5</v>
      </c>
      <c r="AO85" s="0" t="n">
        <f aca="false">HighExpected!T86</f>
        <v>4.5</v>
      </c>
      <c r="AP85" s="0" t="n">
        <f aca="false">LowExpected!U86</f>
        <v>0</v>
      </c>
      <c r="AQ85" s="0" t="n">
        <f aca="false">LowExpected!V86</f>
        <v>0</v>
      </c>
      <c r="AR85" s="0" t="n">
        <f aca="false">LowExpected!W86</f>
        <v>0</v>
      </c>
      <c r="AS85" s="0" t="n">
        <f aca="false">LowExpected!X86</f>
        <v>0</v>
      </c>
      <c r="AT85" s="0" t="n">
        <f aca="false">ModExpected!V86</f>
        <v>0</v>
      </c>
      <c r="AU85" s="0" t="n">
        <f aca="false">ModExpected!W86</f>
        <v>0</v>
      </c>
      <c r="AV85" s="0" t="n">
        <f aca="false">ModExpected!X86</f>
        <v>0</v>
      </c>
      <c r="AW85" s="0" t="n">
        <f aca="false">HighExpected!V86</f>
        <v>0</v>
      </c>
      <c r="AX85" s="0" t="n">
        <f aca="false">HighExpected!W86</f>
        <v>0</v>
      </c>
      <c r="AY85" s="0" t="n">
        <f aca="false">HighExpected!X86</f>
        <v>0</v>
      </c>
      <c r="AZ85" s="0" t="n">
        <f aca="false">LowExpected!Y86</f>
        <v>0</v>
      </c>
      <c r="BA85" s="0" t="n">
        <f aca="false">LowExpected!Z86</f>
        <v>0</v>
      </c>
      <c r="BB85" s="0" t="n">
        <f aca="false">LowExpected!AA86</f>
        <v>0</v>
      </c>
      <c r="BC85" s="0" t="n">
        <f aca="false">LowExpected!AB86</f>
        <v>0</v>
      </c>
      <c r="BD85" s="0" t="n">
        <f aca="false">ModExpected!Z86</f>
        <v>0</v>
      </c>
      <c r="BE85" s="0" t="n">
        <f aca="false">ModExpected!AA86</f>
        <v>0</v>
      </c>
      <c r="BF85" s="0" t="n">
        <f aca="false">ModExpected!AB86</f>
        <v>0</v>
      </c>
      <c r="BG85" s="0" t="n">
        <f aca="false">HighExpected!Z86</f>
        <v>0</v>
      </c>
      <c r="BH85" s="0" t="n">
        <f aca="false">HighExpected!AA86</f>
        <v>0</v>
      </c>
      <c r="BI85" s="0" t="n">
        <f aca="false">HighExpected!AB86</f>
        <v>0</v>
      </c>
    </row>
    <row r="86" customFormat="false" ht="15" hidden="false" customHeight="false" outlineLevel="0" collapsed="false">
      <c r="A86" s="19" t="str">
        <f aca="false">Specs!A87</f>
        <v>eGROUND_FUEL_DUFF_UPPER_DEPTH</v>
      </c>
      <c r="B86" s="0" t="n">
        <f aca="false">LowExpected!E87</f>
        <v>0.5</v>
      </c>
      <c r="C86" s="0" t="n">
        <f aca="false">LowExpected!F87</f>
        <v>0.375</v>
      </c>
      <c r="D86" s="0" t="n">
        <f aca="false">LowExpected!G87</f>
        <v>0.375</v>
      </c>
      <c r="E86" s="0" t="n">
        <f aca="false">LowExpected!H87</f>
        <v>0.375</v>
      </c>
      <c r="F86" s="0" t="n">
        <f aca="false">ModExpected!F87</f>
        <v>0.125</v>
      </c>
      <c r="G86" s="0" t="n">
        <f aca="false">ModExpected!G87</f>
        <v>0.125</v>
      </c>
      <c r="H86" s="0" t="n">
        <f aca="false">ModExpected!H87</f>
        <v>0.125</v>
      </c>
      <c r="I86" s="0" t="n">
        <f aca="false">HighExpected!F87</f>
        <v>0.025</v>
      </c>
      <c r="J86" s="0" t="n">
        <f aca="false">HighExpected!G87</f>
        <v>0.025</v>
      </c>
      <c r="K86" s="0" t="n">
        <f aca="false">HighExpected!H87</f>
        <v>0.025</v>
      </c>
      <c r="L86" s="0" t="n">
        <f aca="false">LowExpected!I87</f>
        <v>0.4</v>
      </c>
      <c r="M86" s="0" t="n">
        <f aca="false">LowExpected!J87</f>
        <v>0.3</v>
      </c>
      <c r="N86" s="0" t="n">
        <f aca="false">LowExpected!K87</f>
        <v>0.3</v>
      </c>
      <c r="O86" s="0" t="n">
        <f aca="false">LowExpected!L87</f>
        <v>0.3</v>
      </c>
      <c r="P86" s="0" t="n">
        <f aca="false">ModExpected!J87</f>
        <v>0.1</v>
      </c>
      <c r="Q86" s="0" t="n">
        <f aca="false">ModExpected!K87</f>
        <v>0.1</v>
      </c>
      <c r="R86" s="0" t="n">
        <f aca="false">ModExpected!L87</f>
        <v>0.1</v>
      </c>
      <c r="S86" s="0" t="n">
        <f aca="false">HighExpected!J87</f>
        <v>0.02</v>
      </c>
      <c r="T86" s="0" t="n">
        <f aca="false">HighExpected!K87</f>
        <v>0.02</v>
      </c>
      <c r="U86" s="0" t="n">
        <f aca="false">HighExpected!L87</f>
        <v>0.02</v>
      </c>
      <c r="V86" s="0" t="n">
        <f aca="false">LowExpected!M87</f>
        <v>0.2</v>
      </c>
      <c r="W86" s="0" t="n">
        <f aca="false">LowExpected!N87</f>
        <v>0.15</v>
      </c>
      <c r="X86" s="0" t="n">
        <f aca="false">LowExpected!O87</f>
        <v>0.15</v>
      </c>
      <c r="Y86" s="0" t="n">
        <f aca="false">LowExpected!P87</f>
        <v>0.15</v>
      </c>
      <c r="Z86" s="0" t="n">
        <f aca="false">ModExpected!N87</f>
        <v>0.05</v>
      </c>
      <c r="AA86" s="0" t="n">
        <f aca="false">ModExpected!O87</f>
        <v>0.05</v>
      </c>
      <c r="AB86" s="0" t="n">
        <f aca="false">ModExpected!P87</f>
        <v>0.05</v>
      </c>
      <c r="AC86" s="0" t="n">
        <f aca="false">HighExpected!N87</f>
        <v>0.01</v>
      </c>
      <c r="AD86" s="0" t="n">
        <f aca="false">HighExpected!O87</f>
        <v>0.01</v>
      </c>
      <c r="AE86" s="0" t="n">
        <f aca="false">HighExpected!P87</f>
        <v>0.01</v>
      </c>
      <c r="AF86" s="0" t="n">
        <f aca="false">LowExpected!Q87</f>
        <v>4</v>
      </c>
      <c r="AG86" s="0" t="n">
        <f aca="false">LowExpected!R87</f>
        <v>3</v>
      </c>
      <c r="AH86" s="0" t="n">
        <f aca="false">LowExpected!S87</f>
        <v>3</v>
      </c>
      <c r="AI86" s="0" t="n">
        <f aca="false">LowExpected!T87</f>
        <v>3</v>
      </c>
      <c r="AJ86" s="0" t="n">
        <f aca="false">ModExpected!R87</f>
        <v>1</v>
      </c>
      <c r="AK86" s="0" t="n">
        <f aca="false">ModExpected!S87</f>
        <v>1</v>
      </c>
      <c r="AL86" s="0" t="n">
        <f aca="false">ModExpected!T87</f>
        <v>1</v>
      </c>
      <c r="AM86" s="0" t="n">
        <f aca="false">HighExpected!R87</f>
        <v>0.2</v>
      </c>
      <c r="AN86" s="0" t="n">
        <f aca="false">HighExpected!S87</f>
        <v>0.2</v>
      </c>
      <c r="AO86" s="0" t="n">
        <f aca="false">HighExpected!T87</f>
        <v>0.2</v>
      </c>
      <c r="AP86" s="0" t="n">
        <f aca="false">LowExpected!U87</f>
        <v>1</v>
      </c>
      <c r="AQ86" s="0" t="n">
        <f aca="false">LowExpected!V87</f>
        <v>0.75</v>
      </c>
      <c r="AR86" s="0" t="n">
        <f aca="false">LowExpected!W87</f>
        <v>0.75</v>
      </c>
      <c r="AS86" s="0" t="n">
        <f aca="false">LowExpected!X87</f>
        <v>0.75</v>
      </c>
      <c r="AT86" s="0" t="n">
        <f aca="false">ModExpected!V87</f>
        <v>0.25</v>
      </c>
      <c r="AU86" s="0" t="n">
        <f aca="false">ModExpected!W87</f>
        <v>0.25</v>
      </c>
      <c r="AV86" s="0" t="n">
        <f aca="false">ModExpected!X87</f>
        <v>0.25</v>
      </c>
      <c r="AW86" s="0" t="n">
        <f aca="false">HighExpected!V87</f>
        <v>0.05</v>
      </c>
      <c r="AX86" s="0" t="n">
        <f aca="false">HighExpected!W87</f>
        <v>0.05</v>
      </c>
      <c r="AY86" s="0" t="n">
        <f aca="false">HighExpected!X87</f>
        <v>0.05</v>
      </c>
      <c r="AZ86" s="0" t="n">
        <f aca="false">LowExpected!Y87</f>
        <v>1.5</v>
      </c>
      <c r="BA86" s="0" t="n">
        <f aca="false">LowExpected!Z87</f>
        <v>1.125</v>
      </c>
      <c r="BB86" s="0" t="n">
        <f aca="false">LowExpected!AA87</f>
        <v>1.125</v>
      </c>
      <c r="BC86" s="0" t="n">
        <f aca="false">LowExpected!AB87</f>
        <v>1.125</v>
      </c>
      <c r="BD86" s="0" t="n">
        <f aca="false">ModExpected!Z87</f>
        <v>0.375</v>
      </c>
      <c r="BE86" s="0" t="n">
        <f aca="false">ModExpected!AA87</f>
        <v>0.375</v>
      </c>
      <c r="BF86" s="0" t="n">
        <f aca="false">ModExpected!AB87</f>
        <v>0.375</v>
      </c>
      <c r="BG86" s="0" t="n">
        <f aca="false">HighExpected!Z87</f>
        <v>0.075</v>
      </c>
      <c r="BH86" s="0" t="n">
        <f aca="false">HighExpected!AA87</f>
        <v>0.075</v>
      </c>
      <c r="BI86" s="0" t="n">
        <f aca="false">HighExpected!AB87</f>
        <v>0.075</v>
      </c>
    </row>
    <row r="87" customFormat="false" ht="15" hidden="false" customHeight="false" outlineLevel="0" collapsed="false">
      <c r="A87" s="19" t="str">
        <f aca="false">Specs!A88</f>
        <v>eGROUND_FUEL_DUFF_UPPER_PERCENT_COVER</v>
      </c>
      <c r="B87" s="0" t="n">
        <f aca="false">LowExpected!E88</f>
        <v>70</v>
      </c>
      <c r="C87" s="0" t="n">
        <f aca="false">LowExpected!F88</f>
        <v>52.5</v>
      </c>
      <c r="D87" s="0" t="n">
        <f aca="false">LowExpected!G88</f>
        <v>52.5</v>
      </c>
      <c r="E87" s="0" t="n">
        <f aca="false">LowExpected!H88</f>
        <v>52.5</v>
      </c>
      <c r="F87" s="0" t="n">
        <f aca="false">ModExpected!F88</f>
        <v>17.5</v>
      </c>
      <c r="G87" s="0" t="n">
        <f aca="false">ModExpected!G88</f>
        <v>17.5</v>
      </c>
      <c r="H87" s="0" t="n">
        <f aca="false">ModExpected!H88</f>
        <v>17.5</v>
      </c>
      <c r="I87" s="0" t="n">
        <f aca="false">HighExpected!F88</f>
        <v>3.5</v>
      </c>
      <c r="J87" s="0" t="n">
        <f aca="false">HighExpected!G88</f>
        <v>3.5</v>
      </c>
      <c r="K87" s="0" t="n">
        <f aca="false">HighExpected!H88</f>
        <v>3.5</v>
      </c>
      <c r="L87" s="0" t="n">
        <f aca="false">LowExpected!I88</f>
        <v>60</v>
      </c>
      <c r="M87" s="0" t="n">
        <f aca="false">LowExpected!J88</f>
        <v>45</v>
      </c>
      <c r="N87" s="0" t="n">
        <f aca="false">LowExpected!K88</f>
        <v>45</v>
      </c>
      <c r="O87" s="0" t="n">
        <f aca="false">LowExpected!L88</f>
        <v>45</v>
      </c>
      <c r="P87" s="0" t="n">
        <f aca="false">ModExpected!J88</f>
        <v>15</v>
      </c>
      <c r="Q87" s="0" t="n">
        <f aca="false">ModExpected!K88</f>
        <v>15</v>
      </c>
      <c r="R87" s="0" t="n">
        <f aca="false">ModExpected!L88</f>
        <v>15</v>
      </c>
      <c r="S87" s="0" t="n">
        <f aca="false">HighExpected!J88</f>
        <v>3</v>
      </c>
      <c r="T87" s="0" t="n">
        <f aca="false">HighExpected!K88</f>
        <v>3</v>
      </c>
      <c r="U87" s="0" t="n">
        <f aca="false">HighExpected!L88</f>
        <v>3</v>
      </c>
      <c r="V87" s="0" t="n">
        <f aca="false">LowExpected!M88</f>
        <v>70</v>
      </c>
      <c r="W87" s="0" t="n">
        <f aca="false">LowExpected!N88</f>
        <v>52.5</v>
      </c>
      <c r="X87" s="0" t="n">
        <f aca="false">LowExpected!O88</f>
        <v>52.5</v>
      </c>
      <c r="Y87" s="0" t="n">
        <f aca="false">LowExpected!P88</f>
        <v>52.5</v>
      </c>
      <c r="Z87" s="0" t="n">
        <f aca="false">ModExpected!N88</f>
        <v>17.5</v>
      </c>
      <c r="AA87" s="0" t="n">
        <f aca="false">ModExpected!O88</f>
        <v>17.5</v>
      </c>
      <c r="AB87" s="0" t="n">
        <f aca="false">ModExpected!P88</f>
        <v>17.5</v>
      </c>
      <c r="AC87" s="0" t="n">
        <f aca="false">HighExpected!N88</f>
        <v>3.5</v>
      </c>
      <c r="AD87" s="0" t="n">
        <f aca="false">HighExpected!O88</f>
        <v>3.5</v>
      </c>
      <c r="AE87" s="0" t="n">
        <f aca="false">HighExpected!P88</f>
        <v>3.5</v>
      </c>
      <c r="AF87" s="0" t="n">
        <f aca="false">LowExpected!Q88</f>
        <v>100</v>
      </c>
      <c r="AG87" s="0" t="n">
        <f aca="false">LowExpected!R88</f>
        <v>75</v>
      </c>
      <c r="AH87" s="0" t="n">
        <f aca="false">LowExpected!S88</f>
        <v>75</v>
      </c>
      <c r="AI87" s="0" t="n">
        <f aca="false">LowExpected!T88</f>
        <v>75</v>
      </c>
      <c r="AJ87" s="0" t="n">
        <f aca="false">ModExpected!R88</f>
        <v>25</v>
      </c>
      <c r="AK87" s="0" t="n">
        <f aca="false">ModExpected!S88</f>
        <v>25</v>
      </c>
      <c r="AL87" s="0" t="n">
        <f aca="false">ModExpected!T88</f>
        <v>25</v>
      </c>
      <c r="AM87" s="0" t="n">
        <f aca="false">HighExpected!R88</f>
        <v>5</v>
      </c>
      <c r="AN87" s="0" t="n">
        <f aca="false">HighExpected!S88</f>
        <v>5</v>
      </c>
      <c r="AO87" s="0" t="n">
        <f aca="false">HighExpected!T88</f>
        <v>5</v>
      </c>
      <c r="AP87" s="0" t="n">
        <f aca="false">LowExpected!U88</f>
        <v>90</v>
      </c>
      <c r="AQ87" s="0" t="n">
        <f aca="false">LowExpected!V88</f>
        <v>67.5</v>
      </c>
      <c r="AR87" s="0" t="n">
        <f aca="false">LowExpected!W88</f>
        <v>67.5</v>
      </c>
      <c r="AS87" s="0" t="n">
        <f aca="false">LowExpected!X88</f>
        <v>67.5</v>
      </c>
      <c r="AT87" s="0" t="n">
        <f aca="false">ModExpected!V88</f>
        <v>22.5</v>
      </c>
      <c r="AU87" s="0" t="n">
        <f aca="false">ModExpected!W88</f>
        <v>22.5</v>
      </c>
      <c r="AV87" s="0" t="n">
        <f aca="false">ModExpected!X88</f>
        <v>22.5</v>
      </c>
      <c r="AW87" s="0" t="n">
        <f aca="false">HighExpected!V88</f>
        <v>4.5</v>
      </c>
      <c r="AX87" s="0" t="n">
        <f aca="false">HighExpected!W88</f>
        <v>4.5</v>
      </c>
      <c r="AY87" s="0" t="n">
        <f aca="false">HighExpected!X88</f>
        <v>4.5</v>
      </c>
      <c r="AZ87" s="0" t="n">
        <f aca="false">LowExpected!Y88</f>
        <v>70</v>
      </c>
      <c r="BA87" s="0" t="n">
        <f aca="false">LowExpected!Z88</f>
        <v>52.5</v>
      </c>
      <c r="BB87" s="0" t="n">
        <f aca="false">LowExpected!AA88</f>
        <v>52.5</v>
      </c>
      <c r="BC87" s="0" t="n">
        <f aca="false">LowExpected!AB88</f>
        <v>52.5</v>
      </c>
      <c r="BD87" s="0" t="n">
        <f aca="false">ModExpected!Z88</f>
        <v>17.5</v>
      </c>
      <c r="BE87" s="0" t="n">
        <f aca="false">ModExpected!AA88</f>
        <v>17.5</v>
      </c>
      <c r="BF87" s="0" t="n">
        <f aca="false">ModExpected!AB88</f>
        <v>17.5</v>
      </c>
      <c r="BG87" s="0" t="n">
        <f aca="false">HighExpected!Z88</f>
        <v>3.5</v>
      </c>
      <c r="BH87" s="0" t="n">
        <f aca="false">HighExpected!AA88</f>
        <v>3.5</v>
      </c>
      <c r="BI87" s="0" t="n">
        <f aca="false">HighExpected!AB88</f>
        <v>3.5</v>
      </c>
    </row>
    <row r="88" customFormat="false" ht="15" hidden="false" customHeight="false" outlineLevel="0" collapsed="false">
      <c r="A88" s="19" t="str">
        <f aca="false">Specs!A89</f>
        <v>eGROUND_FUEL_BASAL_ACCUMULATION_DEPTH</v>
      </c>
      <c r="B88" s="0" t="n">
        <f aca="false">LowExpected!E89</f>
        <v>0</v>
      </c>
      <c r="C88" s="0" t="n">
        <f aca="false">LowExpected!F89</f>
        <v>0</v>
      </c>
      <c r="D88" s="0" t="n">
        <f aca="false">LowExpected!G89</f>
        <v>0</v>
      </c>
      <c r="E88" s="0" t="n">
        <f aca="false">LowExpected!H89</f>
        <v>0</v>
      </c>
      <c r="F88" s="0" t="n">
        <f aca="false">ModExpected!F89</f>
        <v>0</v>
      </c>
      <c r="G88" s="0" t="n">
        <f aca="false">ModExpected!G89</f>
        <v>0</v>
      </c>
      <c r="H88" s="0" t="n">
        <f aca="false">ModExpected!H89</f>
        <v>0</v>
      </c>
      <c r="I88" s="0" t="n">
        <f aca="false">HighExpected!F89</f>
        <v>0</v>
      </c>
      <c r="J88" s="0" t="n">
        <f aca="false">HighExpected!G89</f>
        <v>0</v>
      </c>
      <c r="K88" s="0" t="n">
        <f aca="false">HighExpected!H89</f>
        <v>0</v>
      </c>
      <c r="L88" s="0" t="n">
        <f aca="false">LowExpected!I89</f>
        <v>0</v>
      </c>
      <c r="M88" s="0" t="n">
        <f aca="false">LowExpected!J89</f>
        <v>0</v>
      </c>
      <c r="N88" s="0" t="n">
        <f aca="false">LowExpected!K89</f>
        <v>0</v>
      </c>
      <c r="O88" s="0" t="n">
        <f aca="false">LowExpected!L89</f>
        <v>0</v>
      </c>
      <c r="P88" s="0" t="n">
        <f aca="false">ModExpected!J89</f>
        <v>0</v>
      </c>
      <c r="Q88" s="0" t="n">
        <f aca="false">ModExpected!K89</f>
        <v>0</v>
      </c>
      <c r="R88" s="0" t="n">
        <f aca="false">ModExpected!L89</f>
        <v>0</v>
      </c>
      <c r="S88" s="0" t="n">
        <f aca="false">HighExpected!J89</f>
        <v>0</v>
      </c>
      <c r="T88" s="0" t="n">
        <f aca="false">HighExpected!K89</f>
        <v>0</v>
      </c>
      <c r="U88" s="0" t="n">
        <f aca="false">HighExpected!L89</f>
        <v>0</v>
      </c>
      <c r="V88" s="0" t="n">
        <f aca="false">LowExpected!M89</f>
        <v>0</v>
      </c>
      <c r="W88" s="0" t="n">
        <f aca="false">LowExpected!N89</f>
        <v>0</v>
      </c>
      <c r="X88" s="0" t="n">
        <f aca="false">LowExpected!O89</f>
        <v>0</v>
      </c>
      <c r="Y88" s="0" t="n">
        <f aca="false">LowExpected!P89</f>
        <v>0</v>
      </c>
      <c r="Z88" s="0" t="n">
        <f aca="false">ModExpected!N89</f>
        <v>0</v>
      </c>
      <c r="AA88" s="0" t="n">
        <f aca="false">ModExpected!O89</f>
        <v>0</v>
      </c>
      <c r="AB88" s="0" t="n">
        <f aca="false">ModExpected!P89</f>
        <v>0</v>
      </c>
      <c r="AC88" s="0" t="n">
        <f aca="false">HighExpected!N89</f>
        <v>0</v>
      </c>
      <c r="AD88" s="0" t="n">
        <f aca="false">HighExpected!O89</f>
        <v>0</v>
      </c>
      <c r="AE88" s="0" t="n">
        <f aca="false">HighExpected!P89</f>
        <v>0</v>
      </c>
      <c r="AF88" s="0" t="n">
        <f aca="false">LowExpected!Q89</f>
        <v>0</v>
      </c>
      <c r="AG88" s="0" t="n">
        <f aca="false">LowExpected!R89</f>
        <v>0</v>
      </c>
      <c r="AH88" s="0" t="n">
        <f aca="false">LowExpected!S89</f>
        <v>0</v>
      </c>
      <c r="AI88" s="0" t="n">
        <f aca="false">LowExpected!T89</f>
        <v>0</v>
      </c>
      <c r="AJ88" s="0" t="n">
        <f aca="false">ModExpected!R89</f>
        <v>0</v>
      </c>
      <c r="AK88" s="0" t="n">
        <f aca="false">ModExpected!S89</f>
        <v>0</v>
      </c>
      <c r="AL88" s="0" t="n">
        <f aca="false">ModExpected!T89</f>
        <v>0</v>
      </c>
      <c r="AM88" s="0" t="n">
        <f aca="false">HighExpected!R89</f>
        <v>0</v>
      </c>
      <c r="AN88" s="0" t="n">
        <f aca="false">HighExpected!S89</f>
        <v>0</v>
      </c>
      <c r="AO88" s="0" t="n">
        <f aca="false">HighExpected!T89</f>
        <v>0</v>
      </c>
      <c r="AP88" s="0" t="n">
        <f aca="false">LowExpected!U89</f>
        <v>0</v>
      </c>
      <c r="AQ88" s="0" t="n">
        <f aca="false">LowExpected!V89</f>
        <v>0</v>
      </c>
      <c r="AR88" s="0" t="n">
        <f aca="false">LowExpected!W89</f>
        <v>0</v>
      </c>
      <c r="AS88" s="0" t="n">
        <f aca="false">LowExpected!X89</f>
        <v>0</v>
      </c>
      <c r="AT88" s="0" t="n">
        <f aca="false">ModExpected!V89</f>
        <v>0</v>
      </c>
      <c r="AU88" s="0" t="n">
        <f aca="false">ModExpected!W89</f>
        <v>0</v>
      </c>
      <c r="AV88" s="0" t="n">
        <f aca="false">ModExpected!X89</f>
        <v>0</v>
      </c>
      <c r="AW88" s="0" t="n">
        <f aca="false">HighExpected!V89</f>
        <v>0</v>
      </c>
      <c r="AX88" s="0" t="n">
        <f aca="false">HighExpected!W89</f>
        <v>0</v>
      </c>
      <c r="AY88" s="0" t="n">
        <f aca="false">HighExpected!X89</f>
        <v>0</v>
      </c>
      <c r="AZ88" s="0" t="n">
        <f aca="false">LowExpected!Y89</f>
        <v>0</v>
      </c>
      <c r="BA88" s="0" t="n">
        <f aca="false">LowExpected!Z89</f>
        <v>0</v>
      </c>
      <c r="BB88" s="0" t="n">
        <f aca="false">LowExpected!AA89</f>
        <v>0</v>
      </c>
      <c r="BC88" s="0" t="n">
        <f aca="false">LowExpected!AB89</f>
        <v>0</v>
      </c>
      <c r="BD88" s="0" t="n">
        <f aca="false">ModExpected!Z89</f>
        <v>0</v>
      </c>
      <c r="BE88" s="0" t="n">
        <f aca="false">ModExpected!AA89</f>
        <v>0</v>
      </c>
      <c r="BF88" s="0" t="n">
        <f aca="false">ModExpected!AB89</f>
        <v>0</v>
      </c>
      <c r="BG88" s="0" t="n">
        <f aca="false">HighExpected!Z89</f>
        <v>0</v>
      </c>
      <c r="BH88" s="0" t="n">
        <f aca="false">HighExpected!AA89</f>
        <v>0</v>
      </c>
      <c r="BI88" s="0" t="n">
        <f aca="false">HighExpected!AB89</f>
        <v>0</v>
      </c>
    </row>
    <row r="89" customFormat="false" ht="15" hidden="false" customHeight="false" outlineLevel="0" collapsed="false">
      <c r="A89" s="19" t="str">
        <f aca="false">Specs!A90</f>
        <v>eGROUND_FUEL_BASAL_ACCUMULATION_NUMBER_PER_UNIT_AREA</v>
      </c>
      <c r="B89" s="0" t="n">
        <f aca="false">LowExpected!E90</f>
        <v>0</v>
      </c>
      <c r="C89" s="0" t="n">
        <f aca="false">LowExpected!F90</f>
        <v>0</v>
      </c>
      <c r="D89" s="0" t="n">
        <f aca="false">LowExpected!G90</f>
        <v>0</v>
      </c>
      <c r="E89" s="0" t="n">
        <f aca="false">LowExpected!H90</f>
        <v>0</v>
      </c>
      <c r="F89" s="0" t="n">
        <f aca="false">ModExpected!F90</f>
        <v>0</v>
      </c>
      <c r="G89" s="0" t="n">
        <f aca="false">ModExpected!G90</f>
        <v>0</v>
      </c>
      <c r="H89" s="0" t="n">
        <f aca="false">ModExpected!H90</f>
        <v>0</v>
      </c>
      <c r="I89" s="0" t="n">
        <f aca="false">HighExpected!F90</f>
        <v>0</v>
      </c>
      <c r="J89" s="0" t="n">
        <f aca="false">HighExpected!G90</f>
        <v>0</v>
      </c>
      <c r="K89" s="0" t="n">
        <f aca="false">HighExpected!H90</f>
        <v>0</v>
      </c>
      <c r="L89" s="0" t="n">
        <f aca="false">LowExpected!I90</f>
        <v>0</v>
      </c>
      <c r="M89" s="0" t="n">
        <f aca="false">LowExpected!J90</f>
        <v>0</v>
      </c>
      <c r="N89" s="0" t="n">
        <f aca="false">LowExpected!K90</f>
        <v>0</v>
      </c>
      <c r="O89" s="0" t="n">
        <f aca="false">LowExpected!L90</f>
        <v>0</v>
      </c>
      <c r="P89" s="0" t="n">
        <f aca="false">ModExpected!J90</f>
        <v>0</v>
      </c>
      <c r="Q89" s="0" t="n">
        <f aca="false">ModExpected!K90</f>
        <v>0</v>
      </c>
      <c r="R89" s="0" t="n">
        <f aca="false">ModExpected!L90</f>
        <v>0</v>
      </c>
      <c r="S89" s="0" t="n">
        <f aca="false">HighExpected!J90</f>
        <v>0</v>
      </c>
      <c r="T89" s="0" t="n">
        <f aca="false">HighExpected!K90</f>
        <v>0</v>
      </c>
      <c r="U89" s="0" t="n">
        <f aca="false">HighExpected!L90</f>
        <v>0</v>
      </c>
      <c r="V89" s="0" t="n">
        <f aca="false">LowExpected!M90</f>
        <v>0</v>
      </c>
      <c r="W89" s="0" t="n">
        <f aca="false">LowExpected!N90</f>
        <v>0</v>
      </c>
      <c r="X89" s="0" t="n">
        <f aca="false">LowExpected!O90</f>
        <v>0</v>
      </c>
      <c r="Y89" s="0" t="n">
        <f aca="false">LowExpected!P90</f>
        <v>0</v>
      </c>
      <c r="Z89" s="0" t="n">
        <f aca="false">ModExpected!N90</f>
        <v>0</v>
      </c>
      <c r="AA89" s="0" t="n">
        <f aca="false">ModExpected!O90</f>
        <v>0</v>
      </c>
      <c r="AB89" s="0" t="n">
        <f aca="false">ModExpected!P90</f>
        <v>0</v>
      </c>
      <c r="AC89" s="0" t="n">
        <f aca="false">HighExpected!N90</f>
        <v>0</v>
      </c>
      <c r="AD89" s="0" t="n">
        <f aca="false">HighExpected!O90</f>
        <v>0</v>
      </c>
      <c r="AE89" s="0" t="n">
        <f aca="false">HighExpected!P90</f>
        <v>0</v>
      </c>
      <c r="AF89" s="0" t="n">
        <f aca="false">LowExpected!Q90</f>
        <v>0</v>
      </c>
      <c r="AG89" s="0" t="n">
        <f aca="false">LowExpected!R90</f>
        <v>0</v>
      </c>
      <c r="AH89" s="0" t="n">
        <f aca="false">LowExpected!S90</f>
        <v>0</v>
      </c>
      <c r="AI89" s="0" t="n">
        <f aca="false">LowExpected!T90</f>
        <v>0</v>
      </c>
      <c r="AJ89" s="0" t="n">
        <f aca="false">ModExpected!R90</f>
        <v>0</v>
      </c>
      <c r="AK89" s="0" t="n">
        <f aca="false">ModExpected!S90</f>
        <v>0</v>
      </c>
      <c r="AL89" s="0" t="n">
        <f aca="false">ModExpected!T90</f>
        <v>0</v>
      </c>
      <c r="AM89" s="0" t="n">
        <f aca="false">HighExpected!R90</f>
        <v>0</v>
      </c>
      <c r="AN89" s="0" t="n">
        <f aca="false">HighExpected!S90</f>
        <v>0</v>
      </c>
      <c r="AO89" s="0" t="n">
        <f aca="false">HighExpected!T90</f>
        <v>0</v>
      </c>
      <c r="AP89" s="0" t="n">
        <f aca="false">LowExpected!U90</f>
        <v>0</v>
      </c>
      <c r="AQ89" s="0" t="n">
        <f aca="false">LowExpected!V90</f>
        <v>0</v>
      </c>
      <c r="AR89" s="0" t="n">
        <f aca="false">LowExpected!W90</f>
        <v>0</v>
      </c>
      <c r="AS89" s="0" t="n">
        <f aca="false">LowExpected!X90</f>
        <v>0</v>
      </c>
      <c r="AT89" s="0" t="n">
        <f aca="false">ModExpected!V90</f>
        <v>0</v>
      </c>
      <c r="AU89" s="0" t="n">
        <f aca="false">ModExpected!W90</f>
        <v>0</v>
      </c>
      <c r="AV89" s="0" t="n">
        <f aca="false">ModExpected!X90</f>
        <v>0</v>
      </c>
      <c r="AW89" s="0" t="n">
        <f aca="false">HighExpected!V90</f>
        <v>0</v>
      </c>
      <c r="AX89" s="0" t="n">
        <f aca="false">HighExpected!W90</f>
        <v>0</v>
      </c>
      <c r="AY89" s="0" t="n">
        <f aca="false">HighExpected!X90</f>
        <v>0</v>
      </c>
      <c r="AZ89" s="0" t="n">
        <f aca="false">LowExpected!Y90</f>
        <v>0</v>
      </c>
      <c r="BA89" s="0" t="n">
        <f aca="false">LowExpected!Z90</f>
        <v>0</v>
      </c>
      <c r="BB89" s="0" t="n">
        <f aca="false">LowExpected!AA90</f>
        <v>0</v>
      </c>
      <c r="BC89" s="0" t="n">
        <f aca="false">LowExpected!AB90</f>
        <v>0</v>
      </c>
      <c r="BD89" s="0" t="n">
        <f aca="false">ModExpected!Z90</f>
        <v>0</v>
      </c>
      <c r="BE89" s="0" t="n">
        <f aca="false">ModExpected!AA90</f>
        <v>0</v>
      </c>
      <c r="BF89" s="0" t="n">
        <f aca="false">ModExpected!AB90</f>
        <v>0</v>
      </c>
      <c r="BG89" s="0" t="n">
        <f aca="false">HighExpected!Z90</f>
        <v>0</v>
      </c>
      <c r="BH89" s="0" t="n">
        <f aca="false">HighExpected!AA90</f>
        <v>0</v>
      </c>
      <c r="BI89" s="0" t="n">
        <f aca="false">HighExpected!AB90</f>
        <v>0</v>
      </c>
    </row>
    <row r="90" customFormat="false" ht="15" hidden="false" customHeight="false" outlineLevel="0" collapsed="false">
      <c r="A90" s="19" t="str">
        <f aca="false">Specs!A91</f>
        <v>eGROUND_FUEL_BASAL_ACCUMULATION_RADIUS</v>
      </c>
      <c r="B90" s="0" t="n">
        <f aca="false">LowExpected!E91</f>
        <v>0</v>
      </c>
      <c r="C90" s="0" t="n">
        <f aca="false">LowExpected!F91</f>
        <v>0</v>
      </c>
      <c r="D90" s="0" t="n">
        <f aca="false">LowExpected!G91</f>
        <v>0</v>
      </c>
      <c r="E90" s="0" t="n">
        <f aca="false">LowExpected!H91</f>
        <v>0</v>
      </c>
      <c r="F90" s="0" t="n">
        <f aca="false">ModExpected!F91</f>
        <v>0</v>
      </c>
      <c r="G90" s="0" t="n">
        <f aca="false">ModExpected!G91</f>
        <v>0</v>
      </c>
      <c r="H90" s="0" t="n">
        <f aca="false">ModExpected!H91</f>
        <v>0</v>
      </c>
      <c r="I90" s="0" t="n">
        <f aca="false">HighExpected!F91</f>
        <v>0</v>
      </c>
      <c r="J90" s="0" t="n">
        <f aca="false">HighExpected!G91</f>
        <v>0</v>
      </c>
      <c r="K90" s="0" t="n">
        <f aca="false">HighExpected!H91</f>
        <v>0</v>
      </c>
      <c r="L90" s="0" t="n">
        <f aca="false">LowExpected!I91</f>
        <v>0</v>
      </c>
      <c r="M90" s="0" t="n">
        <f aca="false">LowExpected!J91</f>
        <v>0</v>
      </c>
      <c r="N90" s="0" t="n">
        <f aca="false">LowExpected!K91</f>
        <v>0</v>
      </c>
      <c r="O90" s="0" t="n">
        <f aca="false">LowExpected!L91</f>
        <v>0</v>
      </c>
      <c r="P90" s="0" t="n">
        <f aca="false">ModExpected!J91</f>
        <v>0</v>
      </c>
      <c r="Q90" s="0" t="n">
        <f aca="false">ModExpected!K91</f>
        <v>0</v>
      </c>
      <c r="R90" s="0" t="n">
        <f aca="false">ModExpected!L91</f>
        <v>0</v>
      </c>
      <c r="S90" s="0" t="n">
        <f aca="false">HighExpected!J91</f>
        <v>0</v>
      </c>
      <c r="T90" s="0" t="n">
        <f aca="false">HighExpected!K91</f>
        <v>0</v>
      </c>
      <c r="U90" s="0" t="n">
        <f aca="false">HighExpected!L91</f>
        <v>0</v>
      </c>
      <c r="V90" s="0" t="n">
        <f aca="false">LowExpected!M91</f>
        <v>0</v>
      </c>
      <c r="W90" s="0" t="n">
        <f aca="false">LowExpected!N91</f>
        <v>0</v>
      </c>
      <c r="X90" s="0" t="n">
        <f aca="false">LowExpected!O91</f>
        <v>0</v>
      </c>
      <c r="Y90" s="0" t="n">
        <f aca="false">LowExpected!P91</f>
        <v>0</v>
      </c>
      <c r="Z90" s="0" t="n">
        <f aca="false">ModExpected!N91</f>
        <v>0</v>
      </c>
      <c r="AA90" s="0" t="n">
        <f aca="false">ModExpected!O91</f>
        <v>0</v>
      </c>
      <c r="AB90" s="0" t="n">
        <f aca="false">ModExpected!P91</f>
        <v>0</v>
      </c>
      <c r="AC90" s="0" t="n">
        <f aca="false">HighExpected!N91</f>
        <v>0</v>
      </c>
      <c r="AD90" s="0" t="n">
        <f aca="false">HighExpected!O91</f>
        <v>0</v>
      </c>
      <c r="AE90" s="0" t="n">
        <f aca="false">HighExpected!P91</f>
        <v>0</v>
      </c>
      <c r="AF90" s="0" t="n">
        <f aca="false">LowExpected!Q91</f>
        <v>0</v>
      </c>
      <c r="AG90" s="0" t="n">
        <f aca="false">LowExpected!R91</f>
        <v>0</v>
      </c>
      <c r="AH90" s="0" t="n">
        <f aca="false">LowExpected!S91</f>
        <v>0</v>
      </c>
      <c r="AI90" s="0" t="n">
        <f aca="false">LowExpected!T91</f>
        <v>0</v>
      </c>
      <c r="AJ90" s="0" t="n">
        <f aca="false">ModExpected!R91</f>
        <v>0</v>
      </c>
      <c r="AK90" s="0" t="n">
        <f aca="false">ModExpected!S91</f>
        <v>0</v>
      </c>
      <c r="AL90" s="0" t="n">
        <f aca="false">ModExpected!T91</f>
        <v>0</v>
      </c>
      <c r="AM90" s="0" t="n">
        <f aca="false">HighExpected!R91</f>
        <v>0</v>
      </c>
      <c r="AN90" s="0" t="n">
        <f aca="false">HighExpected!S91</f>
        <v>0</v>
      </c>
      <c r="AO90" s="0" t="n">
        <f aca="false">HighExpected!T91</f>
        <v>0</v>
      </c>
      <c r="AP90" s="0" t="n">
        <f aca="false">LowExpected!U91</f>
        <v>0</v>
      </c>
      <c r="AQ90" s="0" t="n">
        <f aca="false">LowExpected!V91</f>
        <v>0</v>
      </c>
      <c r="AR90" s="0" t="n">
        <f aca="false">LowExpected!W91</f>
        <v>0</v>
      </c>
      <c r="AS90" s="0" t="n">
        <f aca="false">LowExpected!X91</f>
        <v>0</v>
      </c>
      <c r="AT90" s="0" t="n">
        <f aca="false">ModExpected!V91</f>
        <v>0</v>
      </c>
      <c r="AU90" s="0" t="n">
        <f aca="false">ModExpected!W91</f>
        <v>0</v>
      </c>
      <c r="AV90" s="0" t="n">
        <f aca="false">ModExpected!X91</f>
        <v>0</v>
      </c>
      <c r="AW90" s="0" t="n">
        <f aca="false">HighExpected!V91</f>
        <v>0</v>
      </c>
      <c r="AX90" s="0" t="n">
        <f aca="false">HighExpected!W91</f>
        <v>0</v>
      </c>
      <c r="AY90" s="0" t="n">
        <f aca="false">HighExpected!X91</f>
        <v>0</v>
      </c>
      <c r="AZ90" s="0" t="n">
        <f aca="false">LowExpected!Y91</f>
        <v>0</v>
      </c>
      <c r="BA90" s="0" t="n">
        <f aca="false">LowExpected!Z91</f>
        <v>0</v>
      </c>
      <c r="BB90" s="0" t="n">
        <f aca="false">LowExpected!AA91</f>
        <v>0</v>
      </c>
      <c r="BC90" s="0" t="n">
        <f aca="false">LowExpected!AB91</f>
        <v>0</v>
      </c>
      <c r="BD90" s="0" t="n">
        <f aca="false">ModExpected!Z91</f>
        <v>0</v>
      </c>
      <c r="BE90" s="0" t="n">
        <f aca="false">ModExpected!AA91</f>
        <v>0</v>
      </c>
      <c r="BF90" s="0" t="n">
        <f aca="false">ModExpected!AB91</f>
        <v>0</v>
      </c>
      <c r="BG90" s="0" t="n">
        <f aca="false">HighExpected!Z91</f>
        <v>0</v>
      </c>
      <c r="BH90" s="0" t="n">
        <f aca="false">HighExpected!AA91</f>
        <v>0</v>
      </c>
      <c r="BI90" s="0" t="n">
        <f aca="false">HighExpected!AB91</f>
        <v>0</v>
      </c>
    </row>
    <row r="91" customFormat="false" ht="15" hidden="false" customHeight="false" outlineLevel="0" collapsed="false">
      <c r="A91" s="19" t="str">
        <f aca="false">Specs!A92</f>
        <v>eGROUND_FUEL_SQUIRREL_MIDDENS_DEPTH</v>
      </c>
      <c r="B91" s="0" t="n">
        <f aca="false">LowExpected!E92</f>
        <v>0</v>
      </c>
      <c r="C91" s="0" t="n">
        <f aca="false">LowExpected!F92</f>
        <v>0</v>
      </c>
      <c r="D91" s="0" t="n">
        <f aca="false">LowExpected!G92</f>
        <v>0</v>
      </c>
      <c r="E91" s="0" t="n">
        <f aca="false">LowExpected!H92</f>
        <v>0</v>
      </c>
      <c r="F91" s="0" t="n">
        <f aca="false">ModExpected!F92</f>
        <v>0</v>
      </c>
      <c r="G91" s="0" t="n">
        <f aca="false">ModExpected!G92</f>
        <v>0</v>
      </c>
      <c r="H91" s="0" t="n">
        <f aca="false">ModExpected!H92</f>
        <v>0</v>
      </c>
      <c r="I91" s="0" t="n">
        <f aca="false">HighExpected!F92</f>
        <v>0</v>
      </c>
      <c r="J91" s="0" t="n">
        <f aca="false">HighExpected!G92</f>
        <v>0</v>
      </c>
      <c r="K91" s="0" t="n">
        <f aca="false">HighExpected!H92</f>
        <v>0</v>
      </c>
      <c r="L91" s="0" t="n">
        <f aca="false">LowExpected!I92</f>
        <v>0</v>
      </c>
      <c r="M91" s="0" t="n">
        <f aca="false">LowExpected!J92</f>
        <v>0</v>
      </c>
      <c r="N91" s="0" t="n">
        <f aca="false">LowExpected!K92</f>
        <v>0</v>
      </c>
      <c r="O91" s="0" t="n">
        <f aca="false">LowExpected!L92</f>
        <v>0</v>
      </c>
      <c r="P91" s="0" t="n">
        <f aca="false">ModExpected!J92</f>
        <v>0</v>
      </c>
      <c r="Q91" s="0" t="n">
        <f aca="false">ModExpected!K92</f>
        <v>0</v>
      </c>
      <c r="R91" s="0" t="n">
        <f aca="false">ModExpected!L92</f>
        <v>0</v>
      </c>
      <c r="S91" s="0" t="n">
        <f aca="false">HighExpected!J92</f>
        <v>0</v>
      </c>
      <c r="T91" s="0" t="n">
        <f aca="false">HighExpected!K92</f>
        <v>0</v>
      </c>
      <c r="U91" s="0" t="n">
        <f aca="false">HighExpected!L92</f>
        <v>0</v>
      </c>
      <c r="V91" s="0" t="n">
        <f aca="false">LowExpected!M92</f>
        <v>0</v>
      </c>
      <c r="W91" s="0" t="n">
        <f aca="false">LowExpected!N92</f>
        <v>0</v>
      </c>
      <c r="X91" s="0" t="n">
        <f aca="false">LowExpected!O92</f>
        <v>0</v>
      </c>
      <c r="Y91" s="0" t="n">
        <f aca="false">LowExpected!P92</f>
        <v>0</v>
      </c>
      <c r="Z91" s="0" t="n">
        <f aca="false">ModExpected!N92</f>
        <v>0</v>
      </c>
      <c r="AA91" s="0" t="n">
        <f aca="false">ModExpected!O92</f>
        <v>0</v>
      </c>
      <c r="AB91" s="0" t="n">
        <f aca="false">ModExpected!P92</f>
        <v>0</v>
      </c>
      <c r="AC91" s="0" t="n">
        <f aca="false">HighExpected!N92</f>
        <v>0</v>
      </c>
      <c r="AD91" s="0" t="n">
        <f aca="false">HighExpected!O92</f>
        <v>0</v>
      </c>
      <c r="AE91" s="0" t="n">
        <f aca="false">HighExpected!P92</f>
        <v>0</v>
      </c>
      <c r="AF91" s="0" t="n">
        <f aca="false">LowExpected!Q92</f>
        <v>18</v>
      </c>
      <c r="AG91" s="0" t="n">
        <f aca="false">LowExpected!R92</f>
        <v>13.5</v>
      </c>
      <c r="AH91" s="0" t="n">
        <f aca="false">LowExpected!S92</f>
        <v>13.5</v>
      </c>
      <c r="AI91" s="0" t="n">
        <f aca="false">LowExpected!T92</f>
        <v>13.5</v>
      </c>
      <c r="AJ91" s="0" t="n">
        <f aca="false">ModExpected!R92</f>
        <v>4.5</v>
      </c>
      <c r="AK91" s="0" t="n">
        <f aca="false">ModExpected!S92</f>
        <v>4.5</v>
      </c>
      <c r="AL91" s="0" t="n">
        <f aca="false">ModExpected!T92</f>
        <v>4.5</v>
      </c>
      <c r="AM91" s="0" t="n">
        <f aca="false">HighExpected!R92</f>
        <v>0.9</v>
      </c>
      <c r="AN91" s="0" t="n">
        <f aca="false">HighExpected!S92</f>
        <v>0.9</v>
      </c>
      <c r="AO91" s="0" t="n">
        <f aca="false">HighExpected!T92</f>
        <v>0.9</v>
      </c>
      <c r="AP91" s="0" t="n">
        <f aca="false">LowExpected!U92</f>
        <v>0</v>
      </c>
      <c r="AQ91" s="0" t="n">
        <f aca="false">LowExpected!V92</f>
        <v>0</v>
      </c>
      <c r="AR91" s="0" t="n">
        <f aca="false">LowExpected!W92</f>
        <v>0</v>
      </c>
      <c r="AS91" s="0" t="n">
        <f aca="false">LowExpected!X92</f>
        <v>0</v>
      </c>
      <c r="AT91" s="0" t="n">
        <f aca="false">ModExpected!V92</f>
        <v>0</v>
      </c>
      <c r="AU91" s="0" t="n">
        <f aca="false">ModExpected!W92</f>
        <v>0</v>
      </c>
      <c r="AV91" s="0" t="n">
        <f aca="false">ModExpected!X92</f>
        <v>0</v>
      </c>
      <c r="AW91" s="0" t="n">
        <f aca="false">HighExpected!V92</f>
        <v>0</v>
      </c>
      <c r="AX91" s="0" t="n">
        <f aca="false">HighExpected!W92</f>
        <v>0</v>
      </c>
      <c r="AY91" s="0" t="n">
        <f aca="false">HighExpected!X92</f>
        <v>0</v>
      </c>
      <c r="AZ91" s="0" t="n">
        <f aca="false">LowExpected!Y92</f>
        <v>0</v>
      </c>
      <c r="BA91" s="0" t="n">
        <f aca="false">LowExpected!Z92</f>
        <v>0</v>
      </c>
      <c r="BB91" s="0" t="n">
        <f aca="false">LowExpected!AA92</f>
        <v>0</v>
      </c>
      <c r="BC91" s="0" t="n">
        <f aca="false">LowExpected!AB92</f>
        <v>0</v>
      </c>
      <c r="BD91" s="0" t="n">
        <f aca="false">ModExpected!Z92</f>
        <v>0</v>
      </c>
      <c r="BE91" s="0" t="n">
        <f aca="false">ModExpected!AA92</f>
        <v>0</v>
      </c>
      <c r="BF91" s="0" t="n">
        <f aca="false">ModExpected!AB92</f>
        <v>0</v>
      </c>
      <c r="BG91" s="0" t="n">
        <f aca="false">HighExpected!Z92</f>
        <v>0</v>
      </c>
      <c r="BH91" s="0" t="n">
        <f aca="false">HighExpected!AA92</f>
        <v>0</v>
      </c>
      <c r="BI91" s="0" t="n">
        <f aca="false">HighExpected!AB92</f>
        <v>0</v>
      </c>
    </row>
    <row r="92" customFormat="false" ht="15" hidden="false" customHeight="false" outlineLevel="0" collapsed="false">
      <c r="A92" s="19" t="str">
        <f aca="false">Specs!A93</f>
        <v>eGROUND_FUEL_SQUIRREL_MIDDENS_NUMBER_PER_UNIT_AREA</v>
      </c>
      <c r="B92" s="0" t="n">
        <f aca="false">LowExpected!E93</f>
        <v>0</v>
      </c>
      <c r="C92" s="0" t="n">
        <f aca="false">LowExpected!F93</f>
        <v>0</v>
      </c>
      <c r="D92" s="0" t="n">
        <f aca="false">LowExpected!G93</f>
        <v>0</v>
      </c>
      <c r="E92" s="0" t="n">
        <f aca="false">LowExpected!H93</f>
        <v>0</v>
      </c>
      <c r="F92" s="0" t="n">
        <f aca="false">ModExpected!F93</f>
        <v>0</v>
      </c>
      <c r="G92" s="0" t="n">
        <f aca="false">ModExpected!G93</f>
        <v>0</v>
      </c>
      <c r="H92" s="0" t="n">
        <f aca="false">ModExpected!H93</f>
        <v>0</v>
      </c>
      <c r="I92" s="0" t="n">
        <f aca="false">HighExpected!F93</f>
        <v>0</v>
      </c>
      <c r="J92" s="0" t="n">
        <f aca="false">HighExpected!G93</f>
        <v>0</v>
      </c>
      <c r="K92" s="0" t="n">
        <f aca="false">HighExpected!H93</f>
        <v>0</v>
      </c>
      <c r="L92" s="0" t="n">
        <f aca="false">LowExpected!I93</f>
        <v>0</v>
      </c>
      <c r="M92" s="0" t="n">
        <f aca="false">LowExpected!J93</f>
        <v>0</v>
      </c>
      <c r="N92" s="0" t="n">
        <f aca="false">LowExpected!K93</f>
        <v>0</v>
      </c>
      <c r="O92" s="0" t="n">
        <f aca="false">LowExpected!L93</f>
        <v>0</v>
      </c>
      <c r="P92" s="0" t="n">
        <f aca="false">ModExpected!J93</f>
        <v>0</v>
      </c>
      <c r="Q92" s="0" t="n">
        <f aca="false">ModExpected!K93</f>
        <v>0</v>
      </c>
      <c r="R92" s="0" t="n">
        <f aca="false">ModExpected!L93</f>
        <v>0</v>
      </c>
      <c r="S92" s="0" t="n">
        <f aca="false">HighExpected!J93</f>
        <v>0</v>
      </c>
      <c r="T92" s="0" t="n">
        <f aca="false">HighExpected!K93</f>
        <v>0</v>
      </c>
      <c r="U92" s="0" t="n">
        <f aca="false">HighExpected!L93</f>
        <v>0</v>
      </c>
      <c r="V92" s="0" t="n">
        <f aca="false">LowExpected!M93</f>
        <v>0</v>
      </c>
      <c r="W92" s="0" t="n">
        <f aca="false">LowExpected!N93</f>
        <v>0</v>
      </c>
      <c r="X92" s="0" t="n">
        <f aca="false">LowExpected!O93</f>
        <v>0</v>
      </c>
      <c r="Y92" s="0" t="n">
        <f aca="false">LowExpected!P93</f>
        <v>0</v>
      </c>
      <c r="Z92" s="0" t="n">
        <f aca="false">ModExpected!N93</f>
        <v>0</v>
      </c>
      <c r="AA92" s="0" t="n">
        <f aca="false">ModExpected!O93</f>
        <v>0</v>
      </c>
      <c r="AB92" s="0" t="n">
        <f aca="false">ModExpected!P93</f>
        <v>0</v>
      </c>
      <c r="AC92" s="0" t="n">
        <f aca="false">HighExpected!N93</f>
        <v>0</v>
      </c>
      <c r="AD92" s="0" t="n">
        <f aca="false">HighExpected!O93</f>
        <v>0</v>
      </c>
      <c r="AE92" s="0" t="n">
        <f aca="false">HighExpected!P93</f>
        <v>0</v>
      </c>
      <c r="AF92" s="0" t="n">
        <f aca="false">LowExpected!Q93</f>
        <v>1</v>
      </c>
      <c r="AG92" s="0" t="n">
        <f aca="false">LowExpected!R93</f>
        <v>0.75</v>
      </c>
      <c r="AH92" s="0" t="n">
        <f aca="false">LowExpected!S93</f>
        <v>0.75</v>
      </c>
      <c r="AI92" s="0" t="n">
        <f aca="false">LowExpected!T93</f>
        <v>0.75</v>
      </c>
      <c r="AJ92" s="0" t="n">
        <f aca="false">ModExpected!R93</f>
        <v>0.25</v>
      </c>
      <c r="AK92" s="0" t="n">
        <f aca="false">ModExpected!S93</f>
        <v>0.25</v>
      </c>
      <c r="AL92" s="0" t="n">
        <f aca="false">ModExpected!T93</f>
        <v>0.25</v>
      </c>
      <c r="AM92" s="0" t="n">
        <f aca="false">HighExpected!R93</f>
        <v>0.05</v>
      </c>
      <c r="AN92" s="0" t="n">
        <f aca="false">HighExpected!S93</f>
        <v>0.05</v>
      </c>
      <c r="AO92" s="0" t="n">
        <f aca="false">HighExpected!T93</f>
        <v>0.05</v>
      </c>
      <c r="AP92" s="0" t="n">
        <f aca="false">LowExpected!U93</f>
        <v>0</v>
      </c>
      <c r="AQ92" s="0" t="n">
        <f aca="false">LowExpected!V93</f>
        <v>0</v>
      </c>
      <c r="AR92" s="0" t="n">
        <f aca="false">LowExpected!W93</f>
        <v>0</v>
      </c>
      <c r="AS92" s="0" t="n">
        <f aca="false">LowExpected!X93</f>
        <v>0</v>
      </c>
      <c r="AT92" s="0" t="n">
        <f aca="false">ModExpected!V93</f>
        <v>0</v>
      </c>
      <c r="AU92" s="0" t="n">
        <f aca="false">ModExpected!W93</f>
        <v>0</v>
      </c>
      <c r="AV92" s="0" t="n">
        <f aca="false">ModExpected!X93</f>
        <v>0</v>
      </c>
      <c r="AW92" s="0" t="n">
        <f aca="false">HighExpected!V93</f>
        <v>0</v>
      </c>
      <c r="AX92" s="0" t="n">
        <f aca="false">HighExpected!W93</f>
        <v>0</v>
      </c>
      <c r="AY92" s="0" t="n">
        <f aca="false">HighExpected!X93</f>
        <v>0</v>
      </c>
      <c r="AZ92" s="0" t="n">
        <f aca="false">LowExpected!Y93</f>
        <v>0</v>
      </c>
      <c r="BA92" s="0" t="n">
        <f aca="false">LowExpected!Z93</f>
        <v>0</v>
      </c>
      <c r="BB92" s="0" t="n">
        <f aca="false">LowExpected!AA93</f>
        <v>0</v>
      </c>
      <c r="BC92" s="0" t="n">
        <f aca="false">LowExpected!AB93</f>
        <v>0</v>
      </c>
      <c r="BD92" s="0" t="n">
        <f aca="false">ModExpected!Z93</f>
        <v>0</v>
      </c>
      <c r="BE92" s="0" t="n">
        <f aca="false">ModExpected!AA93</f>
        <v>0</v>
      </c>
      <c r="BF92" s="0" t="n">
        <f aca="false">ModExpected!AB93</f>
        <v>0</v>
      </c>
      <c r="BG92" s="0" t="n">
        <f aca="false">HighExpected!Z93</f>
        <v>0</v>
      </c>
      <c r="BH92" s="0" t="n">
        <f aca="false">HighExpected!AA93</f>
        <v>0</v>
      </c>
      <c r="BI92" s="0" t="n">
        <f aca="false">HighExpected!AB93</f>
        <v>0</v>
      </c>
    </row>
    <row r="93" customFormat="false" ht="15" hidden="false" customHeight="false" outlineLevel="0" collapsed="false">
      <c r="A93" s="19" t="str">
        <f aca="false">Specs!A94</f>
        <v>eGROUND_FUEL_SQUIRREL_MIDDENS_RADIUS</v>
      </c>
      <c r="B93" s="0" t="n">
        <f aca="false">LowExpected!E94</f>
        <v>0</v>
      </c>
      <c r="C93" s="0" t="n">
        <f aca="false">LowExpected!F94</f>
        <v>0</v>
      </c>
      <c r="D93" s="0" t="n">
        <f aca="false">LowExpected!G94</f>
        <v>0</v>
      </c>
      <c r="E93" s="0" t="n">
        <f aca="false">LowExpected!H94</f>
        <v>0</v>
      </c>
      <c r="F93" s="0" t="n">
        <f aca="false">ModExpected!F94</f>
        <v>0</v>
      </c>
      <c r="G93" s="0" t="n">
        <f aca="false">ModExpected!G94</f>
        <v>0</v>
      </c>
      <c r="H93" s="0" t="n">
        <f aca="false">ModExpected!H94</f>
        <v>0</v>
      </c>
      <c r="I93" s="0" t="n">
        <f aca="false">HighExpected!F94</f>
        <v>0</v>
      </c>
      <c r="J93" s="0" t="n">
        <f aca="false">HighExpected!G94</f>
        <v>0</v>
      </c>
      <c r="K93" s="0" t="n">
        <f aca="false">HighExpected!H94</f>
        <v>0</v>
      </c>
      <c r="L93" s="0" t="n">
        <f aca="false">LowExpected!I94</f>
        <v>0</v>
      </c>
      <c r="M93" s="0" t="n">
        <f aca="false">LowExpected!J94</f>
        <v>0</v>
      </c>
      <c r="N93" s="0" t="n">
        <f aca="false">LowExpected!K94</f>
        <v>0</v>
      </c>
      <c r="O93" s="0" t="n">
        <f aca="false">LowExpected!L94</f>
        <v>0</v>
      </c>
      <c r="P93" s="0" t="n">
        <f aca="false">ModExpected!J94</f>
        <v>0</v>
      </c>
      <c r="Q93" s="0" t="n">
        <f aca="false">ModExpected!K94</f>
        <v>0</v>
      </c>
      <c r="R93" s="0" t="n">
        <f aca="false">ModExpected!L94</f>
        <v>0</v>
      </c>
      <c r="S93" s="0" t="n">
        <f aca="false">HighExpected!J94</f>
        <v>0</v>
      </c>
      <c r="T93" s="0" t="n">
        <f aca="false">HighExpected!K94</f>
        <v>0</v>
      </c>
      <c r="U93" s="0" t="n">
        <f aca="false">HighExpected!L94</f>
        <v>0</v>
      </c>
      <c r="V93" s="0" t="n">
        <f aca="false">LowExpected!M94</f>
        <v>0</v>
      </c>
      <c r="W93" s="0" t="n">
        <f aca="false">LowExpected!N94</f>
        <v>0</v>
      </c>
      <c r="X93" s="0" t="n">
        <f aca="false">LowExpected!O94</f>
        <v>0</v>
      </c>
      <c r="Y93" s="0" t="n">
        <f aca="false">LowExpected!P94</f>
        <v>0</v>
      </c>
      <c r="Z93" s="0" t="n">
        <f aca="false">ModExpected!N94</f>
        <v>0</v>
      </c>
      <c r="AA93" s="0" t="n">
        <f aca="false">ModExpected!O94</f>
        <v>0</v>
      </c>
      <c r="AB93" s="0" t="n">
        <f aca="false">ModExpected!P94</f>
        <v>0</v>
      </c>
      <c r="AC93" s="0" t="n">
        <f aca="false">HighExpected!N94</f>
        <v>0</v>
      </c>
      <c r="AD93" s="0" t="n">
        <f aca="false">HighExpected!O94</f>
        <v>0</v>
      </c>
      <c r="AE93" s="0" t="n">
        <f aca="false">HighExpected!P94</f>
        <v>0</v>
      </c>
      <c r="AF93" s="0" t="n">
        <f aca="false">LowExpected!Q94</f>
        <v>5</v>
      </c>
      <c r="AG93" s="0" t="n">
        <f aca="false">LowExpected!R94</f>
        <v>3.75</v>
      </c>
      <c r="AH93" s="0" t="n">
        <f aca="false">LowExpected!S94</f>
        <v>3.75</v>
      </c>
      <c r="AI93" s="0" t="n">
        <f aca="false">LowExpected!T94</f>
        <v>3.75</v>
      </c>
      <c r="AJ93" s="0" t="n">
        <f aca="false">ModExpected!R94</f>
        <v>1.25</v>
      </c>
      <c r="AK93" s="0" t="n">
        <f aca="false">ModExpected!S94</f>
        <v>1.25</v>
      </c>
      <c r="AL93" s="0" t="n">
        <f aca="false">ModExpected!T94</f>
        <v>1.25</v>
      </c>
      <c r="AM93" s="0" t="n">
        <f aca="false">HighExpected!R94</f>
        <v>0.25</v>
      </c>
      <c r="AN93" s="0" t="n">
        <f aca="false">HighExpected!S94</f>
        <v>0.25</v>
      </c>
      <c r="AO93" s="0" t="n">
        <f aca="false">HighExpected!T94</f>
        <v>0.25</v>
      </c>
      <c r="AP93" s="0" t="n">
        <f aca="false">LowExpected!U94</f>
        <v>0</v>
      </c>
      <c r="AQ93" s="0" t="n">
        <f aca="false">LowExpected!V94</f>
        <v>0</v>
      </c>
      <c r="AR93" s="0" t="n">
        <f aca="false">LowExpected!W94</f>
        <v>0</v>
      </c>
      <c r="AS93" s="0" t="n">
        <f aca="false">LowExpected!X94</f>
        <v>0</v>
      </c>
      <c r="AT93" s="0" t="n">
        <f aca="false">ModExpected!V94</f>
        <v>0</v>
      </c>
      <c r="AU93" s="0" t="n">
        <f aca="false">ModExpected!W94</f>
        <v>0</v>
      </c>
      <c r="AV93" s="0" t="n">
        <f aca="false">ModExpected!X94</f>
        <v>0</v>
      </c>
      <c r="AW93" s="0" t="n">
        <f aca="false">HighExpected!V94</f>
        <v>0</v>
      </c>
      <c r="AX93" s="0" t="n">
        <f aca="false">HighExpected!W94</f>
        <v>0</v>
      </c>
      <c r="AY93" s="0" t="n">
        <f aca="false">HighExpected!X94</f>
        <v>0</v>
      </c>
      <c r="AZ93" s="0" t="n">
        <f aca="false">LowExpected!Y94</f>
        <v>0</v>
      </c>
      <c r="BA93" s="0" t="n">
        <f aca="false">LowExpected!Z94</f>
        <v>0</v>
      </c>
      <c r="BB93" s="0" t="n">
        <f aca="false">LowExpected!AA94</f>
        <v>0</v>
      </c>
      <c r="BC93" s="0" t="n">
        <f aca="false">LowExpected!AB94</f>
        <v>0</v>
      </c>
      <c r="BD93" s="0" t="n">
        <f aca="false">ModExpected!Z94</f>
        <v>0</v>
      </c>
      <c r="BE93" s="0" t="n">
        <f aca="false">ModExpected!AA94</f>
        <v>0</v>
      </c>
      <c r="BF93" s="0" t="n">
        <f aca="false">ModExpected!AB94</f>
        <v>0</v>
      </c>
      <c r="BG93" s="0" t="n">
        <f aca="false">HighExpected!Z94</f>
        <v>0</v>
      </c>
      <c r="BH93" s="0" t="n">
        <f aca="false">HighExpected!AA94</f>
        <v>0</v>
      </c>
      <c r="BI93" s="0" t="n">
        <f aca="false">HighExpected!AB94</f>
        <v>0</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21</TotalTime>
  <Application>LibreOffice/5.1.4.2$Linux_X86_64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2016-06-29T18:22:35Z</dcterms:created>
  <dc:creator>Susan J. Prichard</dc:creator>
  <dc:description/>
  <dc:language>en-US</dc:language>
  <cp:lastModifiedBy/>
  <dcterms:modified xsi:type="dcterms:W3CDTF">2016-08-12T09:44:27Z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