
<file path=[Content_Types].xml><?xml version="1.0" encoding="utf-8"?>
<Types xmlns="http://schemas.openxmlformats.org/package/2006/content-types">
  <Default Extension="xml" ContentType="application/xml"/>
  <Default Extension="wmf" ContentType="image/x-wmf"/>
  <Default Extension="bin" ContentType="application/vnd.openxmlformats-officedocument.oleObject"/>
  <Default Extension="rels" ContentType="application/vnd.openxmlformats-package.relationships+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2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<sst xmlns="http://schemas.openxmlformats.org/spreadsheetml/2006/main" count="30" uniqueCount="30">
  <si>
    <t>Income</t>
  </si>
  <si>
    <t>Expenses</t>
  </si>
  <si>
    <t>Totals</t>
  </si>
  <si>
    <t>Estimate</t>
  </si>
  <si>
    <t>Rent</t>
  </si>
  <si>
    <t xml:space="preserve">Rental Income</t>
  </si>
  <si>
    <t>Bills</t>
  </si>
  <si>
    <t xml:space="preserve">Freelance Work</t>
  </si>
  <si>
    <t>Housekeeping</t>
  </si>
  <si>
    <t>Gifts</t>
  </si>
  <si>
    <t>Gym</t>
  </si>
  <si>
    <t xml:space="preserve">Starting Balance</t>
  </si>
  <si>
    <t>Interest</t>
  </si>
  <si>
    <t xml:space="preserve">Mobile Contract</t>
  </si>
  <si>
    <t xml:space="preserve">End Balance</t>
  </si>
  <si>
    <t>Other</t>
  </si>
  <si>
    <t>Living</t>
  </si>
  <si>
    <t>Movement</t>
  </si>
  <si>
    <t>Travel</t>
  </si>
  <si>
    <t>Total</t>
  </si>
  <si>
    <t>Medical</t>
  </si>
  <si>
    <t>Shopping</t>
  </si>
  <si>
    <t>Entertainment</t>
  </si>
  <si>
    <t>Subscriptions</t>
  </si>
  <si>
    <t>Holidays</t>
  </si>
  <si>
    <t>Car</t>
  </si>
  <si>
    <t>Office</t>
  </si>
  <si>
    <t>Tax</t>
  </si>
  <si>
    <t>Commuting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</si>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</sst>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[$£-809]#,##0.00"/>
    <numFmt numFmtId="165" formatCode="_-[$£-809]* #,##0.00_-;\-[$£-809]* #,##0.00_-;_-[$£-809]* &quot;-&quot;??_-;_-@_-"/>
  </numFmts>
  <fonts count="6">
    <font>
      <sz val="11.000000"/>
      <color theme="1"/>
      <name val="Calibri"/>
      <scheme val="minor"/>
    </font>
    <font>
      <b/>
      <sz val="11.000000"/>
      <name val="Arial"/>
    </font>
    <font>
      <sz val="11.000000"/>
      <name val="Arial"/>
    </font>
    <font>
      <sz val="10.000000"/>
      <color theme="1"/>
      <name val="Arial"/>
    </font>
    <font>
      <sz val="11.000000"/>
      <name val="Cambria"/>
    </font>
    <font>
      <b/>
      <sz val="11.000000"/>
      <name val="Cambria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13">
    <xf fontId="0" fillId="0" borderId="0" numFmtId="0" xfId="0"/>
    <xf fontId="1" fillId="0" borderId="0" numFmtId="0" xfId="0" applyFont="1" applyAlignment="1">
      <alignment horizontal="center"/>
      <protection hidden="0" locked="1"/>
    </xf>
    <xf fontId="2" fillId="0" borderId="0" numFmtId="0" xfId="0" applyFont="1">
      <protection hidden="0" locked="1"/>
    </xf>
    <xf fontId="3" fillId="0" borderId="0" numFmtId="0" xfId="0" applyFont="1">
      <protection hidden="0" locked="1"/>
    </xf>
    <xf fontId="2" fillId="0" borderId="0" numFmtId="164" xfId="0" applyNumberFormat="1" applyFont="1" applyAlignment="1">
      <alignment horizontal="right"/>
      <protection hidden="0" locked="1"/>
    </xf>
    <xf fontId="4" fillId="0" borderId="0" numFmtId="0" xfId="0" applyFont="1">
      <protection hidden="0" locked="1"/>
    </xf>
    <xf fontId="4" fillId="0" borderId="0" numFmtId="164" xfId="0" applyNumberFormat="1" applyFont="1">
      <protection hidden="0" locked="1"/>
    </xf>
    <xf fontId="5" fillId="0" borderId="0" numFmtId="0" xfId="0" applyFont="1">
      <protection hidden="0" locked="1"/>
    </xf>
    <xf fontId="1" fillId="0" borderId="0" numFmtId="0" xfId="0" applyFont="1">
      <protection hidden="0" locked="1"/>
    </xf>
    <xf fontId="1" fillId="0" borderId="0" numFmtId="164" xfId="0" applyNumberFormat="1" applyFont="1" applyAlignment="1">
      <alignment horizontal="right"/>
      <protection hidden="0" locked="1"/>
    </xf>
    <xf fontId="2" fillId="0" borderId="0" numFmtId="164" xfId="0" applyNumberFormat="1" applyFont="1">
      <protection hidden="0" locked="1"/>
    </xf>
    <xf fontId="5" fillId="0" borderId="0" numFmtId="164" xfId="0" applyNumberFormat="1" applyFont="1">
      <protection hidden="0" locked="1"/>
    </xf>
    <xf fontId="0" fillId="0" borderId="0" numFmtId="165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nlyoffice.com/jsaProject" Target="jsaProject.bin"/><Relationship  Id="rId2" Type="http://schemas.openxmlformats.org/officeDocument/2006/relationships/worksheet" Target="worksheets/sheet1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F18" activeCellId="0" sqref="F18"/>
    </sheetView>
  </sheetViews>
  <sheetFormatPr defaultRowHeight="14.25"/>
  <cols>
    <col customWidth="1" min="1" max="1" width="16.7109375"/>
    <col bestFit="1" min="2" max="2" width="9.8515625"/>
    <col customWidth="1" min="4" max="4" width="19.57421875"/>
    <col customWidth="1" min="5" max="5" width="19.7109375"/>
    <col customWidth="1" min="8" max="8" width="13.28125"/>
    <col customWidth="1" min="10" max="10" width="13.00390625"/>
    <col customWidth="1" min="11" max="11" width="14.140625"/>
    <col customWidth="1" min="12" max="12" width="17.57421875"/>
  </cols>
  <sheetData>
    <row r="1" ht="14.25">
      <c r="A1" s="1" t="s">
        <v>0</v>
      </c>
      <c r="B1" s="1"/>
      <c r="C1" s="2"/>
      <c r="D1" s="1" t="s">
        <v>1</v>
      </c>
      <c r="E1" s="1"/>
      <c r="F1" s="2"/>
      <c r="G1" s="1" t="s">
        <v>2</v>
      </c>
      <c r="H1" s="1"/>
      <c r="I1" s="3"/>
      <c r="J1" s="1" t="s">
        <v>3</v>
      </c>
      <c r="K1" s="1"/>
      <c r="L1" s="3"/>
    </row>
    <row r="2" ht="14.25">
      <c r="A2" s="2" t="s">
        <v>0</v>
      </c>
      <c r="B2" s="4">
        <v>3000</v>
      </c>
      <c r="C2" s="2"/>
      <c r="D2" s="2" t="s">
        <v>4</v>
      </c>
      <c r="E2" s="4">
        <v>425</v>
      </c>
      <c r="F2" s="2"/>
      <c r="G2" s="2" t="s">
        <v>1</v>
      </c>
      <c r="H2" s="4">
        <f>E21</f>
        <v>2209.6099999999997</v>
      </c>
      <c r="I2" s="3"/>
      <c r="J2" s="2" t="s">
        <v>4</v>
      </c>
      <c r="K2" s="4">
        <v>425</v>
      </c>
      <c r="L2" s="3"/>
    </row>
    <row r="3" ht="14.25">
      <c r="A3" s="2" t="s">
        <v>5</v>
      </c>
      <c r="B3" s="4">
        <f>0</f>
        <v>0</v>
      </c>
      <c r="C3" s="2"/>
      <c r="D3" s="5" t="s">
        <v>6</v>
      </c>
      <c r="E3" s="4">
        <f>185</f>
        <v>185</v>
      </c>
      <c r="F3" s="2"/>
      <c r="G3" s="2" t="s">
        <v>0</v>
      </c>
      <c r="H3" s="4">
        <f>B9</f>
        <v>3000</v>
      </c>
      <c r="I3" s="3"/>
      <c r="J3" s="5" t="s">
        <v>6</v>
      </c>
      <c r="K3" s="6">
        <v>185</v>
      </c>
      <c r="L3" s="3"/>
    </row>
    <row r="4" ht="14.25">
      <c r="A4" s="2" t="s">
        <v>7</v>
      </c>
      <c r="B4" s="4">
        <v>0</v>
      </c>
      <c r="C4" s="2"/>
      <c r="D4" s="5" t="s">
        <v>8</v>
      </c>
      <c r="E4" s="4">
        <f>250</f>
        <v>250</v>
      </c>
      <c r="F4" s="2"/>
      <c r="G4" s="2"/>
      <c r="H4" s="2"/>
      <c r="I4" s="3"/>
      <c r="J4" s="5" t="s">
        <v>8</v>
      </c>
      <c r="K4" s="6">
        <v>300</v>
      </c>
      <c r="L4" s="3"/>
    </row>
    <row r="5" ht="14.25">
      <c r="A5" s="2" t="s">
        <v>9</v>
      </c>
      <c r="B5" s="4">
        <v>0</v>
      </c>
      <c r="C5" s="2"/>
      <c r="D5" s="2" t="s">
        <v>10</v>
      </c>
      <c r="E5" s="4">
        <f>109+166</f>
        <v>275</v>
      </c>
      <c r="F5" s="2"/>
      <c r="G5" s="7" t="s">
        <v>11</v>
      </c>
      <c r="H5" s="6">
        <v>2580</v>
      </c>
      <c r="I5" s="3"/>
      <c r="J5" s="2" t="s">
        <v>10</v>
      </c>
      <c r="K5" s="4">
        <v>275</v>
      </c>
      <c r="L5" s="3"/>
    </row>
    <row r="6" ht="14.25">
      <c r="A6" s="2" t="s">
        <v>12</v>
      </c>
      <c r="B6" s="4">
        <f t="shared" ref="B6:B7" si="0">0</f>
        <v>0</v>
      </c>
      <c r="C6" s="2"/>
      <c r="D6" s="2" t="s">
        <v>13</v>
      </c>
      <c r="E6" s="4">
        <v>0</v>
      </c>
      <c r="F6" s="2"/>
      <c r="G6" s="8" t="s">
        <v>14</v>
      </c>
      <c r="H6" s="9">
        <f>H5+H3-H2</f>
        <v>3370.3900000000003</v>
      </c>
      <c r="I6" s="3"/>
      <c r="J6" s="2" t="s">
        <v>13</v>
      </c>
      <c r="K6" s="4">
        <v>15</v>
      </c>
      <c r="L6" s="3"/>
    </row>
    <row r="7" ht="14.25">
      <c r="A7" s="2" t="s">
        <v>15</v>
      </c>
      <c r="B7" s="4">
        <f t="shared" si="0"/>
        <v>0</v>
      </c>
      <c r="C7" s="2"/>
      <c r="D7" s="2" t="s">
        <v>16</v>
      </c>
      <c r="E7" s="4">
        <f>190</f>
        <v>190</v>
      </c>
      <c r="F7" s="2"/>
      <c r="G7" s="8" t="s">
        <v>17</v>
      </c>
      <c r="H7" s="10">
        <f>H6-H5</f>
        <v>790.39000000000033</v>
      </c>
      <c r="I7" s="3"/>
      <c r="J7" s="2" t="s">
        <v>16</v>
      </c>
      <c r="K7" s="4">
        <v>300</v>
      </c>
      <c r="L7" s="3"/>
    </row>
    <row r="8" ht="14.25">
      <c r="A8" s="3"/>
      <c r="B8" s="3"/>
      <c r="C8" s="2"/>
      <c r="D8" s="2" t="s">
        <v>18</v>
      </c>
      <c r="E8" s="4">
        <f>50.84</f>
        <v>50.840000000000003</v>
      </c>
      <c r="F8" s="2"/>
      <c r="G8" s="2"/>
      <c r="H8" s="10"/>
      <c r="I8" s="3"/>
      <c r="J8" s="2" t="s">
        <v>18</v>
      </c>
      <c r="K8" s="4">
        <v>200</v>
      </c>
      <c r="L8" s="3"/>
    </row>
    <row r="9" ht="14.25">
      <c r="A9" s="8" t="s">
        <v>19</v>
      </c>
      <c r="B9" s="9">
        <f>SUM(B2:B7)</f>
        <v>3000</v>
      </c>
      <c r="C9" s="2"/>
      <c r="D9" s="2" t="s">
        <v>20</v>
      </c>
      <c r="E9" s="4">
        <f>0</f>
        <v>0</v>
      </c>
      <c r="F9" s="2"/>
      <c r="G9" s="2"/>
      <c r="H9" s="2"/>
      <c r="I9" s="3"/>
      <c r="J9" s="2" t="s">
        <v>20</v>
      </c>
      <c r="K9" s="4">
        <v>40</v>
      </c>
      <c r="L9" s="3"/>
    </row>
    <row r="10" ht="14.25">
      <c r="A10" s="3"/>
      <c r="B10" s="3"/>
      <c r="C10" s="2"/>
      <c r="D10" s="2" t="s">
        <v>21</v>
      </c>
      <c r="E10" s="4">
        <f>34.94+2</f>
        <v>36.939999999999998</v>
      </c>
      <c r="F10" s="2"/>
      <c r="G10" s="2"/>
      <c r="H10" s="2"/>
      <c r="I10" s="3"/>
      <c r="J10" s="2" t="s">
        <v>21</v>
      </c>
      <c r="K10" s="4">
        <v>200</v>
      </c>
      <c r="L10" s="3"/>
    </row>
    <row r="11" ht="14.25">
      <c r="A11" s="2"/>
      <c r="B11" s="2"/>
      <c r="C11" s="2"/>
      <c r="D11" s="2" t="s">
        <v>22</v>
      </c>
      <c r="E11" s="4">
        <f>245.04+1.00</f>
        <v>246.03999999999999</v>
      </c>
      <c r="F11" s="2"/>
      <c r="G11" s="2"/>
      <c r="H11" s="2"/>
      <c r="I11" s="3"/>
      <c r="J11" s="2" t="s">
        <v>22</v>
      </c>
      <c r="K11" s="4">
        <v>300</v>
      </c>
      <c r="L11" s="3"/>
    </row>
    <row r="12" ht="14.25">
      <c r="A12" s="2"/>
      <c r="B12" s="2"/>
      <c r="C12" s="2"/>
      <c r="D12" s="2" t="s">
        <v>23</v>
      </c>
      <c r="E12" s="4">
        <f>12.99</f>
        <v>12.99</v>
      </c>
      <c r="F12" s="2"/>
      <c r="G12" s="2"/>
      <c r="H12" s="2"/>
      <c r="I12" s="3"/>
      <c r="J12" s="2" t="s">
        <v>23</v>
      </c>
      <c r="K12" s="4">
        <v>35</v>
      </c>
      <c r="L12" s="3"/>
    </row>
    <row r="13" ht="14.25">
      <c r="A13" s="2"/>
      <c r="B13" s="2"/>
      <c r="C13" s="2"/>
      <c r="D13" s="5" t="s">
        <v>24</v>
      </c>
      <c r="E13" s="4">
        <f>73.02</f>
        <v>73.019999999999996</v>
      </c>
      <c r="F13" s="2"/>
      <c r="G13" s="2"/>
      <c r="H13" s="2"/>
      <c r="I13" s="3"/>
      <c r="J13" s="5" t="s">
        <v>24</v>
      </c>
      <c r="K13" s="6">
        <v>0</v>
      </c>
      <c r="L13" s="3"/>
    </row>
    <row r="14" ht="14.25">
      <c r="A14" s="2"/>
      <c r="B14" s="2"/>
      <c r="C14" s="2"/>
      <c r="D14" s="5" t="s">
        <v>25</v>
      </c>
      <c r="E14" s="4">
        <f>0</f>
        <v>0</v>
      </c>
      <c r="F14" s="2"/>
      <c r="G14" s="2"/>
      <c r="H14" s="2"/>
      <c r="I14" s="3"/>
      <c r="J14" s="5" t="s">
        <v>25</v>
      </c>
      <c r="K14" s="6">
        <f>20</f>
        <v>20</v>
      </c>
      <c r="L14" s="3"/>
    </row>
    <row r="15" ht="14.25">
      <c r="A15" s="2"/>
      <c r="B15" s="2"/>
      <c r="C15" s="2"/>
      <c r="D15" s="2" t="s">
        <v>26</v>
      </c>
      <c r="E15" s="4">
        <f>273.6</f>
        <v>273.60000000000002</v>
      </c>
      <c r="F15" s="2"/>
      <c r="G15" s="2"/>
      <c r="H15" s="2"/>
      <c r="I15" s="3"/>
      <c r="J15" s="2" t="s">
        <v>26</v>
      </c>
      <c r="K15" s="4">
        <v>273.60000000000002</v>
      </c>
      <c r="L15" s="3"/>
    </row>
    <row r="16" ht="14.25">
      <c r="A16" s="2"/>
      <c r="B16" s="2"/>
      <c r="C16" s="2"/>
      <c r="D16" s="2" t="s">
        <v>9</v>
      </c>
      <c r="E16" s="4">
        <f>31.08+84.91</f>
        <v>115.98999999999999</v>
      </c>
      <c r="F16" s="2"/>
      <c r="G16" s="2"/>
      <c r="H16" s="2"/>
      <c r="I16" s="3"/>
      <c r="J16" s="2" t="s">
        <v>9</v>
      </c>
      <c r="K16" s="10">
        <f>0</f>
        <v>0</v>
      </c>
      <c r="L16" s="3"/>
    </row>
    <row r="17" ht="14.25">
      <c r="A17" s="2"/>
      <c r="B17" s="2"/>
      <c r="C17" s="2"/>
      <c r="D17" s="5" t="s">
        <v>27</v>
      </c>
      <c r="E17" s="4">
        <v>0</v>
      </c>
      <c r="F17" s="2"/>
      <c r="G17" s="2"/>
      <c r="H17" s="2"/>
      <c r="I17" s="3"/>
      <c r="J17" s="5" t="s">
        <v>27</v>
      </c>
      <c r="K17" s="6">
        <v>0</v>
      </c>
      <c r="L17" s="3"/>
    </row>
    <row r="18" ht="14.25">
      <c r="A18" s="2"/>
      <c r="B18" s="2"/>
      <c r="C18" s="2"/>
      <c r="D18" s="2" t="s">
        <v>28</v>
      </c>
      <c r="E18" s="4">
        <f>0</f>
        <v>0</v>
      </c>
      <c r="F18" s="2"/>
      <c r="G18" s="2"/>
      <c r="H18" s="2"/>
      <c r="I18" s="3"/>
      <c r="J18" s="2" t="s">
        <v>28</v>
      </c>
      <c r="K18" s="4">
        <v>300</v>
      </c>
      <c r="L18" s="3"/>
    </row>
    <row r="19" ht="14.25">
      <c r="A19" s="2"/>
      <c r="B19" s="2"/>
      <c r="C19" s="2"/>
      <c r="D19" s="2" t="s">
        <v>15</v>
      </c>
      <c r="E19" s="4">
        <f>17.65+54.36+3.18</f>
        <v>75.189999999999998</v>
      </c>
      <c r="F19" s="2"/>
      <c r="G19" s="2"/>
      <c r="H19" s="2"/>
      <c r="I19" s="3"/>
      <c r="J19" s="2" t="s">
        <v>15</v>
      </c>
      <c r="K19" s="4">
        <v>0</v>
      </c>
      <c r="L19" s="3"/>
    </row>
    <row r="20" ht="14.25">
      <c r="A20" s="2"/>
      <c r="B20" s="2"/>
      <c r="C20" s="2"/>
      <c r="D20" s="3"/>
      <c r="E20" s="3"/>
      <c r="F20" s="2"/>
      <c r="G20" s="2"/>
      <c r="H20" s="2"/>
      <c r="I20" s="3"/>
      <c r="J20" s="3"/>
      <c r="K20" s="3"/>
      <c r="L20" s="3"/>
    </row>
    <row r="21" ht="14.25">
      <c r="A21" s="2"/>
      <c r="B21" s="2"/>
      <c r="C21" s="2"/>
      <c r="D21" s="7" t="s">
        <v>19</v>
      </c>
      <c r="E21" s="11">
        <f>SUM(E2:E20)</f>
        <v>2209.6099999999997</v>
      </c>
      <c r="F21" s="2"/>
      <c r="G21" s="2"/>
      <c r="H21" s="2"/>
      <c r="I21" s="3"/>
      <c r="J21" s="7" t="s">
        <v>19</v>
      </c>
      <c r="K21" s="11">
        <f>SUM(K2:K20)</f>
        <v>2868.5999999999999</v>
      </c>
      <c r="L21" s="3"/>
    </row>
    <row r="22" ht="14.25">
      <c r="A22" s="2"/>
      <c r="B22" s="2"/>
      <c r="C22" s="2"/>
      <c r="F22" s="2"/>
      <c r="G22" s="2"/>
      <c r="H22" s="2"/>
      <c r="I22" s="3"/>
      <c r="J22" s="7" t="s">
        <v>29</v>
      </c>
      <c r="K22" s="11">
        <f>K21-E21</f>
        <v>658.99000000000024</v>
      </c>
      <c r="L22" s="3"/>
    </row>
    <row r="23" ht="14.25">
      <c r="A23" s="2"/>
      <c r="B23" s="2"/>
      <c r="C23" s="2"/>
      <c r="D23" s="3"/>
      <c r="E23" s="3"/>
      <c r="F23" s="2"/>
      <c r="G23" s="2"/>
      <c r="H23" s="2"/>
      <c r="I23" s="3"/>
      <c r="L23" s="3"/>
    </row>
    <row r="24" ht="14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6"/>
    </row>
    <row r="25" ht="14.25">
      <c r="E25" s="12"/>
    </row>
    <row r="26" ht="14.25">
      <c r="E26" s="12"/>
    </row>
    <row r="27" ht="14.25">
      <c r="E27" s="12"/>
    </row>
    <row r="28" ht="14.25">
      <c r="E28" s="12"/>
    </row>
    <row r="29" ht="14.25">
      <c r="E29" s="12"/>
    </row>
    <row r="30" ht="14.25">
      <c r="E30" s="12"/>
    </row>
    <row r="31" ht="14.25">
      <c r="E31" s="12"/>
    </row>
    <row r="32" ht="14.25">
      <c r="E32" s="12"/>
    </row>
    <row r="33" ht="14.25">
      <c r="E33" s="12"/>
    </row>
    <row r="34" ht="14.25">
      <c r="E34" s="12"/>
    </row>
    <row r="35" ht="14.25">
      <c r="E35" s="12"/>
    </row>
    <row r="36" ht="14.25">
      <c r="E36" s="12"/>
    </row>
    <row r="37" ht="14.25">
      <c r="E37" s="12"/>
    </row>
    <row r="38" ht="14.25">
      <c r="E38" s="12"/>
    </row>
    <row r="39" ht="14.25">
      <c r="E39" s="12"/>
    </row>
    <row r="40" ht="14.25">
      <c r="E40" s="12"/>
    </row>
    <row r="41" ht="14.25">
      <c r="E41" s="12"/>
    </row>
    <row r="42" ht="14.25">
      <c r="E42" s="12"/>
    </row>
  </sheetData>
  <mergeCells count="4">
    <mergeCell ref="A1:B1"/>
    <mergeCell ref="D1:E1"/>
    <mergeCell ref="G1:H1"/>
    <mergeCell ref="J1:K1"/>
  </mergeCells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" aboveAverage="0" operator="greaterThan" rank="0" text="" id="{004900C7-0043-4BAD-9C73-009400AC004D}">
            <xm:f>0</xm:f>
            <x14:dxf>
              <font>
                <color rgb="FF6AA84F"/>
              </font>
            </x14:dxf>
          </x14:cfRule>
          <xm:sqref>K22</xm:sqref>
        </x14:conditionalFormatting>
        <x14:conditionalFormatting xmlns:xm="http://schemas.microsoft.com/office/excel/2006/main">
          <x14:cfRule type="cellIs" priority="3" aboveAverage="0" operator="lessThan" rank="0" text="" id="{00220010-007A-4D91-BA2E-004D00A30098}">
            <xm:f>0</xm:f>
            <x14:dxf>
              <font>
                <color rgb="FFCC0000"/>
              </font>
            </x14:dxf>
          </x14:cfRule>
          <xm:sqref>K22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onlyoffice/9.0.4.50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cp:revision>10</cp:revision>
  <dcterms:modified xsi:type="dcterms:W3CDTF">2025-09-11T16:53:03Z</dcterms:modified>
</cp:coreProperties>
</file>