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00" windowWidth="17970" windowHeight="71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9" i="1" l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</calcChain>
</file>

<file path=xl/sharedStrings.xml><?xml version="1.0" encoding="utf-8"?>
<sst xmlns="http://schemas.openxmlformats.org/spreadsheetml/2006/main" count="178" uniqueCount="110">
  <si>
    <t>PO NO</t>
  </si>
  <si>
    <t>Line</t>
  </si>
  <si>
    <t>Part No</t>
  </si>
  <si>
    <t>Description</t>
  </si>
  <si>
    <t>Vendor Part</t>
  </si>
  <si>
    <t>Order Qty</t>
  </si>
  <si>
    <t>CPVCE8150C</t>
  </si>
  <si>
    <t>140021520103</t>
  </si>
  <si>
    <t>CAP AL LD 6.3V 1500uF M 10*20 TP P5</t>
  </si>
  <si>
    <t>UHD0J152MPD1TD</t>
  </si>
  <si>
    <t>140122220303</t>
  </si>
  <si>
    <t>CAP AL LD 16V 2200uF M 10*25 P5</t>
  </si>
  <si>
    <t>UHD1C222MPDAZWCV</t>
  </si>
  <si>
    <t>140143311103</t>
  </si>
  <si>
    <t>CAP AL LD 25V 330uF M 8*15 TP KI5</t>
  </si>
  <si>
    <t>UPW1E331MPD6TA</t>
  </si>
  <si>
    <t>140144701003</t>
  </si>
  <si>
    <t>CAP AL LD 25V 47uF M 5*11 P2</t>
  </si>
  <si>
    <t>UPW1E470MDD1CV</t>
  </si>
  <si>
    <t>140144701103</t>
  </si>
  <si>
    <t>CAP AL LD 25V 47uF M 5*11 TP KI5</t>
  </si>
  <si>
    <t>UPW1E470MDD1TA</t>
  </si>
  <si>
    <t>140156802153</t>
  </si>
  <si>
    <t>CAP AL LD 35V 68UF M 6.3*15 TP KI5</t>
  </si>
  <si>
    <t>UPJ1V680MED1TA</t>
  </si>
  <si>
    <t>140161001003</t>
  </si>
  <si>
    <t>CAP AL LD 50V 10uF M 5*11 P2</t>
  </si>
  <si>
    <t>UPW1H100MDD1CV</t>
  </si>
  <si>
    <t>140161011103</t>
  </si>
  <si>
    <t>CAP AL LD 50V 100uF M 8*11.5 TP KI5</t>
  </si>
  <si>
    <t>UPW1H101MPD1TA</t>
  </si>
  <si>
    <t>140161081103</t>
  </si>
  <si>
    <t>CAP AL LD 50V 1UF M 5*11 TP KI5</t>
  </si>
  <si>
    <t>UPW1H010MDD1TA</t>
  </si>
  <si>
    <t>140162201103</t>
  </si>
  <si>
    <t>CAP AL LD 50V 22uF M 5*11 TP KI5</t>
  </si>
  <si>
    <t>UPW1H220MDD1TA</t>
  </si>
  <si>
    <t>140164701103</t>
  </si>
  <si>
    <t>CAP AL LD 50V 47uF M 6.3*11 TP KI5</t>
  </si>
  <si>
    <t>UPW1H470MED1TA</t>
  </si>
  <si>
    <t>140164781103</t>
  </si>
  <si>
    <t>CAP AL LD 50V 4.7uF M 5*11 TP KI5</t>
  </si>
  <si>
    <t>UPW1H4R7MDD1TA</t>
  </si>
  <si>
    <t>140201003503</t>
  </si>
  <si>
    <t>CAP AL LD 63V 10uF M 5*11 TP KI5</t>
  </si>
  <si>
    <t>UPS1J100MDD1TA</t>
  </si>
  <si>
    <t>140212211443</t>
  </si>
  <si>
    <t>CAP AL LD 80V 220uF M 10*25 TP P5</t>
  </si>
  <si>
    <t>UHE1K221MPDBDTTD</t>
  </si>
  <si>
    <t>144128213933</t>
  </si>
  <si>
    <t>CAP AL SP 16V 820uF M 10*13 TP P5</t>
  </si>
  <si>
    <t>PLG1C821MDO1TD</t>
  </si>
  <si>
    <t>144128214233</t>
  </si>
  <si>
    <t>CAP AL SP 16V 820uF M 10*13 P5</t>
  </si>
  <si>
    <t>PLG1C821MDO1CT</t>
  </si>
  <si>
    <t>147421810633</t>
  </si>
  <si>
    <t>CAP AL 450V 180uF M 30*30 SI10</t>
  </si>
  <si>
    <t>LGU2W181MELB</t>
  </si>
  <si>
    <t>147425611193</t>
  </si>
  <si>
    <t>CAP AL 450V 560uF M 30*50 SI10</t>
  </si>
  <si>
    <t>LGL2W561MELGDT</t>
  </si>
  <si>
    <t>FAVB48053C</t>
  </si>
  <si>
    <t>CAP AL 10V 1000uF M 10*20 TP P5</t>
  </si>
  <si>
    <t>CAP AL 10V 100uF M 6.3*7.7 SMD TP</t>
  </si>
  <si>
    <t>CAP AL 200V 1800uF M 30*50 SI10</t>
  </si>
  <si>
    <t>CAP AL 25V 680uF M 10*16 TP P5</t>
  </si>
  <si>
    <t>CAP AL 35V 100uF M 10*12.5 P5</t>
  </si>
  <si>
    <t>CAP AL 35V 22uF M 6.3*5.8 SMD TP</t>
  </si>
  <si>
    <t>CAP AL 400V 1000uF K 35*80 S</t>
  </si>
  <si>
    <t>CAP AL 400V 1000uF K 35*80 SI</t>
  </si>
  <si>
    <t>CAP AL 400V 1200uF M 35*80 SI</t>
  </si>
  <si>
    <t>CAP AL 400V 270uF M 22*50 SI10</t>
  </si>
  <si>
    <t>CAP AL 400V 330uF M 22*60 SI10</t>
  </si>
  <si>
    <t>CAP AL 400V 33uF M 16*25 P7.5</t>
  </si>
  <si>
    <t>CAP AL 400V 3900uF M 63.5*105 ST28.6</t>
  </si>
  <si>
    <t>CAP AL 400V 470uF M 30*45 SI10</t>
  </si>
  <si>
    <t>CAP AL 400V 560uF M 30*50 SI10</t>
  </si>
  <si>
    <t>CAP AL 400V 820uF M 35*80 SI</t>
  </si>
  <si>
    <t>CAP AL LD 25V 100uF M 6.3*8.7 SMD TP</t>
  </si>
  <si>
    <t>CAP AL LD 25V 330uF M 8*15 P3.5</t>
  </si>
  <si>
    <t>CAP AL LD 25V 470uF M 10*16 P5</t>
  </si>
  <si>
    <t>CAP AL LD 35V 100uF M 6.3*11 P2.5</t>
  </si>
  <si>
    <t>CAP AL LD 35V 220uF M 8*10 SMD TP</t>
  </si>
  <si>
    <t>CAP AL LD 35V 47uF M 6.3*8.7 SMD TP</t>
  </si>
  <si>
    <t>CAP MP DP 400V 0.33uF K P17.5</t>
  </si>
  <si>
    <t>CAP MP DP 400V 0.82uF K P27.5</t>
  </si>
  <si>
    <t>CAP MP DP 800V 0.1uF K P17.5</t>
  </si>
  <si>
    <t>CAP MP DP 800V 0.47uF K P27.5</t>
  </si>
  <si>
    <t>CPPD14081B</t>
  </si>
  <si>
    <t>CAP AL LD 80V 220uF M 10*25 P5</t>
  </si>
  <si>
    <t>CPPD14803C</t>
  </si>
  <si>
    <t>CAP AL 450V 270uF M 25*40 SI10</t>
  </si>
  <si>
    <t>CAP AL 450V 330uF M 30*40 SI10</t>
  </si>
  <si>
    <t>CAP AL 450V 390uF M 30*45 SI10</t>
  </si>
  <si>
    <t>CPPD14816C</t>
  </si>
  <si>
    <t>CAP AL SP 16V 330uF M 10*13 TP P5</t>
  </si>
  <si>
    <t>CAP AL SP 16V 470uF M 10*13 TP P5</t>
  </si>
  <si>
    <t>CAP AL 50V 22UF M 8*11.5 TP KI5</t>
  </si>
  <si>
    <t>CAP AL 200V 220uF M 18*25 P7.5</t>
  </si>
  <si>
    <t>CAP AL 450V 82uF M 18*31.5 P7.5</t>
  </si>
  <si>
    <t>CAP AL 250V 68uF M 16*25 P7.5</t>
  </si>
  <si>
    <t>CPPD14818C</t>
  </si>
  <si>
    <t>CAP AL LD 10V 1000uF M 8*20 TP KI5</t>
  </si>
  <si>
    <t>CAP AL LD 35V 220uF M 8*15 TP KI5</t>
  </si>
  <si>
    <t>CAP AL LD 50V 220uF M 10*16 TP P5</t>
  </si>
  <si>
    <t>CAP AL LD 50V 2.2uF M 5*11 TP KI5</t>
  </si>
  <si>
    <t>CAP AL LD 63V 120uF M 10*16 TP P5</t>
  </si>
  <si>
    <t>CAP AL LD 63V 330uF M 12.5*20 P5</t>
  </si>
  <si>
    <t>CAP AL LD 450V 1uF M 10*12.5 TP P5</t>
  </si>
  <si>
    <t>CPVCE8150C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</si>
</sst>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A2" sqref="A2"/>
    </sheetView>
  </sheetViews>
  <sheetFormatPr defaultRowHeight="13" x14ac:dyDescent="0.2"/>
  <cols>
    <col min="1" max="1" width="13.26953125" bestFit="1" customWidth="1"/>
    <col min="2" max="2" width="5.08984375" customWidth="1"/>
    <col min="3" max="3" width="13.54296875" bestFit="1" customWidth="1"/>
    <col min="4" max="4" width="39.08984375" bestFit="1" customWidth="1"/>
    <col min="5" max="5" width="21.8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109</v>
      </c>
      <c r="B2">
        <v>10</v>
      </c>
      <c r="C2" t="s">
        <v>7</v>
      </c>
      <c r="D2" t="s">
        <v>8</v>
      </c>
      <c r="E2" t="s">
        <v>9</v>
      </c>
      <c r="F2">
        <v>1000</v>
      </c>
    </row>
    <row r="3" spans="1:6" x14ac:dyDescent="0.2">
      <c r="A3" t="s">
        <v>6</v>
      </c>
      <c r="B3">
        <v>20</v>
      </c>
      <c r="C3" t="s">
        <v>10</v>
      </c>
      <c r="D3" t="s">
        <v>11</v>
      </c>
      <c r="E3" t="s">
        <v>12</v>
      </c>
      <c r="F3">
        <v>100000</v>
      </c>
    </row>
    <row r="4" spans="1:6" x14ac:dyDescent="0.2">
      <c r="A4" t="s">
        <v>6</v>
      </c>
      <c r="B4">
        <v>30</v>
      </c>
      <c r="C4" t="s">
        <v>13</v>
      </c>
      <c r="D4" t="s">
        <v>14</v>
      </c>
      <c r="E4" t="s">
        <v>15</v>
      </c>
      <c r="F4">
        <v>10000</v>
      </c>
    </row>
    <row r="5" spans="1:6" x14ac:dyDescent="0.2">
      <c r="A5" t="s">
        <v>6</v>
      </c>
      <c r="B5">
        <v>40</v>
      </c>
      <c r="C5" t="s">
        <v>16</v>
      </c>
      <c r="D5" t="s">
        <v>17</v>
      </c>
      <c r="E5" t="s">
        <v>18</v>
      </c>
      <c r="F5">
        <v>20000</v>
      </c>
    </row>
    <row r="6" spans="1:6" x14ac:dyDescent="0.2">
      <c r="A6" t="s">
        <v>6</v>
      </c>
      <c r="B6">
        <v>50</v>
      </c>
      <c r="C6" t="s">
        <v>19</v>
      </c>
      <c r="D6" t="s">
        <v>20</v>
      </c>
      <c r="E6" t="s">
        <v>21</v>
      </c>
      <c r="F6">
        <v>10000</v>
      </c>
    </row>
    <row r="7" spans="1:6" x14ac:dyDescent="0.2">
      <c r="A7" t="s">
        <v>6</v>
      </c>
      <c r="B7">
        <v>60</v>
      </c>
      <c r="C7" t="s">
        <v>22</v>
      </c>
      <c r="D7" t="s">
        <v>23</v>
      </c>
      <c r="E7" t="s">
        <v>24</v>
      </c>
      <c r="F7">
        <v>6000</v>
      </c>
    </row>
    <row r="8" spans="1:6" x14ac:dyDescent="0.2">
      <c r="A8" t="s">
        <v>6</v>
      </c>
      <c r="B8">
        <v>70</v>
      </c>
      <c r="C8" t="s">
        <v>25</v>
      </c>
      <c r="D8" t="s">
        <v>26</v>
      </c>
      <c r="E8" t="s">
        <v>27</v>
      </c>
      <c r="F8">
        <v>4000</v>
      </c>
    </row>
    <row r="9" spans="1:6" x14ac:dyDescent="0.2">
      <c r="A9" t="s">
        <v>6</v>
      </c>
      <c r="B9">
        <v>80</v>
      </c>
      <c r="C9" t="s">
        <v>28</v>
      </c>
      <c r="D9" t="s">
        <v>29</v>
      </c>
      <c r="E9" t="s">
        <v>30</v>
      </c>
      <c r="F9">
        <v>4000</v>
      </c>
    </row>
    <row r="10" spans="1:6" x14ac:dyDescent="0.2">
      <c r="A10" t="s">
        <v>6</v>
      </c>
      <c r="B10">
        <v>90</v>
      </c>
      <c r="C10" t="s">
        <v>31</v>
      </c>
      <c r="D10" t="s">
        <v>32</v>
      </c>
      <c r="E10" t="s">
        <v>33</v>
      </c>
      <c r="F10">
        <v>6000</v>
      </c>
    </row>
    <row r="11" spans="1:6" x14ac:dyDescent="0.2">
      <c r="A11" t="s">
        <v>6</v>
      </c>
      <c r="B11">
        <v>100</v>
      </c>
      <c r="C11" t="s">
        <v>34</v>
      </c>
      <c r="D11" t="s">
        <v>35</v>
      </c>
      <c r="E11" t="s">
        <v>36</v>
      </c>
      <c r="F11">
        <v>20000</v>
      </c>
    </row>
    <row r="12" spans="1:6" x14ac:dyDescent="0.2">
      <c r="A12" t="s">
        <v>6</v>
      </c>
      <c r="B12">
        <v>110</v>
      </c>
      <c r="C12" t="s">
        <v>37</v>
      </c>
      <c r="D12" t="s">
        <v>38</v>
      </c>
      <c r="E12" t="s">
        <v>39</v>
      </c>
      <c r="F12">
        <v>10000</v>
      </c>
    </row>
    <row r="13" spans="1:6" x14ac:dyDescent="0.2">
      <c r="A13" t="s">
        <v>6</v>
      </c>
      <c r="B13">
        <v>120</v>
      </c>
      <c r="C13" t="s">
        <v>40</v>
      </c>
      <c r="D13" t="s">
        <v>41</v>
      </c>
      <c r="E13" t="s">
        <v>42</v>
      </c>
      <c r="F13">
        <v>10000</v>
      </c>
    </row>
    <row r="14" spans="1:6" x14ac:dyDescent="0.2">
      <c r="A14" t="s">
        <v>6</v>
      </c>
      <c r="B14">
        <v>130</v>
      </c>
      <c r="C14" t="s">
        <v>43</v>
      </c>
      <c r="D14" t="s">
        <v>44</v>
      </c>
      <c r="E14" t="s">
        <v>45</v>
      </c>
      <c r="F14">
        <v>4000</v>
      </c>
    </row>
    <row r="15" spans="1:6" x14ac:dyDescent="0.2">
      <c r="A15" t="s">
        <v>6</v>
      </c>
      <c r="B15">
        <v>140</v>
      </c>
      <c r="C15" t="s">
        <v>46</v>
      </c>
      <c r="D15" t="s">
        <v>47</v>
      </c>
      <c r="E15" t="s">
        <v>48</v>
      </c>
      <c r="F15">
        <v>1000</v>
      </c>
    </row>
    <row r="16" spans="1:6" x14ac:dyDescent="0.2">
      <c r="A16" t="s">
        <v>6</v>
      </c>
      <c r="B16">
        <v>150</v>
      </c>
      <c r="C16" t="s">
        <v>49</v>
      </c>
      <c r="D16" t="s">
        <v>50</v>
      </c>
      <c r="E16" t="s">
        <v>51</v>
      </c>
      <c r="F16">
        <v>6000</v>
      </c>
    </row>
    <row r="17" spans="1:6" x14ac:dyDescent="0.2">
      <c r="A17" t="s">
        <v>6</v>
      </c>
      <c r="B17">
        <v>160</v>
      </c>
      <c r="C17" t="s">
        <v>49</v>
      </c>
      <c r="D17" t="s">
        <v>50</v>
      </c>
      <c r="E17" t="s">
        <v>51</v>
      </c>
      <c r="F17">
        <v>3000</v>
      </c>
    </row>
    <row r="18" spans="1:6" x14ac:dyDescent="0.2">
      <c r="A18" t="s">
        <v>6</v>
      </c>
      <c r="B18">
        <v>170</v>
      </c>
      <c r="C18" t="s">
        <v>52</v>
      </c>
      <c r="D18" t="s">
        <v>53</v>
      </c>
      <c r="E18" t="s">
        <v>54</v>
      </c>
      <c r="F18">
        <v>5000</v>
      </c>
    </row>
    <row r="19" spans="1:6" x14ac:dyDescent="0.2">
      <c r="A19" t="s">
        <v>6</v>
      </c>
      <c r="B19">
        <v>180</v>
      </c>
      <c r="C19" t="s">
        <v>55</v>
      </c>
      <c r="D19" t="s">
        <v>56</v>
      </c>
      <c r="E19" t="s">
        <v>57</v>
      </c>
      <c r="F19">
        <v>10000</v>
      </c>
    </row>
    <row r="20" spans="1:6" x14ac:dyDescent="0.2">
      <c r="A20" t="s">
        <v>6</v>
      </c>
      <c r="B20">
        <v>190</v>
      </c>
      <c r="C20" t="s">
        <v>58</v>
      </c>
      <c r="D20" t="s">
        <v>59</v>
      </c>
      <c r="E20" t="s">
        <v>60</v>
      </c>
      <c r="F20">
        <v>400</v>
      </c>
    </row>
    <row r="21" spans="1:6" x14ac:dyDescent="0.2">
      <c r="A21" t="s">
        <v>6</v>
      </c>
      <c r="B21">
        <v>200</v>
      </c>
      <c r="C21" t="s">
        <v>58</v>
      </c>
      <c r="D21" t="s">
        <v>59</v>
      </c>
      <c r="E21" t="s">
        <v>60</v>
      </c>
      <c r="F21">
        <v>800</v>
      </c>
    </row>
    <row r="23" spans="1:6" x14ac:dyDescent="0.2">
      <c r="A23" t="s">
        <v>61</v>
      </c>
      <c r="B23">
        <v>10</v>
      </c>
      <c r="C23" t="str">
        <f>+"144101029103"</f>
        <v>144101029103</v>
      </c>
      <c r="D23" t="s">
        <v>62</v>
      </c>
      <c r="E23" t="str">
        <f>+"UBT1A102MPD1TD"</f>
        <v>UBT1A102MPD1TD</v>
      </c>
      <c r="F23">
        <v>500</v>
      </c>
    </row>
    <row r="24" spans="1:6" x14ac:dyDescent="0.2">
      <c r="A24" t="s">
        <v>61</v>
      </c>
      <c r="B24">
        <v>20</v>
      </c>
      <c r="C24" t="str">
        <f>+"149101017243"</f>
        <v>149101017243</v>
      </c>
      <c r="D24" t="s">
        <v>63</v>
      </c>
      <c r="E24" t="str">
        <f>+"UUL1A101MCL1GS"</f>
        <v>UUL1A101MCL1GS</v>
      </c>
      <c r="F24">
        <v>900</v>
      </c>
    </row>
    <row r="25" spans="1:6" x14ac:dyDescent="0.2">
      <c r="A25" t="s">
        <v>61</v>
      </c>
      <c r="B25">
        <v>30</v>
      </c>
      <c r="C25" t="str">
        <f>+"147301820653"</f>
        <v>147301820653</v>
      </c>
      <c r="D25" t="s">
        <v>64</v>
      </c>
      <c r="E25" t="str">
        <f>+"LGN2D182MELB50"</f>
        <v>LGN2D182MELB50</v>
      </c>
      <c r="F25">
        <v>1400</v>
      </c>
    </row>
    <row r="26" spans="1:6" x14ac:dyDescent="0.2">
      <c r="A26" t="s">
        <v>61</v>
      </c>
      <c r="B26">
        <v>40</v>
      </c>
      <c r="C26" t="str">
        <f>+"144146819103"</f>
        <v>144146819103</v>
      </c>
      <c r="D26" t="s">
        <v>65</v>
      </c>
      <c r="E26" t="str">
        <f>+"UBT1E681MPDAZHTD"</f>
        <v>UBT1E681MPDAZHTD</v>
      </c>
      <c r="F26">
        <v>1000</v>
      </c>
    </row>
    <row r="27" spans="1:6" x14ac:dyDescent="0.2">
      <c r="A27" t="s">
        <v>61</v>
      </c>
      <c r="B27">
        <v>50</v>
      </c>
      <c r="C27" t="str">
        <f>+"144151019203"</f>
        <v>144151019203</v>
      </c>
      <c r="D27" t="s">
        <v>66</v>
      </c>
      <c r="E27" t="str">
        <f>+"UBT1V101MPD1CV"</f>
        <v>UBT1V101MPD1CV</v>
      </c>
      <c r="F27">
        <v>1000</v>
      </c>
    </row>
    <row r="28" spans="1:6" x14ac:dyDescent="0.2">
      <c r="A28" t="s">
        <v>61</v>
      </c>
      <c r="B28">
        <v>60</v>
      </c>
      <c r="C28" t="str">
        <f>+"149152207243"</f>
        <v>149152207243</v>
      </c>
      <c r="D28" t="s">
        <v>67</v>
      </c>
      <c r="E28" t="str">
        <f>+"UUL1V220MCL1GS"</f>
        <v>UUL1V220MCL1GS</v>
      </c>
      <c r="F28">
        <v>1000</v>
      </c>
    </row>
    <row r="29" spans="1:6" x14ac:dyDescent="0.2">
      <c r="A29" t="s">
        <v>61</v>
      </c>
      <c r="B29">
        <v>70</v>
      </c>
      <c r="C29" t="str">
        <f>+"147401021233"</f>
        <v>147401021233</v>
      </c>
      <c r="D29" t="s">
        <v>68</v>
      </c>
      <c r="E29" t="str">
        <f>+"LGU2G102KELEDT"</f>
        <v>LGU2G102KELEDT</v>
      </c>
      <c r="F29">
        <v>500</v>
      </c>
    </row>
    <row r="30" spans="1:6" x14ac:dyDescent="0.2">
      <c r="A30" t="s">
        <v>61</v>
      </c>
      <c r="B30">
        <v>80</v>
      </c>
      <c r="C30" t="str">
        <f>+"147401021033"</f>
        <v>147401021033</v>
      </c>
      <c r="D30" t="s">
        <v>69</v>
      </c>
      <c r="E30" t="str">
        <f>+"LGU2G102KESETY"</f>
        <v>LGU2G102KESETY</v>
      </c>
      <c r="F30">
        <v>500</v>
      </c>
    </row>
    <row r="31" spans="1:6" x14ac:dyDescent="0.2">
      <c r="A31" t="s">
        <v>61</v>
      </c>
      <c r="B31">
        <v>90</v>
      </c>
      <c r="C31" t="str">
        <f>+"147401221033"</f>
        <v>147401221033</v>
      </c>
      <c r="D31" t="s">
        <v>70</v>
      </c>
      <c r="E31" t="str">
        <f>+"LGU2G122MESETY"</f>
        <v>LGU2G122MESETY</v>
      </c>
      <c r="F31">
        <v>100</v>
      </c>
    </row>
    <row r="32" spans="1:6" x14ac:dyDescent="0.2">
      <c r="A32" t="s">
        <v>61</v>
      </c>
      <c r="B32">
        <v>100</v>
      </c>
      <c r="C32" t="str">
        <f>+"147402710233"</f>
        <v>147402710233</v>
      </c>
      <c r="D32" t="s">
        <v>71</v>
      </c>
      <c r="E32" t="str">
        <f>+"LGU2G271MELETY"</f>
        <v>LGU2G271MELETY</v>
      </c>
      <c r="F32">
        <v>500</v>
      </c>
    </row>
    <row r="33" spans="1:6" x14ac:dyDescent="0.2">
      <c r="A33" t="s">
        <v>61</v>
      </c>
      <c r="B33">
        <v>110</v>
      </c>
      <c r="C33" t="str">
        <f>+"147403310233"</f>
        <v>147403310233</v>
      </c>
      <c r="D33" t="s">
        <v>72</v>
      </c>
      <c r="E33" t="str">
        <f>+"LGU2G331MELETY"</f>
        <v>LGU2G331MELETY</v>
      </c>
      <c r="F33">
        <v>750</v>
      </c>
    </row>
    <row r="34" spans="1:6" x14ac:dyDescent="0.2">
      <c r="A34" t="s">
        <v>61</v>
      </c>
      <c r="B34">
        <v>120</v>
      </c>
      <c r="C34" t="str">
        <f>+"144403309003"</f>
        <v>144403309003</v>
      </c>
      <c r="D34" t="s">
        <v>73</v>
      </c>
      <c r="E34" t="str">
        <f>+"UBT2G330MHD1CV"</f>
        <v>UBT2G330MHD1CV</v>
      </c>
      <c r="F34">
        <v>1000</v>
      </c>
    </row>
    <row r="35" spans="1:6" x14ac:dyDescent="0.2">
      <c r="A35" t="s">
        <v>61</v>
      </c>
      <c r="B35">
        <v>130</v>
      </c>
      <c r="C35" t="str">
        <f>+"146403926133"</f>
        <v>146403926133</v>
      </c>
      <c r="D35" t="s">
        <v>74</v>
      </c>
      <c r="E35" t="str">
        <f>+"LNK2G392MSEBDT"</f>
        <v>LNK2G392MSEBDT</v>
      </c>
      <c r="F35">
        <v>25</v>
      </c>
    </row>
    <row r="36" spans="1:6" x14ac:dyDescent="0.2">
      <c r="A36" t="s">
        <v>61</v>
      </c>
      <c r="B36">
        <v>140</v>
      </c>
      <c r="C36" t="str">
        <f>+"147404710653"</f>
        <v>147404710653</v>
      </c>
      <c r="D36" t="s">
        <v>75</v>
      </c>
      <c r="E36" t="str">
        <f>+"LGN2G471MELB45"</f>
        <v>LGN2G471MELB45</v>
      </c>
      <c r="F36">
        <v>200</v>
      </c>
    </row>
    <row r="37" spans="1:6" x14ac:dyDescent="0.2">
      <c r="A37" t="s">
        <v>61</v>
      </c>
      <c r="B37">
        <v>150</v>
      </c>
      <c r="C37" t="str">
        <f>+"147405610653"</f>
        <v>147405610653</v>
      </c>
      <c r="D37" t="s">
        <v>76</v>
      </c>
      <c r="E37" t="str">
        <f>+"LGN2G561MELB50"</f>
        <v>LGN2G561MELB50</v>
      </c>
      <c r="F37">
        <v>200</v>
      </c>
    </row>
    <row r="38" spans="1:6" x14ac:dyDescent="0.2">
      <c r="A38" t="s">
        <v>61</v>
      </c>
      <c r="B38">
        <v>160</v>
      </c>
      <c r="C38" t="str">
        <f>+"147408211043"</f>
        <v>147408211043</v>
      </c>
      <c r="D38" t="s">
        <v>77</v>
      </c>
      <c r="E38" t="str">
        <f>+"LGK2G821MEHC"</f>
        <v>LGK2G821MEHC</v>
      </c>
      <c r="F38">
        <v>400</v>
      </c>
    </row>
    <row r="39" spans="1:6" x14ac:dyDescent="0.2">
      <c r="A39" t="s">
        <v>61</v>
      </c>
      <c r="B39">
        <v>170</v>
      </c>
      <c r="C39" t="str">
        <f>+"149141010293"</f>
        <v>149141010293</v>
      </c>
      <c r="D39" t="s">
        <v>78</v>
      </c>
      <c r="E39" t="str">
        <f>+"UCW1E101MCL1GS"</f>
        <v>UCW1E101MCL1GS</v>
      </c>
      <c r="F39">
        <v>800</v>
      </c>
    </row>
    <row r="40" spans="1:6" x14ac:dyDescent="0.2">
      <c r="A40" t="s">
        <v>61</v>
      </c>
      <c r="B40">
        <v>180</v>
      </c>
      <c r="C40" t="str">
        <f>+"140143310003"</f>
        <v>140143310003</v>
      </c>
      <c r="D40" t="s">
        <v>79</v>
      </c>
      <c r="E40" t="str">
        <f>+"UHD1E331MPD1CV"</f>
        <v>UHD1E331MPD1CV</v>
      </c>
      <c r="F40">
        <v>1000</v>
      </c>
    </row>
    <row r="41" spans="1:6" x14ac:dyDescent="0.2">
      <c r="A41" t="s">
        <v>61</v>
      </c>
      <c r="B41">
        <v>190</v>
      </c>
      <c r="C41" t="str">
        <f>+"140144711003"</f>
        <v>140144711003</v>
      </c>
      <c r="D41" t="s">
        <v>80</v>
      </c>
      <c r="E41" t="str">
        <f>+"UPW1E471MPD1CV"</f>
        <v>UPW1E471MPD1CV</v>
      </c>
      <c r="F41">
        <v>2000</v>
      </c>
    </row>
    <row r="42" spans="1:6" x14ac:dyDescent="0.2">
      <c r="A42" t="s">
        <v>61</v>
      </c>
      <c r="B42">
        <v>200</v>
      </c>
      <c r="C42" t="str">
        <f>+"141151010003"</f>
        <v>141151010003</v>
      </c>
      <c r="D42" t="s">
        <v>81</v>
      </c>
      <c r="E42" t="str">
        <f>+"UHD1V101MEDAZH"</f>
        <v>UHD1V101MEDAZH</v>
      </c>
      <c r="F42">
        <v>2000</v>
      </c>
    </row>
    <row r="43" spans="1:6" x14ac:dyDescent="0.2">
      <c r="A43" t="s">
        <v>61</v>
      </c>
      <c r="B43">
        <v>210</v>
      </c>
      <c r="C43" t="str">
        <f>+"149152210303"</f>
        <v>149152210303</v>
      </c>
      <c r="D43" t="s">
        <v>82</v>
      </c>
      <c r="E43" t="str">
        <f>+"UUD1V221MNL1GS"</f>
        <v>UUD1V221MNL1GS</v>
      </c>
      <c r="F43">
        <v>4000</v>
      </c>
    </row>
    <row r="44" spans="1:6" x14ac:dyDescent="0.2">
      <c r="A44" t="s">
        <v>61</v>
      </c>
      <c r="B44">
        <v>220</v>
      </c>
      <c r="C44" t="str">
        <f>+"149154709333"</f>
        <v>149154709333</v>
      </c>
      <c r="D44" t="s">
        <v>83</v>
      </c>
      <c r="E44" t="str">
        <f>+"UCJ1V470MCL1GS"</f>
        <v>UCJ1V470MCL1GS</v>
      </c>
      <c r="F44">
        <v>800</v>
      </c>
    </row>
    <row r="45" spans="1:6" x14ac:dyDescent="0.2">
      <c r="A45" t="s">
        <v>61</v>
      </c>
      <c r="B45">
        <v>230</v>
      </c>
      <c r="C45" t="str">
        <f>+"1762145052"</f>
        <v>1762145052</v>
      </c>
      <c r="D45" t="s">
        <v>84</v>
      </c>
      <c r="E45" t="str">
        <f>+"QXP2G334KRPT"</f>
        <v>QXP2G334KRPT</v>
      </c>
      <c r="F45">
        <v>500</v>
      </c>
    </row>
    <row r="46" spans="1:6" x14ac:dyDescent="0.2">
      <c r="A46" t="s">
        <v>61</v>
      </c>
      <c r="B46">
        <v>240</v>
      </c>
      <c r="C46" t="str">
        <f>+"1762575U52"</f>
        <v>1762575U52</v>
      </c>
      <c r="D46" t="s">
        <v>85</v>
      </c>
      <c r="E46" t="str">
        <f>+"QXP2G824KRPT"</f>
        <v>QXP2G824KRPT</v>
      </c>
      <c r="F46">
        <v>500</v>
      </c>
    </row>
    <row r="47" spans="1:6" x14ac:dyDescent="0.2">
      <c r="A47" t="s">
        <v>61</v>
      </c>
      <c r="B47">
        <v>250</v>
      </c>
      <c r="C47" t="str">
        <f>+"1712125052"</f>
        <v>1712125052</v>
      </c>
      <c r="D47" t="s">
        <v>86</v>
      </c>
      <c r="E47" t="str">
        <f>+"QXP2K104KRPT"</f>
        <v>QXP2K104KRPT</v>
      </c>
      <c r="F47">
        <v>500</v>
      </c>
    </row>
    <row r="48" spans="1:6" x14ac:dyDescent="0.2">
      <c r="A48" t="s">
        <v>61</v>
      </c>
      <c r="B48">
        <v>260</v>
      </c>
      <c r="C48" t="str">
        <f>+"1712155052"</f>
        <v>1712155052</v>
      </c>
      <c r="D48" t="s">
        <v>87</v>
      </c>
      <c r="E48" t="str">
        <f>+"QXP2K474KRPT"</f>
        <v>QXP2K474KRPT</v>
      </c>
      <c r="F48">
        <v>100</v>
      </c>
    </row>
    <row r="50" spans="1:6" x14ac:dyDescent="0.2">
      <c r="A50" t="s">
        <v>88</v>
      </c>
      <c r="B50">
        <v>10</v>
      </c>
      <c r="C50" t="str">
        <f>+"140212211343"</f>
        <v>140212211343</v>
      </c>
      <c r="D50" t="s">
        <v>89</v>
      </c>
      <c r="E50" t="str">
        <f>+"UHE1K221MPDBDTCV"</f>
        <v>UHE1K221MPDBDTCV</v>
      </c>
      <c r="F50">
        <v>1000</v>
      </c>
    </row>
    <row r="51" spans="1:6" x14ac:dyDescent="0.2">
      <c r="A51" t="s">
        <v>90</v>
      </c>
      <c r="B51">
        <v>10</v>
      </c>
      <c r="C51" t="str">
        <f>+"147422710483"</f>
        <v>147422710483</v>
      </c>
      <c r="D51" t="s">
        <v>91</v>
      </c>
      <c r="E51" t="str">
        <f>+"LGG2W271MELA40"</f>
        <v>LGG2W271MELA40</v>
      </c>
      <c r="F51">
        <v>2400</v>
      </c>
    </row>
    <row r="52" spans="1:6" x14ac:dyDescent="0.2">
      <c r="A52" t="s">
        <v>90</v>
      </c>
      <c r="B52">
        <v>20</v>
      </c>
      <c r="C52" t="str">
        <f>+"147423316533"</f>
        <v>147423316533</v>
      </c>
      <c r="D52" t="s">
        <v>92</v>
      </c>
      <c r="E52" t="str">
        <f>+"LGX2W331MELFDT"</f>
        <v>LGX2W331MELFDT</v>
      </c>
      <c r="F52">
        <v>1500</v>
      </c>
    </row>
    <row r="53" spans="1:6" x14ac:dyDescent="0.2">
      <c r="A53" t="s">
        <v>90</v>
      </c>
      <c r="B53">
        <v>30</v>
      </c>
      <c r="C53" t="str">
        <f>+"147423910653"</f>
        <v>147423910653</v>
      </c>
      <c r="D53" t="s">
        <v>93</v>
      </c>
      <c r="E53" t="str">
        <f>+"LGN2W391MELETY"</f>
        <v>LGN2W391MELETY</v>
      </c>
      <c r="F53">
        <v>600</v>
      </c>
    </row>
    <row r="54" spans="1:6" x14ac:dyDescent="0.2">
      <c r="A54" t="s">
        <v>94</v>
      </c>
      <c r="B54">
        <v>10</v>
      </c>
      <c r="C54" t="str">
        <f>+"144123314303HF"</f>
        <v>144123314303HF</v>
      </c>
      <c r="D54" t="s">
        <v>95</v>
      </c>
      <c r="E54" t="str">
        <f>+"PLF1C331MDO1TD"</f>
        <v>PLF1C331MDO1TD</v>
      </c>
      <c r="F54">
        <v>20000</v>
      </c>
    </row>
    <row r="55" spans="1:6" x14ac:dyDescent="0.2">
      <c r="A55" t="s">
        <v>94</v>
      </c>
      <c r="B55">
        <v>20</v>
      </c>
      <c r="C55" t="str">
        <f>+"144124714303"</f>
        <v>144124714303</v>
      </c>
      <c r="D55" t="s">
        <v>96</v>
      </c>
      <c r="E55" t="str">
        <f>+"PLF1C471MDO1TD"</f>
        <v>PLF1C471MDO1TD</v>
      </c>
      <c r="F55">
        <v>20000</v>
      </c>
    </row>
    <row r="56" spans="1:6" x14ac:dyDescent="0.2">
      <c r="A56" t="s">
        <v>94</v>
      </c>
      <c r="B56">
        <v>30</v>
      </c>
      <c r="C56" t="str">
        <f>+"144162209103"</f>
        <v>144162209103</v>
      </c>
      <c r="D56" t="s">
        <v>97</v>
      </c>
      <c r="E56" t="str">
        <f>+"UBT1H220MPD1TA"</f>
        <v>UBT1H220MPD1TA</v>
      </c>
      <c r="F56">
        <v>50000</v>
      </c>
    </row>
    <row r="57" spans="1:6" x14ac:dyDescent="0.2">
      <c r="A57" t="s">
        <v>94</v>
      </c>
      <c r="B57">
        <v>40</v>
      </c>
      <c r="C57" t="str">
        <f>+"144302216243"</f>
        <v>144302216243</v>
      </c>
      <c r="D57" t="s">
        <v>98</v>
      </c>
      <c r="E57" t="str">
        <f>+"UCS2D221MHD1CV"</f>
        <v>UCS2D221MHD1CV</v>
      </c>
      <c r="F57">
        <v>4000</v>
      </c>
    </row>
    <row r="58" spans="1:6" x14ac:dyDescent="0.2">
      <c r="A58" t="s">
        <v>94</v>
      </c>
      <c r="B58">
        <v>50</v>
      </c>
      <c r="C58" t="str">
        <f>+"144428200133"</f>
        <v>144428200133</v>
      </c>
      <c r="D58" t="s">
        <v>99</v>
      </c>
      <c r="E58" t="str">
        <f>+"UPT2W820MHDADTCV"</f>
        <v>UPT2W820MHDADTCV</v>
      </c>
      <c r="F58">
        <v>1000</v>
      </c>
    </row>
    <row r="59" spans="1:6" x14ac:dyDescent="0.2">
      <c r="A59" t="s">
        <v>94</v>
      </c>
      <c r="B59">
        <v>60</v>
      </c>
      <c r="C59" t="str">
        <f>+"145326806233"</f>
        <v>145326806233</v>
      </c>
      <c r="D59" t="s">
        <v>100</v>
      </c>
      <c r="E59" t="str">
        <f>+"UCA2E680MHD"</f>
        <v>UCA2E680MHD</v>
      </c>
      <c r="F59">
        <v>100000</v>
      </c>
    </row>
    <row r="60" spans="1:6" x14ac:dyDescent="0.2">
      <c r="A60" t="s">
        <v>101</v>
      </c>
      <c r="B60">
        <v>10</v>
      </c>
      <c r="C60" t="str">
        <f>+"140101021103"</f>
        <v>140101021103</v>
      </c>
      <c r="D60" t="s">
        <v>102</v>
      </c>
      <c r="E60" t="str">
        <f>+"UPW1A102MPD6TE"</f>
        <v>UPW1A102MPD6TE</v>
      </c>
      <c r="F60">
        <v>45000</v>
      </c>
    </row>
    <row r="61" spans="1:6" x14ac:dyDescent="0.2">
      <c r="A61" t="s">
        <v>101</v>
      </c>
      <c r="B61">
        <v>20</v>
      </c>
      <c r="C61" t="str">
        <f>+"140144700103"</f>
        <v>140144700103</v>
      </c>
      <c r="D61" t="s">
        <v>20</v>
      </c>
      <c r="E61" t="str">
        <f>+"UHD1E470MDD1TA"</f>
        <v>UHD1E470MDD1TA</v>
      </c>
      <c r="F61">
        <v>50000</v>
      </c>
    </row>
    <row r="62" spans="1:6" x14ac:dyDescent="0.2">
      <c r="A62" t="s">
        <v>101</v>
      </c>
      <c r="B62">
        <v>30</v>
      </c>
      <c r="C62" t="str">
        <f>+"140152211103"</f>
        <v>140152211103</v>
      </c>
      <c r="D62" t="s">
        <v>103</v>
      </c>
      <c r="E62" t="str">
        <f>+"UPW1V221MPD6TA"</f>
        <v>UPW1V221MPD6TA</v>
      </c>
      <c r="F62">
        <v>2000</v>
      </c>
    </row>
    <row r="63" spans="1:6" x14ac:dyDescent="0.2">
      <c r="A63" t="s">
        <v>101</v>
      </c>
      <c r="B63">
        <v>40</v>
      </c>
      <c r="C63" t="str">
        <f>+"140161011103"</f>
        <v>140161011103</v>
      </c>
      <c r="D63" t="s">
        <v>29</v>
      </c>
      <c r="E63" t="str">
        <f>+"UPW1H101MPD1TA"</f>
        <v>UPW1H101MPD1TA</v>
      </c>
      <c r="F63">
        <v>2000</v>
      </c>
    </row>
    <row r="64" spans="1:6" x14ac:dyDescent="0.2">
      <c r="A64" t="s">
        <v>101</v>
      </c>
      <c r="B64">
        <v>50</v>
      </c>
      <c r="C64" t="str">
        <f>+"140162201103"</f>
        <v>140162201103</v>
      </c>
      <c r="D64" t="s">
        <v>35</v>
      </c>
      <c r="E64" t="str">
        <f>+"UPW1H220MDD1TA"</f>
        <v>UPW1H220MDD1TA</v>
      </c>
      <c r="F64">
        <v>8000</v>
      </c>
    </row>
    <row r="65" spans="1:6" x14ac:dyDescent="0.2">
      <c r="A65" t="s">
        <v>101</v>
      </c>
      <c r="B65">
        <v>60</v>
      </c>
      <c r="C65" t="str">
        <f>+"140162211103"</f>
        <v>140162211103</v>
      </c>
      <c r="D65" t="s">
        <v>104</v>
      </c>
      <c r="E65" t="str">
        <f>+"UPW1H221MPD1TD"</f>
        <v>UPW1H221MPD1TD</v>
      </c>
      <c r="F65">
        <v>10000</v>
      </c>
    </row>
    <row r="66" spans="1:6" x14ac:dyDescent="0.2">
      <c r="A66" t="s">
        <v>101</v>
      </c>
      <c r="B66">
        <v>70</v>
      </c>
      <c r="C66" t="str">
        <f>+"140162281103"</f>
        <v>140162281103</v>
      </c>
      <c r="D66" t="s">
        <v>105</v>
      </c>
      <c r="E66" t="str">
        <f>+"UPW1H2R2MDD1TA"</f>
        <v>UPW1H2R2MDD1TA</v>
      </c>
      <c r="F66">
        <v>4000</v>
      </c>
    </row>
    <row r="67" spans="1:6" x14ac:dyDescent="0.2">
      <c r="A67" t="s">
        <v>101</v>
      </c>
      <c r="B67">
        <v>80</v>
      </c>
      <c r="C67" t="str">
        <f>+"140201211403"</f>
        <v>140201211403</v>
      </c>
      <c r="D67" t="s">
        <v>106</v>
      </c>
      <c r="E67" t="str">
        <f>+"UPW1J121MPD1TD"</f>
        <v>UPW1J121MPD1TD</v>
      </c>
      <c r="F67">
        <v>4000</v>
      </c>
    </row>
    <row r="68" spans="1:6" x14ac:dyDescent="0.2">
      <c r="A68" t="s">
        <v>101</v>
      </c>
      <c r="B68">
        <v>90</v>
      </c>
      <c r="C68" t="str">
        <f>+"140203311003"</f>
        <v>140203311003</v>
      </c>
      <c r="D68" t="s">
        <v>107</v>
      </c>
      <c r="E68" t="str">
        <f>+"UPW1J331MHD1CV"</f>
        <v>UPW1J331MHD1CV</v>
      </c>
      <c r="F68">
        <v>5000</v>
      </c>
    </row>
    <row r="69" spans="1:6" x14ac:dyDescent="0.2">
      <c r="A69" t="s">
        <v>101</v>
      </c>
      <c r="B69">
        <v>100</v>
      </c>
      <c r="C69" t="str">
        <f>+"140421083503"</f>
        <v>140421083503</v>
      </c>
      <c r="D69" t="s">
        <v>108</v>
      </c>
      <c r="E69" t="str">
        <f>+"UPS2W010MPD1TD"</f>
        <v>UPS2W010MPD1TD</v>
      </c>
      <c r="F69">
        <v>100000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</dc:creator>
  <cp:lastModifiedBy>Katt</cp:lastModifiedBy>
  <dcterms:created xsi:type="dcterms:W3CDTF">2014-08-20T03:59:40Z</dcterms:created>
  <dcterms:modified xsi:type="dcterms:W3CDTF">2014-08-20T06:38:47Z</dcterms:modified>
</cp:coreProperties>
</file>