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w29/Library/CloudStorage/Dropbox/Mac/Documents/GitHub/pockettherm.github.io/CoolProp_validation/MATLAB_independent/"/>
    </mc:Choice>
  </mc:AlternateContent>
  <xr:revisionPtr revIDLastSave="0" documentId="13_ncr:1_{E001C12C-4A33-A24F-BBB0-5F89C31B4992}" xr6:coauthVersionLast="47" xr6:coauthVersionMax="47" xr10:uidLastSave="{00000000-0000-0000-0000-000000000000}"/>
  <bookViews>
    <workbookView xWindow="500" yWindow="620" windowWidth="26400" windowHeight="19920" xr2:uid="{6401BBC6-5E46-DE45-8EC5-AD24CAF922B4}"/>
  </bookViews>
  <sheets>
    <sheet name="Model inputs" sheetId="7" r:id="rId1"/>
    <sheet name="ORC_R1233zd(E)" sheetId="1" r:id="rId2"/>
    <sheet name="ORC_n-pentane" sheetId="2" r:id="rId3"/>
    <sheet name="ORC_MM" sheetId="3" r:id="rId4"/>
    <sheet name="HP_R1233zd(E)" sheetId="4" r:id="rId5"/>
    <sheet name="HP_n-pentan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2" i="3"/>
  <c r="A3" i="2"/>
  <c r="A4" i="2"/>
  <c r="A5" i="2"/>
  <c r="A6" i="2"/>
  <c r="A7" i="2"/>
  <c r="A8" i="2"/>
  <c r="A9" i="2"/>
  <c r="A10" i="2"/>
  <c r="A11" i="2"/>
  <c r="A2" i="2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<sst xmlns="http://schemas.openxmlformats.org/spreadsheetml/2006/main" count="145" uniqueCount="54">
  <si>
    <t>Mass flow [kg/s]</t>
  </si>
  <si>
    <t>Net [kW]</t>
  </si>
  <si>
    <t>Pump [kW]</t>
  </si>
  <si>
    <t>Turbine [kW]</t>
  </si>
  <si>
    <t>Heater [kW]</t>
  </si>
  <si>
    <t>Cooler [kW]</t>
  </si>
  <si>
    <t>UA (hot) [kW/K]</t>
  </si>
  <si>
    <t>UA (cold) [kW/K]</t>
  </si>
  <si>
    <t>UA (rec.) [kW/K]</t>
  </si>
  <si>
    <t>Pinch (hot) [K]</t>
  </si>
  <si>
    <t>Pinch (cold) [K]</t>
  </si>
  <si>
    <t>Pinch (rec.) [K]</t>
  </si>
  <si>
    <t>Pressure-ratio</t>
  </si>
  <si>
    <t>Efficiency (cycle) [%]</t>
  </si>
  <si>
    <t>Efficiency (exergy) [%]</t>
  </si>
  <si>
    <t>Recup.[kW]</t>
  </si>
  <si>
    <t>Evaporation pressure [bar]</t>
  </si>
  <si>
    <t>ORC</t>
  </si>
  <si>
    <t>Heat source inlet temperature</t>
  </si>
  <si>
    <t>Heat source outlet temperature</t>
  </si>
  <si>
    <t>Heat source mass-flow rate</t>
  </si>
  <si>
    <t>Heat source specific heat capacity</t>
  </si>
  <si>
    <t>Heat sink inlet temperature</t>
  </si>
  <si>
    <t>Heat sink mass-flow rate</t>
  </si>
  <si>
    <t>Heat sink specific heat capacity</t>
  </si>
  <si>
    <t>Pump isentropic efficiency</t>
  </si>
  <si>
    <t>Expander isentropic efficiency</t>
  </si>
  <si>
    <t>Recuperator effectiveness</t>
  </si>
  <si>
    <t>Heat source</t>
  </si>
  <si>
    <t>Heat sink</t>
  </si>
  <si>
    <t>Component</t>
  </si>
  <si>
    <t>Fixed ORC</t>
  </si>
  <si>
    <t>Condensation temperature</t>
  </si>
  <si>
    <t>Pump subcooling</t>
  </si>
  <si>
    <t>Expander inlet parameter</t>
  </si>
  <si>
    <t>K</t>
  </si>
  <si>
    <t>kg/s</t>
  </si>
  <si>
    <t>J/kg K</t>
  </si>
  <si>
    <t>%</t>
  </si>
  <si>
    <t>-</t>
  </si>
  <si>
    <t>Value</t>
  </si>
  <si>
    <t>Unit</t>
  </si>
  <si>
    <t>Parameter</t>
  </si>
  <si>
    <t>Compressor isentropic efficiency</t>
  </si>
  <si>
    <t>Evaporation temperature</t>
  </si>
  <si>
    <t>Compressor superheat</t>
  </si>
  <si>
    <t>Expansion valve subcooling</t>
  </si>
  <si>
    <t>Internal heat exchanger temperature difference</t>
  </si>
  <si>
    <t>Heat pump (R1233zd(E), n-pentane)</t>
  </si>
  <si>
    <t>Coefficient of performance [-]</t>
  </si>
  <si>
    <t>Compressor work [kW]</t>
  </si>
  <si>
    <t>Recup. [kW]</t>
  </si>
  <si>
    <t>nan</t>
  </si>
  <si>
    <t>Pressure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</si>
</sst>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0B5F-941E-B641-B20C-9F805C1D18AA}">
  <dimension ref="B2:I31"/>
  <sheetViews>
    <sheetView tabSelected="1" workbookViewId="0">
      <selection activeCell="F36" sqref="F36"/>
    </sheetView>
  </sheetViews>
  <sheetFormatPr baseColWidth="10" defaultRowHeight="16" x14ac:dyDescent="0.2"/>
  <cols>
    <col min="1" max="1" width="2.83203125" customWidth="1"/>
    <col min="3" max="3" width="41" bestFit="1" customWidth="1"/>
    <col min="4" max="5" width="10.83203125" style="2"/>
  </cols>
  <sheetData>
    <row r="2" spans="2:5" x14ac:dyDescent="0.2">
      <c r="B2" s="18" t="s">
        <v>17</v>
      </c>
      <c r="C2" s="19"/>
      <c r="D2" s="19"/>
      <c r="E2" s="20"/>
    </row>
    <row r="3" spans="2:5" x14ac:dyDescent="0.2">
      <c r="B3" s="21" t="s">
        <v>42</v>
      </c>
      <c r="C3" s="22"/>
      <c r="D3" s="16" t="s">
        <v>40</v>
      </c>
      <c r="E3" s="17" t="s">
        <v>41</v>
      </c>
    </row>
    <row r="4" spans="2:5" x14ac:dyDescent="0.2">
      <c r="B4" s="6" t="s">
        <v>28</v>
      </c>
      <c r="C4" s="7" t="s">
        <v>18</v>
      </c>
      <c r="D4" s="8">
        <v>473</v>
      </c>
      <c r="E4" s="9" t="s">
        <v>35</v>
      </c>
    </row>
    <row r="5" spans="2:5" x14ac:dyDescent="0.2">
      <c r="B5" s="10"/>
      <c r="C5" t="s">
        <v>19</v>
      </c>
      <c r="D5" s="2">
        <v>423</v>
      </c>
      <c r="E5" s="11" t="s">
        <v>35</v>
      </c>
    </row>
    <row r="6" spans="2:5" x14ac:dyDescent="0.2">
      <c r="B6" s="10"/>
      <c r="C6" t="s">
        <v>20</v>
      </c>
      <c r="D6" s="2">
        <v>1</v>
      </c>
      <c r="E6" s="11" t="s">
        <v>36</v>
      </c>
    </row>
    <row r="7" spans="2:5" x14ac:dyDescent="0.2">
      <c r="B7" s="12"/>
      <c r="C7" s="13" t="s">
        <v>21</v>
      </c>
      <c r="D7" s="14">
        <v>1000</v>
      </c>
      <c r="E7" s="15" t="s">
        <v>37</v>
      </c>
    </row>
    <row r="8" spans="2:5" x14ac:dyDescent="0.2">
      <c r="B8" s="6" t="s">
        <v>29</v>
      </c>
      <c r="C8" s="7" t="s">
        <v>22</v>
      </c>
      <c r="D8" s="8">
        <v>288</v>
      </c>
      <c r="E8" s="9" t="s">
        <v>35</v>
      </c>
    </row>
    <row r="9" spans="2:5" x14ac:dyDescent="0.2">
      <c r="B9" s="10"/>
      <c r="C9" t="s">
        <v>23</v>
      </c>
      <c r="D9" s="2">
        <v>1</v>
      </c>
      <c r="E9" s="11" t="s">
        <v>36</v>
      </c>
    </row>
    <row r="10" spans="2:5" x14ac:dyDescent="0.2">
      <c r="B10" s="12"/>
      <c r="C10" s="13" t="s">
        <v>24</v>
      </c>
      <c r="D10" s="14">
        <v>4200</v>
      </c>
      <c r="E10" s="15" t="s">
        <v>37</v>
      </c>
    </row>
    <row r="11" spans="2:5" x14ac:dyDescent="0.2">
      <c r="B11" s="6" t="s">
        <v>30</v>
      </c>
      <c r="C11" s="7" t="s">
        <v>25</v>
      </c>
      <c r="D11" s="8">
        <v>70</v>
      </c>
      <c r="E11" s="9" t="s">
        <v>38</v>
      </c>
    </row>
    <row r="12" spans="2:5" x14ac:dyDescent="0.2">
      <c r="B12" s="10"/>
      <c r="C12" t="s">
        <v>26</v>
      </c>
      <c r="D12" s="2">
        <v>80</v>
      </c>
      <c r="E12" s="11" t="s">
        <v>38</v>
      </c>
    </row>
    <row r="13" spans="2:5" x14ac:dyDescent="0.2">
      <c r="B13" s="12"/>
      <c r="C13" s="13" t="s">
        <v>27</v>
      </c>
      <c r="D13" s="14">
        <v>70</v>
      </c>
      <c r="E13" s="15" t="s">
        <v>38</v>
      </c>
    </row>
    <row r="14" spans="2:5" x14ac:dyDescent="0.2">
      <c r="B14" s="6" t="s">
        <v>31</v>
      </c>
      <c r="C14" s="7" t="s">
        <v>32</v>
      </c>
      <c r="D14" s="8">
        <v>313</v>
      </c>
      <c r="E14" s="9" t="s">
        <v>35</v>
      </c>
    </row>
    <row r="15" spans="2:5" x14ac:dyDescent="0.2">
      <c r="B15" s="10"/>
      <c r="C15" t="s">
        <v>33</v>
      </c>
      <c r="D15" s="2">
        <v>2</v>
      </c>
      <c r="E15" s="11" t="s">
        <v>35</v>
      </c>
    </row>
    <row r="16" spans="2:5" x14ac:dyDescent="0.2">
      <c r="B16" s="12"/>
      <c r="C16" s="13" t="s">
        <v>34</v>
      </c>
      <c r="D16" s="14">
        <v>1.2</v>
      </c>
      <c r="E16" s="15" t="s">
        <v>39</v>
      </c>
    </row>
    <row r="18" spans="2:9" x14ac:dyDescent="0.2">
      <c r="B18" s="18" t="s">
        <v>48</v>
      </c>
      <c r="C18" s="19"/>
      <c r="D18" s="19"/>
      <c r="E18" s="20"/>
    </row>
    <row r="19" spans="2:9" x14ac:dyDescent="0.2">
      <c r="B19" s="21" t="s">
        <v>42</v>
      </c>
      <c r="C19" s="22"/>
      <c r="D19" s="16" t="s">
        <v>40</v>
      </c>
      <c r="E19" s="17" t="s">
        <v>41</v>
      </c>
    </row>
    <row r="20" spans="2:9" x14ac:dyDescent="0.2">
      <c r="B20" s="6" t="s">
        <v>28</v>
      </c>
      <c r="C20" s="7" t="s">
        <v>18</v>
      </c>
      <c r="D20" s="8">
        <v>323</v>
      </c>
      <c r="E20" s="9" t="s">
        <v>35</v>
      </c>
      <c r="H20" s="2"/>
      <c r="I20" s="2"/>
    </row>
    <row r="21" spans="2:9" x14ac:dyDescent="0.2">
      <c r="B21" s="10"/>
      <c r="C21" t="s">
        <v>19</v>
      </c>
      <c r="D21" s="2">
        <v>318</v>
      </c>
      <c r="E21" s="11" t="s">
        <v>35</v>
      </c>
      <c r="H21" s="2"/>
      <c r="I21" s="2"/>
    </row>
    <row r="22" spans="2:9" x14ac:dyDescent="0.2">
      <c r="B22" s="10"/>
      <c r="C22" t="s">
        <v>20</v>
      </c>
      <c r="D22" s="2">
        <v>1</v>
      </c>
      <c r="E22" s="11" t="s">
        <v>36</v>
      </c>
    </row>
    <row r="23" spans="2:9" x14ac:dyDescent="0.2">
      <c r="B23" s="12"/>
      <c r="C23" s="13" t="s">
        <v>21</v>
      </c>
      <c r="D23" s="14">
        <v>4200</v>
      </c>
      <c r="E23" s="15" t="s">
        <v>37</v>
      </c>
    </row>
    <row r="24" spans="2:9" x14ac:dyDescent="0.2">
      <c r="B24" s="6" t="s">
        <v>29</v>
      </c>
      <c r="C24" s="7" t="s">
        <v>22</v>
      </c>
      <c r="D24" s="8">
        <v>328</v>
      </c>
      <c r="E24" s="9" t="s">
        <v>35</v>
      </c>
    </row>
    <row r="25" spans="2:9" x14ac:dyDescent="0.2">
      <c r="B25" s="10"/>
      <c r="C25" t="s">
        <v>23</v>
      </c>
      <c r="D25" s="2">
        <v>1</v>
      </c>
      <c r="E25" s="11" t="s">
        <v>36</v>
      </c>
    </row>
    <row r="26" spans="2:9" x14ac:dyDescent="0.2">
      <c r="B26" s="12"/>
      <c r="C26" s="13" t="s">
        <v>24</v>
      </c>
      <c r="D26" s="14">
        <v>4200</v>
      </c>
      <c r="E26" s="15" t="s">
        <v>37</v>
      </c>
    </row>
    <row r="27" spans="2:9" x14ac:dyDescent="0.2">
      <c r="B27" s="6" t="s">
        <v>30</v>
      </c>
      <c r="C27" s="7" t="s">
        <v>43</v>
      </c>
      <c r="D27" s="8">
        <v>70</v>
      </c>
      <c r="E27" s="9" t="s">
        <v>38</v>
      </c>
    </row>
    <row r="28" spans="2:9" x14ac:dyDescent="0.2">
      <c r="B28" s="6" t="s">
        <v>31</v>
      </c>
      <c r="C28" s="7" t="s">
        <v>44</v>
      </c>
      <c r="D28" s="8">
        <v>313</v>
      </c>
      <c r="E28" s="9" t="s">
        <v>35</v>
      </c>
    </row>
    <row r="29" spans="2:9" x14ac:dyDescent="0.2">
      <c r="B29" s="10"/>
      <c r="C29" t="s">
        <v>45</v>
      </c>
      <c r="D29" s="2">
        <v>5</v>
      </c>
      <c r="E29" s="11" t="s">
        <v>35</v>
      </c>
    </row>
    <row r="30" spans="2:9" x14ac:dyDescent="0.2">
      <c r="B30" s="10"/>
      <c r="C30" t="s">
        <v>46</v>
      </c>
      <c r="D30" s="2">
        <v>5</v>
      </c>
      <c r="E30" s="11" t="s">
        <v>35</v>
      </c>
    </row>
    <row r="31" spans="2:9" x14ac:dyDescent="0.2">
      <c r="B31" s="12"/>
      <c r="C31" s="13" t="s">
        <v>47</v>
      </c>
      <c r="D31" s="14">
        <v>15</v>
      </c>
      <c r="E31" s="15" t="s">
        <v>35</v>
      </c>
    </row>
  </sheetData>
  <mergeCells count="4">
    <mergeCell ref="B2:E2"/>
    <mergeCell ref="B3:C3"/>
    <mergeCell ref="B18:E18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1A68-28A8-C547-9CC9-783C48600E38}">
  <dimension ref="A1:Q11"/>
  <sheetViews>
    <sheetView workbookViewId="0">
      <selection activeCell="C36" sqref="C36"/>
    </sheetView>
  </sheetViews>
  <sheetFormatPr baseColWidth="10" defaultRowHeight="16" x14ac:dyDescent="0.2"/>
  <cols>
    <col min="1" max="1" width="23.33203125" style="5" bestFit="1" customWidth="1"/>
    <col min="2" max="2" width="12.6640625" style="2" bestFit="1" customWidth="1"/>
    <col min="3" max="3" width="18.6640625" style="2" bestFit="1" customWidth="1"/>
    <col min="4" max="4" width="20.1640625" style="2" bestFit="1" customWidth="1"/>
    <col min="5" max="5" width="15.1640625" style="2" bestFit="1" customWidth="1"/>
    <col min="6" max="6" width="8.83203125" style="2" bestFit="1" customWidth="1"/>
    <col min="7" max="7" width="10.5" style="2" bestFit="1" customWidth="1"/>
    <col min="8" max="8" width="12" style="2" bestFit="1" customWidth="1"/>
    <col min="9" max="9" width="11.5" style="2" bestFit="1" customWidth="1"/>
    <col min="10" max="10" width="11" style="2" bestFit="1" customWidth="1"/>
    <col min="11" max="11" width="10.83203125" style="2" bestFit="1" customWidth="1"/>
    <col min="12" max="12" width="14.83203125" style="2" bestFit="1" customWidth="1"/>
    <col min="13" max="13" width="15.5" style="2" bestFit="1" customWidth="1"/>
    <col min="14" max="14" width="15.1640625" style="2" bestFit="1" customWidth="1"/>
    <col min="15" max="15" width="13" style="2" bestFit="1" customWidth="1"/>
    <col min="16" max="16" width="13.6640625" style="2" bestFit="1" customWidth="1"/>
    <col min="17" max="17" width="13.33203125" style="2" bestFit="1" customWidth="1"/>
    <col min="18" max="16384" width="10.83203125" style="2"/>
  </cols>
  <sheetData>
    <row r="1" spans="1:17" x14ac:dyDescent="0.2">
      <c r="A1" s="4" t="s">
        <v>16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5">
        <f>(213.68*B2)/100</f>
        <v>4.2736000000000001</v>
      </c>
      <c r="B2" s="2">
        <v>2</v>
      </c>
      <c r="C2" s="2">
        <v>5.5170000000000003</v>
      </c>
      <c r="D2" s="2">
        <v>6.5510000000000002</v>
      </c>
      <c r="E2" s="2">
        <v>0.24099999999999999</v>
      </c>
      <c r="F2" s="2">
        <v>2.7589999999999999</v>
      </c>
      <c r="G2" s="2">
        <v>5.8000000000000003E-2</v>
      </c>
      <c r="H2" s="2">
        <v>2.8170000000000002</v>
      </c>
      <c r="I2" s="2">
        <v>50</v>
      </c>
      <c r="J2" s="2">
        <v>47.241</v>
      </c>
      <c r="K2" s="2">
        <v>4.9749999999999996</v>
      </c>
      <c r="L2" s="2">
        <v>0.46</v>
      </c>
      <c r="M2" s="2">
        <v>2.472</v>
      </c>
      <c r="N2" s="2">
        <v>0.31900000000000001</v>
      </c>
      <c r="O2" s="3">
        <v>89.129000000000005</v>
      </c>
      <c r="P2" s="3">
        <v>14.26</v>
      </c>
      <c r="Q2" s="3">
        <v>12.324</v>
      </c>
    </row>
    <row r="3" spans="1:17" x14ac:dyDescent="0.2">
      <c r="A3" s="5">
        <f t="shared" ref="A3:A11" si="0">(213.68*B3)/100</f>
        <v>7.3591391999999995</v>
      </c>
      <c r="B3" s="2">
        <v>3.444</v>
      </c>
      <c r="C3" s="2">
        <v>9.3610000000000007</v>
      </c>
      <c r="D3" s="2">
        <v>11.114000000000001</v>
      </c>
      <c r="E3" s="2">
        <v>0.23</v>
      </c>
      <c r="F3" s="2">
        <v>4.68</v>
      </c>
      <c r="G3" s="2">
        <v>0.13600000000000001</v>
      </c>
      <c r="H3" s="2">
        <v>4.8159999999999998</v>
      </c>
      <c r="I3" s="2">
        <v>50</v>
      </c>
      <c r="J3" s="2">
        <v>45.32</v>
      </c>
      <c r="K3" s="2">
        <v>5.12</v>
      </c>
      <c r="L3" s="2">
        <v>0.55400000000000005</v>
      </c>
      <c r="M3" s="2">
        <v>2.3340000000000001</v>
      </c>
      <c r="N3" s="2">
        <v>0.312</v>
      </c>
      <c r="O3" s="3">
        <v>73.798000000000002</v>
      </c>
      <c r="P3" s="3">
        <v>14.731999999999999</v>
      </c>
      <c r="Q3" s="3">
        <v>12.893000000000001</v>
      </c>
    </row>
    <row r="4" spans="1:17" x14ac:dyDescent="0.2">
      <c r="A4" s="5">
        <f t="shared" si="0"/>
        <v>10.446815200000001</v>
      </c>
      <c r="B4" s="2">
        <v>4.8890000000000002</v>
      </c>
      <c r="C4" s="2">
        <v>11.583</v>
      </c>
      <c r="D4" s="2">
        <v>13.753</v>
      </c>
      <c r="E4" s="2">
        <v>0.224</v>
      </c>
      <c r="F4" s="2">
        <v>5.7919999999999998</v>
      </c>
      <c r="G4" s="2">
        <v>0.21099999999999999</v>
      </c>
      <c r="H4" s="2">
        <v>6.0019999999999998</v>
      </c>
      <c r="I4" s="2">
        <v>50</v>
      </c>
      <c r="J4" s="2">
        <v>44.207999999999998</v>
      </c>
      <c r="K4" s="2">
        <v>5.2169999999999996</v>
      </c>
      <c r="L4" s="2">
        <v>0.63800000000000001</v>
      </c>
      <c r="M4" s="2">
        <v>2.2559999999999998</v>
      </c>
      <c r="N4" s="2">
        <v>0.31</v>
      </c>
      <c r="O4" s="3">
        <v>62.817</v>
      </c>
      <c r="P4" s="3">
        <v>15.007</v>
      </c>
      <c r="Q4" s="3">
        <v>13.194000000000001</v>
      </c>
    </row>
    <row r="5" spans="1:17" x14ac:dyDescent="0.2">
      <c r="A5" s="5">
        <f t="shared" si="0"/>
        <v>13.532354400000001</v>
      </c>
      <c r="B5" s="2">
        <v>6.3330000000000002</v>
      </c>
      <c r="C5" s="2">
        <v>13.074999999999999</v>
      </c>
      <c r="D5" s="2">
        <v>15.523</v>
      </c>
      <c r="E5" s="2">
        <v>0.22</v>
      </c>
      <c r="F5" s="2">
        <v>6.5369999999999999</v>
      </c>
      <c r="G5" s="2">
        <v>0.28299999999999997</v>
      </c>
      <c r="H5" s="2">
        <v>6.8209999999999997</v>
      </c>
      <c r="I5" s="2">
        <v>50</v>
      </c>
      <c r="J5" s="2">
        <v>43.463000000000001</v>
      </c>
      <c r="K5" s="2">
        <v>5.2610000000000001</v>
      </c>
      <c r="L5" s="2">
        <v>0.71799999999999997</v>
      </c>
      <c r="M5" s="2">
        <v>2.2040000000000002</v>
      </c>
      <c r="N5" s="2">
        <v>0.309</v>
      </c>
      <c r="O5" s="3">
        <v>54.198</v>
      </c>
      <c r="P5" s="3">
        <v>15.189</v>
      </c>
      <c r="Q5" s="3">
        <v>13.291</v>
      </c>
    </row>
    <row r="6" spans="1:17" x14ac:dyDescent="0.2">
      <c r="A6" s="5">
        <f t="shared" si="0"/>
        <v>16.620030400000001</v>
      </c>
      <c r="B6" s="2">
        <v>7.7779999999999996</v>
      </c>
      <c r="C6" s="2">
        <v>14.148</v>
      </c>
      <c r="D6" s="2">
        <v>16.797999999999998</v>
      </c>
      <c r="E6" s="2">
        <v>0.217</v>
      </c>
      <c r="F6" s="2">
        <v>7.0739999999999998</v>
      </c>
      <c r="G6" s="2">
        <v>0.35499999999999998</v>
      </c>
      <c r="H6" s="2">
        <v>7.4290000000000003</v>
      </c>
      <c r="I6" s="2">
        <v>50</v>
      </c>
      <c r="J6" s="2">
        <v>42.926000000000002</v>
      </c>
      <c r="K6" s="2">
        <v>5.2569999999999997</v>
      </c>
      <c r="L6" s="2">
        <v>0.79700000000000004</v>
      </c>
      <c r="M6" s="2">
        <v>2.1680000000000001</v>
      </c>
      <c r="N6" s="2">
        <v>0.31</v>
      </c>
      <c r="O6" s="3">
        <v>47.128999999999998</v>
      </c>
      <c r="P6" s="3">
        <v>15.316000000000001</v>
      </c>
      <c r="Q6" s="3">
        <v>13.217000000000001</v>
      </c>
    </row>
    <row r="7" spans="1:17" x14ac:dyDescent="0.2">
      <c r="A7" s="5">
        <f t="shared" si="0"/>
        <v>19.7055696</v>
      </c>
      <c r="B7" s="2">
        <v>9.2219999999999995</v>
      </c>
      <c r="C7" s="2">
        <v>14.946999999999999</v>
      </c>
      <c r="D7" s="2">
        <v>17.745999999999999</v>
      </c>
      <c r="E7" s="2">
        <v>0.215</v>
      </c>
      <c r="F7" s="2">
        <v>7.4729999999999999</v>
      </c>
      <c r="G7" s="2">
        <v>0.42699999999999999</v>
      </c>
      <c r="H7" s="2">
        <v>7.9</v>
      </c>
      <c r="I7" s="2">
        <v>50</v>
      </c>
      <c r="J7" s="2">
        <v>42.527000000000001</v>
      </c>
      <c r="K7" s="2">
        <v>5.2060000000000004</v>
      </c>
      <c r="L7" s="2">
        <v>0.876</v>
      </c>
      <c r="M7" s="2">
        <v>2.1419999999999999</v>
      </c>
      <c r="N7" s="2">
        <v>0.311</v>
      </c>
      <c r="O7" s="3">
        <v>41.198</v>
      </c>
      <c r="P7" s="3">
        <v>15.406000000000001</v>
      </c>
      <c r="Q7" s="3">
        <v>12.993</v>
      </c>
    </row>
    <row r="8" spans="1:17" x14ac:dyDescent="0.2">
      <c r="A8" s="5">
        <f t="shared" si="0"/>
        <v>22.793245599999999</v>
      </c>
      <c r="B8" s="2">
        <v>10.667</v>
      </c>
      <c r="C8" s="2">
        <v>15.548</v>
      </c>
      <c r="D8" s="2">
        <v>18.46</v>
      </c>
      <c r="E8" s="2">
        <v>0.214</v>
      </c>
      <c r="F8" s="2">
        <v>7.774</v>
      </c>
      <c r="G8" s="2">
        <v>0.498</v>
      </c>
      <c r="H8" s="2">
        <v>8.2729999999999997</v>
      </c>
      <c r="I8" s="2">
        <v>50</v>
      </c>
      <c r="J8" s="2">
        <v>42.225999999999999</v>
      </c>
      <c r="K8" s="2">
        <v>5.109</v>
      </c>
      <c r="L8" s="2">
        <v>0.95299999999999996</v>
      </c>
      <c r="M8" s="2">
        <v>2.1230000000000002</v>
      </c>
      <c r="N8" s="2">
        <v>0.314</v>
      </c>
      <c r="O8" s="3">
        <v>36.180999999999997</v>
      </c>
      <c r="P8" s="3">
        <v>15.468</v>
      </c>
      <c r="Q8" s="3">
        <v>12.624000000000001</v>
      </c>
    </row>
    <row r="9" spans="1:17" x14ac:dyDescent="0.2">
      <c r="A9" s="5">
        <f t="shared" si="0"/>
        <v>25.878784800000002</v>
      </c>
      <c r="B9" s="2">
        <v>12.111000000000001</v>
      </c>
      <c r="C9" s="2">
        <v>15.996</v>
      </c>
      <c r="D9" s="2">
        <v>18.992000000000001</v>
      </c>
      <c r="E9" s="2">
        <v>0.21299999999999999</v>
      </c>
      <c r="F9" s="2">
        <v>7.9980000000000002</v>
      </c>
      <c r="G9" s="2">
        <v>0.56999999999999995</v>
      </c>
      <c r="H9" s="2">
        <v>8.5679999999999996</v>
      </c>
      <c r="I9" s="2">
        <v>50</v>
      </c>
      <c r="J9" s="2">
        <v>42.002000000000002</v>
      </c>
      <c r="K9" s="2">
        <v>4.9630000000000001</v>
      </c>
      <c r="L9" s="2">
        <v>1.026</v>
      </c>
      <c r="M9" s="2">
        <v>2.11</v>
      </c>
      <c r="N9" s="2">
        <v>0.316</v>
      </c>
      <c r="O9" s="3">
        <v>31.957999999999998</v>
      </c>
      <c r="P9" s="3">
        <v>15.506</v>
      </c>
      <c r="Q9" s="3">
        <v>12.109</v>
      </c>
    </row>
    <row r="10" spans="1:17" x14ac:dyDescent="0.2">
      <c r="A10" s="5">
        <f t="shared" si="0"/>
        <v>28.9664608</v>
      </c>
      <c r="B10" s="2">
        <v>13.555999999999999</v>
      </c>
      <c r="C10" s="2">
        <v>16.315000000000001</v>
      </c>
      <c r="D10" s="2">
        <v>19.37</v>
      </c>
      <c r="E10" s="2">
        <v>0.21299999999999999</v>
      </c>
      <c r="F10" s="2">
        <v>8.157</v>
      </c>
      <c r="G10" s="2">
        <v>0.64300000000000002</v>
      </c>
      <c r="H10" s="2">
        <v>8.8010000000000002</v>
      </c>
      <c r="I10" s="2">
        <v>50</v>
      </c>
      <c r="J10" s="2">
        <v>41.843000000000004</v>
      </c>
      <c r="K10" s="2">
        <v>4.7610000000000001</v>
      </c>
      <c r="L10" s="2">
        <v>1.091</v>
      </c>
      <c r="M10" s="2">
        <v>2.1019999999999999</v>
      </c>
      <c r="N10" s="2">
        <v>0.32</v>
      </c>
      <c r="O10" s="3">
        <v>28.5</v>
      </c>
      <c r="P10" s="3">
        <v>15.523</v>
      </c>
      <c r="Q10" s="3">
        <v>11.436</v>
      </c>
    </row>
    <row r="11" spans="1:17" x14ac:dyDescent="0.2">
      <c r="A11" s="5">
        <f t="shared" si="0"/>
        <v>32.052</v>
      </c>
      <c r="B11" s="2">
        <v>15</v>
      </c>
      <c r="C11" s="2">
        <v>16.512</v>
      </c>
      <c r="D11" s="2">
        <v>19.603999999999999</v>
      </c>
      <c r="E11" s="2">
        <v>0.21299999999999999</v>
      </c>
      <c r="F11" s="2">
        <v>8.2560000000000002</v>
      </c>
      <c r="G11" s="2">
        <v>0.71699999999999997</v>
      </c>
      <c r="H11" s="2">
        <v>8.9730000000000008</v>
      </c>
      <c r="I11" s="2">
        <v>50</v>
      </c>
      <c r="J11" s="2">
        <v>41.744</v>
      </c>
      <c r="K11" s="2">
        <v>4.4779999999999998</v>
      </c>
      <c r="L11" s="2">
        <v>1.1359999999999999</v>
      </c>
      <c r="M11" s="2">
        <v>2.0979999999999999</v>
      </c>
      <c r="N11" s="2">
        <v>0.32200000000000001</v>
      </c>
      <c r="O11" s="3">
        <v>25.902999999999999</v>
      </c>
      <c r="P11" s="3">
        <v>15.523999999999999</v>
      </c>
      <c r="Q11" s="3">
        <v>10.686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BE13-4D40-614B-84FC-F33B398ECF87}">
  <dimension ref="A1:Q23"/>
  <sheetViews>
    <sheetView workbookViewId="0">
      <selection activeCell="D38" sqref="D38"/>
    </sheetView>
  </sheetViews>
  <sheetFormatPr baseColWidth="10" defaultRowHeight="16" x14ac:dyDescent="0.2"/>
  <cols>
    <col min="1" max="1" width="23.33203125" style="5" bestFit="1" customWidth="1"/>
    <col min="2" max="2" width="12.6640625" style="2" bestFit="1" customWidth="1"/>
    <col min="3" max="3" width="18.6640625" style="2" bestFit="1" customWidth="1"/>
    <col min="4" max="4" width="20.1640625" style="2" bestFit="1" customWidth="1"/>
    <col min="5" max="5" width="15.1640625" style="2" bestFit="1" customWidth="1"/>
    <col min="6" max="6" width="8.83203125" style="2" bestFit="1" customWidth="1"/>
    <col min="7" max="7" width="10.5" style="2" bestFit="1" customWidth="1"/>
    <col min="8" max="8" width="12" style="2" bestFit="1" customWidth="1"/>
    <col min="9" max="9" width="11.5" style="2" bestFit="1" customWidth="1"/>
    <col min="10" max="10" width="11" style="2" bestFit="1" customWidth="1"/>
    <col min="11" max="11" width="10.83203125" style="2"/>
    <col min="12" max="12" width="14.83203125" style="2" bestFit="1" customWidth="1"/>
    <col min="13" max="13" width="15.5" style="2" bestFit="1" customWidth="1"/>
    <col min="14" max="14" width="15.1640625" style="2" bestFit="1" customWidth="1"/>
    <col min="15" max="15" width="13" style="2" bestFit="1" customWidth="1"/>
    <col min="16" max="16" width="13.6640625" style="2" bestFit="1" customWidth="1"/>
    <col min="17" max="17" width="13.33203125" style="2" bestFit="1" customWidth="1"/>
    <col min="18" max="16384" width="10.83203125" style="2"/>
  </cols>
  <sheetData>
    <row r="1" spans="1:17" x14ac:dyDescent="0.2">
      <c r="A1" s="4" t="s">
        <v>16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5">
        <f>(114.82*B2)/100</f>
        <v>2.2963999999999998</v>
      </c>
      <c r="B2" s="2">
        <v>2</v>
      </c>
      <c r="C2" s="2">
        <v>5.3369999999999997</v>
      </c>
      <c r="D2" s="2">
        <v>6.3369999999999997</v>
      </c>
      <c r="E2" s="2">
        <v>0.124</v>
      </c>
      <c r="F2" s="2">
        <v>2.669</v>
      </c>
      <c r="G2" s="2">
        <v>3.3000000000000002E-2</v>
      </c>
      <c r="H2" s="2">
        <v>2.7010000000000001</v>
      </c>
      <c r="I2" s="2">
        <v>50</v>
      </c>
      <c r="J2" s="2">
        <v>47.331000000000003</v>
      </c>
      <c r="K2" s="2">
        <v>5.9359999999999999</v>
      </c>
      <c r="L2" s="2">
        <v>0.45800000000000002</v>
      </c>
      <c r="M2" s="2">
        <v>2.4689999999999999</v>
      </c>
      <c r="N2" s="2">
        <v>0.36799999999999999</v>
      </c>
      <c r="O2" s="3">
        <v>88.777000000000001</v>
      </c>
      <c r="P2" s="3">
        <v>14.336</v>
      </c>
      <c r="Q2" s="3">
        <v>13.420999999999999</v>
      </c>
    </row>
    <row r="3" spans="1:17" x14ac:dyDescent="0.2">
      <c r="A3" s="5">
        <f t="shared" ref="A3:A11" si="0">(114.82*B3)/100</f>
        <v>4.5927999999999995</v>
      </c>
      <c r="B3" s="2">
        <v>4</v>
      </c>
      <c r="C3" s="2">
        <v>10.145</v>
      </c>
      <c r="D3" s="2">
        <v>12.045</v>
      </c>
      <c r="E3" s="2">
        <v>0.11700000000000001</v>
      </c>
      <c r="F3" s="2">
        <v>5.0720000000000001</v>
      </c>
      <c r="G3" s="2">
        <v>9.1999999999999998E-2</v>
      </c>
      <c r="H3" s="2">
        <v>5.1639999999999997</v>
      </c>
      <c r="I3" s="2">
        <v>50</v>
      </c>
      <c r="J3" s="2">
        <v>44.927999999999997</v>
      </c>
      <c r="K3" s="2">
        <v>6.7140000000000004</v>
      </c>
      <c r="L3" s="2">
        <v>0.58499999999999996</v>
      </c>
      <c r="M3" s="2">
        <v>2.2879999999999998</v>
      </c>
      <c r="N3" s="2">
        <v>0.35799999999999998</v>
      </c>
      <c r="O3" s="3">
        <v>68.954999999999998</v>
      </c>
      <c r="P3" s="3">
        <v>14.988</v>
      </c>
      <c r="Q3" s="3">
        <v>15.582000000000001</v>
      </c>
    </row>
    <row r="4" spans="1:17" x14ac:dyDescent="0.2">
      <c r="A4" s="5">
        <f t="shared" si="0"/>
        <v>6.8891999999999998</v>
      </c>
      <c r="B4" s="2">
        <v>6</v>
      </c>
      <c r="C4" s="2">
        <v>12.694000000000001</v>
      </c>
      <c r="D4" s="2">
        <v>15.071</v>
      </c>
      <c r="E4" s="2">
        <v>0.113</v>
      </c>
      <c r="F4" s="2">
        <v>6.3470000000000004</v>
      </c>
      <c r="G4" s="2">
        <v>0.14699999999999999</v>
      </c>
      <c r="H4" s="2">
        <v>6.4939999999999998</v>
      </c>
      <c r="I4" s="2">
        <v>50</v>
      </c>
      <c r="J4" s="2">
        <v>43.652999999999999</v>
      </c>
      <c r="K4" s="2">
        <v>7.26</v>
      </c>
      <c r="L4" s="2">
        <v>0.70199999999999996</v>
      </c>
      <c r="M4" s="2">
        <v>2.1920000000000002</v>
      </c>
      <c r="N4" s="2">
        <v>0.35399999999999998</v>
      </c>
      <c r="O4" s="3">
        <v>55.612000000000002</v>
      </c>
      <c r="P4" s="3">
        <v>15.347</v>
      </c>
      <c r="Q4" s="3">
        <v>17.077999999999999</v>
      </c>
    </row>
    <row r="5" spans="1:17" x14ac:dyDescent="0.2">
      <c r="A5" s="5">
        <f t="shared" si="0"/>
        <v>9.1855999999999991</v>
      </c>
      <c r="B5" s="2">
        <v>8</v>
      </c>
      <c r="C5" s="2">
        <v>14.369</v>
      </c>
      <c r="D5" s="2">
        <v>17.059999999999999</v>
      </c>
      <c r="E5" s="2">
        <v>0.11</v>
      </c>
      <c r="F5" s="2">
        <v>7.1840000000000002</v>
      </c>
      <c r="G5" s="2">
        <v>0.20100000000000001</v>
      </c>
      <c r="H5" s="2">
        <v>7.3849999999999998</v>
      </c>
      <c r="I5" s="2">
        <v>50</v>
      </c>
      <c r="J5" s="2">
        <v>42.816000000000003</v>
      </c>
      <c r="K5" s="2">
        <v>7.67</v>
      </c>
      <c r="L5" s="2">
        <v>0.82299999999999995</v>
      </c>
      <c r="M5" s="2">
        <v>2.13</v>
      </c>
      <c r="N5" s="2">
        <v>0.35099999999999998</v>
      </c>
      <c r="O5" s="3">
        <v>45.332999999999998</v>
      </c>
      <c r="P5" s="3">
        <v>15.587999999999999</v>
      </c>
      <c r="Q5" s="3">
        <v>18.192</v>
      </c>
    </row>
    <row r="6" spans="1:17" x14ac:dyDescent="0.2">
      <c r="A6" s="5">
        <f t="shared" si="0"/>
        <v>11.481999999999998</v>
      </c>
      <c r="B6" s="2">
        <v>10</v>
      </c>
      <c r="C6" s="2">
        <v>15.579000000000001</v>
      </c>
      <c r="D6" s="2">
        <v>18.497</v>
      </c>
      <c r="E6" s="2">
        <v>0.108</v>
      </c>
      <c r="F6" s="2">
        <v>7.79</v>
      </c>
      <c r="G6" s="2">
        <v>0.254</v>
      </c>
      <c r="H6" s="2">
        <v>8.0429999999999993</v>
      </c>
      <c r="I6" s="2">
        <v>50</v>
      </c>
      <c r="J6" s="2">
        <v>42.21</v>
      </c>
      <c r="K6" s="2">
        <v>7.9870000000000001</v>
      </c>
      <c r="L6" s="2">
        <v>0.95499999999999996</v>
      </c>
      <c r="M6" s="2">
        <v>2.085</v>
      </c>
      <c r="N6" s="2">
        <v>0.34899999999999998</v>
      </c>
      <c r="O6" s="3">
        <v>36.914000000000001</v>
      </c>
      <c r="P6" s="3">
        <v>15.765000000000001</v>
      </c>
      <c r="Q6" s="3">
        <v>19.042999999999999</v>
      </c>
    </row>
    <row r="7" spans="1:17" x14ac:dyDescent="0.2">
      <c r="A7" s="5">
        <f t="shared" si="0"/>
        <v>13.7784</v>
      </c>
      <c r="B7" s="2">
        <v>12</v>
      </c>
      <c r="C7" s="2">
        <v>16.501000000000001</v>
      </c>
      <c r="D7" s="2">
        <v>19.591999999999999</v>
      </c>
      <c r="E7" s="2">
        <v>0.106</v>
      </c>
      <c r="F7" s="2">
        <v>8.2509999999999994</v>
      </c>
      <c r="G7" s="2">
        <v>0.30499999999999999</v>
      </c>
      <c r="H7" s="2">
        <v>8.5559999999999992</v>
      </c>
      <c r="I7" s="2">
        <v>50</v>
      </c>
      <c r="J7" s="2">
        <v>41.749000000000002</v>
      </c>
      <c r="K7" s="2">
        <v>8.2330000000000005</v>
      </c>
      <c r="L7" s="2">
        <v>1.103</v>
      </c>
      <c r="M7" s="2">
        <v>2.0510000000000002</v>
      </c>
      <c r="N7" s="2">
        <v>0.34799999999999998</v>
      </c>
      <c r="O7" s="3">
        <v>29.777000000000001</v>
      </c>
      <c r="P7" s="3">
        <v>15.9</v>
      </c>
      <c r="Q7" s="3">
        <v>19.690000000000001</v>
      </c>
    </row>
    <row r="8" spans="1:17" x14ac:dyDescent="0.2">
      <c r="A8" s="5">
        <f t="shared" si="0"/>
        <v>16.0748</v>
      </c>
      <c r="B8" s="2">
        <v>14</v>
      </c>
      <c r="C8" s="2">
        <v>17.225999999999999</v>
      </c>
      <c r="D8" s="2">
        <v>20.452999999999999</v>
      </c>
      <c r="E8" s="2">
        <v>0.105</v>
      </c>
      <c r="F8" s="2">
        <v>8.6129999999999995</v>
      </c>
      <c r="G8" s="2">
        <v>0.35599999999999998</v>
      </c>
      <c r="H8" s="2">
        <v>8.9700000000000006</v>
      </c>
      <c r="I8" s="2">
        <v>50</v>
      </c>
      <c r="J8" s="2">
        <v>41.387</v>
      </c>
      <c r="K8" s="2">
        <v>8.42</v>
      </c>
      <c r="L8" s="2">
        <v>1.2769999999999999</v>
      </c>
      <c r="M8" s="2">
        <v>2.024</v>
      </c>
      <c r="N8" s="2">
        <v>0.34699999999999998</v>
      </c>
      <c r="O8" s="3">
        <v>23.602</v>
      </c>
      <c r="P8" s="3">
        <v>16.004999999999999</v>
      </c>
      <c r="Q8" s="3">
        <v>20.167999999999999</v>
      </c>
    </row>
    <row r="9" spans="1:17" x14ac:dyDescent="0.2">
      <c r="A9" s="5">
        <f t="shared" si="0"/>
        <v>18.371199999999998</v>
      </c>
      <c r="B9" s="2">
        <v>16</v>
      </c>
      <c r="C9" s="2">
        <v>17.806000000000001</v>
      </c>
      <c r="D9" s="2">
        <v>21.140999999999998</v>
      </c>
      <c r="E9" s="2">
        <v>0.104</v>
      </c>
      <c r="F9" s="2">
        <v>8.9030000000000005</v>
      </c>
      <c r="G9" s="2">
        <v>0.40699999999999997</v>
      </c>
      <c r="H9" s="2">
        <v>9.31</v>
      </c>
      <c r="I9" s="2">
        <v>50</v>
      </c>
      <c r="J9" s="2">
        <v>41.097000000000001</v>
      </c>
      <c r="K9" s="2">
        <v>8.5540000000000003</v>
      </c>
      <c r="L9" s="2">
        <v>1.486</v>
      </c>
      <c r="M9" s="2">
        <v>2.0030000000000001</v>
      </c>
      <c r="N9" s="2">
        <v>0.34699999999999998</v>
      </c>
      <c r="O9" s="3">
        <v>18.193999999999999</v>
      </c>
      <c r="P9" s="3">
        <v>16.088000000000001</v>
      </c>
      <c r="Q9" s="3">
        <v>20.494</v>
      </c>
    </row>
    <row r="10" spans="1:17" x14ac:dyDescent="0.2">
      <c r="A10" s="5">
        <f t="shared" si="0"/>
        <v>20.667599999999997</v>
      </c>
      <c r="B10" s="2">
        <v>18</v>
      </c>
      <c r="C10" s="2">
        <v>18.271999999999998</v>
      </c>
      <c r="D10" s="2">
        <v>21.695</v>
      </c>
      <c r="E10" s="2">
        <v>0.10299999999999999</v>
      </c>
      <c r="F10" s="2">
        <v>9.1359999999999992</v>
      </c>
      <c r="G10" s="2">
        <v>0.45800000000000002</v>
      </c>
      <c r="H10" s="2">
        <v>9.5939999999999994</v>
      </c>
      <c r="I10" s="2">
        <v>50</v>
      </c>
      <c r="J10" s="2">
        <v>40.863999999999997</v>
      </c>
      <c r="K10" s="2">
        <v>8.6389999999999993</v>
      </c>
      <c r="L10" s="2">
        <v>1.75</v>
      </c>
      <c r="M10" s="2">
        <v>1.9870000000000001</v>
      </c>
      <c r="N10" s="2">
        <v>0.34799999999999998</v>
      </c>
      <c r="O10" s="3">
        <v>13.433</v>
      </c>
      <c r="P10" s="3">
        <v>16.152000000000001</v>
      </c>
      <c r="Q10" s="3">
        <v>20.672999999999998</v>
      </c>
    </row>
    <row r="11" spans="1:17" x14ac:dyDescent="0.2">
      <c r="A11" s="5">
        <f t="shared" si="0"/>
        <v>22.963999999999995</v>
      </c>
      <c r="B11" s="2">
        <v>20</v>
      </c>
      <c r="C11" s="2">
        <v>18.645</v>
      </c>
      <c r="D11" s="2">
        <v>22.137</v>
      </c>
      <c r="E11" s="2">
        <v>0.10299999999999999</v>
      </c>
      <c r="F11" s="2">
        <v>9.3219999999999992</v>
      </c>
      <c r="G11" s="2">
        <v>0.50900000000000001</v>
      </c>
      <c r="H11" s="2">
        <v>9.8320000000000007</v>
      </c>
      <c r="I11" s="2">
        <v>50</v>
      </c>
      <c r="J11" s="2">
        <v>40.677999999999997</v>
      </c>
      <c r="K11" s="2">
        <v>8.6709999999999994</v>
      </c>
      <c r="L11" s="2">
        <v>2.1040000000000001</v>
      </c>
      <c r="M11" s="2">
        <v>1.974</v>
      </c>
      <c r="N11" s="2">
        <v>0.34799999999999998</v>
      </c>
      <c r="O11" s="3">
        <v>9.2479999999999993</v>
      </c>
      <c r="P11" s="3">
        <v>16.2</v>
      </c>
      <c r="Q11" s="3">
        <v>20.702000000000002</v>
      </c>
    </row>
    <row r="13" spans="1:17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O14" s="3"/>
      <c r="P14" s="3"/>
      <c r="Q14" s="3"/>
    </row>
    <row r="15" spans="1:17" x14ac:dyDescent="0.2">
      <c r="O15" s="3"/>
      <c r="P15" s="3"/>
      <c r="Q15" s="3"/>
    </row>
    <row r="16" spans="1:17" x14ac:dyDescent="0.2">
      <c r="O16" s="3"/>
      <c r="P16" s="3"/>
      <c r="Q16" s="3"/>
    </row>
    <row r="17" spans="15:17" x14ac:dyDescent="0.2">
      <c r="O17" s="3"/>
      <c r="P17" s="3"/>
      <c r="Q17" s="3"/>
    </row>
    <row r="18" spans="15:17" x14ac:dyDescent="0.2">
      <c r="O18" s="3"/>
      <c r="P18" s="3"/>
      <c r="Q18" s="3"/>
    </row>
    <row r="19" spans="15:17" x14ac:dyDescent="0.2">
      <c r="O19" s="3"/>
      <c r="P19" s="3"/>
      <c r="Q19" s="3"/>
    </row>
    <row r="20" spans="15:17" x14ac:dyDescent="0.2">
      <c r="O20" s="3"/>
      <c r="P20" s="3"/>
      <c r="Q20" s="3"/>
    </row>
    <row r="21" spans="15:17" x14ac:dyDescent="0.2">
      <c r="O21" s="3"/>
      <c r="P21" s="3"/>
      <c r="Q21" s="3"/>
    </row>
    <row r="22" spans="15:17" x14ac:dyDescent="0.2">
      <c r="O22" s="3"/>
      <c r="P22" s="3"/>
      <c r="Q22" s="3"/>
    </row>
    <row r="23" spans="15:17" x14ac:dyDescent="0.2">
      <c r="O23" s="3"/>
      <c r="P23" s="3"/>
      <c r="Q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15B6-9BEE-974D-96C3-1AE011B6AF57}">
  <dimension ref="A1:Q11"/>
  <sheetViews>
    <sheetView workbookViewId="0">
      <selection activeCell="D35" sqref="D35"/>
    </sheetView>
  </sheetViews>
  <sheetFormatPr baseColWidth="10" defaultRowHeight="16" x14ac:dyDescent="0.2"/>
  <cols>
    <col min="1" max="1" width="23.33203125" style="5" bestFit="1" customWidth="1"/>
    <col min="2" max="2" width="12.6640625" style="2" bestFit="1" customWidth="1"/>
    <col min="3" max="3" width="18.6640625" style="2" bestFit="1" customWidth="1"/>
    <col min="4" max="4" width="20.1640625" style="2" bestFit="1" customWidth="1"/>
    <col min="5" max="5" width="15.1640625" style="2" bestFit="1" customWidth="1"/>
    <col min="6" max="6" width="8.83203125" style="2" bestFit="1" customWidth="1"/>
    <col min="7" max="7" width="10.5" style="2" bestFit="1" customWidth="1"/>
    <col min="8" max="8" width="12" style="2" bestFit="1" customWidth="1"/>
    <col min="9" max="9" width="11.5" style="2" bestFit="1" customWidth="1"/>
    <col min="10" max="10" width="11" style="2" bestFit="1" customWidth="1"/>
    <col min="11" max="11" width="10.83203125" style="2" bestFit="1" customWidth="1"/>
    <col min="12" max="12" width="14.83203125" style="2" bestFit="1" customWidth="1"/>
    <col min="13" max="13" width="15.5" style="2" bestFit="1" customWidth="1"/>
    <col min="14" max="14" width="15.1640625" style="2" bestFit="1" customWidth="1"/>
    <col min="15" max="15" width="13" style="2" bestFit="1" customWidth="1"/>
    <col min="16" max="16" width="13.6640625" style="2" bestFit="1" customWidth="1"/>
    <col min="17" max="17" width="13.33203125" style="2" bestFit="1" customWidth="1"/>
    <col min="18" max="16384" width="10.83203125" style="2"/>
  </cols>
  <sheetData>
    <row r="1" spans="1:17" x14ac:dyDescent="0.2">
      <c r="A1" s="4" t="s">
        <v>16</v>
      </c>
      <c r="B1" s="1" t="s">
        <v>12</v>
      </c>
      <c r="C1" s="1" t="s">
        <v>13</v>
      </c>
      <c r="D1" s="1" t="s">
        <v>14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5">
        <f>(11.62*B2)/100</f>
        <v>0.2324</v>
      </c>
      <c r="B2" s="2">
        <v>2</v>
      </c>
      <c r="C2" s="2">
        <v>3.9689999999999999</v>
      </c>
      <c r="D2" s="2">
        <v>4.7119999999999997</v>
      </c>
      <c r="E2" s="2">
        <v>0.2</v>
      </c>
      <c r="F2" s="2">
        <v>1.9850000000000001</v>
      </c>
      <c r="G2" s="2">
        <v>4.0000000000000001E-3</v>
      </c>
      <c r="H2" s="2">
        <v>1.9890000000000001</v>
      </c>
      <c r="I2" s="2">
        <v>50</v>
      </c>
      <c r="J2" s="2">
        <v>48.015000000000001</v>
      </c>
      <c r="K2" s="2">
        <v>8.6029999999999998</v>
      </c>
      <c r="L2" s="2">
        <v>0.47099999999999997</v>
      </c>
      <c r="M2" s="2">
        <v>2.4940000000000002</v>
      </c>
      <c r="N2" s="2">
        <v>0.53600000000000003</v>
      </c>
      <c r="O2" s="2">
        <v>-91.686999999999998</v>
      </c>
      <c r="P2" s="2">
        <v>14.446</v>
      </c>
      <c r="Q2" s="2">
        <v>14.026999999999999</v>
      </c>
    </row>
    <row r="3" spans="1:17" x14ac:dyDescent="0.2">
      <c r="A3" s="5">
        <f t="shared" ref="A3:A11" si="0">(11.62*B3)/100</f>
        <v>0.72299639999999998</v>
      </c>
      <c r="B3" s="2">
        <v>6.2220000000000004</v>
      </c>
      <c r="C3" s="2">
        <v>9.9420000000000002</v>
      </c>
      <c r="D3" s="2">
        <v>11.804</v>
      </c>
      <c r="E3" s="2">
        <v>0.182</v>
      </c>
      <c r="F3" s="2">
        <v>4.9710000000000001</v>
      </c>
      <c r="G3" s="2">
        <v>0.02</v>
      </c>
      <c r="H3" s="2">
        <v>4.9909999999999997</v>
      </c>
      <c r="I3" s="2">
        <v>50</v>
      </c>
      <c r="J3" s="2">
        <v>45.029000000000003</v>
      </c>
      <c r="K3" s="2">
        <v>11.007999999999999</v>
      </c>
      <c r="L3" s="2">
        <v>0.59499999999999997</v>
      </c>
      <c r="M3" s="2">
        <v>2.2469999999999999</v>
      </c>
      <c r="N3" s="2">
        <v>0.51200000000000001</v>
      </c>
      <c r="O3" s="2">
        <v>67.679000000000002</v>
      </c>
      <c r="P3" s="2">
        <v>15.401999999999999</v>
      </c>
      <c r="Q3" s="2">
        <v>18.82</v>
      </c>
    </row>
    <row r="4" spans="1:17" x14ac:dyDescent="0.2">
      <c r="A4" s="5">
        <f t="shared" si="0"/>
        <v>1.2135928</v>
      </c>
      <c r="B4" s="2">
        <v>10.444000000000001</v>
      </c>
      <c r="C4" s="2">
        <v>12.446999999999999</v>
      </c>
      <c r="D4" s="2">
        <v>14.778</v>
      </c>
      <c r="E4" s="2">
        <v>0.17399999999999999</v>
      </c>
      <c r="F4" s="2">
        <v>6.2240000000000002</v>
      </c>
      <c r="G4" s="2">
        <v>3.5000000000000003E-2</v>
      </c>
      <c r="H4" s="2">
        <v>6.258</v>
      </c>
      <c r="I4" s="2">
        <v>50</v>
      </c>
      <c r="J4" s="2">
        <v>43.776000000000003</v>
      </c>
      <c r="K4" s="2">
        <v>12.286</v>
      </c>
      <c r="L4" s="2">
        <v>0.72199999999999998</v>
      </c>
      <c r="M4" s="2">
        <v>2.141</v>
      </c>
      <c r="N4" s="2">
        <v>0.5</v>
      </c>
      <c r="O4" s="2">
        <v>54.292000000000002</v>
      </c>
      <c r="P4" s="2">
        <v>15.831</v>
      </c>
      <c r="Q4" s="2">
        <v>21.576000000000001</v>
      </c>
    </row>
    <row r="5" spans="1:17" x14ac:dyDescent="0.2">
      <c r="A5" s="5">
        <f t="shared" si="0"/>
        <v>1.7043053999999997</v>
      </c>
      <c r="B5" s="2">
        <v>14.667</v>
      </c>
      <c r="C5" s="2">
        <v>14.009</v>
      </c>
      <c r="D5" s="2">
        <v>16.632000000000001</v>
      </c>
      <c r="E5" s="2">
        <v>0.16800000000000001</v>
      </c>
      <c r="F5" s="2">
        <v>7.0039999999999996</v>
      </c>
      <c r="G5" s="2">
        <v>4.9000000000000002E-2</v>
      </c>
      <c r="H5" s="2">
        <v>7.0529999999999999</v>
      </c>
      <c r="I5" s="2">
        <v>50</v>
      </c>
      <c r="J5" s="2">
        <v>42.996000000000002</v>
      </c>
      <c r="K5" s="2">
        <v>13.183999999999999</v>
      </c>
      <c r="L5" s="2">
        <v>0.84699999999999998</v>
      </c>
      <c r="M5" s="2">
        <v>2.0739999999999998</v>
      </c>
      <c r="N5" s="2">
        <v>0.49199999999999999</v>
      </c>
      <c r="O5" s="2">
        <v>44.543999999999997</v>
      </c>
      <c r="P5" s="2">
        <v>16.108000000000001</v>
      </c>
      <c r="Q5" s="2">
        <v>23.600999999999999</v>
      </c>
    </row>
    <row r="6" spans="1:17" x14ac:dyDescent="0.2">
      <c r="A6" s="5">
        <f t="shared" si="0"/>
        <v>2.1949017999999998</v>
      </c>
      <c r="B6" s="2">
        <v>18.888999999999999</v>
      </c>
      <c r="C6" s="2">
        <v>15.128</v>
      </c>
      <c r="D6" s="2">
        <v>17.960999999999999</v>
      </c>
      <c r="E6" s="2">
        <v>0.16400000000000001</v>
      </c>
      <c r="F6" s="2">
        <v>7.5640000000000001</v>
      </c>
      <c r="G6" s="2">
        <v>6.2E-2</v>
      </c>
      <c r="H6" s="2">
        <v>7.6260000000000003</v>
      </c>
      <c r="I6" s="2">
        <v>50</v>
      </c>
      <c r="J6" s="2">
        <v>42.436</v>
      </c>
      <c r="K6" s="2">
        <v>13.884</v>
      </c>
      <c r="L6" s="2">
        <v>0.98</v>
      </c>
      <c r="M6" s="2">
        <v>2.0249999999999999</v>
      </c>
      <c r="N6" s="2">
        <v>0.48499999999999999</v>
      </c>
      <c r="O6" s="2">
        <v>36.734999999999999</v>
      </c>
      <c r="P6" s="2">
        <v>16.312999999999999</v>
      </c>
      <c r="Q6" s="2">
        <v>25.225000000000001</v>
      </c>
    </row>
    <row r="7" spans="1:17" x14ac:dyDescent="0.2">
      <c r="A7" s="5">
        <f t="shared" si="0"/>
        <v>2.6854982000000001</v>
      </c>
      <c r="B7" s="2">
        <v>23.111000000000001</v>
      </c>
      <c r="C7" s="2">
        <v>15.99</v>
      </c>
      <c r="D7" s="2">
        <v>18.984000000000002</v>
      </c>
      <c r="E7" s="2">
        <v>0.161</v>
      </c>
      <c r="F7" s="2">
        <v>7.9950000000000001</v>
      </c>
      <c r="G7" s="2">
        <v>7.5999999999999998E-2</v>
      </c>
      <c r="H7" s="2">
        <v>8.07</v>
      </c>
      <c r="I7" s="2">
        <v>50</v>
      </c>
      <c r="J7" s="2">
        <v>42.005000000000003</v>
      </c>
      <c r="K7" s="2">
        <v>14.458</v>
      </c>
      <c r="L7" s="2">
        <v>1.1279999999999999</v>
      </c>
      <c r="M7" s="2">
        <v>1.9870000000000001</v>
      </c>
      <c r="N7" s="2">
        <v>0.48</v>
      </c>
      <c r="O7" s="2">
        <v>30.155000000000001</v>
      </c>
      <c r="P7" s="2">
        <v>16.474</v>
      </c>
      <c r="Q7" s="2">
        <v>26.591000000000001</v>
      </c>
    </row>
    <row r="8" spans="1:17" x14ac:dyDescent="0.2">
      <c r="A8" s="5">
        <f t="shared" si="0"/>
        <v>3.1760945999999994</v>
      </c>
      <c r="B8" s="2">
        <v>27.332999999999998</v>
      </c>
      <c r="C8" s="2">
        <v>16.684999999999999</v>
      </c>
      <c r="D8" s="2">
        <v>19.809999999999999</v>
      </c>
      <c r="E8" s="2">
        <v>0.159</v>
      </c>
      <c r="F8" s="2">
        <v>8.343</v>
      </c>
      <c r="G8" s="2">
        <v>8.8999999999999996E-2</v>
      </c>
      <c r="H8" s="2">
        <v>8.4309999999999992</v>
      </c>
      <c r="I8" s="2">
        <v>50</v>
      </c>
      <c r="J8" s="2">
        <v>41.656999999999996</v>
      </c>
      <c r="K8" s="2">
        <v>14.946999999999999</v>
      </c>
      <c r="L8" s="2">
        <v>1.298</v>
      </c>
      <c r="M8" s="2">
        <v>1.956</v>
      </c>
      <c r="N8" s="2">
        <v>0.47599999999999998</v>
      </c>
      <c r="O8" s="2">
        <v>24.434999999999999</v>
      </c>
      <c r="P8" s="2">
        <v>16.606999999999999</v>
      </c>
      <c r="Q8" s="2">
        <v>27.774000000000001</v>
      </c>
    </row>
    <row r="9" spans="1:17" x14ac:dyDescent="0.2">
      <c r="A9" s="5">
        <f t="shared" si="0"/>
        <v>3.6668072</v>
      </c>
      <c r="B9" s="2">
        <v>31.556000000000001</v>
      </c>
      <c r="C9" s="2">
        <v>17.263999999999999</v>
      </c>
      <c r="D9" s="2">
        <v>20.497</v>
      </c>
      <c r="E9" s="2">
        <v>0.157</v>
      </c>
      <c r="F9" s="2">
        <v>8.6319999999999997</v>
      </c>
      <c r="G9" s="2">
        <v>0.10100000000000001</v>
      </c>
      <c r="H9" s="2">
        <v>8.7330000000000005</v>
      </c>
      <c r="I9" s="2">
        <v>50</v>
      </c>
      <c r="J9" s="2">
        <v>41.368000000000002</v>
      </c>
      <c r="K9" s="2">
        <v>15.371</v>
      </c>
      <c r="L9" s="2">
        <v>1.5029999999999999</v>
      </c>
      <c r="M9" s="2">
        <v>1.93</v>
      </c>
      <c r="N9" s="2">
        <v>0.47199999999999998</v>
      </c>
      <c r="O9" s="2">
        <v>19.356999999999999</v>
      </c>
      <c r="P9" s="2">
        <v>16.719000000000001</v>
      </c>
      <c r="Q9" s="2">
        <v>28.818000000000001</v>
      </c>
    </row>
    <row r="10" spans="1:17" x14ac:dyDescent="0.2">
      <c r="A10" s="5">
        <f t="shared" si="0"/>
        <v>4.1574035999999994</v>
      </c>
      <c r="B10" s="2">
        <v>35.777999999999999</v>
      </c>
      <c r="C10" s="2">
        <v>17.756</v>
      </c>
      <c r="D10" s="2">
        <v>21.082000000000001</v>
      </c>
      <c r="E10" s="2">
        <v>0.155</v>
      </c>
      <c r="F10" s="2">
        <v>8.8780000000000001</v>
      </c>
      <c r="G10" s="2">
        <v>0.114</v>
      </c>
      <c r="H10" s="2">
        <v>8.9920000000000009</v>
      </c>
      <c r="I10" s="2">
        <v>50</v>
      </c>
      <c r="J10" s="2">
        <v>41.122</v>
      </c>
      <c r="K10" s="2">
        <v>15.746</v>
      </c>
      <c r="L10" s="2">
        <v>1.7609999999999999</v>
      </c>
      <c r="M10" s="2">
        <v>1.9079999999999999</v>
      </c>
      <c r="N10" s="2">
        <v>0.46899999999999997</v>
      </c>
      <c r="O10" s="2">
        <v>14.776999999999999</v>
      </c>
      <c r="P10" s="2">
        <v>16.815999999999999</v>
      </c>
      <c r="Q10" s="2">
        <v>29.753</v>
      </c>
    </row>
    <row r="11" spans="1:17" x14ac:dyDescent="0.2">
      <c r="A11" s="5">
        <f t="shared" si="0"/>
        <v>4.6479999999999997</v>
      </c>
      <c r="B11" s="2">
        <v>40</v>
      </c>
      <c r="C11" s="2">
        <v>18.183</v>
      </c>
      <c r="D11" s="2">
        <v>21.588000000000001</v>
      </c>
      <c r="E11" s="2">
        <v>0.153</v>
      </c>
      <c r="F11" s="2">
        <v>9.0909999999999993</v>
      </c>
      <c r="G11" s="2">
        <v>0.127</v>
      </c>
      <c r="H11" s="2">
        <v>9.218</v>
      </c>
      <c r="I11" s="2">
        <v>50</v>
      </c>
      <c r="J11" s="2">
        <v>40.908999999999999</v>
      </c>
      <c r="K11" s="2">
        <v>16.082000000000001</v>
      </c>
      <c r="L11" s="2">
        <v>2.1080000000000001</v>
      </c>
      <c r="M11" s="2">
        <v>1.8879999999999999</v>
      </c>
      <c r="N11" s="2">
        <v>0.46600000000000003</v>
      </c>
      <c r="O11" s="2">
        <v>10.6</v>
      </c>
      <c r="P11" s="2">
        <v>16.901</v>
      </c>
      <c r="Q11" s="2">
        <v>30.597999999999999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78A5-5099-6E4C-B907-7ACB2A91A763}">
  <dimension ref="A1:M11"/>
  <sheetViews>
    <sheetView workbookViewId="0">
      <selection activeCell="F36" sqref="F36"/>
    </sheetView>
  </sheetViews>
  <sheetFormatPr baseColWidth="10" defaultRowHeight="16" x14ac:dyDescent="0.2"/>
  <cols>
    <col min="1" max="1" width="12.5" style="2" bestFit="1" customWidth="1"/>
    <col min="2" max="2" width="26" style="2" bestFit="1" customWidth="1"/>
    <col min="3" max="3" width="20.33203125" style="2" bestFit="1" customWidth="1"/>
    <col min="4" max="4" width="11.5" style="2" bestFit="1" customWidth="1"/>
    <col min="5" max="5" width="11" style="2" bestFit="1" customWidth="1"/>
    <col min="6" max="6" width="11.33203125" style="2" bestFit="1" customWidth="1"/>
    <col min="7" max="7" width="15.1640625" style="2" bestFit="1" customWidth="1"/>
    <col min="8" max="8" width="14.83203125" style="2" bestFit="1" customWidth="1"/>
    <col min="9" max="9" width="15.5" style="2" bestFit="1" customWidth="1"/>
    <col min="10" max="10" width="15.1640625" style="2" bestFit="1" customWidth="1"/>
    <col min="11" max="11" width="13" style="2" bestFit="1" customWidth="1"/>
    <col min="12" max="12" width="13.6640625" style="2" bestFit="1" customWidth="1"/>
    <col min="13" max="13" width="13.33203125" style="2" bestFit="1" customWidth="1"/>
  </cols>
  <sheetData>
    <row r="1" spans="1:13" x14ac:dyDescent="0.2">
      <c r="A1" s="1" t="s">
        <v>53</v>
      </c>
      <c r="B1" s="1" t="s">
        <v>49</v>
      </c>
      <c r="C1" s="1" t="s">
        <v>50</v>
      </c>
      <c r="D1" s="1" t="s">
        <v>4</v>
      </c>
      <c r="E1" s="1" t="s">
        <v>5</v>
      </c>
      <c r="F1" s="1" t="s">
        <v>51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2">
        <v>2</v>
      </c>
      <c r="B2" s="2">
        <v>9.9019999999999992</v>
      </c>
      <c r="C2" s="2">
        <v>2.359</v>
      </c>
      <c r="D2" s="2">
        <v>23.359000000000002</v>
      </c>
      <c r="E2" s="2">
        <v>21</v>
      </c>
      <c r="F2" s="2">
        <v>1.504</v>
      </c>
      <c r="G2" s="2">
        <v>0.11799999999999999</v>
      </c>
      <c r="H2" s="2">
        <v>3.9550000000000001</v>
      </c>
      <c r="I2" s="2">
        <v>2.93</v>
      </c>
      <c r="J2" s="2" t="s">
        <v>52</v>
      </c>
      <c r="K2" s="3">
        <v>3.5230000000000001</v>
      </c>
      <c r="L2" s="3">
        <v>5</v>
      </c>
      <c r="M2" s="3">
        <v>1.4770000000000001</v>
      </c>
    </row>
    <row r="3" spans="1:13" x14ac:dyDescent="0.2">
      <c r="A3" s="2">
        <v>2.8889999999999998</v>
      </c>
      <c r="B3" s="2">
        <v>6.2119999999999997</v>
      </c>
      <c r="C3" s="2">
        <v>4.0289999999999999</v>
      </c>
      <c r="D3" s="2">
        <v>25.029</v>
      </c>
      <c r="E3" s="2">
        <v>21</v>
      </c>
      <c r="F3" s="2">
        <v>1.6759999999999999</v>
      </c>
      <c r="G3" s="2">
        <v>0.13100000000000001</v>
      </c>
      <c r="H3" s="2">
        <v>1.226</v>
      </c>
      <c r="I3" s="2">
        <v>2.9329999999999998</v>
      </c>
      <c r="J3" s="2">
        <v>0.111</v>
      </c>
      <c r="K3" s="3">
        <v>17.359000000000002</v>
      </c>
      <c r="L3" s="3">
        <v>5</v>
      </c>
      <c r="M3" s="3">
        <v>12.64</v>
      </c>
    </row>
    <row r="4" spans="1:13" x14ac:dyDescent="0.2">
      <c r="A4" s="2">
        <v>3.778</v>
      </c>
      <c r="B4" s="2">
        <v>4.7759999999999998</v>
      </c>
      <c r="C4" s="2">
        <v>5.5620000000000003</v>
      </c>
      <c r="D4" s="2">
        <v>26.562000000000001</v>
      </c>
      <c r="E4" s="2">
        <v>21</v>
      </c>
      <c r="F4" s="2">
        <v>1.849</v>
      </c>
      <c r="G4" s="2">
        <v>0.14399999999999999</v>
      </c>
      <c r="H4" s="2">
        <v>0.84199999999999997</v>
      </c>
      <c r="I4" s="2">
        <v>2.9350000000000001</v>
      </c>
      <c r="J4" s="2">
        <v>7.0000000000000007E-2</v>
      </c>
      <c r="K4" s="3">
        <v>28.202999999999999</v>
      </c>
      <c r="L4" s="3">
        <v>5</v>
      </c>
      <c r="M4" s="3">
        <v>23.757000000000001</v>
      </c>
    </row>
    <row r="5" spans="1:13" x14ac:dyDescent="0.2">
      <c r="A5" s="2">
        <v>4.6669999999999998</v>
      </c>
      <c r="B5" s="2">
        <v>3.9750000000000001</v>
      </c>
      <c r="C5" s="2">
        <v>7.0579999999999998</v>
      </c>
      <c r="D5" s="2">
        <v>28.058</v>
      </c>
      <c r="E5" s="2">
        <v>21</v>
      </c>
      <c r="F5" s="2">
        <v>2.0299999999999998</v>
      </c>
      <c r="G5" s="2">
        <v>0.159</v>
      </c>
      <c r="H5" s="2">
        <v>0.68799999999999994</v>
      </c>
      <c r="I5" s="2">
        <v>2.9369999999999998</v>
      </c>
      <c r="J5" s="2">
        <v>5.7000000000000002E-2</v>
      </c>
      <c r="K5" s="3">
        <v>37.222000000000001</v>
      </c>
      <c r="L5" s="3">
        <v>5</v>
      </c>
      <c r="M5" s="3">
        <v>33.042000000000002</v>
      </c>
    </row>
    <row r="6" spans="1:13" x14ac:dyDescent="0.2">
      <c r="A6" s="2">
        <v>5.556</v>
      </c>
      <c r="B6" s="2">
        <v>3.448</v>
      </c>
      <c r="C6" s="2">
        <v>8.5790000000000006</v>
      </c>
      <c r="D6" s="2">
        <v>29.579000000000001</v>
      </c>
      <c r="E6" s="2">
        <v>21</v>
      </c>
      <c r="F6" s="2">
        <v>2.2240000000000002</v>
      </c>
      <c r="G6" s="2">
        <v>0.17399999999999999</v>
      </c>
      <c r="H6" s="2">
        <v>0.60699999999999998</v>
      </c>
      <c r="I6" s="2">
        <v>2.94</v>
      </c>
      <c r="J6" s="2">
        <v>0.05</v>
      </c>
      <c r="K6" s="3">
        <v>44.988999999999997</v>
      </c>
      <c r="L6" s="3">
        <v>5</v>
      </c>
      <c r="M6" s="3">
        <v>41.076000000000001</v>
      </c>
    </row>
    <row r="7" spans="1:13" x14ac:dyDescent="0.2">
      <c r="A7" s="2">
        <v>6.444</v>
      </c>
      <c r="B7" s="2">
        <v>3.0640000000000001</v>
      </c>
      <c r="C7" s="2">
        <v>10.173</v>
      </c>
      <c r="D7" s="2">
        <v>31.172999999999998</v>
      </c>
      <c r="E7" s="2">
        <v>21</v>
      </c>
      <c r="F7" s="2">
        <v>2.4369999999999998</v>
      </c>
      <c r="G7" s="2">
        <v>0.19</v>
      </c>
      <c r="H7" s="2">
        <v>0.56000000000000005</v>
      </c>
      <c r="I7" s="2">
        <v>2.9430000000000001</v>
      </c>
      <c r="J7" s="2">
        <v>4.7E-2</v>
      </c>
      <c r="K7" s="3">
        <v>51.834000000000003</v>
      </c>
      <c r="L7" s="3">
        <v>5</v>
      </c>
      <c r="M7" s="3">
        <v>48.194000000000003</v>
      </c>
    </row>
    <row r="8" spans="1:13" x14ac:dyDescent="0.2">
      <c r="A8" s="2">
        <v>7.3330000000000002</v>
      </c>
      <c r="B8" s="2">
        <v>2.7669999999999999</v>
      </c>
      <c r="C8" s="2">
        <v>11.888</v>
      </c>
      <c r="D8" s="2">
        <v>32.887999999999998</v>
      </c>
      <c r="E8" s="2">
        <v>21</v>
      </c>
      <c r="F8" s="2">
        <v>2.6739999999999999</v>
      </c>
      <c r="G8" s="2">
        <v>0.20899999999999999</v>
      </c>
      <c r="H8" s="2">
        <v>0.53</v>
      </c>
      <c r="I8" s="2">
        <v>2.9460000000000002</v>
      </c>
      <c r="J8" s="2">
        <v>4.5999999999999999E-2</v>
      </c>
      <c r="K8" s="3">
        <v>57.962000000000003</v>
      </c>
      <c r="L8" s="3">
        <v>5</v>
      </c>
      <c r="M8" s="3">
        <v>54.609000000000002</v>
      </c>
    </row>
    <row r="9" spans="1:13" x14ac:dyDescent="0.2">
      <c r="A9" s="2">
        <v>8.2219999999999995</v>
      </c>
      <c r="B9" s="2">
        <v>2.524</v>
      </c>
      <c r="C9" s="2">
        <v>13.775</v>
      </c>
      <c r="D9" s="2">
        <v>34.774999999999999</v>
      </c>
      <c r="E9" s="2">
        <v>21</v>
      </c>
      <c r="F9" s="2">
        <v>2.9430000000000001</v>
      </c>
      <c r="G9" s="2">
        <v>0.23</v>
      </c>
      <c r="H9" s="2">
        <v>0.51400000000000001</v>
      </c>
      <c r="I9" s="2">
        <v>2.9489999999999998</v>
      </c>
      <c r="J9" s="2">
        <v>4.5999999999999999E-2</v>
      </c>
      <c r="K9" s="3">
        <v>63.512999999999998</v>
      </c>
      <c r="L9" s="3">
        <v>5</v>
      </c>
      <c r="M9" s="3">
        <v>60.463000000000001</v>
      </c>
    </row>
    <row r="10" spans="1:13" x14ac:dyDescent="0.2">
      <c r="A10" s="2">
        <v>9.1110000000000007</v>
      </c>
      <c r="B10" s="2">
        <v>2.3210000000000002</v>
      </c>
      <c r="C10" s="2">
        <v>15.901</v>
      </c>
      <c r="D10" s="2">
        <v>36.901000000000003</v>
      </c>
      <c r="E10" s="2">
        <v>21</v>
      </c>
      <c r="F10" s="2">
        <v>3.2549999999999999</v>
      </c>
      <c r="G10" s="2">
        <v>0.254</v>
      </c>
      <c r="H10" s="2">
        <v>0.50600000000000001</v>
      </c>
      <c r="I10" s="2">
        <v>2.9529999999999998</v>
      </c>
      <c r="J10" s="2">
        <v>4.7E-2</v>
      </c>
      <c r="K10" s="3">
        <v>68.58</v>
      </c>
      <c r="L10" s="3">
        <v>5</v>
      </c>
      <c r="M10" s="3">
        <v>65.858999999999995</v>
      </c>
    </row>
    <row r="11" spans="1:13" x14ac:dyDescent="0.2">
      <c r="A11" s="2">
        <v>10</v>
      </c>
      <c r="B11" s="2">
        <v>2.1440000000000001</v>
      </c>
      <c r="C11" s="2">
        <v>18.353000000000002</v>
      </c>
      <c r="D11" s="2">
        <v>39.353000000000002</v>
      </c>
      <c r="E11" s="2">
        <v>21</v>
      </c>
      <c r="F11" s="2">
        <v>3.6219999999999999</v>
      </c>
      <c r="G11" s="2">
        <v>0.28299999999999997</v>
      </c>
      <c r="H11" s="2">
        <v>0.50600000000000001</v>
      </c>
      <c r="I11" s="2">
        <v>2.9580000000000002</v>
      </c>
      <c r="J11" s="2">
        <v>4.9000000000000002E-2</v>
      </c>
      <c r="K11" s="3">
        <v>73.231999999999999</v>
      </c>
      <c r="L11" s="3">
        <v>5</v>
      </c>
      <c r="M11" s="3">
        <v>70.873000000000005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30F-692F-E347-91F6-83B65FB8988D}">
  <dimension ref="A1:M11"/>
  <sheetViews>
    <sheetView workbookViewId="0">
      <selection activeCell="H42" sqref="H42"/>
    </sheetView>
  </sheetViews>
  <sheetFormatPr baseColWidth="10" defaultRowHeight="16" x14ac:dyDescent="0.2"/>
  <cols>
    <col min="1" max="1" width="12.5" style="2" bestFit="1" customWidth="1"/>
    <col min="2" max="2" width="26" style="2" bestFit="1" customWidth="1"/>
    <col min="3" max="3" width="20.33203125" style="2" bestFit="1" customWidth="1"/>
    <col min="4" max="4" width="11.5" style="2" bestFit="1" customWidth="1"/>
    <col min="5" max="5" width="11" style="2" bestFit="1" customWidth="1"/>
    <col min="6" max="6" width="11.33203125" style="2" bestFit="1" customWidth="1"/>
    <col min="7" max="7" width="15.1640625" style="2" bestFit="1" customWidth="1"/>
    <col min="8" max="8" width="14.83203125" style="2" bestFit="1" customWidth="1"/>
    <col min="9" max="9" width="15.5" style="2" bestFit="1" customWidth="1"/>
    <col min="10" max="10" width="15.1640625" style="2" bestFit="1" customWidth="1"/>
    <col min="11" max="11" width="13" style="2" bestFit="1" customWidth="1"/>
    <col min="12" max="12" width="13.6640625" style="2" bestFit="1" customWidth="1"/>
    <col min="13" max="13" width="13.33203125" style="2" bestFit="1" customWidth="1"/>
    <col min="14" max="16384" width="10.83203125" style="2"/>
  </cols>
  <sheetData>
    <row r="1" spans="1:13" x14ac:dyDescent="0.2">
      <c r="A1" s="1" t="s">
        <v>53</v>
      </c>
      <c r="B1" s="1" t="s">
        <v>49</v>
      </c>
      <c r="C1" s="1" t="s">
        <v>50</v>
      </c>
      <c r="D1" s="1" t="s">
        <v>4</v>
      </c>
      <c r="E1" s="1" t="s">
        <v>5</v>
      </c>
      <c r="F1" s="1" t="s">
        <v>51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2">
        <v>2</v>
      </c>
      <c r="B2" s="2">
        <v>10.428000000000001</v>
      </c>
      <c r="C2" s="2">
        <v>2.2280000000000002</v>
      </c>
      <c r="D2" s="2">
        <v>23.228000000000002</v>
      </c>
      <c r="E2" s="2">
        <v>21</v>
      </c>
      <c r="F2" s="2">
        <v>1.633</v>
      </c>
      <c r="G2" s="2">
        <v>0.06</v>
      </c>
      <c r="H2" s="2">
        <v>4.7640000000000002</v>
      </c>
      <c r="I2" s="2">
        <v>2.9319999999999999</v>
      </c>
      <c r="J2" s="2" t="s">
        <v>52</v>
      </c>
      <c r="K2" s="3">
        <v>2.6509999999999998</v>
      </c>
      <c r="L2" s="3">
        <v>5</v>
      </c>
      <c r="M2" s="3">
        <v>1.468</v>
      </c>
    </row>
    <row r="3" spans="1:13" x14ac:dyDescent="0.2">
      <c r="A3" s="2">
        <v>2.8889999999999998</v>
      </c>
      <c r="B3" s="2">
        <v>6.5460000000000003</v>
      </c>
      <c r="C3" s="2">
        <v>3.7869999999999999</v>
      </c>
      <c r="D3" s="2">
        <v>24.786999999999999</v>
      </c>
      <c r="E3" s="2">
        <v>21</v>
      </c>
      <c r="F3" s="2">
        <v>1.8089999999999999</v>
      </c>
      <c r="G3" s="2">
        <v>6.7000000000000004E-2</v>
      </c>
      <c r="H3" s="2">
        <v>1.327</v>
      </c>
      <c r="I3" s="2">
        <v>2.9340000000000002</v>
      </c>
      <c r="J3" s="2">
        <v>0.13700000000000001</v>
      </c>
      <c r="K3" s="3">
        <v>15.856</v>
      </c>
      <c r="L3" s="3">
        <v>5</v>
      </c>
      <c r="M3" s="3">
        <v>11.225</v>
      </c>
    </row>
    <row r="4" spans="1:13" x14ac:dyDescent="0.2">
      <c r="A4" s="2">
        <v>3.778</v>
      </c>
      <c r="B4" s="2">
        <v>5.0369999999999999</v>
      </c>
      <c r="C4" s="2">
        <v>5.202</v>
      </c>
      <c r="D4" s="2">
        <v>26.202000000000002</v>
      </c>
      <c r="E4" s="2">
        <v>21</v>
      </c>
      <c r="F4" s="2">
        <v>1.984</v>
      </c>
      <c r="G4" s="2">
        <v>7.2999999999999995E-2</v>
      </c>
      <c r="H4" s="2">
        <v>0.89900000000000002</v>
      </c>
      <c r="I4" s="2">
        <v>2.9359999999999999</v>
      </c>
      <c r="J4" s="2">
        <v>8.2000000000000003E-2</v>
      </c>
      <c r="K4" s="3">
        <v>26.18</v>
      </c>
      <c r="L4" s="3">
        <v>5</v>
      </c>
      <c r="M4" s="3">
        <v>21.888999999999999</v>
      </c>
    </row>
    <row r="5" spans="1:13" x14ac:dyDescent="0.2">
      <c r="A5" s="2">
        <v>4.6669999999999998</v>
      </c>
      <c r="B5" s="2">
        <v>4.1989999999999998</v>
      </c>
      <c r="C5" s="2">
        <v>6.5650000000000004</v>
      </c>
      <c r="D5" s="2">
        <v>27.565000000000001</v>
      </c>
      <c r="E5" s="2">
        <v>21</v>
      </c>
      <c r="F5" s="2">
        <v>2.1629999999999998</v>
      </c>
      <c r="G5" s="2">
        <v>0.08</v>
      </c>
      <c r="H5" s="2">
        <v>0.72899999999999998</v>
      </c>
      <c r="I5" s="2">
        <v>2.9390000000000001</v>
      </c>
      <c r="J5" s="2">
        <v>6.5000000000000002E-2</v>
      </c>
      <c r="K5" s="3">
        <v>34.74</v>
      </c>
      <c r="L5" s="3">
        <v>5</v>
      </c>
      <c r="M5" s="3">
        <v>30.789000000000001</v>
      </c>
    </row>
    <row r="6" spans="1:13" x14ac:dyDescent="0.2">
      <c r="A6" s="2">
        <v>5.556</v>
      </c>
      <c r="B6" s="2">
        <v>3.649</v>
      </c>
      <c r="C6" s="2">
        <v>7.9279999999999999</v>
      </c>
      <c r="D6" s="2">
        <v>28.928000000000001</v>
      </c>
      <c r="E6" s="2">
        <v>21</v>
      </c>
      <c r="F6" s="2">
        <v>2.3519999999999999</v>
      </c>
      <c r="G6" s="2">
        <v>8.6999999999999994E-2</v>
      </c>
      <c r="H6" s="2">
        <v>0.63900000000000001</v>
      </c>
      <c r="I6" s="2">
        <v>2.9409999999999998</v>
      </c>
      <c r="J6" s="2">
        <v>5.7000000000000002E-2</v>
      </c>
      <c r="K6" s="3">
        <v>42.09</v>
      </c>
      <c r="L6" s="3">
        <v>5</v>
      </c>
      <c r="M6" s="3">
        <v>38.488</v>
      </c>
    </row>
    <row r="7" spans="1:13" x14ac:dyDescent="0.2">
      <c r="A7" s="2">
        <v>6.444</v>
      </c>
      <c r="B7" s="2">
        <v>3.2509999999999999</v>
      </c>
      <c r="C7" s="2">
        <v>9.327</v>
      </c>
      <c r="D7" s="2">
        <v>30.327000000000002</v>
      </c>
      <c r="E7" s="2">
        <v>21</v>
      </c>
      <c r="F7" s="2">
        <v>2.5529999999999999</v>
      </c>
      <c r="G7" s="2">
        <v>9.4E-2</v>
      </c>
      <c r="H7" s="2">
        <v>0.58499999999999996</v>
      </c>
      <c r="I7" s="2">
        <v>2.944</v>
      </c>
      <c r="J7" s="2">
        <v>5.2999999999999999E-2</v>
      </c>
      <c r="K7" s="3">
        <v>48.545000000000002</v>
      </c>
      <c r="L7" s="3">
        <v>5</v>
      </c>
      <c r="M7" s="3">
        <v>45.308</v>
      </c>
    </row>
    <row r="8" spans="1:13" x14ac:dyDescent="0.2">
      <c r="A8" s="2">
        <v>7.3330000000000002</v>
      </c>
      <c r="B8" s="2">
        <v>2.9449999999999998</v>
      </c>
      <c r="C8" s="2">
        <v>10.795</v>
      </c>
      <c r="D8" s="2">
        <v>31.795000000000002</v>
      </c>
      <c r="E8" s="2">
        <v>21</v>
      </c>
      <c r="F8" s="2">
        <v>2.7719999999999998</v>
      </c>
      <c r="G8" s="2">
        <v>0.10199999999999999</v>
      </c>
      <c r="H8" s="2">
        <v>0.55100000000000005</v>
      </c>
      <c r="I8" s="2">
        <v>2.9470000000000001</v>
      </c>
      <c r="J8" s="2">
        <v>5.0999999999999997E-2</v>
      </c>
      <c r="K8" s="3">
        <v>54.302999999999997</v>
      </c>
      <c r="L8" s="3">
        <v>5</v>
      </c>
      <c r="M8" s="3">
        <v>51.454000000000001</v>
      </c>
    </row>
    <row r="9" spans="1:13" x14ac:dyDescent="0.2">
      <c r="A9" s="2">
        <v>8.2219999999999995</v>
      </c>
      <c r="B9" s="2">
        <v>2.6989999999999998</v>
      </c>
      <c r="C9" s="2">
        <v>12.362</v>
      </c>
      <c r="D9" s="2">
        <v>33.362000000000002</v>
      </c>
      <c r="E9" s="2">
        <v>21</v>
      </c>
      <c r="F9" s="2">
        <v>3.012</v>
      </c>
      <c r="G9" s="2">
        <v>0.111</v>
      </c>
      <c r="H9" s="2">
        <v>0.52900000000000003</v>
      </c>
      <c r="I9" s="2">
        <v>2.95</v>
      </c>
      <c r="J9" s="2">
        <v>0.05</v>
      </c>
      <c r="K9" s="3">
        <v>59.496000000000002</v>
      </c>
      <c r="L9" s="3">
        <v>5</v>
      </c>
      <c r="M9" s="3">
        <v>57.064999999999998</v>
      </c>
    </row>
    <row r="10" spans="1:13" x14ac:dyDescent="0.2">
      <c r="A10" s="2">
        <v>9.1110000000000007</v>
      </c>
      <c r="B10" s="2">
        <v>2.4929999999999999</v>
      </c>
      <c r="C10" s="2">
        <v>14.061999999999999</v>
      </c>
      <c r="D10" s="2">
        <v>35.061999999999998</v>
      </c>
      <c r="E10" s="2">
        <v>21</v>
      </c>
      <c r="F10" s="2">
        <v>3.2789999999999999</v>
      </c>
      <c r="G10" s="2">
        <v>0.121</v>
      </c>
      <c r="H10" s="2">
        <v>0.51600000000000001</v>
      </c>
      <c r="I10" s="2">
        <v>2.9529999999999998</v>
      </c>
      <c r="J10" s="2">
        <v>0.05</v>
      </c>
      <c r="K10" s="3">
        <v>64.212999999999994</v>
      </c>
      <c r="L10" s="3">
        <v>5</v>
      </c>
      <c r="M10" s="3">
        <v>62.238999999999997</v>
      </c>
    </row>
    <row r="11" spans="1:13" x14ac:dyDescent="0.2">
      <c r="A11" s="2">
        <v>10</v>
      </c>
      <c r="B11" s="2">
        <v>2.3180000000000001</v>
      </c>
      <c r="C11" s="2">
        <v>15.935</v>
      </c>
      <c r="D11" s="2">
        <v>36.935000000000002</v>
      </c>
      <c r="E11" s="2">
        <v>21</v>
      </c>
      <c r="F11" s="2">
        <v>3.5790000000000002</v>
      </c>
      <c r="G11" s="2">
        <v>0.13200000000000001</v>
      </c>
      <c r="H11" s="2">
        <v>0.51</v>
      </c>
      <c r="I11" s="2">
        <v>2.9569999999999999</v>
      </c>
      <c r="J11" s="2">
        <v>5.0999999999999997E-2</v>
      </c>
      <c r="K11" s="3">
        <v>68.516999999999996</v>
      </c>
      <c r="L11" s="3">
        <v>5</v>
      </c>
      <c r="M11" s="3">
        <v>67.048000000000002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inputs</vt:lpstr>
      <vt:lpstr>ORC_R1233zd(E)</vt:lpstr>
      <vt:lpstr>ORC_n-pentane</vt:lpstr>
      <vt:lpstr>ORC_MM</vt:lpstr>
      <vt:lpstr>HP_R1233zd(E)</vt:lpstr>
      <vt:lpstr>HP_n-pentane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T White</cp:lastModifiedBy>
  <dcterms:created xsi:type="dcterms:W3CDTF">2023-03-31T07:34:41Z</dcterms:created>
  <dcterms:modified xsi:type="dcterms:W3CDTF">2024-06-05T12:14:01Z</dcterms:modified>
</cp:coreProperties>
</file>