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rain" sheetId="1" r:id="rId4"/>
    <sheet name="test" sheetId="2" r:id="rId5"/>
  </sheets>
</workbook>
</file>

<file path=xl/sharedStrings.xml><?xml version="1.0" encoding="utf-8"?>
<sst xmlns="http://schemas.openxmlformats.org/spreadsheetml/2006/main" uniqueCount="424">
  <si>
    <t>entry</t>
  </si>
  <si>
    <t>smiles</t>
  </si>
  <si>
    <t>Alcohol generated by attacks from the up surface. (In reference, against closest substituent)</t>
  </si>
  <si>
    <t>Alcohols generated by attacks from the up surface. (defined by smiles, against closest substituent)</t>
  </si>
  <si>
    <t>Face judgment</t>
  </si>
  <si>
    <t>dr.expt.BH3</t>
  </si>
  <si>
    <t>BH3</t>
  </si>
  <si>
    <t>dr.expt.LiAlH4</t>
  </si>
  <si>
    <t>LiAlH4</t>
  </si>
  <si>
    <t>dr.expt.NaBH4</t>
  </si>
  <si>
    <t>NaBH4</t>
  </si>
  <si>
    <t>dr.expt.LiAl(OMe)3H</t>
  </si>
  <si>
    <t>LiAl(OMe)3H</t>
  </si>
  <si>
    <t>dr.expt.MeLi</t>
  </si>
  <si>
    <t>MeLi</t>
  </si>
  <si>
    <t>dr.expt.MeMgI</t>
  </si>
  <si>
    <t>MeMgI</t>
  </si>
  <si>
    <t>dr.expt.PhLi</t>
  </si>
  <si>
    <t>PhLi</t>
  </si>
  <si>
    <t>dr.expt.PhMgI</t>
  </si>
  <si>
    <t>PhMgI</t>
  </si>
  <si>
    <t>temperature</t>
  </si>
  <si>
    <t>note</t>
  </si>
  <si>
    <t>O=C1[C@H](C)CC1</t>
  </si>
  <si>
    <t>trans</t>
  </si>
  <si>
    <t>cis</t>
  </si>
  <si>
    <r>
      <rPr>
        <sz val="11"/>
        <color indexed="8"/>
        <rFont val="游ゴシック"/>
      </rPr>
      <t xml:space="preserve">Use </t>
    </r>
    <r>
      <rPr>
        <u val="single"/>
        <sz val="11"/>
        <color indexed="14"/>
        <rFont val="游ゴシック"/>
      </rPr>
      <t>https://pubs.acs.org/doi/pdf/10.1021/ci00016a012</t>
    </r>
    <r>
      <rPr>
        <sz val="11"/>
        <color indexed="8"/>
        <rFont val="游ゴシック"/>
      </rPr>
      <t xml:space="preserve"> unless not mentioned</t>
    </r>
  </si>
  <si>
    <t>O=C1[C@H](C)CCC1</t>
  </si>
  <si>
    <t>O=C1C[C@H](C)CC1</t>
  </si>
  <si>
    <t>O=C1C[C@H](C(C)(C)C)CC1</t>
  </si>
  <si>
    <t>O=C1C[C@H](C)[C@H](C)C1</t>
  </si>
  <si>
    <t>O=C1[C@H](C)CC(C)(C)C1</t>
  </si>
  <si>
    <t>O=C1[C@H](N(C)C)CCC1</t>
  </si>
  <si>
    <t>O=C1[C@H](N2CCCCC2)CCC1</t>
  </si>
  <si>
    <t>O=C1[C@H](C)CCCC1</t>
  </si>
  <si>
    <t>O=C1[C@H](CC)CCCC1</t>
  </si>
  <si>
    <t>O=C1[C@H](C(C)C)CCCC1</t>
  </si>
  <si>
    <t>O=C1[C@H](C(C)(C)C)CCCC1</t>
  </si>
  <si>
    <t>O=C1C(C)(C)C[C@H](C)CC1</t>
  </si>
  <si>
    <t>O=C1C(C)(C)C[C@H](C(C)(C)C)CC1</t>
  </si>
  <si>
    <t>O=C1[C@H](C)C[C@H](C(C)(C)C)CC1</t>
  </si>
  <si>
    <t>O=C1[C@H](C)C[C@H](C(C)(C)C)C[C@@H]1(C)</t>
  </si>
  <si>
    <t>O=C1[C@H](C)CCC(C)(C)C1</t>
  </si>
  <si>
    <t>O=C1[C@@H](C)C[C@H](C(C)(C)C)CC1</t>
  </si>
  <si>
    <t>Stereo was corrected to original paper</t>
  </si>
  <si>
    <t>O=C1C[C@@H](C)CCC1</t>
  </si>
  <si>
    <t>O=C1C[C@@H](C(C)(C)C)CCC1</t>
  </si>
  <si>
    <t>O=C1C[C@@H](C)[C@H](C)CC1</t>
  </si>
  <si>
    <t>O=C1C[C@@H](C(C)(C)C)C[C@@H](C(C)(C)C)C1</t>
  </si>
  <si>
    <t>O=C1C[C@@H](C)C[C@@H](C)C1</t>
  </si>
  <si>
    <t>O=C1CC(C)(C)C[C@@H](C)C1</t>
  </si>
  <si>
    <t>O=C1C[C@@H](C)[C@@H](C)CC1</t>
  </si>
  <si>
    <t>O=C1[13CH2]C[C@H](C)CC1</t>
  </si>
  <si>
    <t>O=C1[13CH2]C[C@H](C(C)(C)C)CC1</t>
  </si>
  <si>
    <t>O=C1[C@H](N(C)C)CCCC1</t>
  </si>
  <si>
    <t>O=C1[C@H](N(CCC)CCC)CCCC1</t>
  </si>
  <si>
    <t>O=C1[C@H](N2CCCCC2)CCCC1</t>
  </si>
  <si>
    <t>O=C1[C@H](N2CCOCC2)CCCC1</t>
  </si>
  <si>
    <t>O=C1[C@H](N(C)C2CCCCC2)CCCC1</t>
  </si>
  <si>
    <t>O=C1[C@](N)(c2ccccc2)CCCC1</t>
  </si>
  <si>
    <t>O=C1[C@](N(C)C)(c2ccccc2)CCCC1</t>
  </si>
  <si>
    <t>O=C1[C@](N(CC)CC)(c2ccccc2)CCCC1</t>
  </si>
  <si>
    <t>O=C1[C@](N(C(C)C)C(C)C)(c2ccccc2)CCCC1</t>
  </si>
  <si>
    <t>O=C1C[C@@H](N(C)C)CCC1</t>
  </si>
  <si>
    <t>O=C1C[C@@H](N2CCCCC2)CCC1</t>
  </si>
  <si>
    <t>O=C1[C@H](CN(C)C)CCCC1</t>
  </si>
  <si>
    <t>O=C1C(C)(C)CN(C)C[C@@H]1(C)</t>
  </si>
  <si>
    <t>O=C1[C@H](C)[C@@H](C)[N@](C(C)C)CC1</t>
  </si>
  <si>
    <t>O=C1[C@H](C)[C@H](C)N(CC)CC1</t>
  </si>
  <si>
    <t>O=C1[C@H](C)CN(C)CC1</t>
  </si>
  <si>
    <t>O=C1[C@H](C)CN(C)[C@@H](C)C1</t>
  </si>
  <si>
    <t>O=C1[C@H](C)CN(C)C(C)(C)C1</t>
  </si>
  <si>
    <t>O=C1[C@H](C)CN(CC)CC1</t>
  </si>
  <si>
    <t>O=C1[C@H](C)CN(C(C)C)[C@@H](C)C1</t>
  </si>
  <si>
    <t>O=C1[C@H](C)[C@@H](C)N(C)CC1</t>
  </si>
  <si>
    <t>O=C1[C@H](C)CN(C(C)(C)C)CC1</t>
  </si>
  <si>
    <t>O=C1[C@H](C)CN(C(C)(C)C)[C@@H](C)C1</t>
  </si>
  <si>
    <t>O=C1[C@H](C)CN(C)C[C@@H]1(C)</t>
  </si>
  <si>
    <t>O=C1[C@H](C)CN(C(C)(C)C)C[C@@H]1(C)</t>
  </si>
  <si>
    <t>O=C1[C@H](C)[C@@H](C)N(C(C)(C)C)CC1</t>
  </si>
  <si>
    <t>O=C1[C@H](C)CN(C(C)C)C[C@@H]1(C)</t>
  </si>
  <si>
    <t>O=C1C[C@@H](C)N(C)CC1</t>
  </si>
  <si>
    <t>O=C1[C@H](C)CN(C(C)(C)C)[C@H](C)C1</t>
  </si>
  <si>
    <t>O=C1[C@H](C)[C@H](C)N(C(C)(C)C)CC1</t>
  </si>
  <si>
    <t>O=C1[C@H](C)[C@H](C)N(C)CC1</t>
  </si>
  <si>
    <t>O=C1[C@H](C)[C@@H](C)NCC1</t>
  </si>
  <si>
    <t>O=C1[C@H](C)CN[C@@H](C)C1</t>
  </si>
  <si>
    <t>O=C1[C@H](C)CNC[C@@H]1(C)</t>
  </si>
  <si>
    <t>O=C1[C@H](C)CCN(Cc2ccccc2)C1</t>
  </si>
  <si>
    <t>O=C1[C@H](C)CCN(CCc2ccccc2)C1</t>
  </si>
  <si>
    <t>O=C1C[C@@H](C(C)(C)C)CN(C(C)(C)C)C1</t>
  </si>
  <si>
    <t>O=C1C[C@@H](C)CN(C)C1</t>
  </si>
  <si>
    <t>O=C1C[C@@H](C)CN(CC)C1</t>
  </si>
  <si>
    <t>O=C1C[C@@H](C)CN(C(C)C)C1</t>
  </si>
  <si>
    <t>O=C1C[C@@H](C)CN(C(C)(C)C)C1</t>
  </si>
  <si>
    <t>O=C1C[C@@H](C)CN(C(C)(C)C)[C@H]1(C)</t>
  </si>
  <si>
    <t>O=C1[C@H](C)CCN(C(C)(C)C)C1</t>
  </si>
  <si>
    <t>O=C1C[C@@H](C(C)(C)C)CN(C)C1</t>
  </si>
  <si>
    <t>O=C1C[C@@H](C)CN(C)[C@@H]1(C)</t>
  </si>
  <si>
    <t>O=C1C[C@@H](C(C)(C)C)CN(C)[C@@H]1(C)</t>
  </si>
  <si>
    <t>O=C1[C@H](C)[C@@H](C)CN(C(C)(C)C)C1</t>
  </si>
  <si>
    <t>O=C1[C@H](C(C)C)[C@@H](C)CN(C(C)(C)C)C1</t>
  </si>
  <si>
    <t>O=C1[C@H](C(C)C)CCN(C(C)(C)C)C1</t>
  </si>
  <si>
    <t>O=C1[C@H](C(C)(C)C)CCN(C(C)(C)C)C1</t>
  </si>
  <si>
    <t>O=C1[C@H](C)CCNC1(C)(C)</t>
  </si>
  <si>
    <t>O=C1C[C@@H](C)CN(C)[C@@H]1(C(C)C)</t>
  </si>
  <si>
    <t>O=C1C[C@H](C)CN(C)[C@@H]1(C(C)C)</t>
  </si>
  <si>
    <t>O=C1C[C@@H](C(C)(C)C)CN(C)[C@H]1(C)</t>
  </si>
  <si>
    <t>O=C1[13CH2]C[C@H](c2ccccc2)CC1</t>
  </si>
  <si>
    <t>O=C1[13CH2]O[C@H](c2ccccc2)OC1</t>
  </si>
  <si>
    <t>O=C1[13CH2]S[C@H](c2ccccc2)SC1</t>
  </si>
  <si>
    <t>O=C1[C@H](C)CCCCC1</t>
  </si>
  <si>
    <t>O=C1[C@H](C)CCCCCC1</t>
  </si>
  <si>
    <t>O=C1[C@H](C)[C@H](C2)[C@@]2(C(C)C)C1</t>
  </si>
  <si>
    <r>
      <rPr>
        <sz val="11"/>
        <color indexed="8"/>
        <rFont val="游ゴシック"/>
      </rPr>
      <t xml:space="preserve">NaBH4 data was corrected to </t>
    </r>
    <r>
      <rPr>
        <u val="single"/>
        <sz val="11"/>
        <color indexed="14"/>
        <rFont val="游ゴシック"/>
      </rPr>
      <t>https://doi.org/10.1016/S0040-4039(01)96936-9</t>
    </r>
    <r>
      <rPr>
        <sz val="11"/>
        <color indexed="8"/>
        <rFont val="游ゴシック"/>
      </rPr>
      <t xml:space="preserve"> and </t>
    </r>
    <r>
      <rPr>
        <u val="single"/>
        <sz val="11"/>
        <color indexed="14"/>
        <rFont val="游ゴシック"/>
      </rPr>
      <t>https://link.springer.com/article/10.1007/s00044-019-02481-8</t>
    </r>
  </si>
  <si>
    <t>O=C1[C@@H](C)[C@H](C2)[C@@]2(C(C)C)C1</t>
  </si>
  <si>
    <t>O=C1[C@H]2CCCN2CC1</t>
  </si>
  <si>
    <t>O=C1C(C)(C)[C@]2(C)CCC[C@]2(C)C1</t>
  </si>
  <si>
    <t>O=C1C[C@@H]2[C@@H](CC(C)(C)C2)[C@@]1(O)C</t>
  </si>
  <si>
    <t>O=C1CC[C@@]2(CC(CC3)=C([C@H]12)C3=O)C</t>
  </si>
  <si>
    <t>O=C1[C@H](C)Cc2ccccc12</t>
  </si>
  <si>
    <t>O=C1[C@H](CC)Cc2ccccc12</t>
  </si>
  <si>
    <t>O=C1[C@H](C(C)C)Cc2ccccc12</t>
  </si>
  <si>
    <t>O=C1[C@H](C(C)(C)C)Cc2ccccc12</t>
  </si>
  <si>
    <t>O=C1[C@H](c3ccccc3)Cc2ccccc12</t>
  </si>
  <si>
    <t>O=C1[C@H](C)c2ccccc2C1</t>
  </si>
  <si>
    <t>O=C1[C@H](C(C)(C)C)c2ccccc2C1</t>
  </si>
  <si>
    <t>O=C1[C@H](c3ccccc3)c2ccccc2C1</t>
  </si>
  <si>
    <t>O=C1[C@@H](N2C(C)(C)C)[C@@H]2CCC1</t>
  </si>
  <si>
    <t>O=C1CC=C[C@@H]2[C@H]1CC2</t>
  </si>
  <si>
    <t>O=C1CC[C@@H]2CC[C@H]2C1</t>
  </si>
  <si>
    <t>O=C1[C@@H](CCC2)[C@@H]2NCC1</t>
  </si>
  <si>
    <t>O=C1[C@@H](CCC2)[C@@H]2N(C)CC1</t>
  </si>
  <si>
    <t>O=C1CC[C@@H]2CCC[C@H]2C1</t>
  </si>
  <si>
    <r>
      <rPr>
        <b val="1"/>
        <sz val="11"/>
        <color indexed="8"/>
        <rFont val="游ゴシック"/>
      </rPr>
      <t xml:space="preserve">Stereo was corrected to original paper </t>
    </r>
    <r>
      <rPr>
        <b val="1"/>
        <u val="single"/>
        <sz val="11"/>
        <color indexed="14"/>
        <rFont val="游ゴシック"/>
      </rPr>
      <t>https://pubs.acs.org/doi/pdf/10.1021/jo00269a010</t>
    </r>
  </si>
  <si>
    <t>No data</t>
  </si>
  <si>
    <t>No data in original paper</t>
  </si>
  <si>
    <t>O=C1CCC[C@@H]2[C@@H]1CCCC2</t>
  </si>
  <si>
    <t>O=C1CCCN2[C@@H]1CCCC2</t>
  </si>
  <si>
    <t>O=C1CCN(C(C2=CC=CC=C2)=O)[C@@H]3[C@@H]1CCCC3</t>
  </si>
  <si>
    <t>O=C1CCN(C(C2=CC=CC=C2)=O)[C@H]3[C@@H]1CCCC3</t>
  </si>
  <si>
    <t>O=C1CC[C@@H](CC2=CC=CC=C2)C3=CC=CC=C31</t>
  </si>
  <si>
    <t>COC1=CC([C@@H](C)N(CC2=CC=CC=C2)C3)=C(C=C1OC)C3=O</t>
  </si>
  <si>
    <t>O=C1C[C@H]2CCCC[C@@H]2CC1</t>
  </si>
  <si>
    <r>
      <rPr>
        <sz val="11"/>
        <color indexed="8"/>
        <rFont val="游ゴシック"/>
      </rPr>
      <t xml:space="preserve">Remove because it may be wrong </t>
    </r>
    <r>
      <rPr>
        <u val="single"/>
        <sz val="11"/>
        <color indexed="14"/>
        <rFont val="游ゴシック"/>
      </rPr>
      <t>https://reader.elsevier.com/reader/sd/pii/0040402080801256?token=5D51C745AE4EBA922A59A00A77FC239BC74F3CDC072B18D0374EE9BE9C9AC5D5483FDBC8D095500D05FDCEF3916EAF42&amp;originRegion=us-east-1&amp;originCreation=20230421060536</t>
    </r>
  </si>
  <si>
    <t>C[C@@]1(C2)[C@H](CCCC1)CCC2=O</t>
  </si>
  <si>
    <t>O=C1CC[C@@]2(C)CCCC[C@@H]2C1</t>
  </si>
  <si>
    <t>O=C1CC[C@H](CCCC2)N2C1</t>
  </si>
  <si>
    <t>O=C1CCN(CCCC2)[C@@H]2C1</t>
  </si>
  <si>
    <t>O=C1C[C@H]2CCCC[C@@H]2[C@@H](N(C)(C))C1</t>
  </si>
  <si>
    <t>O=C(C1(C)C)CC[C@@]2(C)C1=C/C(CC2)=C(C)/C</t>
  </si>
  <si>
    <t>CC(C)[C@H]1CC[C@H]2[C@@H]3CC[C@H]([C@@]4(C)[C@H]3CC[C@@]21C)CCCC4=O</t>
  </si>
  <si>
    <t>Cis</t>
  </si>
  <si>
    <r>
      <rPr>
        <sz val="11"/>
        <color indexed="8"/>
        <rFont val="游ゴシック"/>
      </rPr>
      <t xml:space="preserve">For entry 122-140, side chains were simplified for ease of structural optimization.Stereo was corrected to original paper </t>
    </r>
    <r>
      <rPr>
        <u val="single"/>
        <sz val="11"/>
        <color indexed="14"/>
        <rFont val="游ゴシック"/>
      </rPr>
      <t>https://pubs.acs.org/doi/pdf/10.1021/ja01596a055</t>
    </r>
  </si>
  <si>
    <t>CC(C)[C@H]1CC[C@H]2[C@@H]3CC[C@H]([C@@]4(C)[C@H]3CC[C@@]21C)CCC(=O)C4</t>
  </si>
  <si>
    <t>CC(C)[C@H]1CC[C@H]2[C@@H]3CC[C@H]([C@@]4(C)[C@H]3CC[C@@]21C)CC(=O)CC4</t>
  </si>
  <si>
    <t>CC(C)[C@H]1CC[C@H]2[C@@H]3CC[C@H]([C@@]4(C)[C@H]3CC[C@@]21C)C(=O)CCC4</t>
  </si>
  <si>
    <t>CC([C@H]1CC[C@H]2[C@@H]3CC([C@H]4CCCC[C@@]4([C@H]3CC[C@@]21C)C)=O)C</t>
  </si>
  <si>
    <t>CC(C)[C@H]1CC[C@H]2[C@@H]3C(C[C@H]4CCCC[C@]4(C)[C@H]3CC[C@@]21C)=O</t>
  </si>
  <si>
    <r>
      <rPr>
        <sz val="11"/>
        <color indexed="8"/>
        <rFont val="游ゴシック"/>
      </rPr>
      <t xml:space="preserve">Stereo was corrected to original paper </t>
    </r>
    <r>
      <rPr>
        <u val="single"/>
        <sz val="11"/>
        <color indexed="14"/>
        <rFont val="游ゴシック"/>
      </rPr>
      <t>https://pubs.acs.org/doi/pdf/10.1021/ja01596a055</t>
    </r>
  </si>
  <si>
    <t>CC(C)[C@H]1CC[C@H]2[C@@H]3CC[C@H]4CCCC[C@]4(C)[C@H]3C(C[C@@]21C)=O</t>
  </si>
  <si>
    <t>CC(C)[C@H]1CC[C@H]2[C@@H]3CC[C@H]4CCCC[C@]4(C)[C@H]3CC([C@@]21C)=O</t>
  </si>
  <si>
    <t>CC(C)[C@H]1CC[C@H]2[C@@H]3CC[C@H]([C@@]4(C)[C@H]3CC[C@@]21C)C[C@@H](F)C(=O)C4</t>
  </si>
  <si>
    <t>CC(C)[C@H]1CC[C@H]2[C@@H]3CC[C@H]([C@@]4(C)[C@H]3CC[C@@]21C)C[C@H](F)C(=O)C4</t>
  </si>
  <si>
    <t>CC([C@H]1CC[C@H]2[C@@H]3CC[C@](CC(CC4)=O)(C)[C@]4([C@H]3CC[C@@]21C)C)C</t>
  </si>
  <si>
    <t>CC([C@H]1CC[C@H]2[C@@H]3CC[C@@H](CC([C@H](F)C4)=O)[C@]4([C@H]3CC[C@@]21C)C)C</t>
  </si>
  <si>
    <t>CC([C@H]1CC[C@H]2[C@@H]3CC[C@@H](CC([C@@H](F)C4)=O)[C@]4([C@H]3CC[C@@]21C)C)C</t>
  </si>
  <si>
    <t>CC([C@H]1CC[C@H]2[C@@H]3CC[C@](CC(CC4)=O)(C#N)[C@]4([C@H]3CC[C@@]21C)C)C</t>
  </si>
  <si>
    <t>CC([C@H]1CC[C@H]2[C@@H]3CC[C@H](CC(CC4)=O)[C@]4([C@H]3CC[C@@]21C)C)C</t>
  </si>
  <si>
    <t>CC(C)[C@H]1CC[C@H]2[C@@H]3CC[C@]4(C#N)CC(CC[C@]4(C)[C@H]3CC[C@@]21C)=O</t>
  </si>
  <si>
    <t>C[C@@]12[C@@H](CC[C@]3([H])[C@@H]2CC[C@@]4(C)C3CC[C@@H]4C(C)C)CC(CCC1)=O</t>
  </si>
  <si>
    <t>C[C@@]12[C@@H](CC[C@]3([H])[C@@H]2CC[C@@]4(C)C3CC[C@@H]4C(C)C)CC([C@H](Br)CC1)=O</t>
  </si>
  <si>
    <t>C[C@@]12[C@@H](CC[C@]3([H])[C@@H]2CC[C@@]4(C)C3CC[C@@H]4C(C)C)[C@H](Br)C(CCC1)=O</t>
  </si>
  <si>
    <t>O=C1C[C@@H]2/C(CCC2)=C\[C@@H]3[C@@H](CC[C@H]3C)[C@H]1C</t>
  </si>
  <si>
    <t>Removed</t>
  </si>
  <si>
    <t>O=C1C[C@@H]2/C(CCC2)=C\[C@@H]3[C@@H](CC[C@H]3C)[C@@H]1C</t>
  </si>
  <si>
    <t>O=C1[C@H]2C=C[C@@H]1CC2</t>
  </si>
  <si>
    <t>endo</t>
  </si>
  <si>
    <t>exo</t>
  </si>
  <si>
    <t>O=C1[C@H]2[C@H](C)C(C)(C)[C@@H]1CC2</t>
  </si>
  <si>
    <t>O=C1[C@H]2C(C(C)([C@@H]1CC2)C)=C</t>
  </si>
  <si>
    <t>O=C1[C@@H](C2)CC[C@@H]2C1</t>
  </si>
  <si>
    <t>O=C1[C@@](C)(C2)CC[C@@H]2C1</t>
  </si>
  <si>
    <t>O=C1[C@@](C)([C@@H]2(C))CC[C@@H]2C1</t>
  </si>
  <si>
    <t>O=C1[C@@](C)(C2(C)(C))CC[C@@H]2C1</t>
  </si>
  <si>
    <t>O=C1[C@@](C)(C2(C)(C))CC[C@@H]2[C@H](N)1</t>
  </si>
  <si>
    <t>O=C1[C@@](C)(C2(C)(C))CC[C@@H]2[C@H](N(C)C)1</t>
  </si>
  <si>
    <t>O=C1[C@@](C)(C2)CC[C@@H]2C1(C)(C)</t>
  </si>
  <si>
    <t>O=C1[C@@H](C2(C)(C))CC[C@@H]2C1</t>
  </si>
  <si>
    <t>O=C1[C@@H](C2)CC[C@@H]2[C@@H](CN(C)C)1</t>
  </si>
  <si>
    <t>O=C1[C@@H](C2)[C@@H](C)C[C@@H]2C1</t>
  </si>
  <si>
    <r>
      <rPr>
        <sz val="11"/>
        <color indexed="8"/>
        <rFont val="游ゴシック"/>
      </rPr>
      <t xml:space="preserve">155-163 data are less quantitative </t>
    </r>
    <r>
      <rPr>
        <u val="single"/>
        <sz val="11"/>
        <color indexed="14"/>
        <rFont val="游ゴシック"/>
      </rPr>
      <t>https://cdnsciencepub.com/doi/pdf/10.1139/v76-171</t>
    </r>
  </si>
  <si>
    <t>O=C1[C@@H](C2)[C@H](C)C[C@@H]2C1</t>
  </si>
  <si>
    <t>O=C1[C@@H](C2)C[C@@H](C)[C@@H]2C1</t>
  </si>
  <si>
    <t>O=C1[C@@H](C2)C[C@H](C)[C@@H]2C1</t>
  </si>
  <si>
    <t>O=C1[C@@H](C2)C(C)(C)C[C@@H]2C1</t>
  </si>
  <si>
    <t>O=C1[C@@H](C2)[C@@H](C)[C@@H](C)[C@@H]2C1</t>
  </si>
  <si>
    <t>O=C1[C@@H](C2)[C@@H](C)[C@H](C)[C@@H]2C1</t>
  </si>
  <si>
    <t>O=C1[C@@H](C2)[C@H](C)[C@@H](C)[C@@H]2C1</t>
  </si>
  <si>
    <t>O=C1[C@@H](C2)[C@H](C)[C@H](C)[C@@H]2C1</t>
  </si>
  <si>
    <t>No data in original paper O=C1[C@@H]([C@H]2(C))[C@@H](C)C[C@@H]2C1</t>
  </si>
  <si>
    <t>O=C1[C@@H]2CC=C(C)[C@H]1C2(C)C</t>
  </si>
  <si>
    <t>O=C1C[C@@H]2C=C[C@H]1C2</t>
  </si>
  <si>
    <t>O=C1[C@@H](C2)CCN2C1</t>
  </si>
  <si>
    <t>C/C(C)=C1[C@@H]2CC([C@H]\1CC2)=O</t>
  </si>
  <si>
    <t>C/C(C)=C1[C@@H]2CC([C@H]\1C=C2)=O</t>
  </si>
  <si>
    <t>O=C1[C@@H](C2(C)C)CC[C@]2(C)[C@@H]1N</t>
  </si>
  <si>
    <t>O=C1[C@@H](C2(C)C)CC[C@]2(C)[C@@H]1N(C)C</t>
  </si>
  <si>
    <t>CC1(C)[C@H]2C[C@@H]1CC([C@H]2C)=O</t>
  </si>
  <si>
    <t>CC1(C)[C@H]2C[C@@H]1CC([C@@H]2C)=O</t>
  </si>
  <si>
    <t>O=C1[C@@H]2CC[C@@H](CC2)[C@@H]1C</t>
  </si>
  <si>
    <t>O=C1[C@@H]2CC[C@@H](CC2)[C@@H]1CC</t>
  </si>
  <si>
    <t>O=C1[C@@H]2CC[C@@H](CC2)[C@@H]1C(C)C</t>
  </si>
  <si>
    <t>O=C1[C@@H]2CC[C@@H](CC2)[C@@H]1C(C)(C)C</t>
  </si>
  <si>
    <t>O=C1[C@@H]2CC[C@@H](CC2)[C@@H]1c3ccccc3</t>
  </si>
  <si>
    <t>CC([C@H]1CC2)(C)N[C@H]2CC1=O</t>
  </si>
  <si>
    <t>O=C1[C@@H]2CN(C)C[C@H]1CC2</t>
  </si>
  <si>
    <t>O=C1[C@@H]2CN(C)C[C@H]1CCC2</t>
  </si>
  <si>
    <t>O=C1[C@@H]2CN(C)C[C@H]1CCCC2</t>
  </si>
  <si>
    <t>O=C1[C@@H]2CCC(N3CCCCC3)[C@H]1CCC2</t>
  </si>
  <si>
    <t>O=C1[C@@H]2CCC(N3CCOCC3)[C@H]1CCC2</t>
  </si>
  <si>
    <t>O=C1C[C@H]2CC[C@H](C2)C1</t>
  </si>
  <si>
    <t>O=C1C[C@H]2CC[C@@H](C1)N2C#N</t>
  </si>
  <si>
    <t>O=C1[C@@H]2C=CC=C[C@H]1C=C2</t>
  </si>
  <si>
    <t>O=C1[C@@H]2CN(CCC2)C/C1=C\C3=CC=CC=C3</t>
  </si>
  <si>
    <t>O=C1[C@@H]2[C@@H]3CC[C@H]1C[C@@H]32</t>
  </si>
  <si>
    <t>O=C1[13C@@H]2C=CC=CC1[C@@H]3C=C[C@H]2C3</t>
  </si>
  <si>
    <r>
      <rPr>
        <sz val="11"/>
        <color indexed="8"/>
        <rFont val="游ゴシック"/>
      </rPr>
      <t xml:space="preserve">No data O=C1C[C@@H]2C[C@@H]3C[C@H]1[C@H]2CC3 in original paper </t>
    </r>
    <r>
      <rPr>
        <u val="single"/>
        <sz val="11"/>
        <color indexed="14"/>
        <rFont val="游ゴシック"/>
      </rPr>
      <t>https://pubs.acs.org/doi/pdf/10.1021/ja00770a035</t>
    </r>
  </si>
  <si>
    <t>O=C1[C@@H](C2)C[C@@H]3C[C@H]1CC2(C(C)(C)C)C3</t>
  </si>
  <si>
    <t>O=C1[C@@H](C2)C[C@@H]3C[C@H]1CC2(c4ccccc4)C3</t>
  </si>
  <si>
    <t>O=C1[C@@H](C2)C[C@@H]3C[C@H]1CC2(F)C3</t>
  </si>
  <si>
    <t>O=C1[C@@H](C2)C[C@@H]3C[C@H]1CC2(Cl)C3</t>
  </si>
  <si>
    <t>O=C1[C@@H](C2)C[C@@H]3C[C@H]1CC2(Br)C3</t>
  </si>
  <si>
    <t>O=C1[C@@H](C2)C[C@@H]3C[C@H]1CC2(O)C3</t>
  </si>
  <si>
    <t>O=C1[C@@H](C2)C[C@@H]3C[C@H]1CC2(C(F)(F)F)C3</t>
  </si>
  <si>
    <t>Bromine was used instead of iodine.</t>
  </si>
  <si>
    <t>O=C1C[C@H]2CCC3C1CC2C3</t>
  </si>
  <si>
    <r>
      <rPr>
        <sz val="11"/>
        <color indexed="8"/>
        <rFont val="游ゴシック"/>
      </rPr>
      <t xml:space="preserve">Structure was corrected to original paper </t>
    </r>
    <r>
      <rPr>
        <u val="single"/>
        <sz val="11"/>
        <color indexed="14"/>
        <rFont val="游ゴシック"/>
      </rPr>
      <t>https://pubs.acs.org/doi/pdf/10.1021/ja00770a035</t>
    </r>
  </si>
  <si>
    <t>O=C1[C@H]2C[C@H](C3)CC[C@@H]1C[C@H]3C2</t>
  </si>
  <si>
    <t>O=C1C[C@@H](CC2)[C@@H]3C[C@H]1[C@H]2CC3</t>
  </si>
  <si>
    <t>C[C@]1(CCC2)[C@]2(C)[C@H]3C(CC[C@@]1(C3=O)C)=O</t>
  </si>
  <si>
    <t>Value was corrected to original paper</t>
  </si>
  <si>
    <t>O=C1[C@H](CC2)C3=C(C=CC=C3)[C@H]2C1</t>
  </si>
  <si>
    <t>O=C1[C@@H]2CC3=C(C=CC=C3)[C@@]1(C)CCN2C</t>
  </si>
  <si>
    <t>O=C1[C@@H]2CC3=C(C=C(OC)C=C3)[C@@]1(C)CCN2C</t>
  </si>
  <si>
    <t>O=C1[C@@H]2CC3=C(C=CC=C3)[C@@]1(CC)CCN2C</t>
  </si>
  <si>
    <t>O=C1[C@@H]2CC3=C(C=C(OC)C=C3)[C@@]1(CC)CCN2C</t>
  </si>
  <si>
    <t>O=C1[C@@H](C2)CN(C)C[C@@H]2C3=CC=CC=C31</t>
  </si>
  <si>
    <t>O=C1[C@H]2[C@H]3[C@H]4[C@@H]1[C@H](C=CC4)[C@@H]2C=CC3</t>
  </si>
  <si>
    <t>O=C1[C@@H](C)[C@H]2C3=C(C=CC=C3)[C@@H]1C4=C2C=CC=C4</t>
  </si>
  <si>
    <t>O=C1[C@@H](CC)[C@H]2C3=C(C=CC=C3)[C@@H]1C4=C2C=CC=C4</t>
  </si>
  <si>
    <t>O=C1[C@@H](C(C)C)[C@H]2C3=C(C=CC=C3)[C@@H]1C4=C2C=CC=C4</t>
  </si>
  <si>
    <t>O=C1[C@@H](C(C)(C)C)[C@H]2C3=C(C=CC=C3)[C@@H]1C4=C2C=CC=C4</t>
  </si>
  <si>
    <t>O=C1[C@@H](c5ccccc5)[C@H]2C3=C(C=CC=C3)[C@@H]1C4=C2C=CC=C4</t>
  </si>
  <si>
    <t>C[C@]1([C@H](C)C2=O)C3=C(C=CC=C3)[C@]2(C)C4=C1C=CC=C4</t>
  </si>
  <si>
    <t>C[C@]1([C@H](CC)C2=O)C3=C(C=CC=C3)[C@]2(C)C4=C1C=CC=C4</t>
  </si>
  <si>
    <t>O=C1[C@H]2[C@H]3[C@H]4[C@@H]1[C@H]([C@@H]5CC4)[C@@H]2[C@H]5CC3</t>
  </si>
  <si>
    <t>O=C1[C@H]2[C@H]3[C@H]4[C@@H]1[C@H]([C@@H]5C=C4)[C@@H]2[C@H]5C=C3</t>
  </si>
  <si>
    <t>O=C1C2C3[C@@H]4C1C5[C@@H](C4)C3C2C5=O</t>
  </si>
  <si>
    <t>COC1=C(O2)C([C@@]3(C2C(C=C4)=O)C4[N@]([C@@H](C)CC3)C5)=C5C=C1</t>
  </si>
  <si>
    <t>Analogue</t>
  </si>
  <si>
    <t>Alcohol generated by attacks from the up surface. (In reference,)</t>
  </si>
  <si>
    <t>Alcohols generated by attacks from the up surface.</t>
  </si>
  <si>
    <t>dr. in reference</t>
  </si>
  <si>
    <t>Citation url</t>
  </si>
  <si>
    <t>cyclohexanone</t>
  </si>
  <si>
    <t>equatorial</t>
  </si>
  <si>
    <t>axial</t>
  </si>
  <si>
    <r>
      <rPr>
        <u val="single"/>
        <sz val="11"/>
        <color indexed="14"/>
        <rFont val="游ゴシック"/>
      </rPr>
      <t>https://cdnsciencepub.com/doi/pdf/10.1139/v80-316</t>
    </r>
  </si>
  <si>
    <t>R. Murugan, R., Can. J. Chem. 1980, 58 "Quantitative prediction of stereochemistry in the reduction of cyclohexanones by sodium borohydride." Canadian Journal of Chemistry 58.18 (1980):, 1993-–1995.</t>
  </si>
  <si>
    <t>Same as above</t>
  </si>
  <si>
    <t>O=C1[C@H](C)CC(C)(C)CC1</t>
  </si>
  <si>
    <t>O=C1[C@H](C)CCC[C@@H]1(C)</t>
  </si>
  <si>
    <t>O=C1[C@H](C(C)C)CC[C@@H](C)C1</t>
  </si>
  <si>
    <t>O=C1CC(C)(C)C[C@@H](CCCC)C1</t>
  </si>
  <si>
    <t>O=C1[C@H](CCCC)CCCC1</t>
  </si>
  <si>
    <t>O=C1CC[C@]2(C)[C@H]3CC[C@]4(C)CCC[C@H]4[C@@H]3CC[C@H]2C1</t>
  </si>
  <si>
    <t>O=C1[C@H](C(C)C)CCC(C)(C)C1</t>
  </si>
  <si>
    <t>Axial</t>
  </si>
  <si>
    <r>
      <rPr>
        <u val="single"/>
        <sz val="11"/>
        <color indexed="14"/>
        <rFont val="游ゴシック"/>
      </rPr>
      <t>https://pubs.acs.org/doi/pdf/10.1021/ja00809a034</t>
    </r>
  </si>
  <si>
    <t>Wigfield, Donald C., and David J. Phelps. "Factors influencing stereochemistry in the reduction of conformationally mobile 2-alkylcyclohexanones by sodium borohydride." Journal of the American Chemical Society 96.2 (1974): 543-549.</t>
  </si>
  <si>
    <t>Bicyclo</t>
  </si>
  <si>
    <t>O=C1[C@H](C2)CC[C@H]2CC1</t>
  </si>
  <si>
    <r>
      <rPr>
        <u val="single"/>
        <sz val="11"/>
        <color indexed="14"/>
        <rFont val="游ゴシック"/>
      </rPr>
      <t>https://pubs.acs.org/doi/pdf/10.1021/ja00461a023</t>
    </r>
  </si>
  <si>
    <t>Perlberger, Jean Claude, and Paul Mueller. "A model for the transition state of the reduction of aliphatic ketones by sodium borohydride." Journal of the American Chemical Society 99.19 (1977): 6316-6319.</t>
  </si>
  <si>
    <t>O=C1C[C@@H](C2)CC[C@@H]2C1</t>
  </si>
  <si>
    <t>O=C1[13C@@H]2CCC[C@H]1CC2</t>
  </si>
  <si>
    <t>Endo</t>
  </si>
  <si>
    <t>O=C1[13CH2][C@@H](C2)CCC[C@@H]2C1</t>
  </si>
  <si>
    <t>Cyclohexanone</t>
  </si>
  <si>
    <t>O=C1[C@H](CCC)C[C@H](C(C)(C)C)CC1</t>
  </si>
  <si>
    <r>
      <rPr>
        <u val="single"/>
        <sz val="11"/>
        <color indexed="14"/>
        <rFont val="游ゴシック"/>
      </rPr>
      <t>https://pubs.acs.org/doi/pdf/10.1021/jo00168a009</t>
    </r>
  </si>
  <si>
    <t>Hutchins, Robert O., et al. "Stereoselective reductions of substituted cyclohexyl and cyclopentyl carbon-nitrogen. pi. systems with hydride reagents." The Journal of Organic Chemistry 48.20 (1983): 3412-3422.</t>
  </si>
  <si>
    <t>O=C1[C@@H](CCC)C[C@H](C(C)(C)C)CC1</t>
  </si>
  <si>
    <t>Norbornanone</t>
  </si>
  <si>
    <t>O=C1[C@@H]2[C@@H](CC)[C@@H](CC)[C@H]1CC2</t>
  </si>
  <si>
    <t>anti</t>
  </si>
  <si>
    <r>
      <rPr>
        <u val="single"/>
        <sz val="11"/>
        <color indexed="14"/>
        <rFont val="游ゴシック"/>
      </rPr>
      <t>https://pubs.acs.org/doi/pdf/10.1021/jo00059a022</t>
    </r>
  </si>
  <si>
    <t>Ganguly, Bishwajit, et al. "A simple computational model for predicting. pi.-facial selectivity in reductions of sterically unbiased ketones. Relative importance of electrostatic and orbital interactions." The Journal of Organic Chemistry 58.7 (1993): 1734-1739.</t>
  </si>
  <si>
    <t>O=C1[C@@H]2[C@@H](COC)[C@@H](COC)[C@H]1CC2</t>
  </si>
  <si>
    <t>O=C1[C@@H]2[C@@H](C)[C@@H](C)[C@H]1CC2</t>
  </si>
  <si>
    <t>O=C1[C@@H]2[C@@H]3[C@@H](CCC3)[C@H]1CC2</t>
  </si>
  <si>
    <t>O=C1[C@@H]2[C@@H]3[C@@H](COC3)[C@H]1CC2</t>
  </si>
  <si>
    <t>O=C1[C@@H]2[C@H]3C[C@H]3[C@H]1CC2</t>
  </si>
  <si>
    <t>O=C1[C@@H]2[C@@H](C=C)[C@@H](C=C)[C@H]1CC2</t>
  </si>
  <si>
    <t>O=C1[C@@H]2[C@@H](C(=O)OC)[C@@H](C(=O)OC)[C@H]1CC2</t>
  </si>
  <si>
    <t>O=C1[C@@H]2[C@@H](C(=O)OC)C[C@H]1CC2</t>
  </si>
  <si>
    <t>O=C1[C@@H]2[C@@H](C#N)C[C@H]1CC2</t>
  </si>
  <si>
    <t>O=C1[C@@H]2[C@@H](C#C)C[C@H]1CC2</t>
  </si>
  <si>
    <t>O=C1[C@@H]2[C@@H]3[C@@H](N3)[C@H]1CC2</t>
  </si>
  <si>
    <t>O=C1C[C@H]2[C@H](CC)[C@H](CC)[C@@H]1CC2</t>
  </si>
  <si>
    <t>syn</t>
  </si>
  <si>
    <t>O=C1C[C@H]2[C@H](COC)[C@H](COC)[C@@H]1CC2</t>
  </si>
  <si>
    <t>O=C1C[C@H]2[C@H](C=C)[C@H](C=C)[C@@H]1CC2</t>
  </si>
  <si>
    <t>O=C1C[C@H]2[C@@H]([C@@H]([C@@H]1CC2)CO3)C3=O</t>
  </si>
  <si>
    <t>O=C1C[C@H]2[C@H](C(=O)OC)C[C@@H]1CC2</t>
  </si>
  <si>
    <t>bicyclo</t>
  </si>
  <si>
    <t>OC[C@@H]([C@H]1C2)[C@H]2CC1=O</t>
  </si>
  <si>
    <t>Syn</t>
  </si>
  <si>
    <r>
      <rPr>
        <u val="single"/>
        <sz val="12"/>
        <color indexed="14"/>
        <rFont val="游ゴシック"/>
      </rPr>
      <t>https://doi.org/10.1016/S0040-4039(01)01818-4</t>
    </r>
  </si>
  <si>
    <t>Mehta, Goverdhan, et al. "The bicyclo [2.1. 1] hexan-2-one system: a new probe for the experimental and computational study of electronic effects in π-facial selectivity in nucleophilic additions." Tetrahedron Letters 42.48 (2001): 8527-8530.</t>
  </si>
  <si>
    <t>CC[C@@H]([C@H]1C2)[C@H]2CC1=O</t>
  </si>
  <si>
    <t>Cyclopentanone</t>
  </si>
  <si>
    <t>O=C1[13C@H](C)CC[C@@H]1(C)</t>
  </si>
  <si>
    <r>
      <rPr>
        <u val="single"/>
        <sz val="11"/>
        <color indexed="14"/>
        <rFont val="游ゴシック"/>
      </rPr>
      <t>https://pubs.acs.org/doi/pdf/10.1021/jo00405a020</t>
    </r>
  </si>
  <si>
    <t>Rei, Min-Hon. "Reactions of methyl-substituted cyclopentanones with lithium aluminum hydride and methyllithium. Structural determinations and proton nuclear magnetic resonance study of the reaction products." The Journal of Organic Chemistry 43.11 (1978): 2173-2178.</t>
  </si>
  <si>
    <t>O=C1C(C)(C)CC[C@@H]1(C)</t>
  </si>
  <si>
    <t>Decalone</t>
  </si>
  <si>
    <t>O=C1CC[C@H](F)[C@@H]2CCCC[C@@H]12</t>
  </si>
  <si>
    <r>
      <rPr>
        <u val="single"/>
        <sz val="11"/>
        <color indexed="14"/>
        <rFont val="游ゴシック"/>
      </rPr>
      <t>https://citeseerx.ist.psu.edu/document?repid=rep1&amp;type=pdf&amp;doi=a7e935acb8151ca0cd5e538cd7b52cad4b591d9e</t>
    </r>
  </si>
  <si>
    <t>Tomoda, Shuji. "The exterior frontier orbital extension model." Chemical reviews 99.5 (1999): 1243-1264.</t>
  </si>
  <si>
    <t>O=C1CC[C@@H](Cl)[C@@H]2CCCC[C@@H]12</t>
  </si>
  <si>
    <t>O=C1CC[C@H](Cl)[C@@H]2CCCC[C@@H]12</t>
  </si>
  <si>
    <t>O=C1CC[C@@H](Br)[C@@H]2CCCC[C@@H]12</t>
  </si>
  <si>
    <t>O=C1CC[C@@H](O)[C@@H]2CCCC[C@@H]12</t>
  </si>
  <si>
    <t>O=C1CC[C@H](O)[C@@H]2CCCC[C@@H]12</t>
  </si>
  <si>
    <t>O=C1C[C@H](C(F)(F)F)CCC1</t>
  </si>
  <si>
    <t>O=C1C[C@H]([Si](C)(C)C)CCC1</t>
  </si>
  <si>
    <t>O=C1C[C@H](c2ccccc2)CCC1</t>
  </si>
  <si>
    <t>O=C1C[C@H](c2ccc(C)cc2)CCC1</t>
  </si>
  <si>
    <t>O=C1C[C@H](c2ccc(OC)cc2)CCC1</t>
  </si>
  <si>
    <t>O=C1C[C@H](c2ccc(C(F)(F)F)cc2)CCC1</t>
  </si>
  <si>
    <t>O=C1C[C@H](c2c(F)c(F)c(F)c(F)c2(F))CCC1</t>
  </si>
  <si>
    <t>O=C1[C@@H](C)CNCC1</t>
  </si>
  <si>
    <t>O=C1[C@@H](C)CNC[C@H]1(C)</t>
  </si>
  <si>
    <t>O=C1[C@@H](C)CN(C)CC1</t>
  </si>
  <si>
    <t>O=C1[C@@H](C)CN(C)C[C@H]1(C)</t>
  </si>
  <si>
    <t>3-piperidone</t>
  </si>
  <si>
    <t>O=C1C[C@H](C)CN(C)C1</t>
  </si>
  <si>
    <t>O=C1C[C@H](C)CN(CC)C1</t>
  </si>
  <si>
    <t>O=C1C[C@H](C)CN(C(C)C)C1</t>
  </si>
  <si>
    <t>O=C1C[C@H](C)CN(C(C)(C)C)C1</t>
  </si>
  <si>
    <t>O=C1C[C@H](C(C)(C)C)CN(C(C)(C)C)C1</t>
  </si>
  <si>
    <t>2-adamantanone</t>
  </si>
  <si>
    <t>O=C1[C@@H](C2)C[C@@H]3C[C@H]1CC2(C)C3</t>
  </si>
  <si>
    <t>Anti</t>
  </si>
  <si>
    <t>O=C1[C@@H](C2)C[C@@H]3C[C@H]1CC2(OC)C3</t>
  </si>
  <si>
    <t>O=C1[C@@H](C2)C[C@@H]3C[C@H]1CC2(N)C3</t>
  </si>
  <si>
    <t>O=C1[C@@H](C2)C[C@@H]3C[C@H]1CC2(N(C)C)C3</t>
  </si>
  <si>
    <t>O=C1[C@@H](C2)C[C@@H]3C[C@H]1CC2(C#N)C3</t>
  </si>
  <si>
    <t>O=C1[C@@H](C2)C[C@@H]3C[C@H]1CC2(C(=O)OC)C3</t>
  </si>
  <si>
    <t>O=C1[C@@H](C2)C[C@@H]3C[C@H]1CC2(C(=O)O)C3</t>
  </si>
  <si>
    <t>O=C1[C@@H](C2)C[C@@H]3C[C@H]1CC2([Si](C)(C)C)C3</t>
  </si>
  <si>
    <t>5-p-substituted-phenyl-2-adamantanone</t>
  </si>
  <si>
    <t>O=C1[C@@H](C2)C[C@@H]3C[C@H]1CC2(c4ccc(N(C)C)cc4)C3</t>
  </si>
  <si>
    <t>O=C1[C@@H](C2)C[C@@H]3C[C@H]1CC2(c4ccc(OC)cc4)C3</t>
  </si>
  <si>
    <t>O=C1[C@@H](C2)C[C@@H]3C[C@H]1CC2(c4ccc(F)cc4)C3</t>
  </si>
  <si>
    <t>O=C1[C@@H](C2)C[C@@H]3C[C@H]1CC2(c4ccc(C(=O)OC)cc4)C3</t>
  </si>
  <si>
    <t>O=C1[C@@H](C2)C[C@@H]3C[C@H]1CC2(c4ccc(C#N)cc4)C3</t>
  </si>
  <si>
    <t>O=C1[C@@H](C2)C[C@@H]3[C@H](F)[C@H]1CC2C3</t>
  </si>
  <si>
    <t>O=C1[C@@H](C2)C[C@@H]3[C@@H](F)[C@H]1CC2C3</t>
  </si>
  <si>
    <t>O=C1[C@@H](C2)C[C@@H]3[C@H](O)[C@H]1CC2C3</t>
  </si>
  <si>
    <t>O=C1[C@@H](C2)C[C@@H]3[C@@H](O)[C@H]1CC2C3</t>
  </si>
  <si>
    <t>O=C1[13C@](C2(F)F)(F)C(F)(F)[C@@H]3C(F)(F)[C@@]1(F)C(F)(F)C2(F)C3(F)F</t>
  </si>
  <si>
    <t>O=C1[13C@](C2(F)F)(F)C(F)(F)[C@]3(Cl)C(F)(F)[C@@]1(F)C(F)(F)C2(F)C3(F)F</t>
  </si>
  <si>
    <t>O=C1[C@@H]2C[C@]3(F)C[C@H]1C[C@@H]3C2</t>
  </si>
  <si>
    <t>O=C1[13C@@H]2C[C@@](F)(CC3)C[C@H]1CC3C2</t>
  </si>
  <si>
    <t>O=C1[13C@@H]2C[C@]3(Br)C[C@H]1C[C@@H]3C2</t>
  </si>
  <si>
    <t>O=C1[13C@@H]2CN3C[C@H]1CC3C2</t>
  </si>
  <si>
    <t>Salts were removed</t>
  </si>
  <si>
    <t>O=C1CCc2ccccc2C[C@H]1(C)</t>
  </si>
  <si>
    <r>
      <rPr>
        <u val="single"/>
        <sz val="11"/>
        <color indexed="14"/>
        <rFont val="游ゴシック"/>
      </rPr>
      <t>https://pubs.acs.org/doi/pdf/10.1021/ja00218a069</t>
    </r>
  </si>
  <si>
    <t>Mukherjee, Debabrata, et al. "Experimental tests of models to predict nucleophilic addition stereochemistries." Journal of the American Chemical Society 110.10 (1988): 3328-3330.</t>
  </si>
  <si>
    <t>O=C1[C@@H](C)Cc2ccccc2C[C@H]1(C)</t>
  </si>
  <si>
    <t>O=C1CCc2ccccc2C[C@H]1(C(C)C)</t>
  </si>
  <si>
    <t>O=C1[C@@H](C(C)C)Cc2ccccc2C[C@H]1(C(C)C)</t>
  </si>
  <si>
    <t>Trans</t>
  </si>
  <si>
    <r>
      <rPr>
        <u val="single"/>
        <sz val="11"/>
        <color indexed="14"/>
        <rFont val="游ゴシック"/>
      </rPr>
      <t>https://pubs.acs.org/doi/pdf/10.1021/jo00174a055</t>
    </r>
  </si>
  <si>
    <t>Rei, Min Hon. "Stereochemistry of lithium trimethoxyaluminohydride reduction of cyclic ketones. A comparison of its stereochemical character with that of lithium aluminum hydride." The Journal of Organic Chemistry 48.26 (1983): 5386-5388.</t>
  </si>
  <si>
    <t>O=C1C[C@@H]2[C@@H]3[C@H]1C[C@H]2CC3</t>
  </si>
  <si>
    <r>
      <rPr>
        <u val="single"/>
        <sz val="11"/>
        <color indexed="14"/>
        <rFont val="游ゴシック"/>
      </rPr>
      <t>https://pubs.acs.org/doi/epdf/10.1021/jo00414a025</t>
    </r>
  </si>
  <si>
    <t>Nickon, Alex, et al. "Synthesis and structure proof of C-2 and C-4 monofunctionalized brexanes and brendanes." The Journal of Organic Chemistry 43.20 (1978): 3904-3916.</t>
  </si>
  <si>
    <t>O=C1[C@@H]2[C@@H]3C[C@H]1C[C@@H]3CC2</t>
  </si>
  <si>
    <t>O=C1[C@@H](CC2C3)[C@@H]3C[C@@H](CC2)C1</t>
  </si>
  <si>
    <r>
      <rPr>
        <u val="single"/>
        <sz val="11"/>
        <color indexed="14"/>
        <rFont val="游ゴシック"/>
      </rPr>
      <t>https://doi.org/10.1016/S0040-4039(01)85619-7</t>
    </r>
  </si>
  <si>
    <t>Majerski, Zdenko, and Zdenko Hameršak. "Synthesis of 9-substituted homoadamantanes." Tetrahedron Letters 19.35 (1978): 3291-3292.</t>
  </si>
  <si>
    <t>C[C@H]1[C@]23[C@](C(C)(C)C(=O)[C@](C2)(CC3)[H])(CC1)[H]</t>
  </si>
  <si>
    <r>
      <rPr>
        <u val="single"/>
        <sz val="11"/>
        <color indexed="14"/>
        <rFont val="游ゴシック"/>
      </rPr>
      <t>https://doi.org/10.1016/S0040-4039(00)95593-X</t>
    </r>
  </si>
  <si>
    <t>Piers, Edward, Michel Jean, and Peter S. Marrs. "Synthesis of vinylcyclopropanes via palladium-catalyzed coupling of cyclopropylzinc halides with vinyl iodides. Total syntheses of (±)-prezizanol and (±)-prezizaene." Tetrahedron letters 28.43 (1987): 5075-5078.</t>
  </si>
  <si>
    <t>O=C1[C@@H](C2)CCC[C@@H]2C1</t>
  </si>
  <si>
    <r>
      <rPr>
        <u val="single"/>
        <sz val="11"/>
        <color indexed="14"/>
        <rFont val="游ゴシック"/>
      </rPr>
      <t>https://pubs.acs.org/doi/pdf/10.1021/jo00072a037</t>
    </r>
  </si>
  <si>
    <t>Teager, David S., Harry D. Ward, and Roger K. Murray Jr. "On the reaction of (dibromomethyl) lithium with bicyclic and tricyclic ketones." The Journal of Organic Chemistry 58.20 (1993): 5493-5499.</t>
  </si>
  <si>
    <t>O=C1CC[C@]1(C(C)(C)C)C</t>
  </si>
  <si>
    <r>
      <rPr>
        <u val="single"/>
        <sz val="11"/>
        <color indexed="14"/>
        <rFont val="游ゴシック"/>
      </rPr>
      <t>https://pubs.acs.org/doi/10.1021/acs.orglett.1c00070</t>
    </r>
  </si>
  <si>
    <t>López, María Martín, et al. "Oxidative Ring Expansion of Cyclobutanols: Access to Functionalized 1, 2-Dioxanes." Organic Letters 23.5 (2021): 1626-1631.</t>
  </si>
  <si>
    <t>O=C1CC[C@H]1CCC2=CC=CC=C2</t>
  </si>
  <si>
    <r>
      <rPr>
        <u val="single"/>
        <sz val="11"/>
        <color indexed="14"/>
        <rFont val="游ゴシック"/>
      </rPr>
      <t>https://doi.org/10.1016/S0040-4020(03)00810-X</t>
    </r>
  </si>
  <si>
    <t>Catanoso, Giada, and Elisabetta Vecchi. "To what extent does the substituent conformation influence the kinetics of addition reactions on 5X-bicyclo [4.4. 0] decan-2-ones?." Tetrahedron 59.29 (2003): 5555-5561.</t>
  </si>
  <si>
    <t>O=C1CC[C@H](OC(=O)C)[C@@H]2CCCC[C@@H]12</t>
  </si>
  <si>
    <t>O=C1CC[C@@H](C(=O)OC)[C@@H]2CCCC[C@@H]12</t>
  </si>
  <si>
    <t>O=C1CC[C@@H](OC(=O)C)[C@@H]2CCCC[C@@H]12</t>
  </si>
  <si>
    <r>
      <rPr>
        <u val="single"/>
        <sz val="11"/>
        <color indexed="14"/>
        <rFont val="游ゴシック"/>
      </rPr>
      <t>https://doi.org/10.1016/S0040-4039(02)00597-X</t>
    </r>
  </si>
  <si>
    <t>Lecomte, Vincent, Elie Stéphan, and Gérard Jaouen. "Improved addition of phenyllithium to hindered ketones by the use of non-polar media." Tetrahedron letters 43.19 (2002): 3463-3465.</t>
  </si>
  <si>
    <t>O=C1C[C@H]2C[C@H]3C[C@@H]1[C@H](C3)C2</t>
  </si>
  <si>
    <r>
      <rPr>
        <u val="single"/>
        <sz val="11"/>
        <color indexed="14"/>
        <rFont val="游ゴシック"/>
      </rPr>
      <t>https://doi.org/10.1016/j.ejmech.2010.08.009</t>
    </r>
  </si>
  <si>
    <t>Zoidis, Grigoris, et al. "Design and synthesis of bioactive adamantanaminoalcohols and adamantanamines." European journal of medicinal chemistry 45.11 (2010): 5022-5030.</t>
  </si>
  <si>
    <r>
      <rPr>
        <u val="single"/>
        <sz val="11"/>
        <color indexed="14"/>
        <rFont val="游ゴシック"/>
      </rPr>
      <t>https://pubs.acs.org/doi/pdf/10.1021/ja00405a041</t>
    </r>
  </si>
  <si>
    <t>Cieplak, Andrzej Stanislaw. "Stereochemistry of nucleophilic addition to cyclohexanone. The importance of two-electron stabilizing interactions." Journal of the American Chemical Society 103.15 (1981): 4540-4552.</t>
  </si>
  <si>
    <t>O=C1[13CH2]C[C@H](COC)CC1</t>
  </si>
  <si>
    <r>
      <rPr>
        <u val="single"/>
        <sz val="11"/>
        <color indexed="14"/>
        <rFont val="游ゴシック"/>
      </rPr>
      <t>https://pubs.acs.org/doi/suppl/10.1021/acs.orglett.9b00590/suppl_file/ol9b00590_si_001.pdf</t>
    </r>
  </si>
  <si>
    <t>Wang, Bin, et al. "Diastereoselective intramolecular hydride transfer under brønsted acid catalysis." Organic letters 21.7 (2019): 2298-2301.</t>
  </si>
  <si>
    <t>[Si](C)(C)([C@H]1C(C)(C)CC(=O)C1)C2=CC=CC=C2</t>
  </si>
  <si>
    <r>
      <rPr>
        <u val="single"/>
        <sz val="11"/>
        <color indexed="14"/>
        <rFont val="游ゴシック"/>
      </rPr>
      <t>https://pubs.acs.org/doi/10.1021/ja910989n</t>
    </r>
  </si>
  <si>
    <t>Lee, Kang-sang, and Amir H. Hoveyda. "Enantioselective conjugate silyl additions to cyclic and acyclic unsaturated carbonyls catalyzed by Cu complexes of chiral N-heterocyclic carbenes." Journal of the American Chemical Society 132.9 (2010): 2898-2900.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</si>
</sst>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游ゴシック"/>
    </font>
    <font>
      <sz val="12"/>
      <color indexed="8"/>
      <name val="ヒラギノ角ゴ ProN W3"/>
    </font>
    <font>
      <sz val="15"/>
      <color indexed="8"/>
      <name val="Calibri"/>
    </font>
    <font>
      <b val="1"/>
      <sz val="11"/>
      <color indexed="8"/>
      <name val="游ゴシック"/>
    </font>
    <font>
      <u val="single"/>
      <sz val="11"/>
      <color indexed="14"/>
      <name val="游ゴシック"/>
    </font>
    <font>
      <b val="1"/>
      <u val="single"/>
      <sz val="11"/>
      <color indexed="14"/>
      <name val="游ゴシック"/>
    </font>
    <font>
      <sz val="14"/>
      <color indexed="16"/>
      <name val="Arial"/>
    </font>
    <font>
      <sz val="12"/>
      <color indexed="8"/>
      <name val="游ゴシック"/>
    </font>
    <font>
      <u val="single"/>
      <sz val="12"/>
      <color indexed="14"/>
      <name val="游ゴシック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center"/>
    </xf>
    <xf numFmtId="0" fontId="3" fillId="4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3" fillId="4" borderId="4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vertical="center"/>
    </xf>
    <xf numFmtId="0" fontId="3" fillId="4" borderId="7" applyNumberFormat="1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2" applyNumberFormat="1" applyFont="1" applyFill="1" applyBorder="1" applyAlignment="1" applyProtection="0">
      <alignment vertical="center"/>
    </xf>
    <xf numFmtId="49" fontId="3" fillId="2" borderId="1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4" applyNumberFormat="1" applyFont="1" applyFill="1" applyBorder="1" applyAlignment="1" applyProtection="0">
      <alignment vertical="bottom"/>
    </xf>
    <xf numFmtId="49" fontId="3" fillId="3" borderId="14" applyNumberFormat="1" applyFont="1" applyFill="1" applyBorder="1" applyAlignment="1" applyProtection="0">
      <alignment vertical="center"/>
    </xf>
    <xf numFmtId="0" fontId="3" fillId="4" borderId="15" applyNumberFormat="1" applyFont="1" applyFill="1" applyBorder="1" applyAlignment="1" applyProtection="0">
      <alignment vertical="center"/>
    </xf>
    <xf numFmtId="49" fontId="0" fillId="2" borderId="16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5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center"/>
    </xf>
    <xf numFmtId="0" fontId="0" fillId="2" borderId="19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0" fontId="0" fillId="2" borderId="20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/>
    </xf>
    <xf numFmtId="49" fontId="0" fillId="2" borderId="24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center" readingOrder="1"/>
    </xf>
    <xf numFmtId="0" fontId="0" fillId="2" borderId="24" applyNumberFormat="1" applyFont="1" applyFill="1" applyBorder="1" applyAlignment="1" applyProtection="0">
      <alignment vertical="center"/>
    </xf>
    <xf numFmtId="0" fontId="0" fillId="2" borderId="15" applyNumberFormat="1" applyFont="1" applyFill="1" applyBorder="1" applyAlignment="1" applyProtection="0">
      <alignment vertical="center"/>
    </xf>
    <xf numFmtId="49" fontId="7" fillId="2" borderId="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center"/>
    </xf>
    <xf numFmtId="49" fontId="7" fillId="2" borderId="24" applyNumberFormat="1" applyFont="1" applyFill="1" applyBorder="1" applyAlignment="1" applyProtection="0">
      <alignment vertical="center"/>
    </xf>
    <xf numFmtId="0" fontId="7" fillId="2" borderId="24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bottom"/>
    </xf>
    <xf numFmtId="49" fontId="7" fillId="2" borderId="22" applyNumberFormat="1" applyFont="1" applyFill="1" applyBorder="1" applyAlignment="1" applyProtection="0">
      <alignment vertical="center"/>
    </xf>
    <xf numFmtId="0" fontId="7" fillId="2" borderId="22" applyNumberFormat="0" applyFont="1" applyFill="1" applyBorder="1" applyAlignment="1" applyProtection="0">
      <alignment vertical="center"/>
    </xf>
    <xf numFmtId="49" fontId="7" fillId="2" borderId="19" applyNumberFormat="1" applyFont="1" applyFill="1" applyBorder="1" applyAlignment="1" applyProtection="0">
      <alignment vertical="bottom"/>
    </xf>
    <xf numFmtId="0" fontId="7" fillId="2" borderId="1" applyNumberFormat="1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49" fontId="7" fillId="2" borderId="20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bottom" readingOrder="1"/>
    </xf>
    <xf numFmtId="49" fontId="7" fillId="2" borderId="14" applyNumberFormat="1" applyFont="1" applyFill="1" applyBorder="1" applyAlignment="1" applyProtection="0">
      <alignment vertical="bottom"/>
    </xf>
    <xf numFmtId="0" fontId="7" fillId="2" borderId="16" applyNumberFormat="0" applyFont="1" applyFill="1" applyBorder="1" applyAlignment="1" applyProtection="0">
      <alignment vertical="bottom"/>
    </xf>
    <xf numFmtId="0" fontId="7" fillId="2" borderId="16" applyNumberFormat="1" applyFont="1" applyFill="1" applyBorder="1" applyAlignment="1" applyProtection="0">
      <alignment vertical="bottom"/>
    </xf>
    <xf numFmtId="49" fontId="7" fillId="2" borderId="23" applyNumberFormat="1" applyFont="1" applyFill="1" applyBorder="1" applyAlignment="1" applyProtection="0">
      <alignment vertical="center"/>
    </xf>
    <xf numFmtId="0" fontId="7" fillId="2" borderId="23" applyNumberFormat="0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0" fillId="2" borderId="18" applyNumberFormat="1" applyFont="1" applyFill="1" applyBorder="1" applyAlignment="1" applyProtection="0">
      <alignment vertical="center"/>
    </xf>
    <xf numFmtId="0" fontId="0" fillId="2" borderId="23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center"/>
    </xf>
    <xf numFmtId="49" fontId="0" fillId="2" borderId="25" applyNumberFormat="1" applyFont="1" applyFill="1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vertical="center"/>
    </xf>
    <xf numFmtId="49" fontId="0" fillId="2" borderId="26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dbdbdb"/>
      <rgbColor rgb="ffa5a5a5"/>
      <rgbColor rgb="ff0000ff"/>
      <rgbColor rgb="ff3f3f3f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ci00016a012" TargetMode="External"/><Relationship Id="rId2" Type="http://schemas.openxmlformats.org/officeDocument/2006/relationships/hyperlink" Target="https://doi.org/10.1016/S0040-4039(01)96936-9" TargetMode="External"/><Relationship Id="rId3" Type="http://schemas.openxmlformats.org/officeDocument/2006/relationships/hyperlink" Target="https://pubs.acs.org/doi/pdf/10.1021/jo00269a010" TargetMode="External"/><Relationship Id="rId4" Type="http://schemas.openxmlformats.org/officeDocument/2006/relationships/hyperlink" Target="https://reader.elsevier.com/reader/sd/pii/0040402080801256?token=5D51C745AE4EBA922A59A00A77FC239BC74F3CDC072B18D0374EE9BE9C9AC5D5483FDBC8D095500D05FDCEF3916EAF42&amp;originRegion=us-east-1&amp;originCreation=20230421060536" TargetMode="External"/><Relationship Id="rId5" Type="http://schemas.openxmlformats.org/officeDocument/2006/relationships/hyperlink" Target="https://pubs.acs.org/doi/pdf/10.1021/ja01596a055" TargetMode="External"/><Relationship Id="rId6" Type="http://schemas.openxmlformats.org/officeDocument/2006/relationships/hyperlink" Target="https://pubs.acs.org/doi/pdf/10.1021/ja01596a055" TargetMode="External"/><Relationship Id="rId7" Type="http://schemas.openxmlformats.org/officeDocument/2006/relationships/hyperlink" Target="https://pubs.acs.org/doi/pdf/10.1021/ja01596a055" TargetMode="External"/><Relationship Id="rId8" Type="http://schemas.openxmlformats.org/officeDocument/2006/relationships/hyperlink" Target="https://cdnsciencepub.com/doi/pdf/10.1139/v76-171" TargetMode="External"/><Relationship Id="rId9" Type="http://schemas.openxmlformats.org/officeDocument/2006/relationships/hyperlink" Target="https://pubs.acs.org/doi/pdf/10.1021/ja00770a035" TargetMode="External"/><Relationship Id="rId10" Type="http://schemas.openxmlformats.org/officeDocument/2006/relationships/hyperlink" Target="https://pubs.acs.org/doi/pdf/10.1021/ja00770a035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sciencepub.com/doi/pdf/10.1139/v80-316" TargetMode="External"/><Relationship Id="rId2" Type="http://schemas.openxmlformats.org/officeDocument/2006/relationships/hyperlink" Target="https://pubs.acs.org/doi/pdf/10.1021/ja00809a034" TargetMode="External"/><Relationship Id="rId3" Type="http://schemas.openxmlformats.org/officeDocument/2006/relationships/hyperlink" Target="https://pubs.acs.org/doi/pdf/10.1021/ja00461a023" TargetMode="External"/><Relationship Id="rId4" Type="http://schemas.openxmlformats.org/officeDocument/2006/relationships/hyperlink" Target="https://pubs.acs.org/doi/pdf/10.1021/jo00168a009" TargetMode="External"/><Relationship Id="rId5" Type="http://schemas.openxmlformats.org/officeDocument/2006/relationships/hyperlink" Target="https://pubs.acs.org/doi/pdf/10.1021/jo00059a022" TargetMode="External"/><Relationship Id="rId6" Type="http://schemas.openxmlformats.org/officeDocument/2006/relationships/hyperlink" Target="https://doi.org/10.1016/S0040-4039(01)01818-4" TargetMode="External"/><Relationship Id="rId7" Type="http://schemas.openxmlformats.org/officeDocument/2006/relationships/hyperlink" Target="https://pubs.acs.org/doi/pdf/10.1021/jo00405a020" TargetMode="External"/><Relationship Id="rId8" Type="http://schemas.openxmlformats.org/officeDocument/2006/relationships/hyperlink" Target="https://citeseerx.ist.psu.edu/document?repid=rep1&amp;type=pdf&amp;doi=a7e935acb8151ca0cd5e538cd7b52cad4b591d9e" TargetMode="External"/><Relationship Id="rId9" Type="http://schemas.openxmlformats.org/officeDocument/2006/relationships/hyperlink" Target="https://pubs.acs.org/doi/pdf/10.1021/ja00218a069" TargetMode="External"/><Relationship Id="rId10" Type="http://schemas.openxmlformats.org/officeDocument/2006/relationships/hyperlink" Target="https://pubs.acs.org/doi/pdf/10.1021/jo00174a055" TargetMode="External"/><Relationship Id="rId11" Type="http://schemas.openxmlformats.org/officeDocument/2006/relationships/hyperlink" Target="https://pubs.acs.org/doi/epdf/10.1021/jo00414a025" TargetMode="External"/><Relationship Id="rId12" Type="http://schemas.openxmlformats.org/officeDocument/2006/relationships/hyperlink" Target="https://doi.org/10.1016/S0040-4039(01)85619-7" TargetMode="External"/><Relationship Id="rId13" Type="http://schemas.openxmlformats.org/officeDocument/2006/relationships/hyperlink" Target="https://doi.org/10.1016/S0040-4039(00)95593-X" TargetMode="External"/><Relationship Id="rId14" Type="http://schemas.openxmlformats.org/officeDocument/2006/relationships/hyperlink" Target="https://pubs.acs.org/doi/pdf/10.1021/jo00072a037" TargetMode="External"/><Relationship Id="rId15" Type="http://schemas.openxmlformats.org/officeDocument/2006/relationships/hyperlink" Target="https://pubs.acs.org/doi/10.1021/acs.orglett.1c00070" TargetMode="External"/><Relationship Id="rId16" Type="http://schemas.openxmlformats.org/officeDocument/2006/relationships/hyperlink" Target="https://doi.org/10.1016/S0040-4020(03)00810-X" TargetMode="External"/><Relationship Id="rId17" Type="http://schemas.openxmlformats.org/officeDocument/2006/relationships/hyperlink" Target="https://doi.org/10.1016/S0040-4039(02)00597-X" TargetMode="External"/><Relationship Id="rId18" Type="http://schemas.openxmlformats.org/officeDocument/2006/relationships/hyperlink" Target="https://doi.org/10.1016/j.ejmech.2010.08.009" TargetMode="External"/><Relationship Id="rId19" Type="http://schemas.openxmlformats.org/officeDocument/2006/relationships/hyperlink" Target="https://pubs.acs.org/doi/pdf/10.1021/ja00405a041" TargetMode="External"/><Relationship Id="rId20" Type="http://schemas.openxmlformats.org/officeDocument/2006/relationships/hyperlink" Target="https://pubs.acs.org/doi/suppl/10.1021/acs.orglett.9b00590/suppl_file/ol9b00590_si_001.pdf" TargetMode="External"/><Relationship Id="rId21" Type="http://schemas.openxmlformats.org/officeDocument/2006/relationships/hyperlink" Target="https://pubs.acs.org/doi/10.1021/ja910989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24"/>
  <sheetViews>
    <sheetView workbookViewId="0" showGridLines="0" defaultGridColor="1"/>
  </sheetViews>
  <sheetFormatPr defaultColWidth="16.3333" defaultRowHeight="13" customHeight="1" outlineLevelRow="0" outlineLevelCol="0"/>
  <cols>
    <col min="1" max="1" width="7.67188" style="1" customWidth="1"/>
    <col min="2" max="2" width="12.3516" style="1" customWidth="1"/>
    <col min="3" max="3" width="7.17188" style="1" customWidth="1"/>
    <col min="4" max="4" width="7.85156" style="1" customWidth="1"/>
    <col min="5" max="6" width="4.5" style="1" customWidth="1"/>
    <col min="7" max="7" width="4.85156" style="1" customWidth="1"/>
    <col min="8" max="8" width="5.17188" style="1" customWidth="1"/>
    <col min="9" max="9" width="4.35156" style="1" customWidth="1"/>
    <col min="10" max="10" width="7" style="1" customWidth="1"/>
    <col min="11" max="11" width="4.67188" style="1" customWidth="1"/>
    <col min="12" max="13" width="5" style="1" customWidth="1"/>
    <col min="14" max="14" width="4.85156" style="1" customWidth="1"/>
    <col min="15" max="15" width="5.35156" style="1" customWidth="1"/>
    <col min="16" max="16" width="5.17188" style="1" customWidth="1"/>
    <col min="17" max="17" width="5.35156" style="1" customWidth="1"/>
    <col min="18" max="18" width="7.17188" style="1" customWidth="1"/>
    <col min="19" max="19" width="5.67188" style="1" customWidth="1"/>
    <col min="20" max="20" width="7.17188" style="1" customWidth="1"/>
    <col min="21" max="21" width="8.17188" style="1" customWidth="1"/>
    <col min="22" max="22" width="7.85156" style="1" customWidth="1"/>
    <col min="23" max="23" width="27.5" style="1" customWidth="1"/>
    <col min="24" max="16384" width="16.351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  <c r="I1" t="s" s="2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</row>
    <row r="2" ht="15.65" customHeight="1">
      <c r="A2" s="4">
        <v>1</v>
      </c>
      <c r="B2" t="s" s="5">
        <v>23</v>
      </c>
      <c r="C2" t="s" s="6">
        <v>24</v>
      </c>
      <c r="D2" t="s" s="5">
        <v>25</v>
      </c>
      <c r="E2" s="7">
        <f>IF(C2=D2,1,-1)</f>
        <v>-1</v>
      </c>
      <c r="F2" s="8">
        <f>IF(NOT(ISBLANK(G2)),1/(1/G2^$E2+1)*100)</f>
        <v>40.983606557377</v>
      </c>
      <c r="G2" s="7">
        <v>1.44</v>
      </c>
      <c r="H2" s="7">
        <f>IF(NOT(ISBLANK(I2)),1/(1/I2^$E2+1)*100)</f>
        <v>25</v>
      </c>
      <c r="I2" s="7">
        <v>3</v>
      </c>
      <c r="J2" t="b" s="7">
        <f>IF(NOT(ISBLANK(K2)),1/(1/K2^$E2+1)*100)</f>
        <v>0</v>
      </c>
      <c r="K2" s="9"/>
      <c r="L2" t="b" s="7">
        <f>IF(NOT(ISBLANK(M2)),1/(1/M2^$E2+1)*100)</f>
        <v>0</v>
      </c>
      <c r="M2" s="9"/>
      <c r="N2" t="b" s="7">
        <f>IF(NOT(ISBLANK(O2)),1/(1/O2^$E2+1)*100)</f>
        <v>0</v>
      </c>
      <c r="O2" s="9"/>
      <c r="P2" t="b" s="7">
        <f>IF(NOT(ISBLANK(Q2)),1/(1/Q2^$E2+1)*100)</f>
        <v>0</v>
      </c>
      <c r="Q2" s="9"/>
      <c r="R2" t="b" s="7">
        <f>IF(NOT(ISBLANK(S2)),1/(1/S2^$E2+1)*100)</f>
        <v>0</v>
      </c>
      <c r="S2" s="9"/>
      <c r="T2" t="b" s="7">
        <f>IF(NOT(ISBLANK(U2)),1/(1/U2^$E2+1)*100)</f>
        <v>0</v>
      </c>
      <c r="U2" s="9"/>
      <c r="V2" s="7">
        <v>273</v>
      </c>
      <c r="W2" t="s" s="5">
        <v>26</v>
      </c>
    </row>
    <row r="3" ht="15.35" customHeight="1">
      <c r="A3" s="10">
        <v>2</v>
      </c>
      <c r="B3" t="s" s="11">
        <v>27</v>
      </c>
      <c r="C3" t="s" s="5">
        <v>24</v>
      </c>
      <c r="D3" t="s" s="11">
        <v>25</v>
      </c>
      <c r="E3" s="12">
        <f>IF(C3=D3,1,-1)</f>
        <v>-1</v>
      </c>
      <c r="F3" s="7">
        <f>IF(NOT(ISBLANK(G3)),1/(1/G3^$E3+1)*100)</f>
        <v>25</v>
      </c>
      <c r="G3" s="12">
        <v>3</v>
      </c>
      <c r="H3" t="b" s="12">
        <f>IF(NOT(ISBLANK(I3)),1/(1/I3^$E3+1)*100)</f>
        <v>0</v>
      </c>
      <c r="I3" s="13"/>
      <c r="J3" t="b" s="12">
        <f>IF(NOT(ISBLANK(K3)),1/(1/K3^$E3+1)*100)</f>
        <v>0</v>
      </c>
      <c r="K3" s="13"/>
      <c r="L3" s="12">
        <f>IF(NOT(ISBLANK(M3)),1/(1/M3^$E3+1)*100)</f>
        <v>43.859649122807</v>
      </c>
      <c r="M3" s="12">
        <v>1.28</v>
      </c>
      <c r="N3" s="12">
        <f>IF(NOT(ISBLANK(O3)),1/(1/O3^$E3+1)*100)</f>
        <v>69.93006993006991</v>
      </c>
      <c r="O3" s="12">
        <v>0.43</v>
      </c>
      <c r="P3" s="12">
        <f>IF(NOT(ISBLANK(Q3)),1/(1/Q3^$E3+1)*100)</f>
        <v>45.045045045045</v>
      </c>
      <c r="Q3" s="12">
        <v>1.22</v>
      </c>
      <c r="R3" s="12">
        <f>IF(NOT(ISBLANK(S3)),1/(1/S3^$E3+1)*100)</f>
        <v>94.96676163342831</v>
      </c>
      <c r="S3" s="12">
        <v>0.053</v>
      </c>
      <c r="T3" s="12">
        <f>IF(NOT(ISBLANK(U3)),1/(1/U3^$E3+1)*100)</f>
        <v>99.000099000099</v>
      </c>
      <c r="U3" s="12">
        <v>0.0101</v>
      </c>
      <c r="V3" s="12">
        <v>273</v>
      </c>
      <c r="W3" s="13"/>
    </row>
    <row r="4" ht="15.35" customHeight="1">
      <c r="A4" s="10">
        <v>3</v>
      </c>
      <c r="B4" t="s" s="11">
        <v>28</v>
      </c>
      <c r="C4" t="s" s="11">
        <v>25</v>
      </c>
      <c r="D4" t="s" s="11">
        <v>25</v>
      </c>
      <c r="E4" s="12">
        <f>IF(C4=D4,1,-1)</f>
        <v>1</v>
      </c>
      <c r="F4" t="b" s="12">
        <f>IF(NOT(ISBLANK(G4)),1/(1/G4^$E4+1)*100)</f>
        <v>0</v>
      </c>
      <c r="G4" s="13"/>
      <c r="H4" t="b" s="12">
        <f>IF(NOT(ISBLANK(I4)),1/(1/I4^$E4+1)*100)</f>
        <v>0</v>
      </c>
      <c r="I4" s="13"/>
      <c r="J4" t="b" s="12">
        <f>IF(NOT(ISBLANK(K4)),1/(1/K4^$E4+1)*100)</f>
        <v>0</v>
      </c>
      <c r="K4" s="13"/>
      <c r="L4" t="b" s="12">
        <f>IF(NOT(ISBLANK(M4)),1/(1/M4^$E4+1)*100)</f>
        <v>0</v>
      </c>
      <c r="M4" s="13"/>
      <c r="N4" t="b" s="12">
        <f>IF(NOT(ISBLANK(O4)),1/(1/O4^$E4+1)*100)</f>
        <v>0</v>
      </c>
      <c r="O4" s="13"/>
      <c r="P4" s="12">
        <f>IF(NOT(ISBLANK(Q4)),1/(1/Q4^$E4+1)*100)</f>
        <v>60</v>
      </c>
      <c r="Q4" s="12">
        <v>1.5</v>
      </c>
      <c r="R4" t="b" s="12">
        <f>IF(NOT(ISBLANK(S4)),1/(1/S4^$E4+1)*100)</f>
        <v>0</v>
      </c>
      <c r="S4" s="13"/>
      <c r="T4" s="12">
        <f>IF(NOT(ISBLANK(U4)),1/(1/U4^$E4+1)*100)</f>
        <v>57.9831932773109</v>
      </c>
      <c r="U4" s="12">
        <v>1.38</v>
      </c>
      <c r="V4" s="12">
        <v>273</v>
      </c>
      <c r="W4" s="13"/>
    </row>
    <row r="5" ht="15.35" customHeight="1">
      <c r="A5" s="10">
        <v>4</v>
      </c>
      <c r="B5" t="s" s="11">
        <v>29</v>
      </c>
      <c r="C5" t="s" s="11">
        <v>25</v>
      </c>
      <c r="D5" t="s" s="11">
        <v>25</v>
      </c>
      <c r="E5" s="12">
        <f>IF(C5=D5,1,-1)</f>
        <v>1</v>
      </c>
      <c r="F5" t="b" s="12">
        <f>IF(NOT(ISBLANK(G5)),1/(1/G5^$E5+1)*100)</f>
        <v>0</v>
      </c>
      <c r="G5" s="13"/>
      <c r="H5" t="b" s="12">
        <f>IF(NOT(ISBLANK(I5)),1/(1/I5^$E5+1)*100)</f>
        <v>0</v>
      </c>
      <c r="I5" s="13"/>
      <c r="J5" t="b" s="12">
        <f>IF(NOT(ISBLANK(K5)),1/(1/K5^$E5+1)*100)</f>
        <v>0</v>
      </c>
      <c r="K5" s="13"/>
      <c r="L5" t="b" s="12">
        <f>IF(NOT(ISBLANK(M5)),1/(1/M5^$E5+1)*100)</f>
        <v>0</v>
      </c>
      <c r="M5" s="13"/>
      <c r="N5" t="b" s="12">
        <f>IF(NOT(ISBLANK(O5)),1/(1/O5^$E5+1)*100)</f>
        <v>0</v>
      </c>
      <c r="O5" s="13"/>
      <c r="P5" s="12">
        <f>IF(NOT(ISBLANK(Q5)),1/(1/Q5^$E5+1)*100)</f>
        <v>53.9170506912442</v>
      </c>
      <c r="Q5" s="12">
        <v>1.17</v>
      </c>
      <c r="R5" t="b" s="12">
        <f>IF(NOT(ISBLANK(S5)),1/(1/S5^$E5+1)*100)</f>
        <v>0</v>
      </c>
      <c r="S5" s="13"/>
      <c r="T5" t="b" s="12">
        <f>IF(NOT(ISBLANK(U5)),1/(1/U5^$E5+1)*100)</f>
        <v>0</v>
      </c>
      <c r="U5" s="13"/>
      <c r="V5" s="12">
        <v>273</v>
      </c>
      <c r="W5" s="13"/>
    </row>
    <row r="6" ht="15.35" customHeight="1">
      <c r="A6" s="10">
        <v>5</v>
      </c>
      <c r="B6" t="s" s="11">
        <v>30</v>
      </c>
      <c r="C6" t="s" s="11">
        <v>25</v>
      </c>
      <c r="D6" t="s" s="11">
        <v>25</v>
      </c>
      <c r="E6" s="12">
        <f>IF(C6=D6,1,-1)</f>
        <v>1</v>
      </c>
      <c r="F6" t="b" s="12">
        <f>IF(NOT(ISBLANK(G6)),1/(1/G6^$E6+1)*100)</f>
        <v>0</v>
      </c>
      <c r="G6" s="13"/>
      <c r="H6" t="b" s="12">
        <f>IF(NOT(ISBLANK(I6)),1/(1/I6^$E6+1)*100)</f>
        <v>0</v>
      </c>
      <c r="I6" s="13"/>
      <c r="J6" t="b" s="12">
        <f>IF(NOT(ISBLANK(K6)),1/(1/K6^$E6+1)*100)</f>
        <v>0</v>
      </c>
      <c r="K6" s="13"/>
      <c r="L6" t="b" s="12">
        <f>IF(NOT(ISBLANK(M6)),1/(1/M6^$E6+1)*100)</f>
        <v>0</v>
      </c>
      <c r="M6" s="13"/>
      <c r="N6" t="b" s="12">
        <f>IF(NOT(ISBLANK(O6)),1/(1/O6^$E6+1)*100)</f>
        <v>0</v>
      </c>
      <c r="O6" s="13"/>
      <c r="P6" s="12">
        <f>IF(NOT(ISBLANK(Q6)),1/(1/Q6^$E6+1)*100)</f>
        <v>92.5925925925926</v>
      </c>
      <c r="Q6" s="12">
        <v>12.5</v>
      </c>
      <c r="R6" t="b" s="12">
        <f>IF(NOT(ISBLANK(S6)),1/(1/S6^$E6+1)*100)</f>
        <v>0</v>
      </c>
      <c r="S6" s="13"/>
      <c r="T6" s="12">
        <f>IF(NOT(ISBLANK(U6)),1/(1/U6^$E6+1)*100)</f>
        <v>92.5925925925926</v>
      </c>
      <c r="U6" s="12">
        <v>12.5</v>
      </c>
      <c r="V6" s="12">
        <v>273</v>
      </c>
      <c r="W6" s="13"/>
    </row>
    <row r="7" ht="15.35" customHeight="1">
      <c r="A7" s="10">
        <v>6</v>
      </c>
      <c r="B7" t="s" s="11">
        <v>31</v>
      </c>
      <c r="C7" t="s" s="11">
        <v>24</v>
      </c>
      <c r="D7" t="s" s="11">
        <v>25</v>
      </c>
      <c r="E7" s="12">
        <f>IF(C7=D7,1,-1)</f>
        <v>-1</v>
      </c>
      <c r="F7" t="b" s="12">
        <f>IF(NOT(ISBLANK(G7)),1/(1/G7^$E7+1)*100)</f>
        <v>0</v>
      </c>
      <c r="G7" s="13"/>
      <c r="H7" s="12">
        <f>IF(NOT(ISBLANK(I7)),1/(1/I7^$E7+1)*100)</f>
        <v>8.474576271186439</v>
      </c>
      <c r="I7" s="12">
        <v>10.8</v>
      </c>
      <c r="J7" t="b" s="12">
        <f>IF(NOT(ISBLANK(K7)),1/(1/K7^$E7+1)*100)</f>
        <v>0</v>
      </c>
      <c r="K7" s="13"/>
      <c r="L7" s="12">
        <f>IF(NOT(ISBLANK(M7)),1/(1/M7^$E7+1)*100)</f>
        <v>23.2558139534884</v>
      </c>
      <c r="M7" s="12">
        <v>3.3</v>
      </c>
      <c r="N7" s="12">
        <f>IF(NOT(ISBLANK(O7)),1/(1/O7^$E7+1)*100)</f>
        <v>33.3333333333333</v>
      </c>
      <c r="O7" s="12">
        <v>2</v>
      </c>
      <c r="P7" t="b" s="12">
        <f>IF(NOT(ISBLANK(Q7)),1/(1/Q7^$E7+1)*100)</f>
        <v>0</v>
      </c>
      <c r="Q7" s="13"/>
      <c r="R7" t="b" s="12">
        <f>IF(NOT(ISBLANK(S7)),1/(1/S7^$E7+1)*100)</f>
        <v>0</v>
      </c>
      <c r="S7" s="13"/>
      <c r="T7" t="b" s="12">
        <f>IF(NOT(ISBLANK(U7)),1/(1/U7^$E7+1)*100)</f>
        <v>0</v>
      </c>
      <c r="U7" s="13"/>
      <c r="V7" s="12">
        <v>273</v>
      </c>
      <c r="W7" s="13"/>
    </row>
    <row r="8" ht="15.35" customHeight="1">
      <c r="A8" s="10">
        <v>7</v>
      </c>
      <c r="B8" t="s" s="11">
        <v>32</v>
      </c>
      <c r="C8" t="s" s="11">
        <v>25</v>
      </c>
      <c r="D8" t="s" s="11">
        <v>25</v>
      </c>
      <c r="E8" s="12">
        <f>IF(C8=D8,1,-1)</f>
        <v>1</v>
      </c>
      <c r="F8" t="b" s="12">
        <f>IF(NOT(ISBLANK(G8)),1/(1/G8^$E8+1)*100)</f>
        <v>0</v>
      </c>
      <c r="G8" s="13"/>
      <c r="H8" s="12">
        <f>IF(NOT(ISBLANK(I8)),1/(1/I8^$E8+1)*100)</f>
        <v>80</v>
      </c>
      <c r="I8" s="12">
        <v>4</v>
      </c>
      <c r="J8" s="12">
        <f>IF(NOT(ISBLANK(K8)),1/(1/K8^$E8+1)*100)</f>
        <v>80</v>
      </c>
      <c r="K8" s="12">
        <v>4</v>
      </c>
      <c r="L8" t="b" s="12">
        <f>IF(NOT(ISBLANK(M8)),1/(1/M8^$E8+1)*100)</f>
        <v>0</v>
      </c>
      <c r="M8" s="13"/>
      <c r="N8" t="b" s="12">
        <f>IF(NOT(ISBLANK(O8)),1/(1/O8^$E8+1)*100)</f>
        <v>0</v>
      </c>
      <c r="O8" s="13"/>
      <c r="P8" t="b" s="12">
        <f>IF(NOT(ISBLANK(Q8)),1/(1/Q8^$E8+1)*100)</f>
        <v>0</v>
      </c>
      <c r="Q8" s="13"/>
      <c r="R8" t="b" s="12">
        <f>IF(NOT(ISBLANK(S8)),1/(1/S8^$E8+1)*100)</f>
        <v>0</v>
      </c>
      <c r="S8" s="13"/>
      <c r="T8" t="b" s="12">
        <f>IF(NOT(ISBLANK(U8)),1/(1/U8^$E8+1)*100)</f>
        <v>0</v>
      </c>
      <c r="U8" s="13"/>
      <c r="V8" s="12">
        <v>273</v>
      </c>
      <c r="W8" s="13"/>
    </row>
    <row r="9" ht="15.35" customHeight="1">
      <c r="A9" s="10">
        <v>8</v>
      </c>
      <c r="B9" t="s" s="11">
        <v>33</v>
      </c>
      <c r="C9" t="s" s="11">
        <v>25</v>
      </c>
      <c r="D9" t="s" s="11">
        <v>25</v>
      </c>
      <c r="E9" s="12">
        <f>IF(C9=D9,1,-1)</f>
        <v>1</v>
      </c>
      <c r="F9" t="b" s="12">
        <f>IF(NOT(ISBLANK(G9)),1/(1/G9^$E9+1)*100)</f>
        <v>0</v>
      </c>
      <c r="G9" s="13"/>
      <c r="H9" s="12">
        <f>IF(NOT(ISBLANK(I9)),1/(1/I9^$E9+1)*100)</f>
        <v>57.0815450643777</v>
      </c>
      <c r="I9" s="12">
        <v>1.33</v>
      </c>
      <c r="J9" t="b" s="12">
        <f>IF(NOT(ISBLANK(K9)),1/(1/K9^$E9+1)*100)</f>
        <v>0</v>
      </c>
      <c r="K9" s="13"/>
      <c r="L9" t="b" s="12">
        <f>IF(NOT(ISBLANK(M9)),1/(1/M9^$E9+1)*100)</f>
        <v>0</v>
      </c>
      <c r="M9" s="13"/>
      <c r="N9" t="b" s="12">
        <f>IF(NOT(ISBLANK(O9)),1/(1/O9^$E9+1)*100)</f>
        <v>0</v>
      </c>
      <c r="O9" s="13"/>
      <c r="P9" t="b" s="12">
        <f>IF(NOT(ISBLANK(Q9)),1/(1/Q9^$E9+1)*100)</f>
        <v>0</v>
      </c>
      <c r="Q9" s="13"/>
      <c r="R9" t="b" s="12">
        <f>IF(NOT(ISBLANK(S9)),1/(1/S9^$E9+1)*100)</f>
        <v>0</v>
      </c>
      <c r="S9" s="13"/>
      <c r="T9" t="b" s="12">
        <f>IF(NOT(ISBLANK(U9)),1/(1/U9^$E9+1)*100)</f>
        <v>0</v>
      </c>
      <c r="U9" s="13"/>
      <c r="V9" s="12">
        <v>273</v>
      </c>
      <c r="W9" s="13"/>
    </row>
    <row r="10" ht="15.35" customHeight="1">
      <c r="A10" s="10">
        <v>9</v>
      </c>
      <c r="B10" t="s" s="11">
        <v>34</v>
      </c>
      <c r="C10" t="s" s="11">
        <v>24</v>
      </c>
      <c r="D10" t="s" s="11">
        <v>25</v>
      </c>
      <c r="E10" s="12">
        <f>IF(C10=D10,1,-1)</f>
        <v>-1</v>
      </c>
      <c r="F10" s="12">
        <f>IF(NOT(ISBLANK(G10)),1/(1/G10^$E10+1)*100)</f>
        <v>26.3157894736842</v>
      </c>
      <c r="G10" s="12">
        <v>2.8</v>
      </c>
      <c r="H10" s="12">
        <f>IF(NOT(ISBLANK(I10)),1/(1/I10^$E10+1)*100)</f>
        <v>23.8095238095238</v>
      </c>
      <c r="I10" s="12">
        <v>3.2</v>
      </c>
      <c r="J10" s="12">
        <f>IF(NOT(ISBLANK(K10)),1/(1/K10^$E10+1)*100)</f>
        <v>27.027027027027</v>
      </c>
      <c r="K10" s="12">
        <v>2.7</v>
      </c>
      <c r="L10" s="12">
        <f>IF(NOT(ISBLANK(M10)),1/(1/M10^$E10+1)*100)</f>
        <v>68.9655172413793</v>
      </c>
      <c r="M10" s="12">
        <v>0.45</v>
      </c>
      <c r="N10" s="12">
        <f>IF(NOT(ISBLANK(O10)),1/(1/O10^$E10+1)*100)</f>
        <v>84.03361344537819</v>
      </c>
      <c r="O10" s="12">
        <v>0.19</v>
      </c>
      <c r="P10" s="12">
        <f>IF(NOT(ISBLANK(Q10)),1/(1/Q10^$E10+1)*100)</f>
        <v>87.719298245614</v>
      </c>
      <c r="Q10" s="12">
        <v>0.14</v>
      </c>
      <c r="R10" s="12">
        <f>IF(NOT(ISBLANK(S10)),1/(1/S10^$E10+1)*100)</f>
        <v>88.0281690140845</v>
      </c>
      <c r="S10" s="12">
        <v>0.136</v>
      </c>
      <c r="T10" s="12">
        <f>IF(NOT(ISBLANK(U10)),1/(1/U10^$E10+1)*100)</f>
        <v>90.9918107370337</v>
      </c>
      <c r="U10" s="12">
        <v>0.099</v>
      </c>
      <c r="V10" s="12">
        <v>273</v>
      </c>
      <c r="W10" s="11"/>
    </row>
    <row r="11" ht="15.35" customHeight="1">
      <c r="A11" s="10">
        <v>10</v>
      </c>
      <c r="B11" t="s" s="11">
        <v>35</v>
      </c>
      <c r="C11" t="s" s="11">
        <v>24</v>
      </c>
      <c r="D11" t="s" s="11">
        <v>25</v>
      </c>
      <c r="E11" s="12">
        <f>IF(C11=D11,1,-1)</f>
        <v>-1</v>
      </c>
      <c r="F11" s="12">
        <f>IF(NOT(ISBLANK(G11)),1/(1/G11^$E11+1)*100)</f>
        <v>49.0196078431373</v>
      </c>
      <c r="G11" s="12">
        <v>1.04</v>
      </c>
      <c r="H11" s="12">
        <f>IF(NOT(ISBLANK(I11)),1/(1/I11^$E11+1)*100)</f>
        <v>33.3333333333333</v>
      </c>
      <c r="I11" s="12">
        <v>2</v>
      </c>
      <c r="J11" t="b" s="12">
        <f>IF(NOT(ISBLANK(K11)),1/(1/K11^$E11+1)*100)</f>
        <v>0</v>
      </c>
      <c r="K11" s="13"/>
      <c r="L11" t="b" s="12">
        <f>IF(NOT(ISBLANK(M11)),1/(1/M11^$E11+1)*100)</f>
        <v>0</v>
      </c>
      <c r="M11" s="13"/>
      <c r="N11" t="b" s="12">
        <f>IF(NOT(ISBLANK(O11)),1/(1/O11^$E11+1)*100)</f>
        <v>0</v>
      </c>
      <c r="O11" s="13"/>
      <c r="P11" s="12">
        <f>IF(NOT(ISBLANK(Q11)),1/(1/Q11^$E11+1)*100)</f>
        <v>84.03361344537819</v>
      </c>
      <c r="Q11" s="12">
        <v>0.19</v>
      </c>
      <c r="R11" t="b" s="12">
        <f>IF(NOT(ISBLANK(S11)),1/(1/S11^$E11+1)*100)</f>
        <v>0</v>
      </c>
      <c r="S11" s="13"/>
      <c r="T11" t="b" s="12">
        <f>IF(NOT(ISBLANK(U11)),1/(1/U11^$E11+1)*100)</f>
        <v>0</v>
      </c>
      <c r="U11" s="13"/>
      <c r="V11" s="12">
        <v>273</v>
      </c>
      <c r="W11" s="13"/>
    </row>
    <row r="12" ht="15.35" customHeight="1">
      <c r="A12" s="10">
        <v>11</v>
      </c>
      <c r="B12" t="s" s="11">
        <v>36</v>
      </c>
      <c r="C12" t="s" s="11">
        <v>24</v>
      </c>
      <c r="D12" t="s" s="11">
        <v>25</v>
      </c>
      <c r="E12" s="12">
        <f>IF(C12=D12,1,-1)</f>
        <v>-1</v>
      </c>
      <c r="F12" s="12">
        <f>IF(NOT(ISBLANK(G12)),1/(1/G12^$E12+1)*100)</f>
        <v>68.9655172413793</v>
      </c>
      <c r="G12" s="12">
        <v>0.45</v>
      </c>
      <c r="H12" s="12">
        <f>IF(NOT(ISBLANK(I12)),1/(1/I12^$E12+1)*100)</f>
        <v>37.037037037037</v>
      </c>
      <c r="I12" s="12">
        <v>1.7</v>
      </c>
      <c r="J12" t="b" s="12">
        <f>IF(NOT(ISBLANK(K12)),1/(1/K12^$E12+1)*100)</f>
        <v>0</v>
      </c>
      <c r="K12" s="13"/>
      <c r="L12" t="b" s="12">
        <f>IF(NOT(ISBLANK(M12)),1/(1/M12^$E12+1)*100)</f>
        <v>0</v>
      </c>
      <c r="M12" s="13"/>
      <c r="N12" t="b" s="12">
        <f>IF(NOT(ISBLANK(O12)),1/(1/O12^$E12+1)*100)</f>
        <v>0</v>
      </c>
      <c r="O12" s="13"/>
      <c r="P12" t="b" s="12">
        <f>IF(NOT(ISBLANK(Q12)),1/(1/Q12^$E12+1)*100)</f>
        <v>0</v>
      </c>
      <c r="Q12" s="13"/>
      <c r="R12" t="b" s="12">
        <f>IF(NOT(ISBLANK(S12)),1/(1/S12^$E12+1)*100)</f>
        <v>0</v>
      </c>
      <c r="S12" s="13"/>
      <c r="T12" t="b" s="12">
        <f>IF(NOT(ISBLANK(U12)),1/(1/U12^$E12+1)*100)</f>
        <v>0</v>
      </c>
      <c r="U12" s="13"/>
      <c r="V12" s="12">
        <v>273</v>
      </c>
      <c r="W12" s="13"/>
    </row>
    <row r="13" ht="15.35" customHeight="1">
      <c r="A13" s="10">
        <v>12</v>
      </c>
      <c r="B13" t="s" s="11">
        <v>37</v>
      </c>
      <c r="C13" t="s" s="11">
        <v>25</v>
      </c>
      <c r="D13" t="s" s="11">
        <v>25</v>
      </c>
      <c r="E13" s="12">
        <f>IF(C13=D13,1,-1)</f>
        <v>1</v>
      </c>
      <c r="F13" s="12">
        <f>IF(NOT(ISBLANK(G13)),1/(1/G13^$E13+1)*100)</f>
        <v>76.7441860465116</v>
      </c>
      <c r="G13" s="12">
        <v>3.3</v>
      </c>
      <c r="H13" s="12">
        <f>IF(NOT(ISBLANK(I13)),1/(1/I13^$E13+1)*100)</f>
        <v>57.9831932773109</v>
      </c>
      <c r="I13" s="12">
        <f>1.38</f>
        <v>1.38</v>
      </c>
      <c r="J13" t="b" s="12">
        <f>IF(NOT(ISBLANK(K13)),1/(1/K13^$E13+1)*100)</f>
        <v>0</v>
      </c>
      <c r="K13" s="13"/>
      <c r="L13" s="12">
        <f>IF(NOT(ISBLANK(M13)),1/(1/M13^$E13+1)*100)</f>
        <v>64.0287769784173</v>
      </c>
      <c r="M13" s="12">
        <v>1.78</v>
      </c>
      <c r="N13" t="b" s="12">
        <f>IF(NOT(ISBLANK(O13)),1/(1/O13^$E13+1)*100)</f>
        <v>0</v>
      </c>
      <c r="O13" s="13"/>
      <c r="P13" t="b" s="12">
        <f>IF(NOT(ISBLANK(Q13)),1/(1/Q13^$E13+1)*100)</f>
        <v>0</v>
      </c>
      <c r="Q13" s="13"/>
      <c r="R13" t="b" s="12">
        <f>IF(NOT(ISBLANK(S13)),1/(1/S13^$E13+1)*100)</f>
        <v>0</v>
      </c>
      <c r="S13" s="13"/>
      <c r="T13" t="b" s="12">
        <f>IF(NOT(ISBLANK(U13)),1/(1/U13^$E13+1)*100)</f>
        <v>0</v>
      </c>
      <c r="U13" s="13"/>
      <c r="V13" s="12">
        <v>273</v>
      </c>
      <c r="W13" s="13"/>
    </row>
    <row r="14" ht="15.35" customHeight="1">
      <c r="A14" s="10">
        <v>13</v>
      </c>
      <c r="B14" t="s" s="11">
        <v>38</v>
      </c>
      <c r="C14" t="s" s="11">
        <v>24</v>
      </c>
      <c r="D14" t="s" s="11">
        <v>25</v>
      </c>
      <c r="E14" s="12">
        <f>IF(C14=D14,1,-1)</f>
        <v>-1</v>
      </c>
      <c r="F14" t="b" s="12">
        <f>IF(NOT(ISBLANK(G14)),1/(1/G14^$E14+1)*100)</f>
        <v>0</v>
      </c>
      <c r="G14" s="13"/>
      <c r="H14" s="12">
        <f>IF(NOT(ISBLANK(I14)),1/(1/I14^$E14+1)*100)</f>
        <v>4.16666666666667</v>
      </c>
      <c r="I14" s="12">
        <v>23</v>
      </c>
      <c r="J14" t="b" s="12">
        <f>IF(NOT(ISBLANK(K14)),1/(1/K14^$E14+1)*100)</f>
        <v>0</v>
      </c>
      <c r="K14" s="13"/>
      <c r="L14" s="12">
        <f>IF(NOT(ISBLANK(M14)),1/(1/M14^$E14+1)*100)</f>
        <v>20</v>
      </c>
      <c r="M14" s="12">
        <v>4</v>
      </c>
      <c r="N14" s="12">
        <f>IF(NOT(ISBLANK(O14)),1/(1/O14^$E14+1)*100)</f>
        <v>22.7272727272727</v>
      </c>
      <c r="O14" s="12">
        <v>3.4</v>
      </c>
      <c r="P14" t="b" s="12">
        <f>IF(NOT(ISBLANK(Q14)),1/(1/Q14^$E14+1)*100)</f>
        <v>0</v>
      </c>
      <c r="Q14" s="13"/>
      <c r="R14" t="b" s="12">
        <f>IF(NOT(ISBLANK(S14)),1/(1/S14^$E14+1)*100)</f>
        <v>0</v>
      </c>
      <c r="S14" s="13"/>
      <c r="T14" t="b" s="12">
        <f>IF(NOT(ISBLANK(U14)),1/(1/U14^$E14+1)*100)</f>
        <v>0</v>
      </c>
      <c r="U14" s="13"/>
      <c r="V14" s="12">
        <v>273</v>
      </c>
      <c r="W14" s="13"/>
    </row>
    <row r="15" ht="15.35" customHeight="1">
      <c r="A15" s="10">
        <v>14</v>
      </c>
      <c r="B15" t="s" s="11">
        <v>39</v>
      </c>
      <c r="C15" t="s" s="11">
        <v>24</v>
      </c>
      <c r="D15" t="s" s="11">
        <v>25</v>
      </c>
      <c r="E15" s="12">
        <f>IF(C15=D15,1,-1)</f>
        <v>-1</v>
      </c>
      <c r="F15" t="b" s="12">
        <f>IF(NOT(ISBLANK(G15)),1/(1/G15^$E15+1)*100)</f>
        <v>0</v>
      </c>
      <c r="G15" s="13"/>
      <c r="H15" s="12">
        <f>IF(NOT(ISBLANK(I15)),1/(1/I15^$E15+1)*100)</f>
        <v>5</v>
      </c>
      <c r="I15" s="12">
        <v>19</v>
      </c>
      <c r="J15" t="b" s="12">
        <f>IF(NOT(ISBLANK(K15)),1/(1/K15^$E15+1)*100)</f>
        <v>0</v>
      </c>
      <c r="K15" s="13"/>
      <c r="L15" s="12">
        <f>IF(NOT(ISBLANK(M15)),1/(1/M15^$E15+1)*100)</f>
        <v>20</v>
      </c>
      <c r="M15" s="12">
        <v>4</v>
      </c>
      <c r="N15" s="12">
        <f>IF(NOT(ISBLANK(O15)),1/(1/O15^$E15+1)*100)</f>
        <v>22.7272727272727</v>
      </c>
      <c r="O15" s="12">
        <v>3.4</v>
      </c>
      <c r="P15" t="b" s="12">
        <f>IF(NOT(ISBLANK(Q15)),1/(1/Q15^$E15+1)*100)</f>
        <v>0</v>
      </c>
      <c r="Q15" s="13"/>
      <c r="R15" t="b" s="12">
        <f>IF(NOT(ISBLANK(S15)),1/(1/S15^$E15+1)*100)</f>
        <v>0</v>
      </c>
      <c r="S15" s="13"/>
      <c r="T15" t="b" s="12">
        <f>IF(NOT(ISBLANK(U15)),1/(1/U15^$E15+1)*100)</f>
        <v>0</v>
      </c>
      <c r="U15" s="13"/>
      <c r="V15" s="12">
        <v>273</v>
      </c>
      <c r="W15" s="13"/>
    </row>
    <row r="16" ht="15.35" customHeight="1">
      <c r="A16" s="10">
        <v>15</v>
      </c>
      <c r="B16" t="s" s="11">
        <v>40</v>
      </c>
      <c r="C16" t="s" s="11">
        <v>24</v>
      </c>
      <c r="D16" t="s" s="11">
        <v>25</v>
      </c>
      <c r="E16" s="12">
        <f>IF(C16=D16,1,-1)</f>
        <v>-1</v>
      </c>
      <c r="F16" t="b" s="12">
        <f>IF(NOT(ISBLANK(G16)),1/(1/G16^$E16+1)*100)</f>
        <v>0</v>
      </c>
      <c r="G16" s="13"/>
      <c r="H16" s="12">
        <f>IF(NOT(ISBLANK(I16)),1/(1/I16^$E16+1)*100)</f>
        <v>16.9491525423729</v>
      </c>
      <c r="I16" s="12">
        <v>4.9</v>
      </c>
      <c r="J16" t="b" s="12">
        <f>IF(NOT(ISBLANK(K16)),1/(1/K16^$E16+1)*100)</f>
        <v>0</v>
      </c>
      <c r="K16" s="13"/>
      <c r="L16" s="12">
        <f>IF(NOT(ISBLANK(M16)),1/(1/M16^$E16+1)*100)</f>
        <v>68.02721088435371</v>
      </c>
      <c r="M16" s="12">
        <v>0.47</v>
      </c>
      <c r="N16" s="12">
        <f>IF(NOT(ISBLANK(O16)),1/(1/O16^$E16+1)*100)</f>
        <v>84.03361344537819</v>
      </c>
      <c r="O16" s="12">
        <v>0.19</v>
      </c>
      <c r="P16" s="12">
        <f>IF(NOT(ISBLANK(Q16)),1/(1/Q16^$E16+1)*100)</f>
        <v>83.3333333333333</v>
      </c>
      <c r="Q16" s="12">
        <v>0.2</v>
      </c>
      <c r="R16" t="b" s="12">
        <f>IF(NOT(ISBLANK(S16)),1/(1/S16^$E16+1)*100)</f>
        <v>0</v>
      </c>
      <c r="S16" s="13"/>
      <c r="T16" t="b" s="12">
        <f>IF(NOT(ISBLANK(U16)),1/(1/U16^$E16+1)*100)</f>
        <v>0</v>
      </c>
      <c r="U16" s="13"/>
      <c r="V16" s="12">
        <v>273</v>
      </c>
      <c r="W16" s="13"/>
    </row>
    <row r="17" ht="15.35" customHeight="1">
      <c r="A17" s="10">
        <v>16</v>
      </c>
      <c r="B17" t="s" s="11">
        <v>41</v>
      </c>
      <c r="C17" t="s" s="11">
        <v>24</v>
      </c>
      <c r="D17" t="s" s="11">
        <v>25</v>
      </c>
      <c r="E17" s="12">
        <f>IF(C17=D17,1,-1)</f>
        <v>-1</v>
      </c>
      <c r="F17" t="b" s="12">
        <f>IF(NOT(ISBLANK(G17)),1/(1/G17^$E17+1)*100)</f>
        <v>0</v>
      </c>
      <c r="G17" s="13"/>
      <c r="H17" s="12">
        <f>IF(NOT(ISBLANK(I17)),1/(1/I17^$E17+1)*100)</f>
        <v>46.9483568075117</v>
      </c>
      <c r="I17" s="12">
        <v>1.13</v>
      </c>
      <c r="J17" t="b" s="12">
        <f>IF(NOT(ISBLANK(K17)),1/(1/K17^$E17+1)*100)</f>
        <v>0</v>
      </c>
      <c r="K17" s="13"/>
      <c r="L17" t="b" s="12">
        <f>IF(NOT(ISBLANK(M17)),1/(1/M17^$E17+1)*100)</f>
        <v>0</v>
      </c>
      <c r="M17" s="13"/>
      <c r="N17" t="b" s="12">
        <f>IF(NOT(ISBLANK(O17)),1/(1/O17^$E17+1)*100)</f>
        <v>0</v>
      </c>
      <c r="O17" s="13"/>
      <c r="P17" t="b" s="12">
        <f>IF(NOT(ISBLANK(Q17)),1/(1/Q17^$E17+1)*100)</f>
        <v>0</v>
      </c>
      <c r="Q17" s="13"/>
      <c r="R17" t="b" s="12">
        <f>IF(NOT(ISBLANK(S17)),1/(1/S17^$E17+1)*100)</f>
        <v>0</v>
      </c>
      <c r="S17" s="13"/>
      <c r="T17" t="b" s="12">
        <f>IF(NOT(ISBLANK(U17)),1/(1/U17^$E17+1)*100)</f>
        <v>0</v>
      </c>
      <c r="U17" s="13"/>
      <c r="V17" s="12">
        <v>273</v>
      </c>
      <c r="W17" s="13"/>
    </row>
    <row r="18" ht="15.35" customHeight="1">
      <c r="A18" s="10">
        <v>17</v>
      </c>
      <c r="B18" t="s" s="11">
        <v>42</v>
      </c>
      <c r="C18" t="s" s="11">
        <v>25</v>
      </c>
      <c r="D18" t="s" s="11">
        <v>25</v>
      </c>
      <c r="E18" s="12">
        <f>IF(C18=D18,1,-1)</f>
        <v>1</v>
      </c>
      <c r="F18" t="b" s="12">
        <f>IF(NOT(ISBLANK(G18)),1/(1/G18^$E18+1)*100)</f>
        <v>0</v>
      </c>
      <c r="G18" s="13"/>
      <c r="H18" t="b" s="12">
        <f>IF(NOT(ISBLANK(I18)),1/(1/I18^$E18+1)*100)</f>
        <v>0</v>
      </c>
      <c r="I18" s="13"/>
      <c r="J18" s="12">
        <f>IF(NOT(ISBLANK(K18)),1/(1/K18^$E18+1)*100)</f>
        <v>70.5882352941176</v>
      </c>
      <c r="K18" s="12">
        <v>2.4</v>
      </c>
      <c r="L18" t="b" s="12">
        <f>IF(NOT(ISBLANK(M18)),1/(1/M18^$E18+1)*100)</f>
        <v>0</v>
      </c>
      <c r="M18" s="13"/>
      <c r="N18" t="b" s="12">
        <f>IF(NOT(ISBLANK(O18)),1/(1/O18^$E18+1)*100)</f>
        <v>0</v>
      </c>
      <c r="O18" s="13"/>
      <c r="P18" t="b" s="12">
        <f>IF(NOT(ISBLANK(Q18)),1/(1/Q18^$E18+1)*100)</f>
        <v>0</v>
      </c>
      <c r="Q18" s="13"/>
      <c r="R18" t="b" s="12">
        <f>IF(NOT(ISBLANK(S18)),1/(1/S18^$E18+1)*100)</f>
        <v>0</v>
      </c>
      <c r="S18" s="13"/>
      <c r="T18" t="b" s="12">
        <f>IF(NOT(ISBLANK(U18)),1/(1/U18^$E18+1)*100)</f>
        <v>0</v>
      </c>
      <c r="U18" s="13"/>
      <c r="V18" s="12">
        <v>273</v>
      </c>
      <c r="W18" s="13"/>
    </row>
    <row r="19" ht="15.35" customHeight="1">
      <c r="A19" s="10">
        <v>18</v>
      </c>
      <c r="B19" t="s" s="11">
        <v>43</v>
      </c>
      <c r="C19" t="s" s="14">
        <v>25</v>
      </c>
      <c r="D19" t="s" s="11">
        <v>24</v>
      </c>
      <c r="E19" s="12">
        <f>IF(C19=D19,1,-1)</f>
        <v>-1</v>
      </c>
      <c r="F19" t="b" s="12">
        <f>IF(NOT(ISBLANK(G19)),1/(1/G19^$E19+1)*100)</f>
        <v>0</v>
      </c>
      <c r="G19" s="13"/>
      <c r="H19" s="12">
        <f>IF(NOT(ISBLANK(I19)),1/(1/I19^$E19+1)*100)</f>
        <v>5</v>
      </c>
      <c r="I19" s="12">
        <v>19</v>
      </c>
      <c r="J19" t="b" s="12">
        <f>IF(NOT(ISBLANK(K19)),1/(1/K19^$E19+1)*100)</f>
        <v>0</v>
      </c>
      <c r="K19" s="13"/>
      <c r="L19" s="12">
        <f>IF(NOT(ISBLANK(M19)),1/(1/M19^$E19+1)*100)</f>
        <v>5.98802395209581</v>
      </c>
      <c r="M19" s="12">
        <v>15.7</v>
      </c>
      <c r="N19" s="12">
        <f>IF(NOT(ISBLANK(O19)),1/(1/O19^$E19+1)*100)</f>
        <v>4</v>
      </c>
      <c r="O19" s="12">
        <v>24</v>
      </c>
      <c r="P19" s="12">
        <f>IF(NOT(ISBLANK(Q19)),1/(1/Q19^$E19+1)*100)</f>
        <v>20</v>
      </c>
      <c r="Q19" s="12">
        <v>4</v>
      </c>
      <c r="R19" t="b" s="12">
        <f>IF(NOT(ISBLANK(S19)),1/(1/S19^$E19+1)*100)</f>
        <v>0</v>
      </c>
      <c r="S19" s="13"/>
      <c r="T19" t="b" s="12">
        <f>IF(NOT(ISBLANK(U19)),1/(1/U19^$E19+1)*100)</f>
        <v>0</v>
      </c>
      <c r="U19" s="13"/>
      <c r="V19" s="12">
        <v>273</v>
      </c>
      <c r="W19" t="s" s="14">
        <v>44</v>
      </c>
    </row>
    <row r="20" ht="15.35" customHeight="1">
      <c r="A20" s="10">
        <v>19</v>
      </c>
      <c r="B20" t="s" s="11">
        <v>45</v>
      </c>
      <c r="C20" t="s" s="11">
        <v>25</v>
      </c>
      <c r="D20" t="s" s="11">
        <v>24</v>
      </c>
      <c r="E20" s="12">
        <f>IF(C20=D20,1,-1)</f>
        <v>-1</v>
      </c>
      <c r="F20" s="12">
        <f>IF(NOT(ISBLANK(G20)),1/(1/G20^$E20+1)*100)</f>
        <v>23.2558139534884</v>
      </c>
      <c r="G20" s="12">
        <v>3.3</v>
      </c>
      <c r="H20" s="12">
        <f>IF(NOT(ISBLANK(I20)),1/(1/I20^$E20+1)*100)</f>
        <v>14.9253731343284</v>
      </c>
      <c r="I20" s="12">
        <v>5.7</v>
      </c>
      <c r="J20" s="12">
        <f>IF(NOT(ISBLANK(K20)),1/(1/K20^$E20+1)*100)</f>
        <v>12.987012987013</v>
      </c>
      <c r="K20" s="12">
        <v>6.7</v>
      </c>
      <c r="L20" t="b" s="12">
        <f>IF(NOT(ISBLANK(M20)),1/(1/M20^$E20+1)*100)</f>
        <v>0</v>
      </c>
      <c r="M20" s="13"/>
      <c r="N20" s="12">
        <f>IF(NOT(ISBLANK(O20)),1/(1/O20^$E20+1)*100)</f>
        <v>65.78947368421051</v>
      </c>
      <c r="O20" s="12">
        <v>0.52</v>
      </c>
      <c r="P20" t="b" s="12">
        <f>IF(NOT(ISBLANK(Q20)),1/(1/Q20^$E20+1)*100)</f>
        <v>0</v>
      </c>
      <c r="Q20" s="13"/>
      <c r="R20" s="12">
        <f>IF(NOT(ISBLANK(S20)),1/(1/S20^$E20+1)*100)</f>
        <v>44.0528634361233</v>
      </c>
      <c r="S20" s="12">
        <v>1.27</v>
      </c>
      <c r="T20" s="12">
        <f>IF(NOT(ISBLANK(U20)),1/(1/U20^$E20+1)*100)</f>
        <v>59.1715976331361</v>
      </c>
      <c r="U20" s="12">
        <v>0.6899999999999999</v>
      </c>
      <c r="V20" s="12">
        <v>273</v>
      </c>
      <c r="W20" s="13"/>
    </row>
    <row r="21" ht="15.35" customHeight="1">
      <c r="A21" s="10">
        <v>20</v>
      </c>
      <c r="B21" t="s" s="11">
        <v>46</v>
      </c>
      <c r="C21" t="s" s="11">
        <v>25</v>
      </c>
      <c r="D21" t="s" s="11">
        <v>24</v>
      </c>
      <c r="E21" s="12">
        <f>IF(C21=D21,1,-1)</f>
        <v>-1</v>
      </c>
      <c r="F21" s="12">
        <f>IF(NOT(ISBLANK(G21)),1/(1/G21^$E21+1)*100)</f>
        <v>27.027027027027</v>
      </c>
      <c r="G21" s="12">
        <v>2.7</v>
      </c>
      <c r="H21" s="12">
        <f>IF(NOT(ISBLANK(I21)),1/(1/I21^$E21+1)*100)</f>
        <v>17.8571428571429</v>
      </c>
      <c r="I21" s="12">
        <v>4.6</v>
      </c>
      <c r="J21" s="12">
        <f>IF(NOT(ISBLANK(K21)),1/(1/K21^$E21+1)*100)</f>
        <v>16.9491525423729</v>
      </c>
      <c r="K21" s="12">
        <v>4.9</v>
      </c>
      <c r="L21" t="b" s="12">
        <f>IF(NOT(ISBLANK(M21)),1/(1/M21^$E21+1)*100)</f>
        <v>0</v>
      </c>
      <c r="M21" s="13"/>
      <c r="N21" s="12">
        <f>IF(NOT(ISBLANK(O21)),1/(1/O21^$E21+1)*100)</f>
        <v>78.74015748031501</v>
      </c>
      <c r="O21" s="12">
        <v>0.27</v>
      </c>
      <c r="P21" t="b" s="12">
        <f>IF(NOT(ISBLANK(Q21)),1/(1/Q21^$E21+1)*100)</f>
        <v>0</v>
      </c>
      <c r="Q21" s="13"/>
      <c r="R21" t="b" s="12">
        <f>IF(NOT(ISBLANK(S21)),1/(1/S21^$E21+1)*100)</f>
        <v>0</v>
      </c>
      <c r="S21" s="13"/>
      <c r="T21" t="b" s="12">
        <f>IF(NOT(ISBLANK(U21)),1/(1/U21^$E21+1)*100)</f>
        <v>0</v>
      </c>
      <c r="U21" s="13"/>
      <c r="V21" s="12">
        <v>273</v>
      </c>
      <c r="W21" s="13"/>
    </row>
    <row r="22" ht="15.35" customHeight="1">
      <c r="A22" s="10">
        <v>21</v>
      </c>
      <c r="B22" t="s" s="11">
        <v>47</v>
      </c>
      <c r="C22" t="s" s="11">
        <v>25</v>
      </c>
      <c r="D22" t="s" s="11">
        <v>24</v>
      </c>
      <c r="E22" s="12">
        <f>IF(C22=D22,1,-1)</f>
        <v>-1</v>
      </c>
      <c r="F22" t="b" s="12">
        <f>IF(NOT(ISBLANK(G22)),1/(1/G22^$E22+1)*100)</f>
        <v>0</v>
      </c>
      <c r="G22" s="13"/>
      <c r="H22" t="b" s="12">
        <f>IF(NOT(ISBLANK(I22)),1/(1/I22^$E22+1)*100)</f>
        <v>0</v>
      </c>
      <c r="I22" s="13"/>
      <c r="J22" s="12">
        <f>IF(NOT(ISBLANK(K22)),1/(1/K22^$E22+1)*100)</f>
        <v>12.0481927710843</v>
      </c>
      <c r="K22" s="12">
        <v>7.3</v>
      </c>
      <c r="L22" t="b" s="12">
        <f>IF(NOT(ISBLANK(M22)),1/(1/M22^$E22+1)*100)</f>
        <v>0</v>
      </c>
      <c r="M22" s="13"/>
      <c r="N22" t="b" s="12">
        <f>IF(NOT(ISBLANK(O22)),1/(1/O22^$E22+1)*100)</f>
        <v>0</v>
      </c>
      <c r="O22" s="13"/>
      <c r="P22" t="b" s="12">
        <f>IF(NOT(ISBLANK(Q22)),1/(1/Q22^$E22+1)*100)</f>
        <v>0</v>
      </c>
      <c r="Q22" s="13"/>
      <c r="R22" t="b" s="12">
        <f>IF(NOT(ISBLANK(S22)),1/(1/S22^$E22+1)*100)</f>
        <v>0</v>
      </c>
      <c r="S22" s="13"/>
      <c r="T22" t="b" s="12">
        <f>IF(NOT(ISBLANK(U22)),1/(1/U22^$E22+1)*100)</f>
        <v>0</v>
      </c>
      <c r="U22" s="13"/>
      <c r="V22" s="12">
        <v>273</v>
      </c>
      <c r="W22" s="13"/>
    </row>
    <row r="23" ht="15.35" customHeight="1">
      <c r="A23" s="10">
        <v>22</v>
      </c>
      <c r="B23" t="s" s="11">
        <v>48</v>
      </c>
      <c r="C23" t="s" s="11">
        <v>25</v>
      </c>
      <c r="D23" t="s" s="11">
        <v>24</v>
      </c>
      <c r="E23" s="12">
        <f>IF(C23=D23,1,-1)</f>
        <v>-1</v>
      </c>
      <c r="F23" t="b" s="12">
        <f>IF(NOT(ISBLANK(G23)),1/(1/G23^$E23+1)*100)</f>
        <v>0</v>
      </c>
      <c r="G23" s="13"/>
      <c r="H23" t="b" s="12">
        <f>IF(NOT(ISBLANK(I23)),1/(1/I23^$E23+1)*100)</f>
        <v>0</v>
      </c>
      <c r="I23" s="13"/>
      <c r="J23" s="12">
        <f>IF(NOT(ISBLANK(K23)),1/(1/K23^$E23+1)*100)</f>
        <v>18.8679245283019</v>
      </c>
      <c r="K23" s="12">
        <v>4.3</v>
      </c>
      <c r="L23" t="b" s="12">
        <f>IF(NOT(ISBLANK(M23)),1/(1/M23^$E23+1)*100)</f>
        <v>0</v>
      </c>
      <c r="M23" s="13"/>
      <c r="N23" t="b" s="12">
        <f>IF(NOT(ISBLANK(O23)),1/(1/O23^$E23+1)*100)</f>
        <v>0</v>
      </c>
      <c r="O23" s="13"/>
      <c r="P23" t="b" s="12">
        <f>IF(NOT(ISBLANK(Q23)),1/(1/Q23^$E23+1)*100)</f>
        <v>0</v>
      </c>
      <c r="Q23" s="13"/>
      <c r="R23" t="b" s="12">
        <f>IF(NOT(ISBLANK(S23)),1/(1/S23^$E23+1)*100)</f>
        <v>0</v>
      </c>
      <c r="S23" s="13"/>
      <c r="T23" t="b" s="12">
        <f>IF(NOT(ISBLANK(U23)),1/(1/U23^$E23+1)*100)</f>
        <v>0</v>
      </c>
      <c r="U23" s="13"/>
      <c r="V23" s="12">
        <v>273</v>
      </c>
      <c r="W23" s="13"/>
    </row>
    <row r="24" ht="15.35" customHeight="1">
      <c r="A24" s="10">
        <v>23</v>
      </c>
      <c r="B24" t="s" s="11">
        <v>49</v>
      </c>
      <c r="C24" t="s" s="11">
        <v>25</v>
      </c>
      <c r="D24" t="s" s="11">
        <v>24</v>
      </c>
      <c r="E24" s="12">
        <f>IF(C24=D24,1,-1)</f>
        <v>-1</v>
      </c>
      <c r="F24" t="b" s="12">
        <f>IF(NOT(ISBLANK(G24)),1/(1/G24^$E24+1)*100)</f>
        <v>0</v>
      </c>
      <c r="G24" s="13"/>
      <c r="H24" s="12">
        <f>IF(NOT(ISBLANK(I24)),1/(1/I24^$E24+1)*100)</f>
        <v>16.9491525423729</v>
      </c>
      <c r="I24" s="12">
        <v>4.9</v>
      </c>
      <c r="J24" s="12">
        <f>IF(NOT(ISBLANK(K24)),1/(1/K24^$E24+1)*100)</f>
        <v>20</v>
      </c>
      <c r="K24" s="12">
        <v>4</v>
      </c>
      <c r="L24" t="b" s="12">
        <f>IF(NOT(ISBLANK(M24)),1/(1/M24^$E24+1)*100)</f>
        <v>0</v>
      </c>
      <c r="M24" s="13"/>
      <c r="N24" t="b" s="12">
        <f>IF(NOT(ISBLANK(O24)),1/(1/O24^$E24+1)*100)</f>
        <v>0</v>
      </c>
      <c r="O24" s="13"/>
      <c r="P24" t="b" s="12">
        <f>IF(NOT(ISBLANK(Q24)),1/(1/Q24^$E24+1)*100)</f>
        <v>0</v>
      </c>
      <c r="Q24" s="13"/>
      <c r="R24" t="b" s="12">
        <f>IF(NOT(ISBLANK(S24)),1/(1/S24^$E24+1)*100)</f>
        <v>0</v>
      </c>
      <c r="S24" s="13"/>
      <c r="T24" t="b" s="12">
        <f>IF(NOT(ISBLANK(U24)),1/(1/U24^$E24+1)*100)</f>
        <v>0</v>
      </c>
      <c r="U24" s="13"/>
      <c r="V24" s="12">
        <v>273</v>
      </c>
      <c r="W24" s="13"/>
    </row>
    <row r="25" ht="15.35" customHeight="1">
      <c r="A25" s="10">
        <v>24</v>
      </c>
      <c r="B25" t="s" s="11">
        <v>50</v>
      </c>
      <c r="C25" t="s" s="11">
        <v>24</v>
      </c>
      <c r="D25" t="s" s="11">
        <v>24</v>
      </c>
      <c r="E25" s="12">
        <f>IF(C25=D25,1,-1)</f>
        <v>1</v>
      </c>
      <c r="F25" s="12">
        <f>IF(NOT(ISBLANK(G25)),1/(1/G25^$E25+1)*100)</f>
        <v>65.9863945578231</v>
      </c>
      <c r="G25" s="12">
        <v>1.94</v>
      </c>
      <c r="H25" s="12">
        <f>IF(NOT(ISBLANK(I25)),1/(1/I25^$E25+1)*100)</f>
        <v>80</v>
      </c>
      <c r="I25" s="12">
        <v>4</v>
      </c>
      <c r="J25" s="12">
        <f>IF(NOT(ISBLANK(K25)),1/(1/K25^$E25+1)*100)</f>
        <v>71.0144927536232</v>
      </c>
      <c r="K25" s="12">
        <v>2.45</v>
      </c>
      <c r="L25" s="12">
        <f>IF(NOT(ISBLANK(M25)),1/(1/M25^$E25+1)*100)</f>
        <v>96</v>
      </c>
      <c r="M25" s="12">
        <v>24</v>
      </c>
      <c r="N25" s="12">
        <f>IF(NOT(ISBLANK(O25)),1/(1/O25^$E25+1)*100)</f>
        <v>99.009900990099</v>
      </c>
      <c r="O25" s="12">
        <v>100</v>
      </c>
      <c r="P25" s="12">
        <f>IF(NOT(ISBLANK(Q25)),1/(1/Q25^$E25+1)*100)</f>
        <v>99.009900990099</v>
      </c>
      <c r="Q25" s="12">
        <v>100</v>
      </c>
      <c r="R25" t="b" s="12">
        <v>0</v>
      </c>
      <c r="S25" s="13"/>
      <c r="T25" s="12">
        <f>IF(NOT(ISBLANK(U25)),1/(1/U25^$E25+1)*100)</f>
        <v>99.009900990099</v>
      </c>
      <c r="U25" s="12">
        <v>100</v>
      </c>
      <c r="V25" s="12">
        <v>273</v>
      </c>
      <c r="W25" s="11"/>
    </row>
    <row r="26" ht="15.35" customHeight="1">
      <c r="A26" s="10">
        <v>25</v>
      </c>
      <c r="B26" t="s" s="11">
        <v>51</v>
      </c>
      <c r="C26" t="s" s="11">
        <v>25</v>
      </c>
      <c r="D26" t="s" s="11">
        <v>24</v>
      </c>
      <c r="E26" s="12">
        <f>IF(C26=D26,1,-1)</f>
        <v>-1</v>
      </c>
      <c r="F26" t="b" s="12">
        <f>IF(NOT(ISBLANK(G26)),1/(1/G26^$E26+1)*100)</f>
        <v>0</v>
      </c>
      <c r="G26" s="13"/>
      <c r="H26" t="b" s="12">
        <f>IF(NOT(ISBLANK(I26)),1/(1/I26^$E26+1)*100)</f>
        <v>0</v>
      </c>
      <c r="I26" s="13"/>
      <c r="J26" s="12">
        <f>IF(NOT(ISBLANK(K26)),1/(1/K26^$E26+1)*100)</f>
        <v>12.987012987013</v>
      </c>
      <c r="K26" s="12">
        <v>6.7</v>
      </c>
      <c r="L26" t="b" s="12">
        <f>IF(NOT(ISBLANK(M26)),1/(1/M26^$E26+1)*100)</f>
        <v>0</v>
      </c>
      <c r="M26" s="13"/>
      <c r="N26" t="b" s="12">
        <f>IF(NOT(ISBLANK(O26)),1/(1/O26^$E26+1)*100)</f>
        <v>0</v>
      </c>
      <c r="O26" s="13"/>
      <c r="P26" t="b" s="12">
        <f>IF(NOT(ISBLANK(Q26)),1/(1/Q26^$E26+1)*100)</f>
        <v>0</v>
      </c>
      <c r="Q26" s="13"/>
      <c r="R26" t="b" s="12">
        <f>IF(NOT(ISBLANK(S26)),1/(1/S26^$E26+1)*100)</f>
        <v>0</v>
      </c>
      <c r="S26" s="13"/>
      <c r="T26" t="b" s="12">
        <f>IF(NOT(ISBLANK(U26)),1/(1/U26^$E26+1)*100)</f>
        <v>0</v>
      </c>
      <c r="U26" s="13"/>
      <c r="V26" s="12">
        <v>273</v>
      </c>
      <c r="W26" s="13"/>
    </row>
    <row r="27" ht="15.35" customHeight="1">
      <c r="A27" s="10">
        <v>26</v>
      </c>
      <c r="B27" t="s" s="11">
        <v>52</v>
      </c>
      <c r="C27" t="s" s="11">
        <v>24</v>
      </c>
      <c r="D27" t="s" s="11">
        <v>25</v>
      </c>
      <c r="E27" s="12">
        <f>IF(C27=D27,1,-1)</f>
        <v>-1</v>
      </c>
      <c r="F27" s="12">
        <f>IF(NOT(ISBLANK(G27)),1/(1/G27^$E27+1)*100)</f>
        <v>20.8333333333333</v>
      </c>
      <c r="G27" s="12">
        <v>3.8</v>
      </c>
      <c r="H27" s="12">
        <f>IF(NOT(ISBLANK(I27)),1/(1/I27^$E27+1)*100)</f>
        <v>16.9491525423729</v>
      </c>
      <c r="I27" s="12">
        <v>4.9</v>
      </c>
      <c r="J27" s="12">
        <f>IF(NOT(ISBLANK(K27)),1/(1/K27^$E27+1)*100)</f>
        <v>10.989010989011</v>
      </c>
      <c r="K27" s="12">
        <v>8.1</v>
      </c>
      <c r="L27" t="b" s="12">
        <f>IF(NOT(ISBLANK(M27)),1/(1/M27^$E27+1)*100)</f>
        <v>0</v>
      </c>
      <c r="M27" s="13"/>
      <c r="N27" t="b" s="12">
        <f>IF(NOT(ISBLANK(O27)),1/(1/O27^$E27+1)*100)</f>
        <v>0</v>
      </c>
      <c r="O27" s="13"/>
      <c r="P27" t="b" s="12">
        <f>IF(NOT(ISBLANK(Q27)),1/(1/Q27^$E27+1)*100)</f>
        <v>0</v>
      </c>
      <c r="Q27" s="13"/>
      <c r="R27" s="12">
        <f>IF(NOT(ISBLANK(S27)),1/(1/S27^$E27+1)*100)</f>
        <v>53.1914893617021</v>
      </c>
      <c r="S27" s="12">
        <v>0.88</v>
      </c>
      <c r="T27" s="12">
        <f>IF(NOT(ISBLANK(U27)),1/(1/U27^$E27+1)*100)</f>
        <v>54.0540540540541</v>
      </c>
      <c r="U27" s="12">
        <v>0.85</v>
      </c>
      <c r="V27" s="12">
        <v>273</v>
      </c>
      <c r="W27" s="13"/>
    </row>
    <row r="28" ht="15.35" customHeight="1">
      <c r="A28" s="10">
        <v>27</v>
      </c>
      <c r="B28" t="s" s="11">
        <v>53</v>
      </c>
      <c r="C28" t="s" s="11">
        <v>24</v>
      </c>
      <c r="D28" t="s" s="11">
        <v>25</v>
      </c>
      <c r="E28" s="12">
        <f>IF(C28=D28,1,-1)</f>
        <v>-1</v>
      </c>
      <c r="F28" s="12">
        <f>IF(NOT(ISBLANK(G28)),1/(1/G28^$E28+1)*100)</f>
        <v>17.8571428571429</v>
      </c>
      <c r="G28" s="12">
        <v>4.6</v>
      </c>
      <c r="H28" s="12">
        <f>IF(NOT(ISBLANK(I28)),1/(1/I28^$E28+1)*100)</f>
        <v>10</v>
      </c>
      <c r="I28" s="12">
        <v>9</v>
      </c>
      <c r="J28" s="12">
        <f>IF(NOT(ISBLANK(K28)),1/(1/K28^$E28+1)*100)</f>
        <v>14.0845070422535</v>
      </c>
      <c r="K28" s="12">
        <v>6.1</v>
      </c>
      <c r="L28" s="12">
        <f>IF(NOT(ISBLANK(M28)),1/(1/M28^$E28+1)*100)</f>
        <v>39.0625</v>
      </c>
      <c r="M28" s="12">
        <v>1.56</v>
      </c>
      <c r="N28" s="12">
        <f>IF(NOT(ISBLANK(O28)),1/(1/O28^$E28+1)*100)</f>
        <v>64.9350649350649</v>
      </c>
      <c r="O28" s="12">
        <v>0.54</v>
      </c>
      <c r="P28" s="12">
        <f>IF(NOT(ISBLANK(Q28)),1/(1/Q28^$E28+1)*100)</f>
        <v>59.8802395209581</v>
      </c>
      <c r="Q28" s="12">
        <v>0.67</v>
      </c>
      <c r="R28" s="12">
        <f>IF(NOT(ISBLANK(S28)),1/(1/S28^$E28+1)*100)</f>
        <v>58.1395348837209</v>
      </c>
      <c r="S28" s="12">
        <v>0.72</v>
      </c>
      <c r="T28" s="12">
        <f>IF(NOT(ISBLANK(U28)),1/(1/U28^$E28+1)*100)</f>
        <v>49.0196078431373</v>
      </c>
      <c r="U28" s="12">
        <v>1.04</v>
      </c>
      <c r="V28" s="12">
        <v>273</v>
      </c>
      <c r="W28" s="13"/>
    </row>
    <row r="29" ht="15.35" customHeight="1">
      <c r="A29" s="10">
        <v>28</v>
      </c>
      <c r="B29" t="s" s="11">
        <v>54</v>
      </c>
      <c r="C29" t="s" s="11">
        <v>24</v>
      </c>
      <c r="D29" t="s" s="11">
        <v>25</v>
      </c>
      <c r="E29" s="12">
        <f>IF(C29=D29,1,-1)</f>
        <v>-1</v>
      </c>
      <c r="F29" t="b" s="12">
        <f>IF(NOT(ISBLANK(G29)),1/(1/G29^$E29+1)*100)</f>
        <v>0</v>
      </c>
      <c r="G29" s="13"/>
      <c r="H29" t="b" s="12">
        <f>IF(NOT(ISBLANK(I29)),1/(1/I29^$E29+1)*100)</f>
        <v>0</v>
      </c>
      <c r="I29" s="13"/>
      <c r="J29" s="12">
        <f>IF(NOT(ISBLANK(K29)),1/(1/K29^$E29+1)*100)</f>
        <v>14.9253731343284</v>
      </c>
      <c r="K29" s="12">
        <v>5.7</v>
      </c>
      <c r="L29" t="b" s="12">
        <f>IF(NOT(ISBLANK(M29)),1/(1/M29^$E29+1)*100)</f>
        <v>0</v>
      </c>
      <c r="M29" s="13"/>
      <c r="N29" t="b" s="12">
        <f>IF(NOT(ISBLANK(O29)),1/(1/O29^$E29+1)*100)</f>
        <v>0</v>
      </c>
      <c r="O29" s="13"/>
      <c r="P29" s="12">
        <f>IF(NOT(ISBLANK(Q29)),1/(1/Q29^$E29+1)*100)</f>
        <v>94.96676163342831</v>
      </c>
      <c r="Q29" s="12">
        <v>0.053</v>
      </c>
      <c r="R29" t="b" s="12">
        <f>IF(NOT(ISBLANK(S29)),1/(1/S29^$E29+1)*100)</f>
        <v>0</v>
      </c>
      <c r="S29" s="13"/>
      <c r="T29" t="b" s="12">
        <f>IF(NOT(ISBLANK(U29)),1/(1/U29^$E29+1)*100)</f>
        <v>0</v>
      </c>
      <c r="U29" s="13"/>
      <c r="V29" s="12">
        <v>273</v>
      </c>
      <c r="W29" s="13"/>
    </row>
    <row r="30" ht="15.35" customHeight="1">
      <c r="A30" s="10">
        <v>29</v>
      </c>
      <c r="B30" t="s" s="11">
        <v>55</v>
      </c>
      <c r="C30" t="s" s="11">
        <v>24</v>
      </c>
      <c r="D30" t="s" s="11">
        <v>25</v>
      </c>
      <c r="E30" s="12">
        <f>IF(C30=D30,1,-1)</f>
        <v>-1</v>
      </c>
      <c r="F30" t="b" s="12">
        <f>IF(NOT(ISBLANK(G30)),1/(1/G30^$E30+1)*100)</f>
        <v>0</v>
      </c>
      <c r="G30" s="13"/>
      <c r="H30" s="12">
        <f>IF(NOT(ISBLANK(I30)),1/(1/I30^$E30+1)*100)</f>
        <v>10.989010989011</v>
      </c>
      <c r="I30" s="12">
        <v>8.1</v>
      </c>
      <c r="J30" s="12">
        <f>IF(NOT(ISBLANK(K30)),1/(1/K30^$E30+1)*100)</f>
        <v>10.989010989011</v>
      </c>
      <c r="K30" s="12">
        <v>8.1</v>
      </c>
      <c r="L30" t="b" s="12">
        <f>IF(NOT(ISBLANK(M30)),1/(1/M30^$E30+1)*100)</f>
        <v>0</v>
      </c>
      <c r="M30" s="13"/>
      <c r="N30" t="b" s="12">
        <f>IF(NOT(ISBLANK(O30)),1/(1/O30^$E30+1)*100)</f>
        <v>0</v>
      </c>
      <c r="O30" s="13"/>
      <c r="P30" s="12">
        <f>IF(NOT(ISBLANK(Q30)),1/(1/Q30^$E30+1)*100)</f>
        <v>94.96676163342831</v>
      </c>
      <c r="Q30" s="12">
        <v>0.053</v>
      </c>
      <c r="R30" t="b" s="12">
        <f>IF(NOT(ISBLANK(S30)),1/(1/S30^$E30+1)*100)</f>
        <v>0</v>
      </c>
      <c r="S30" s="13"/>
      <c r="T30" t="b" s="12">
        <f>IF(NOT(ISBLANK(U30)),1/(1/U30^$E30+1)*100)</f>
        <v>0</v>
      </c>
      <c r="U30" s="13"/>
      <c r="V30" s="12">
        <v>273</v>
      </c>
      <c r="W30" s="13"/>
    </row>
    <row r="31" ht="15.35" customHeight="1">
      <c r="A31" s="10">
        <v>30</v>
      </c>
      <c r="B31" t="s" s="11">
        <v>56</v>
      </c>
      <c r="C31" t="s" s="11">
        <v>24</v>
      </c>
      <c r="D31" t="s" s="11">
        <v>25</v>
      </c>
      <c r="E31" s="12">
        <f>IF(C31=D31,1,-1)</f>
        <v>-1</v>
      </c>
      <c r="F31" t="b" s="12">
        <f>IF(NOT(ISBLANK(G31)),1/(1/G31^$E31+1)*100)</f>
        <v>0</v>
      </c>
      <c r="G31" s="13"/>
      <c r="H31" t="b" s="12">
        <f>IF(NOT(ISBLANK(I31)),1/(1/I31^$E31+1)*100)</f>
        <v>0</v>
      </c>
      <c r="I31" s="13"/>
      <c r="J31" s="12">
        <f>IF(NOT(ISBLANK(K31)),1/(1/K31^$E31+1)*100)</f>
        <v>10.989010989011</v>
      </c>
      <c r="K31" s="12">
        <v>8.1</v>
      </c>
      <c r="L31" t="b" s="12">
        <f>IF(NOT(ISBLANK(M31)),1/(1/M31^$E31+1)*100)</f>
        <v>0</v>
      </c>
      <c r="M31" s="13"/>
      <c r="N31" t="b" s="12">
        <f>IF(NOT(ISBLANK(O31)),1/(1/O31^$E31+1)*100)</f>
        <v>0</v>
      </c>
      <c r="O31" s="13"/>
      <c r="P31" s="12">
        <f>IF(NOT(ISBLANK(Q31)),1/(1/Q31^$E31+1)*100)</f>
        <v>94.96676163342831</v>
      </c>
      <c r="Q31" s="12">
        <v>0.053</v>
      </c>
      <c r="R31" t="b" s="12">
        <f>IF(NOT(ISBLANK(S31)),1/(1/S31^$E31+1)*100)</f>
        <v>0</v>
      </c>
      <c r="S31" s="13"/>
      <c r="T31" t="b" s="12">
        <f>IF(NOT(ISBLANK(U31)),1/(1/U31^$E31+1)*100)</f>
        <v>0</v>
      </c>
      <c r="U31" s="13"/>
      <c r="V31" s="12">
        <v>273</v>
      </c>
      <c r="W31" s="13"/>
    </row>
    <row r="32" ht="15.35" customHeight="1">
      <c r="A32" s="10">
        <v>31</v>
      </c>
      <c r="B32" t="s" s="11">
        <v>57</v>
      </c>
      <c r="C32" t="s" s="11">
        <v>24</v>
      </c>
      <c r="D32" t="s" s="11">
        <v>25</v>
      </c>
      <c r="E32" s="12">
        <f>IF(C32=D32,1,-1)</f>
        <v>-1</v>
      </c>
      <c r="F32" t="b" s="12">
        <f>IF(NOT(ISBLANK(G32)),1/(1/G32^$E32+1)*100)</f>
        <v>0</v>
      </c>
      <c r="G32" s="13"/>
      <c r="H32" t="b" s="12">
        <f>IF(NOT(ISBLANK(I32)),1/(1/I32^$E32+1)*100)</f>
        <v>0</v>
      </c>
      <c r="I32" s="13"/>
      <c r="J32" s="12">
        <f>IF(NOT(ISBLANK(K32)),1/(1/K32^$E32+1)*100)</f>
        <v>14.9253731343284</v>
      </c>
      <c r="K32" s="12">
        <v>5.7</v>
      </c>
      <c r="L32" t="b" s="12">
        <f>IF(NOT(ISBLANK(M32)),1/(1/M32^$E32+1)*100)</f>
        <v>0</v>
      </c>
      <c r="M32" s="13"/>
      <c r="N32" t="b" s="12">
        <f>IF(NOT(ISBLANK(O32)),1/(1/O32^$E32+1)*100)</f>
        <v>0</v>
      </c>
      <c r="O32" s="13"/>
      <c r="P32" s="12">
        <f>IF(NOT(ISBLANK(Q32)),1/(1/Q32^$E32+1)*100)</f>
        <v>85.0340136054422</v>
      </c>
      <c r="Q32" s="12">
        <v>0.176</v>
      </c>
      <c r="R32" t="b" s="12">
        <f>IF(NOT(ISBLANK(S32)),1/(1/S32^$E32+1)*100)</f>
        <v>0</v>
      </c>
      <c r="S32" s="13"/>
      <c r="T32" t="b" s="12">
        <f>IF(NOT(ISBLANK(U32)),1/(1/U32^$E32+1)*100)</f>
        <v>0</v>
      </c>
      <c r="U32" s="13"/>
      <c r="V32" s="12">
        <v>273</v>
      </c>
      <c r="W32" s="13"/>
    </row>
    <row r="33" ht="15.35" customHeight="1">
      <c r="A33" s="10">
        <v>32</v>
      </c>
      <c r="B33" t="s" s="11">
        <v>58</v>
      </c>
      <c r="C33" t="s" s="11">
        <v>24</v>
      </c>
      <c r="D33" t="s" s="11">
        <v>25</v>
      </c>
      <c r="E33" s="12">
        <f>IF(C33=D33,1,-1)</f>
        <v>-1</v>
      </c>
      <c r="F33" t="b" s="12">
        <f>IF(NOT(ISBLANK(G33)),1/(1/G33^$E33+1)*100)</f>
        <v>0</v>
      </c>
      <c r="G33" s="13"/>
      <c r="H33" s="12">
        <f>IF(NOT(ISBLANK(I33)),1/(1/I33^$E33+1)*100)</f>
        <v>20</v>
      </c>
      <c r="I33" s="12">
        <v>4</v>
      </c>
      <c r="J33" s="12">
        <f>IF(NOT(ISBLANK(K33)),1/(1/K33^$E33+1)*100)</f>
        <v>20</v>
      </c>
      <c r="K33" s="12">
        <v>4</v>
      </c>
      <c r="L33" t="b" s="12">
        <f>IF(NOT(ISBLANK(M33)),1/(1/M33^$E33+1)*100)</f>
        <v>0</v>
      </c>
      <c r="M33" s="13"/>
      <c r="N33" t="b" s="12">
        <f>IF(NOT(ISBLANK(O33)),1/(1/O33^$E33+1)*100)</f>
        <v>0</v>
      </c>
      <c r="O33" s="13"/>
      <c r="P33" s="12">
        <f>IF(NOT(ISBLANK(Q33)),1/(1/Q33^$E33+1)*100)</f>
        <v>94.96676163342831</v>
      </c>
      <c r="Q33" s="12">
        <v>0.053</v>
      </c>
      <c r="R33" t="b" s="12">
        <f>IF(NOT(ISBLANK(S33)),1/(1/S33^$E33+1)*100)</f>
        <v>0</v>
      </c>
      <c r="S33" s="13"/>
      <c r="T33" t="b" s="12">
        <f>IF(NOT(ISBLANK(U33)),1/(1/U33^$E33+1)*100)</f>
        <v>0</v>
      </c>
      <c r="U33" s="13"/>
      <c r="V33" s="12">
        <v>273</v>
      </c>
      <c r="W33" s="13"/>
    </row>
    <row r="34" ht="15.35" customHeight="1">
      <c r="A34" s="10">
        <v>33</v>
      </c>
      <c r="B34" t="s" s="11">
        <v>59</v>
      </c>
      <c r="C34" t="s" s="11">
        <v>24</v>
      </c>
      <c r="D34" t="s" s="11">
        <v>24</v>
      </c>
      <c r="E34" s="12">
        <f>IF(C34=D34,1,-1)</f>
        <v>1</v>
      </c>
      <c r="F34" t="b" s="12">
        <f>IF(NOT(ISBLANK(G34)),1/(1/G34^$E34+1)*100)</f>
        <v>0</v>
      </c>
      <c r="G34" s="13"/>
      <c r="H34" t="b" s="12">
        <f>IF(NOT(ISBLANK(I34)),1/(1/I34^$E34+1)*100)</f>
        <v>0</v>
      </c>
      <c r="I34" s="13"/>
      <c r="J34" s="12">
        <f>IF(NOT(ISBLANK(K34)),1/(1/K34^$E34+1)*100)</f>
        <v>98.3606557377049</v>
      </c>
      <c r="K34" s="12">
        <v>60</v>
      </c>
      <c r="L34" t="b" s="12">
        <f>IF(NOT(ISBLANK(M34)),1/(1/M34^$E34+1)*100)</f>
        <v>0</v>
      </c>
      <c r="M34" s="13"/>
      <c r="N34" t="b" s="12">
        <f>IF(NOT(ISBLANK(O34)),1/(1/O34^$E34+1)*100)</f>
        <v>0</v>
      </c>
      <c r="O34" s="13"/>
      <c r="P34" t="b" s="12">
        <f>IF(NOT(ISBLANK(Q34)),1/(1/Q34^$E34+1)*100)</f>
        <v>0</v>
      </c>
      <c r="Q34" s="13"/>
      <c r="R34" t="b" s="12">
        <f>IF(NOT(ISBLANK(S34)),1/(1/S34^$E34+1)*100)</f>
        <v>0</v>
      </c>
      <c r="S34" s="13"/>
      <c r="T34" t="b" s="12">
        <f>IF(NOT(ISBLANK(U34)),1/(1/U34^$E34+1)*100)</f>
        <v>0</v>
      </c>
      <c r="U34" s="13"/>
      <c r="V34" s="12">
        <v>273</v>
      </c>
      <c r="W34" s="13"/>
    </row>
    <row r="35" ht="15.35" customHeight="1">
      <c r="A35" s="10">
        <v>34</v>
      </c>
      <c r="B35" t="s" s="11">
        <v>60</v>
      </c>
      <c r="C35" t="s" s="11">
        <v>24</v>
      </c>
      <c r="D35" t="s" s="11">
        <v>24</v>
      </c>
      <c r="E35" s="12">
        <f>IF(C35=D35,1,-1)</f>
        <v>1</v>
      </c>
      <c r="F35" t="b" s="12">
        <f>IF(NOT(ISBLANK(G35)),1/(1/G35^$E35+1)*100)</f>
        <v>0</v>
      </c>
      <c r="G35" s="13"/>
      <c r="H35" t="b" s="12">
        <f>IF(NOT(ISBLANK(I35)),1/(1/I35^$E35+1)*100)</f>
        <v>0</v>
      </c>
      <c r="I35" s="13"/>
      <c r="J35" s="12">
        <f>IF(NOT(ISBLANK(K35)),1/(1/K35^$E35+1)*100)</f>
        <v>98.3606557377049</v>
      </c>
      <c r="K35" s="12">
        <v>60</v>
      </c>
      <c r="L35" t="b" s="12">
        <f>IF(NOT(ISBLANK(M35)),1/(1/M35^$E35+1)*100)</f>
        <v>0</v>
      </c>
      <c r="M35" s="13"/>
      <c r="N35" t="b" s="12">
        <f>IF(NOT(ISBLANK(O35)),1/(1/O35^$E35+1)*100)</f>
        <v>0</v>
      </c>
      <c r="O35" s="13"/>
      <c r="P35" t="b" s="12">
        <f>IF(NOT(ISBLANK(Q35)),1/(1/Q35^$E35+1)*100)</f>
        <v>0</v>
      </c>
      <c r="Q35" s="13"/>
      <c r="R35" t="b" s="12">
        <f>IF(NOT(ISBLANK(S35)),1/(1/S35^$E35+1)*100)</f>
        <v>0</v>
      </c>
      <c r="S35" s="13"/>
      <c r="T35" t="b" s="12">
        <f>IF(NOT(ISBLANK(U35)),1/(1/U35^$E35+1)*100)</f>
        <v>0</v>
      </c>
      <c r="U35" s="13"/>
      <c r="V35" s="12">
        <v>273</v>
      </c>
      <c r="W35" s="13"/>
    </row>
    <row r="36" ht="15.35" customHeight="1">
      <c r="A36" s="10">
        <v>35</v>
      </c>
      <c r="B36" t="s" s="11">
        <v>61</v>
      </c>
      <c r="C36" t="s" s="11">
        <v>24</v>
      </c>
      <c r="D36" t="s" s="11">
        <v>24</v>
      </c>
      <c r="E36" s="12">
        <f>IF(C36=D36,1,-1)</f>
        <v>1</v>
      </c>
      <c r="F36" t="b" s="12">
        <f>IF(NOT(ISBLANK(G36)),1/(1/G36^$E36+1)*100)</f>
        <v>0</v>
      </c>
      <c r="G36" s="13"/>
      <c r="H36" t="b" s="12">
        <f>IF(NOT(ISBLANK(I36)),1/(1/I36^$E36+1)*100)</f>
        <v>0</v>
      </c>
      <c r="I36" s="13"/>
      <c r="J36" s="12">
        <f>IF(NOT(ISBLANK(K36)),1/(1/K36^$E36+1)*100)</f>
        <v>98.3606557377049</v>
      </c>
      <c r="K36" s="12">
        <v>60</v>
      </c>
      <c r="L36" t="b" s="12">
        <f>IF(NOT(ISBLANK(M36)),1/(1/M36^$E36+1)*100)</f>
        <v>0</v>
      </c>
      <c r="M36" s="13"/>
      <c r="N36" t="b" s="12">
        <f>IF(NOT(ISBLANK(O36)),1/(1/O36^$E36+1)*100)</f>
        <v>0</v>
      </c>
      <c r="O36" s="13"/>
      <c r="P36" t="b" s="12">
        <f>IF(NOT(ISBLANK(Q36)),1/(1/Q36^$E36+1)*100)</f>
        <v>0</v>
      </c>
      <c r="Q36" s="13"/>
      <c r="R36" t="b" s="12">
        <f>IF(NOT(ISBLANK(S36)),1/(1/S36^$E36+1)*100)</f>
        <v>0</v>
      </c>
      <c r="S36" s="13"/>
      <c r="T36" t="b" s="12">
        <f>IF(NOT(ISBLANK(U36)),1/(1/U36^$E36+1)*100)</f>
        <v>0</v>
      </c>
      <c r="U36" s="13"/>
      <c r="V36" s="12">
        <v>273</v>
      </c>
      <c r="W36" s="13"/>
    </row>
    <row r="37" ht="15.35" customHeight="1">
      <c r="A37" s="10">
        <v>36</v>
      </c>
      <c r="B37" t="s" s="11">
        <v>62</v>
      </c>
      <c r="C37" t="s" s="11">
        <v>24</v>
      </c>
      <c r="D37" t="s" s="11">
        <v>24</v>
      </c>
      <c r="E37" s="12">
        <f>IF(C37=D37,1,-1)</f>
        <v>1</v>
      </c>
      <c r="F37" t="b" s="12">
        <f>IF(NOT(ISBLANK(G37)),1/(1/G37^$E37+1)*100)</f>
        <v>0</v>
      </c>
      <c r="G37" s="13"/>
      <c r="H37" t="b" s="12">
        <f>IF(NOT(ISBLANK(I37)),1/(1/I37^$E37+1)*100)</f>
        <v>0</v>
      </c>
      <c r="I37" s="13"/>
      <c r="J37" s="12">
        <f>IF(NOT(ISBLANK(K37)),1/(1/K37^$E37+1)*100)</f>
        <v>98.3606557377049</v>
      </c>
      <c r="K37" s="12">
        <v>60</v>
      </c>
      <c r="L37" t="b" s="12">
        <f>IF(NOT(ISBLANK(M37)),1/(1/M37^$E37+1)*100)</f>
        <v>0</v>
      </c>
      <c r="M37" s="13"/>
      <c r="N37" t="b" s="12">
        <f>IF(NOT(ISBLANK(O37)),1/(1/O37^$E37+1)*100)</f>
        <v>0</v>
      </c>
      <c r="O37" s="13"/>
      <c r="P37" t="b" s="12">
        <f>IF(NOT(ISBLANK(Q37)),1/(1/Q37^$E37+1)*100)</f>
        <v>0</v>
      </c>
      <c r="Q37" s="13"/>
      <c r="R37" t="b" s="12">
        <f>IF(NOT(ISBLANK(S37)),1/(1/S37^$E37+1)*100)</f>
        <v>0</v>
      </c>
      <c r="S37" s="13"/>
      <c r="T37" t="b" s="12">
        <f>IF(NOT(ISBLANK(U37)),1/(1/U37^$E37+1)*100)</f>
        <v>0</v>
      </c>
      <c r="U37" s="13"/>
      <c r="V37" s="12">
        <v>273</v>
      </c>
      <c r="W37" s="13"/>
    </row>
    <row r="38" ht="15.35" customHeight="1">
      <c r="A38" s="10">
        <v>37</v>
      </c>
      <c r="B38" t="s" s="11">
        <v>63</v>
      </c>
      <c r="C38" t="s" s="11">
        <v>25</v>
      </c>
      <c r="D38" t="s" s="11">
        <v>24</v>
      </c>
      <c r="E38" s="12">
        <f>IF(C38=D38,1,-1)</f>
        <v>-1</v>
      </c>
      <c r="F38" t="b" s="12">
        <f>IF(NOT(ISBLANK(G38)),1/(1/G38^$E38+1)*100)</f>
        <v>0</v>
      </c>
      <c r="G38" s="13"/>
      <c r="H38" t="b" s="12">
        <f>IF(NOT(ISBLANK(I38)),1/(1/I38^$E38+1)*100)</f>
        <v>0</v>
      </c>
      <c r="I38" s="13"/>
      <c r="J38" t="b" s="12">
        <f>IF(NOT(ISBLANK(K38)),1/(1/K38^$E38+1)*100)</f>
        <v>0</v>
      </c>
      <c r="K38" s="13"/>
      <c r="L38" t="b" s="12">
        <f>IF(NOT(ISBLANK(M38)),1/(1/M38^$E38+1)*100)</f>
        <v>0</v>
      </c>
      <c r="M38" s="13"/>
      <c r="N38" t="b" s="12">
        <f>IF(NOT(ISBLANK(O38)),1/(1/O38^$E38+1)*100)</f>
        <v>0</v>
      </c>
      <c r="O38" s="13"/>
      <c r="P38" t="b" s="12">
        <f>IF(NOT(ISBLANK(Q38)),1/(1/Q38^$E38+1)*100)</f>
        <v>0</v>
      </c>
      <c r="Q38" s="13"/>
      <c r="R38" s="12">
        <f>IF(NOT(ISBLANK(S38)),1/(1/S38^$E38+1)*100)</f>
        <v>1.63934426229508</v>
      </c>
      <c r="S38" s="12">
        <v>60</v>
      </c>
      <c r="T38" s="12">
        <f>IF(NOT(ISBLANK(U38)),1/(1/U38^$E38+1)*100)</f>
        <v>1.63934426229508</v>
      </c>
      <c r="U38" s="12">
        <v>60</v>
      </c>
      <c r="V38" s="12">
        <v>273</v>
      </c>
      <c r="W38" s="13"/>
    </row>
    <row r="39" ht="15.35" customHeight="1">
      <c r="A39" s="10">
        <v>38</v>
      </c>
      <c r="B39" t="s" s="11">
        <v>64</v>
      </c>
      <c r="C39" t="s" s="11">
        <v>25</v>
      </c>
      <c r="D39" t="s" s="11">
        <v>24</v>
      </c>
      <c r="E39" s="12">
        <f>IF(C39=D39,1,-1)</f>
        <v>-1</v>
      </c>
      <c r="F39" t="b" s="12">
        <f>IF(NOT(ISBLANK(G39)),1/(1/G39^$E39+1)*100)</f>
        <v>0</v>
      </c>
      <c r="G39" s="13"/>
      <c r="H39" t="b" s="12">
        <f>IF(NOT(ISBLANK(I39)),1/(1/I39^$E39+1)*100)</f>
        <v>0</v>
      </c>
      <c r="I39" s="13"/>
      <c r="J39" t="b" s="12">
        <f>IF(NOT(ISBLANK(K39)),1/(1/K39^$E39+1)*100)</f>
        <v>0</v>
      </c>
      <c r="K39" s="13"/>
      <c r="L39" t="b" s="12">
        <f>IF(NOT(ISBLANK(M39)),1/(1/M39^$E39+1)*100)</f>
        <v>0</v>
      </c>
      <c r="M39" s="13"/>
      <c r="N39" t="b" s="12">
        <f>IF(NOT(ISBLANK(O39)),1/(1/O39^$E39+1)*100)</f>
        <v>0</v>
      </c>
      <c r="O39" s="13"/>
      <c r="P39" t="b" s="12">
        <f>IF(NOT(ISBLANK(Q39)),1/(1/Q39^$E39+1)*100)</f>
        <v>0</v>
      </c>
      <c r="Q39" s="13"/>
      <c r="R39" s="12">
        <f>IF(NOT(ISBLANK(S39)),1/(1/S39^$E39+1)*100)</f>
        <v>31.25</v>
      </c>
      <c r="S39" s="12">
        <v>2.2</v>
      </c>
      <c r="T39" t="b" s="12">
        <f>IF(NOT(ISBLANK(U39)),1/(1/U39^$E39+1)*100)</f>
        <v>0</v>
      </c>
      <c r="U39" s="13"/>
      <c r="V39" s="12">
        <v>273</v>
      </c>
      <c r="W39" s="13"/>
    </row>
    <row r="40" ht="15.35" customHeight="1">
      <c r="A40" s="10">
        <v>39</v>
      </c>
      <c r="B40" t="s" s="11">
        <v>65</v>
      </c>
      <c r="C40" t="s" s="11">
        <v>24</v>
      </c>
      <c r="D40" t="s" s="11">
        <v>25</v>
      </c>
      <c r="E40" s="12">
        <f>IF(C40=D40,1,-1)</f>
        <v>-1</v>
      </c>
      <c r="F40" t="b" s="12">
        <f>IF(NOT(ISBLANK(G40)),1/(1/G40^$E40+1)*100)</f>
        <v>0</v>
      </c>
      <c r="G40" s="13"/>
      <c r="H40" s="12">
        <f>IF(NOT(ISBLANK(I40)),1/(1/I40^$E40+1)*100)</f>
        <v>4</v>
      </c>
      <c r="I40" s="12">
        <v>24</v>
      </c>
      <c r="J40" s="12">
        <f>IF(NOT(ISBLANK(K40)),1/(1/K40^$E40+1)*100)</f>
        <v>27.027027027027</v>
      </c>
      <c r="K40" s="12">
        <v>2.7</v>
      </c>
      <c r="L40" t="b" s="12">
        <f>IF(NOT(ISBLANK(M40)),1/(1/M40^$E40+1)*100)</f>
        <v>0</v>
      </c>
      <c r="M40" s="13"/>
      <c r="N40" t="b" s="12">
        <f>IF(NOT(ISBLANK(O40)),1/(1/O40^$E40+1)*100)</f>
        <v>0</v>
      </c>
      <c r="O40" s="13"/>
      <c r="P40" t="b" s="12">
        <f>IF(NOT(ISBLANK(Q40)),1/(1/Q40^$E40+1)*100)</f>
        <v>0</v>
      </c>
      <c r="Q40" s="13"/>
      <c r="R40" s="12">
        <f>IF(NOT(ISBLANK(S40)),1/(1/S40^$E40+1)*100)</f>
        <v>98.0392156862745</v>
      </c>
      <c r="S40" s="12">
        <v>0.02</v>
      </c>
      <c r="T40" t="b" s="12">
        <f>IF(NOT(ISBLANK(U40)),1/(1/U40^$E40+1)*100)</f>
        <v>0</v>
      </c>
      <c r="U40" s="13"/>
      <c r="V40" s="12">
        <v>273</v>
      </c>
      <c r="W40" s="13"/>
    </row>
    <row r="41" ht="15.35" customHeight="1">
      <c r="A41" s="10">
        <v>40</v>
      </c>
      <c r="B41" t="s" s="11">
        <v>66</v>
      </c>
      <c r="C41" t="s" s="11">
        <v>24</v>
      </c>
      <c r="D41" t="s" s="11">
        <v>25</v>
      </c>
      <c r="E41" s="12">
        <f>IF(C41=D41,1,-1)</f>
        <v>-1</v>
      </c>
      <c r="F41" t="b" s="12">
        <f>IF(NOT(ISBLANK(G41)),1/(1/G41^$E41+1)*100)</f>
        <v>0</v>
      </c>
      <c r="G41" s="13"/>
      <c r="H41" t="b" s="12">
        <f>IF(NOT(ISBLANK(I41)),1/(1/I41^$E41+1)*100)</f>
        <v>0</v>
      </c>
      <c r="I41" s="13"/>
      <c r="J41" s="12">
        <f>IF(NOT(ISBLANK(K41)),1/(1/K41^$E41+1)*100)</f>
        <v>8</v>
      </c>
      <c r="K41" s="12">
        <v>11.5</v>
      </c>
      <c r="L41" t="b" s="12">
        <f>IF(NOT(ISBLANK(M41)),1/(1/M41^$E41+1)*100)</f>
        <v>0</v>
      </c>
      <c r="M41" s="13"/>
      <c r="N41" s="12">
        <f>IF(NOT(ISBLANK(O41)),1/(1/O41^$E41+1)*100)</f>
        <v>42.9184549356223</v>
      </c>
      <c r="O41" s="12">
        <v>1.33</v>
      </c>
      <c r="P41" t="b" s="12">
        <f>IF(NOT(ISBLANK(Q41)),1/(1/Q41^$E41+1)*100)</f>
        <v>0</v>
      </c>
      <c r="Q41" s="13"/>
      <c r="R41" s="12">
        <f>IF(NOT(ISBLANK(S41)),1/(1/S41^$E41+1)*100)</f>
        <v>80</v>
      </c>
      <c r="S41" s="12">
        <v>0.25</v>
      </c>
      <c r="T41" t="b" s="12">
        <f>IF(NOT(ISBLANK(U41)),1/(1/U41^$E41+1)*100)</f>
        <v>0</v>
      </c>
      <c r="U41" s="13"/>
      <c r="V41" s="12">
        <v>273</v>
      </c>
      <c r="W41" s="13"/>
    </row>
    <row r="42" ht="15.35" customHeight="1">
      <c r="A42" s="10">
        <v>41</v>
      </c>
      <c r="B42" t="s" s="11">
        <v>67</v>
      </c>
      <c r="C42" t="s" s="11">
        <v>24</v>
      </c>
      <c r="D42" t="s" s="11">
        <v>25</v>
      </c>
      <c r="E42" s="12">
        <f>IF(C42=D42,1,-1)</f>
        <v>-1</v>
      </c>
      <c r="F42" t="b" s="12">
        <f>IF(NOT(ISBLANK(G42)),1/(1/G42^$E42+1)*100)</f>
        <v>0</v>
      </c>
      <c r="G42" s="13"/>
      <c r="H42" t="b" s="12">
        <f>IF(NOT(ISBLANK(I42)),1/(1/I42^$E42+1)*100)</f>
        <v>0</v>
      </c>
      <c r="I42" s="13"/>
      <c r="J42" s="12">
        <f>IF(NOT(ISBLANK(K42)),1/(1/K42^$E42+1)*100)</f>
        <v>2</v>
      </c>
      <c r="K42" s="12">
        <v>49</v>
      </c>
      <c r="L42" t="b" s="12">
        <f>IF(NOT(ISBLANK(M42)),1/(1/M42^$E42+1)*100)</f>
        <v>0</v>
      </c>
      <c r="M42" s="13"/>
      <c r="N42" t="b" s="12">
        <f>IF(NOT(ISBLANK(O42)),1/(1/O42^$E42+1)*100)</f>
        <v>0</v>
      </c>
      <c r="O42" s="13"/>
      <c r="P42" t="b" s="12">
        <f>IF(NOT(ISBLANK(Q42)),1/(1/Q42^$E42+1)*100)</f>
        <v>0</v>
      </c>
      <c r="Q42" s="13"/>
      <c r="R42" t="b" s="12">
        <f>IF(NOT(ISBLANK(S42)),1/(1/S42^$E42+1)*100)</f>
        <v>0</v>
      </c>
      <c r="S42" s="13"/>
      <c r="T42" t="b" s="12">
        <f>IF(NOT(ISBLANK(U42)),1/(1/U42^$E42+1)*100)</f>
        <v>0</v>
      </c>
      <c r="U42" s="13"/>
      <c r="V42" s="12">
        <v>273</v>
      </c>
      <c r="W42" s="13"/>
    </row>
    <row r="43" ht="15.35" customHeight="1">
      <c r="A43" s="10">
        <v>42</v>
      </c>
      <c r="B43" t="s" s="11">
        <v>68</v>
      </c>
      <c r="C43" t="s" s="11">
        <v>25</v>
      </c>
      <c r="D43" t="s" s="11">
        <v>25</v>
      </c>
      <c r="E43" s="12">
        <f>IF(C43=D43,1,-1)</f>
        <v>1</v>
      </c>
      <c r="F43" t="b" s="12">
        <f>IF(NOT(ISBLANK(G43)),1/(1/G43^$E43+1)*100)</f>
        <v>0</v>
      </c>
      <c r="G43" s="13"/>
      <c r="H43" t="b" s="12">
        <f>IF(NOT(ISBLANK(I43)),1/(1/I43^$E43+1)*100)</f>
        <v>0</v>
      </c>
      <c r="I43" s="13"/>
      <c r="J43" t="b" s="12">
        <f>IF(NOT(ISBLANK(K43)),1/(1/K43^$E43+1)*100)</f>
        <v>0</v>
      </c>
      <c r="K43" s="13"/>
      <c r="L43" t="b" s="12">
        <f>IF(NOT(ISBLANK(M43)),1/(1/M43^$E43+1)*100)</f>
        <v>0</v>
      </c>
      <c r="M43" s="13"/>
      <c r="N43" t="b" s="12">
        <f>IF(NOT(ISBLANK(O43)),1/(1/O43^$E43+1)*100)</f>
        <v>0</v>
      </c>
      <c r="O43" s="13"/>
      <c r="P43" t="b" s="12">
        <f>IF(NOT(ISBLANK(Q43)),1/(1/Q43^$E43+1)*100)</f>
        <v>0</v>
      </c>
      <c r="Q43" s="13"/>
      <c r="R43" t="b" s="12">
        <f>IF(NOT(ISBLANK(S43)),1/(1/S43^$E43+1)*100)</f>
        <v>0</v>
      </c>
      <c r="S43" s="13"/>
      <c r="T43" t="b" s="12">
        <f>IF(NOT(ISBLANK(U43)),1/(1/U43^$E43+1)*100)</f>
        <v>0</v>
      </c>
      <c r="U43" s="13"/>
      <c r="V43" s="12">
        <v>273</v>
      </c>
      <c r="W43" s="13"/>
    </row>
    <row r="44" ht="15.35" customHeight="1">
      <c r="A44" s="10">
        <v>43</v>
      </c>
      <c r="B44" t="s" s="11">
        <v>69</v>
      </c>
      <c r="C44" t="s" s="11">
        <v>24</v>
      </c>
      <c r="D44" t="s" s="11">
        <v>25</v>
      </c>
      <c r="E44" s="12">
        <f>IF(C44=D44,1,-1)</f>
        <v>-1</v>
      </c>
      <c r="F44" t="b" s="12">
        <f>IF(NOT(ISBLANK(G44)),1/(1/G44^$E44+1)*100)</f>
        <v>0</v>
      </c>
      <c r="G44" s="13"/>
      <c r="H44" t="b" s="12">
        <f>IF(NOT(ISBLANK(I44)),1/(1/I44^$E44+1)*100)</f>
        <v>0</v>
      </c>
      <c r="I44" s="13"/>
      <c r="J44" s="12">
        <f>IF(NOT(ISBLANK(K44)),1/(1/K44^$E44+1)*100)</f>
        <v>16.1290322580645</v>
      </c>
      <c r="K44" s="12">
        <v>5.2</v>
      </c>
      <c r="L44" t="b" s="12">
        <f>IF(NOT(ISBLANK(M44)),1/(1/M44^$E44+1)*100)</f>
        <v>0</v>
      </c>
      <c r="M44" s="13"/>
      <c r="N44" s="12">
        <f>IF(NOT(ISBLANK(O44)),1/(1/O44^$E44+1)*100)</f>
        <v>81.9672131147541</v>
      </c>
      <c r="O44" s="12">
        <v>0.22</v>
      </c>
      <c r="P44" t="b" s="12">
        <f>IF(NOT(ISBLANK(Q44)),1/(1/Q44^$E44+1)*100)</f>
        <v>0</v>
      </c>
      <c r="Q44" s="13"/>
      <c r="R44" s="12">
        <f>IF(NOT(ISBLANK(S44)),1/(1/S44^$E44+1)*100)</f>
        <v>75.18796992481199</v>
      </c>
      <c r="S44" s="12">
        <v>0.33</v>
      </c>
      <c r="T44" t="b" s="12">
        <f>IF(NOT(ISBLANK(U44)),1/(1/U44^$E44+1)*100)</f>
        <v>0</v>
      </c>
      <c r="U44" s="13"/>
      <c r="V44" s="12">
        <v>273</v>
      </c>
      <c r="W44" s="13"/>
    </row>
    <row r="45" ht="15.35" customHeight="1">
      <c r="A45" s="10">
        <v>44</v>
      </c>
      <c r="B45" t="s" s="11">
        <v>70</v>
      </c>
      <c r="C45" t="s" s="11">
        <v>24</v>
      </c>
      <c r="D45" t="s" s="11">
        <v>25</v>
      </c>
      <c r="E45" s="12">
        <f>IF(C45=D45,1,-1)</f>
        <v>-1</v>
      </c>
      <c r="F45" t="b" s="12">
        <f>IF(NOT(ISBLANK(G45)),1/(1/G45^$E45+1)*100)</f>
        <v>0</v>
      </c>
      <c r="G45" s="13"/>
      <c r="H45" t="b" s="12">
        <f>IF(NOT(ISBLANK(I45)),1/(1/I45^$E45+1)*100)</f>
        <v>0</v>
      </c>
      <c r="I45" s="13"/>
      <c r="J45" s="12">
        <f>IF(NOT(ISBLANK(K45)),1/(1/K45^$E45+1)*100)</f>
        <v>2</v>
      </c>
      <c r="K45" s="12">
        <v>49</v>
      </c>
      <c r="L45" t="b" s="12">
        <f>IF(NOT(ISBLANK(M45)),1/(1/M45^$E45+1)*100)</f>
        <v>0</v>
      </c>
      <c r="M45" s="13"/>
      <c r="N45" s="12">
        <f>IF(NOT(ISBLANK(O45)),1/(1/O45^$E45+1)*100)</f>
        <v>84.7457627118644</v>
      </c>
      <c r="O45" s="12">
        <v>0.18</v>
      </c>
      <c r="P45" t="b" s="12">
        <f>IF(NOT(ISBLANK(Q45)),1/(1/Q45^$E45+1)*100)</f>
        <v>0</v>
      </c>
      <c r="Q45" s="13"/>
      <c r="R45" s="12">
        <f>IF(NOT(ISBLANK(S45)),1/(1/S45^$E45+1)*100)</f>
        <v>81.30081300813011</v>
      </c>
      <c r="S45" s="12">
        <v>0.23</v>
      </c>
      <c r="T45" t="b" s="12">
        <f>IF(NOT(ISBLANK(U45)),1/(1/U45^$E45+1)*100)</f>
        <v>0</v>
      </c>
      <c r="U45" s="13"/>
      <c r="V45" s="12">
        <v>273</v>
      </c>
      <c r="W45" s="13"/>
    </row>
    <row r="46" ht="15.35" customHeight="1">
      <c r="A46" s="10">
        <v>45</v>
      </c>
      <c r="B46" t="s" s="11">
        <v>71</v>
      </c>
      <c r="C46" t="s" s="11">
        <v>25</v>
      </c>
      <c r="D46" t="s" s="11">
        <v>25</v>
      </c>
      <c r="E46" s="12">
        <f>IF(C46=D46,1,-1)</f>
        <v>1</v>
      </c>
      <c r="F46" t="b" s="12">
        <f>IF(NOT(ISBLANK(G46)),1/(1/G46^$E46+1)*100)</f>
        <v>0</v>
      </c>
      <c r="G46" s="13"/>
      <c r="H46" t="b" s="12">
        <f>IF(NOT(ISBLANK(I46)),1/(1/I46^$E46+1)*100)</f>
        <v>0</v>
      </c>
      <c r="I46" s="13"/>
      <c r="J46" s="12">
        <f>IF(NOT(ISBLANK(K46)),1/(1/K46^$E46+1)*100)</f>
        <v>76.1904761904762</v>
      </c>
      <c r="K46" s="12">
        <v>3.2</v>
      </c>
      <c r="L46" t="b" s="12">
        <f>IF(NOT(ISBLANK(M46)),1/(1/M46^$E46+1)*100)</f>
        <v>0</v>
      </c>
      <c r="M46" s="13"/>
      <c r="N46" s="12">
        <f>IF(NOT(ISBLANK(O46)),1/(1/O46^$E46+1)*100)</f>
        <v>95</v>
      </c>
      <c r="O46" s="12">
        <v>19</v>
      </c>
      <c r="P46" t="b" s="12">
        <f>IF(NOT(ISBLANK(Q46)),1/(1/Q46^$E46+1)*100)</f>
        <v>0</v>
      </c>
      <c r="Q46" s="13"/>
      <c r="R46" t="b" s="12">
        <f>IF(NOT(ISBLANK(S46)),1/(1/S46^$E46+1)*100)</f>
        <v>0</v>
      </c>
      <c r="S46" s="13"/>
      <c r="T46" t="b" s="12">
        <f>IF(NOT(ISBLANK(U46)),1/(1/U46^$E46+1)*100)</f>
        <v>0</v>
      </c>
      <c r="U46" s="13"/>
      <c r="V46" s="12">
        <v>273</v>
      </c>
      <c r="W46" s="13"/>
    </row>
    <row r="47" ht="15.35" customHeight="1">
      <c r="A47" s="10">
        <v>46</v>
      </c>
      <c r="B47" t="s" s="11">
        <v>72</v>
      </c>
      <c r="C47" t="s" s="11">
        <v>24</v>
      </c>
      <c r="D47" t="s" s="11">
        <v>25</v>
      </c>
      <c r="E47" s="12">
        <f>IF(C47=D47,1,-1)</f>
        <v>-1</v>
      </c>
      <c r="F47" t="b" s="12">
        <f>IF(NOT(ISBLANK(G47)),1/(1/G47^$E47+1)*100)</f>
        <v>0</v>
      </c>
      <c r="G47" s="13"/>
      <c r="H47" t="b" s="12">
        <f>IF(NOT(ISBLANK(I47)),1/(1/I47^$E47+1)*100)</f>
        <v>0</v>
      </c>
      <c r="I47" s="13"/>
      <c r="J47" s="12">
        <f>IF(NOT(ISBLANK(K47)),1/(1/K47^$E47+1)*100)</f>
        <v>5</v>
      </c>
      <c r="K47" s="12">
        <v>19</v>
      </c>
      <c r="L47" t="b" s="12">
        <f>IF(NOT(ISBLANK(M47)),1/(1/M47^$E47+1)*100)</f>
        <v>0</v>
      </c>
      <c r="M47" s="13"/>
      <c r="N47" t="b" s="15">
        <f>IF(NOT(ISBLANK(O47)),1/(1/O47^$E47+1)*100)</f>
        <v>0</v>
      </c>
      <c r="O47" s="16"/>
      <c r="P47" t="b" s="12">
        <f>IF(NOT(ISBLANK(Q47)),1/(1/Q47^$E47+1)*100)</f>
        <v>0</v>
      </c>
      <c r="Q47" s="13"/>
      <c r="R47" t="b" s="12">
        <f>IF(NOT(ISBLANK(S47)),1/(1/S47^$E47+1)*100)</f>
        <v>0</v>
      </c>
      <c r="S47" s="13"/>
      <c r="T47" t="b" s="12">
        <f>IF(NOT(ISBLANK(U47)),1/(1/U47^$E47+1)*100)</f>
        <v>0</v>
      </c>
      <c r="U47" s="13"/>
      <c r="V47" s="12">
        <v>273</v>
      </c>
      <c r="W47" s="13"/>
    </row>
    <row r="48" ht="15.35" customHeight="1">
      <c r="A48" s="10">
        <v>47</v>
      </c>
      <c r="B48" t="s" s="11">
        <v>73</v>
      </c>
      <c r="C48" t="s" s="11">
        <v>24</v>
      </c>
      <c r="D48" t="s" s="11">
        <v>25</v>
      </c>
      <c r="E48" s="12">
        <f>IF(C48=D48,1,-1)</f>
        <v>-1</v>
      </c>
      <c r="F48" t="b" s="12">
        <f>IF(NOT(ISBLANK(G48)),1/(1/G48^$E48+1)*100)</f>
        <v>0</v>
      </c>
      <c r="G48" s="13"/>
      <c r="H48" t="b" s="12">
        <f>IF(NOT(ISBLANK(I48)),1/(1/I48^$E48+1)*100)</f>
        <v>0</v>
      </c>
      <c r="I48" s="13"/>
      <c r="J48" t="b" s="12">
        <f>IF(NOT(ISBLANK(K48)),1/(1/K48^$E48+1)*100)</f>
        <v>0</v>
      </c>
      <c r="K48" s="13"/>
      <c r="L48" t="b" s="12">
        <f>IF(NOT(ISBLANK(M48)),1/(1/M48^$E48+1)*100)</f>
        <v>0</v>
      </c>
      <c r="M48" s="13"/>
      <c r="N48" t="b" s="12">
        <f>IF(NOT(ISBLANK(O48)),1/(1/O48^$E48+1)*100)</f>
        <v>0</v>
      </c>
      <c r="O48" s="13"/>
      <c r="P48" t="b" s="12">
        <f>IF(NOT(ISBLANK(Q48)),1/(1/Q48^$E48+1)*100)</f>
        <v>0</v>
      </c>
      <c r="Q48" s="13"/>
      <c r="R48" t="b" s="12">
        <f>IF(NOT(ISBLANK(S48)),1/(1/S48^$E48+1)*100)</f>
        <v>0</v>
      </c>
      <c r="S48" s="13"/>
      <c r="T48" t="b" s="12">
        <f>IF(NOT(ISBLANK(U48)),1/(1/U48^$E48+1)*100)</f>
        <v>0</v>
      </c>
      <c r="U48" s="13"/>
      <c r="V48" s="12">
        <v>273</v>
      </c>
      <c r="W48" s="13"/>
    </row>
    <row r="49" ht="15.35" customHeight="1">
      <c r="A49" s="10">
        <v>48</v>
      </c>
      <c r="B49" t="s" s="11">
        <v>74</v>
      </c>
      <c r="C49" t="s" s="11">
        <v>24</v>
      </c>
      <c r="D49" t="s" s="11">
        <v>25</v>
      </c>
      <c r="E49" s="12">
        <f>IF(C49=D49,1,-1)</f>
        <v>-1</v>
      </c>
      <c r="F49" t="b" s="12">
        <f>IF(NOT(ISBLANK(G49)),1/(1/G49^$E49+1)*100)</f>
        <v>0</v>
      </c>
      <c r="G49" s="13"/>
      <c r="H49" t="b" s="12">
        <f>IF(NOT(ISBLANK(I49)),1/(1/I49^$E49+1)*100)</f>
        <v>0</v>
      </c>
      <c r="I49" s="13"/>
      <c r="J49" s="12">
        <f>IF(NOT(ISBLANK(K49)),1/(1/K49^$E49+1)*100)</f>
        <v>14.9253731343284</v>
      </c>
      <c r="K49" s="12">
        <v>5.7</v>
      </c>
      <c r="L49" t="b" s="12">
        <f>IF(NOT(ISBLANK(M49)),1/(1/M49^$E49+1)*100)</f>
        <v>0</v>
      </c>
      <c r="M49" s="13"/>
      <c r="N49" s="12">
        <f>IF(NOT(ISBLANK(O49)),1/(1/O49^$E49+1)*100)</f>
        <v>80</v>
      </c>
      <c r="O49" s="12">
        <v>0.25</v>
      </c>
      <c r="P49" t="b" s="12">
        <f>IF(NOT(ISBLANK(Q49)),1/(1/Q49^$E49+1)*100)</f>
        <v>0</v>
      </c>
      <c r="Q49" s="13"/>
      <c r="R49" t="b" s="12">
        <f>IF(NOT(ISBLANK(S49)),1/(1/S49^$E49+1)*100)</f>
        <v>0</v>
      </c>
      <c r="S49" s="13"/>
      <c r="T49" t="b" s="12">
        <f>IF(NOT(ISBLANK(U49)),1/(1/U49^$E49+1)*100)</f>
        <v>0</v>
      </c>
      <c r="U49" s="13"/>
      <c r="V49" s="12">
        <v>273</v>
      </c>
      <c r="W49" s="13"/>
    </row>
    <row r="50" ht="15.35" customHeight="1">
      <c r="A50" s="10">
        <v>49</v>
      </c>
      <c r="B50" t="s" s="11">
        <v>75</v>
      </c>
      <c r="C50" t="s" s="11">
        <v>24</v>
      </c>
      <c r="D50" t="s" s="11">
        <v>25</v>
      </c>
      <c r="E50" s="12">
        <f>IF(C50=D50,1,-1)</f>
        <v>-1</v>
      </c>
      <c r="F50" t="b" s="12">
        <f>IF(NOT(ISBLANK(G50)),1/(1/G50^$E50+1)*100)</f>
        <v>0</v>
      </c>
      <c r="G50" s="13"/>
      <c r="H50" t="b" s="12">
        <f>IF(NOT(ISBLANK(I50)),1/(1/I50^$E50+1)*100)</f>
        <v>0</v>
      </c>
      <c r="I50" s="13"/>
      <c r="J50" s="12">
        <f>IF(NOT(ISBLANK(K50)),1/(1/K50^$E50+1)*100)</f>
        <v>10</v>
      </c>
      <c r="K50" s="12">
        <v>9</v>
      </c>
      <c r="L50" t="b" s="12">
        <f>IF(NOT(ISBLANK(M50)),1/(1/M50^$E50+1)*100)</f>
        <v>0</v>
      </c>
      <c r="M50" s="13"/>
      <c r="N50" s="12">
        <f>IF(NOT(ISBLANK(O50)),1/(1/O50^$E50+1)*100)</f>
        <v>84.03361344537819</v>
      </c>
      <c r="O50" s="12">
        <v>0.19</v>
      </c>
      <c r="P50" t="b" s="12">
        <f>IF(NOT(ISBLANK(Q50)),1/(1/Q50^$E50+1)*100)</f>
        <v>0</v>
      </c>
      <c r="Q50" s="13"/>
      <c r="R50" s="12">
        <f>IF(NOT(ISBLANK(S50)),1/(1/S50^$E50+1)*100)</f>
        <v>78.74015748031501</v>
      </c>
      <c r="S50" s="12">
        <v>0.27</v>
      </c>
      <c r="T50" t="b" s="12">
        <f>IF(NOT(ISBLANK(U50)),1/(1/U50^$E50+1)*100)</f>
        <v>0</v>
      </c>
      <c r="U50" s="13"/>
      <c r="V50" s="12">
        <v>273</v>
      </c>
      <c r="W50" s="13"/>
    </row>
    <row r="51" ht="15.35" customHeight="1">
      <c r="A51" s="10">
        <v>50</v>
      </c>
      <c r="B51" t="s" s="11">
        <v>76</v>
      </c>
      <c r="C51" t="s" s="11">
        <v>24</v>
      </c>
      <c r="D51" t="s" s="11">
        <v>25</v>
      </c>
      <c r="E51" s="12">
        <f>IF(C51=D51,1,-1)</f>
        <v>-1</v>
      </c>
      <c r="F51" t="b" s="12">
        <f>IF(NOT(ISBLANK(G51)),1/(1/G51^$E51+1)*100)</f>
        <v>0</v>
      </c>
      <c r="G51" s="13"/>
      <c r="H51" t="b" s="12">
        <f>IF(NOT(ISBLANK(I51)),1/(1/I51^$E51+1)*100)</f>
        <v>0</v>
      </c>
      <c r="I51" s="13"/>
      <c r="J51" t="b" s="12">
        <f>IF(NOT(ISBLANK(K51)),1/(1/K51^$E51+1)*100)</f>
        <v>0</v>
      </c>
      <c r="K51" s="13"/>
      <c r="L51" t="b" s="12">
        <f>IF(NOT(ISBLANK(M51)),1/(1/M51^$E51+1)*100)</f>
        <v>0</v>
      </c>
      <c r="M51" s="13"/>
      <c r="N51" s="12">
        <f>IF(NOT(ISBLANK(O51)),1/(1/O51^$E51+1)*100)</f>
        <v>20</v>
      </c>
      <c r="O51" s="12">
        <v>4</v>
      </c>
      <c r="P51" t="b" s="12">
        <f>IF(NOT(ISBLANK(Q51)),1/(1/Q51^$E51+1)*100)</f>
        <v>0</v>
      </c>
      <c r="Q51" s="13"/>
      <c r="R51" s="12">
        <f>IF(NOT(ISBLANK(S51)),1/(1/S51^$E51+1)*100)</f>
        <v>59.8802395209581</v>
      </c>
      <c r="S51" s="12">
        <v>0.67</v>
      </c>
      <c r="T51" t="b" s="12">
        <f>IF(NOT(ISBLANK(U51)),1/(1/U51^$E51+1)*100)</f>
        <v>0</v>
      </c>
      <c r="U51" s="13"/>
      <c r="V51" s="12">
        <v>273</v>
      </c>
      <c r="W51" s="13"/>
    </row>
    <row r="52" ht="15.35" customHeight="1">
      <c r="A52" s="10">
        <v>51</v>
      </c>
      <c r="B52" t="s" s="11">
        <v>77</v>
      </c>
      <c r="C52" t="s" s="11">
        <v>24</v>
      </c>
      <c r="D52" t="s" s="11">
        <v>25</v>
      </c>
      <c r="E52" s="12">
        <f>IF(C52=D52,1,-1)</f>
        <v>-1</v>
      </c>
      <c r="F52" t="b" s="12">
        <f>IF(NOT(ISBLANK(G52)),1/(1/G52^$E52+1)*100)</f>
        <v>0</v>
      </c>
      <c r="G52" s="13"/>
      <c r="H52" t="b" s="12">
        <f>IF(NOT(ISBLANK(I52)),1/(1/I52^$E52+1)*100)</f>
        <v>0</v>
      </c>
      <c r="I52" s="13"/>
      <c r="J52" s="12">
        <f>IF(NOT(ISBLANK(K52)),1/(1/K52^$E52+1)*100)</f>
        <v>22.7272727272727</v>
      </c>
      <c r="K52" s="12">
        <v>3.4</v>
      </c>
      <c r="L52" t="b" s="12">
        <f>IF(NOT(ISBLANK(M52)),1/(1/M52^$E52+1)*100)</f>
        <v>0</v>
      </c>
      <c r="M52" s="13"/>
      <c r="N52" s="12">
        <f>IF(NOT(ISBLANK(O52)),1/(1/O52^$E52+1)*100)</f>
        <v>5.98802395209581</v>
      </c>
      <c r="O52" s="12">
        <v>15.7</v>
      </c>
      <c r="P52" t="b" s="12">
        <f>IF(NOT(ISBLANK(Q52)),1/(1/Q52^$E52+1)*100)</f>
        <v>0</v>
      </c>
      <c r="Q52" s="13"/>
      <c r="R52" t="b" s="12">
        <f>IF(NOT(ISBLANK(S52)),1/(1/S52^$E52+1)*100)</f>
        <v>0</v>
      </c>
      <c r="S52" s="13"/>
      <c r="T52" t="b" s="12">
        <f>IF(NOT(ISBLANK(U52)),1/(1/U52^$E52+1)*100)</f>
        <v>0</v>
      </c>
      <c r="U52" s="13"/>
      <c r="V52" s="12">
        <v>273</v>
      </c>
      <c r="W52" s="13"/>
    </row>
    <row r="53" ht="15.35" customHeight="1">
      <c r="A53" s="10">
        <v>52</v>
      </c>
      <c r="B53" t="s" s="11">
        <v>78</v>
      </c>
      <c r="C53" t="s" s="11">
        <v>24</v>
      </c>
      <c r="D53" t="s" s="11">
        <v>25</v>
      </c>
      <c r="E53" s="12">
        <f>IF(C53=D53,1,-1)</f>
        <v>-1</v>
      </c>
      <c r="F53" t="b" s="12">
        <f>IF(NOT(ISBLANK(G53)),1/(1/G53^$E53+1)*100)</f>
        <v>0</v>
      </c>
      <c r="G53" s="13"/>
      <c r="H53" t="b" s="12">
        <f>IF(NOT(ISBLANK(I53)),1/(1/I53^$E53+1)*100)</f>
        <v>0</v>
      </c>
      <c r="I53" s="13"/>
      <c r="J53" s="12">
        <f>IF(NOT(ISBLANK(K53)),1/(1/K53^$E53+1)*100)</f>
        <v>21.978021978022</v>
      </c>
      <c r="K53" s="12">
        <v>3.55</v>
      </c>
      <c r="L53" t="b" s="12">
        <f>IF(NOT(ISBLANK(M53)),1/(1/M53^$E53+1)*100)</f>
        <v>0</v>
      </c>
      <c r="M53" s="13"/>
      <c r="N53" s="12">
        <f>IF(NOT(ISBLANK(O53)),1/(1/O53^$E53+1)*100)</f>
        <v>10.989010989011</v>
      </c>
      <c r="O53" s="12">
        <v>8.1</v>
      </c>
      <c r="P53" t="b" s="12">
        <f>IF(NOT(ISBLANK(Q53)),1/(1/Q53^$E53+1)*100)</f>
        <v>0</v>
      </c>
      <c r="Q53" s="13"/>
      <c r="R53" t="b" s="12">
        <f>IF(NOT(ISBLANK(S53)),1/(1/S53^$E53+1)*100)</f>
        <v>0</v>
      </c>
      <c r="S53" s="13"/>
      <c r="T53" t="b" s="12">
        <f>IF(NOT(ISBLANK(U53)),1/(1/U53^$E53+1)*100)</f>
        <v>0</v>
      </c>
      <c r="U53" s="13"/>
      <c r="V53" s="12">
        <v>273</v>
      </c>
      <c r="W53" s="13"/>
    </row>
    <row r="54" ht="15.35" customHeight="1">
      <c r="A54" s="10">
        <v>53</v>
      </c>
      <c r="B54" t="s" s="11">
        <v>79</v>
      </c>
      <c r="C54" t="s" s="11">
        <v>24</v>
      </c>
      <c r="D54" t="s" s="11">
        <v>25</v>
      </c>
      <c r="E54" s="12">
        <f>IF(C54=D54,1,-1)</f>
        <v>-1</v>
      </c>
      <c r="F54" t="b" s="12">
        <f>IF(NOT(ISBLANK(G54)),1/(1/G54^$E54+1)*100)</f>
        <v>0</v>
      </c>
      <c r="G54" s="13"/>
      <c r="H54" t="b" s="12">
        <f>IF(NOT(ISBLANK(I54)),1/(1/I54^$E54+1)*100)</f>
        <v>0</v>
      </c>
      <c r="I54" s="13"/>
      <c r="J54" s="12">
        <f>IF(NOT(ISBLANK(K54)),1/(1/K54^$E54+1)*100)</f>
        <v>25</v>
      </c>
      <c r="K54" s="12">
        <v>3</v>
      </c>
      <c r="L54" t="b" s="12">
        <f>IF(NOT(ISBLANK(M54)),1/(1/M54^$E54+1)*100)</f>
        <v>0</v>
      </c>
      <c r="M54" s="13"/>
      <c r="N54" t="b" s="15">
        <f>IF(NOT(ISBLANK(O54)),1/(1/O54^$E54+1)*100)</f>
        <v>0</v>
      </c>
      <c r="O54" s="16"/>
      <c r="P54" t="b" s="12">
        <f>IF(NOT(ISBLANK(Q54)),1/(1/Q54^$E54+1)*100)</f>
        <v>0</v>
      </c>
      <c r="Q54" s="13"/>
      <c r="R54" t="b" s="12">
        <f>IF(NOT(ISBLANK(S54)),1/(1/S54^$E54+1)*100)</f>
        <v>0</v>
      </c>
      <c r="S54" s="13"/>
      <c r="T54" t="b" s="12">
        <f>IF(NOT(ISBLANK(U54)),1/(1/U54^$E54+1)*100)</f>
        <v>0</v>
      </c>
      <c r="U54" s="13"/>
      <c r="V54" s="12">
        <v>273</v>
      </c>
      <c r="W54" s="13"/>
    </row>
    <row r="55" ht="15.35" customHeight="1">
      <c r="A55" s="10">
        <v>54</v>
      </c>
      <c r="B55" t="s" s="11">
        <v>80</v>
      </c>
      <c r="C55" t="s" s="11">
        <v>24</v>
      </c>
      <c r="D55" t="s" s="11">
        <v>25</v>
      </c>
      <c r="E55" s="12">
        <f>IF(C55=D55,1,-1)</f>
        <v>-1</v>
      </c>
      <c r="F55" t="b" s="12">
        <f>IF(NOT(ISBLANK(G55)),1/(1/G55^$E55+1)*100)</f>
        <v>0</v>
      </c>
      <c r="G55" s="13"/>
      <c r="H55" t="b" s="12">
        <f>IF(NOT(ISBLANK(I55)),1/(1/I55^$E55+1)*100)</f>
        <v>0</v>
      </c>
      <c r="I55" s="13"/>
      <c r="J55" s="12">
        <f>IF(NOT(ISBLANK(K55)),1/(1/K55^$E55+1)*100)</f>
        <v>25</v>
      </c>
      <c r="K55" s="12">
        <v>3</v>
      </c>
      <c r="L55" t="b" s="12">
        <f>IF(NOT(ISBLANK(M55)),1/(1/M55^$E55+1)*100)</f>
        <v>0</v>
      </c>
      <c r="M55" s="13"/>
      <c r="N55" t="b" s="12">
        <f>IF(NOT(ISBLANK(O55)),1/(1/O55^$E55+1)*100)</f>
        <v>0</v>
      </c>
      <c r="O55" s="13"/>
      <c r="P55" t="b" s="12">
        <f>IF(NOT(ISBLANK(Q55)),1/(1/Q55^$E55+1)*100)</f>
        <v>0</v>
      </c>
      <c r="Q55" s="13"/>
      <c r="R55" t="b" s="12">
        <f>IF(NOT(ISBLANK(S55)),1/(1/S55^$E55+1)*100)</f>
        <v>0</v>
      </c>
      <c r="S55" s="13"/>
      <c r="T55" t="b" s="12">
        <f>IF(NOT(ISBLANK(U55)),1/(1/U55^$E55+1)*100)</f>
        <v>0</v>
      </c>
      <c r="U55" s="13"/>
      <c r="V55" s="12">
        <v>273</v>
      </c>
      <c r="W55" s="13"/>
    </row>
    <row r="56" ht="15.35" customHeight="1">
      <c r="A56" s="10">
        <v>55</v>
      </c>
      <c r="B56" t="s" s="11">
        <v>81</v>
      </c>
      <c r="C56" t="s" s="11">
        <v>25</v>
      </c>
      <c r="D56" t="s" s="11">
        <v>24</v>
      </c>
      <c r="E56" s="12">
        <f>IF(C56=D56,1,-1)</f>
        <v>-1</v>
      </c>
      <c r="F56" t="b" s="12">
        <f>IF(NOT(ISBLANK(G56)),1/(1/G56^$E56+1)*100)</f>
        <v>0</v>
      </c>
      <c r="G56" s="13"/>
      <c r="H56" t="b" s="12">
        <f>IF(NOT(ISBLANK(I56)),1/(1/I56^$E56+1)*100)</f>
        <v>0</v>
      </c>
      <c r="I56" s="13"/>
      <c r="J56" t="b" s="12">
        <f>IF(NOT(ISBLANK(K56)),1/(1/K56^$E56+1)*100)</f>
        <v>0</v>
      </c>
      <c r="K56" s="13"/>
      <c r="L56" t="b" s="12">
        <f>IF(NOT(ISBLANK(M56)),1/(1/M56^$E56+1)*100)</f>
        <v>0</v>
      </c>
      <c r="M56" s="13"/>
      <c r="N56" s="12">
        <f>IF(NOT(ISBLANK(O56)),1/(1/O56^$E56+1)*100)</f>
        <v>34.0136054421769</v>
      </c>
      <c r="O56" s="12">
        <v>1.94</v>
      </c>
      <c r="P56" t="b" s="12">
        <f>IF(NOT(ISBLANK(Q56)),1/(1/Q56^$E56+1)*100)</f>
        <v>0</v>
      </c>
      <c r="Q56" s="13"/>
      <c r="R56" s="12">
        <f>IF(NOT(ISBLANK(S56)),1/(1/S56^$E56+1)*100)</f>
        <v>52.9100529100529</v>
      </c>
      <c r="S56" s="12">
        <v>0.89</v>
      </c>
      <c r="T56" t="b" s="12">
        <f>IF(NOT(ISBLANK(U56)),1/(1/U56^$E56+1)*100)</f>
        <v>0</v>
      </c>
      <c r="U56" s="13"/>
      <c r="V56" s="12">
        <v>273</v>
      </c>
      <c r="W56" s="13"/>
    </row>
    <row r="57" ht="15.35" customHeight="1">
      <c r="A57" s="10">
        <v>56</v>
      </c>
      <c r="B57" t="s" s="11">
        <v>82</v>
      </c>
      <c r="C57" t="s" s="11">
        <v>25</v>
      </c>
      <c r="D57" t="s" s="11">
        <v>25</v>
      </c>
      <c r="E57" s="12">
        <f>IF(C57=D57,1,-1)</f>
        <v>1</v>
      </c>
      <c r="F57" t="b" s="12">
        <f>IF(NOT(ISBLANK(G57)),1/(1/G57^$E57+1)*100)</f>
        <v>0</v>
      </c>
      <c r="G57" s="13"/>
      <c r="H57" t="b" s="12">
        <f>IF(NOT(ISBLANK(I57)),1/(1/I57^$E57+1)*100)</f>
        <v>0</v>
      </c>
      <c r="I57" s="13"/>
      <c r="J57" s="12">
        <f>IF(NOT(ISBLANK(K57)),1/(1/K57^$E57+1)*100)</f>
        <v>72.2222222222222</v>
      </c>
      <c r="K57" s="12">
        <v>2.6</v>
      </c>
      <c r="L57" t="b" s="12">
        <f>IF(NOT(ISBLANK(M57)),1/(1/M57^$E57+1)*100)</f>
        <v>0</v>
      </c>
      <c r="M57" s="13"/>
      <c r="N57" s="12">
        <f>IF(NOT(ISBLANK(O57)),1/(1/O57^$E57+1)*100)</f>
        <v>96</v>
      </c>
      <c r="O57" s="12">
        <v>24</v>
      </c>
      <c r="P57" t="b" s="12">
        <f>IF(NOT(ISBLANK(Q57)),1/(1/Q57^$E57+1)*100)</f>
        <v>0</v>
      </c>
      <c r="Q57" s="13"/>
      <c r="R57" s="12">
        <f>IF(NOT(ISBLANK(S57)),1/(1/S57^$E57+1)*100)</f>
        <v>98</v>
      </c>
      <c r="S57" s="12">
        <v>49</v>
      </c>
      <c r="T57" t="b" s="12">
        <f>IF(NOT(ISBLANK(U57)),1/(1/U57^$E57+1)*100)</f>
        <v>0</v>
      </c>
      <c r="U57" s="13"/>
      <c r="V57" s="12">
        <v>273</v>
      </c>
      <c r="W57" s="13"/>
    </row>
    <row r="58" ht="15.35" customHeight="1">
      <c r="A58" s="10">
        <v>57</v>
      </c>
      <c r="B58" t="s" s="11">
        <v>83</v>
      </c>
      <c r="C58" t="s" s="11">
        <v>25</v>
      </c>
      <c r="D58" t="s" s="11">
        <v>25</v>
      </c>
      <c r="E58" s="12">
        <f>IF(C58=D58,1,-1)</f>
        <v>1</v>
      </c>
      <c r="F58" t="b" s="12">
        <f>IF(NOT(ISBLANK(G58)),1/(1/G58^$E58+1)*100)</f>
        <v>0</v>
      </c>
      <c r="G58" s="13"/>
      <c r="H58" t="b" s="12">
        <f>IF(NOT(ISBLANK(I58)),1/(1/I58^$E58+1)*100)</f>
        <v>0</v>
      </c>
      <c r="I58" s="13"/>
      <c r="J58" t="b" s="12">
        <f>IF(NOT(ISBLANK(K58)),1/(1/K58^$E58+1)*100)</f>
        <v>0</v>
      </c>
      <c r="K58" s="13"/>
      <c r="L58" t="b" s="12">
        <f>IF(NOT(ISBLANK(M58)),1/(1/M58^$E58+1)*100)</f>
        <v>0</v>
      </c>
      <c r="M58" s="13"/>
      <c r="N58" s="12">
        <f>IF(NOT(ISBLANK(O58)),1/(1/O58^$E58+1)*100)</f>
        <v>98</v>
      </c>
      <c r="O58" s="12">
        <v>49</v>
      </c>
      <c r="P58" t="b" s="12">
        <f>IF(NOT(ISBLANK(Q58)),1/(1/Q58^$E58+1)*100)</f>
        <v>0</v>
      </c>
      <c r="Q58" s="13"/>
      <c r="R58" s="12">
        <f>IF(NOT(ISBLANK(S58)),1/(1/S58^$E58+1)*100)</f>
        <v>94.11764705882349</v>
      </c>
      <c r="S58" s="12">
        <v>16</v>
      </c>
      <c r="T58" t="b" s="12">
        <f>IF(NOT(ISBLANK(U58)),1/(1/U58^$E58+1)*100)</f>
        <v>0</v>
      </c>
      <c r="U58" s="13"/>
      <c r="V58" s="12">
        <v>273</v>
      </c>
      <c r="W58" s="13"/>
    </row>
    <row r="59" ht="15.35" customHeight="1">
      <c r="A59" s="10">
        <v>58</v>
      </c>
      <c r="B59" t="s" s="11">
        <v>84</v>
      </c>
      <c r="C59" t="s" s="11">
        <v>25</v>
      </c>
      <c r="D59" t="s" s="11">
        <v>25</v>
      </c>
      <c r="E59" s="12">
        <f>IF(C59=D59,1,-1)</f>
        <v>1</v>
      </c>
      <c r="F59" t="b" s="12">
        <f>IF(NOT(ISBLANK(G59)),1/(1/G59^$E59+1)*100)</f>
        <v>0</v>
      </c>
      <c r="G59" s="13"/>
      <c r="H59" t="b" s="12">
        <f>IF(NOT(ISBLANK(I59)),1/(1/I59^$E59+1)*100)</f>
        <v>0</v>
      </c>
      <c r="I59" s="13"/>
      <c r="J59" t="b" s="12">
        <f>IF(NOT(ISBLANK(K59)),1/(1/K59^$E59+1)*100)</f>
        <v>0</v>
      </c>
      <c r="K59" s="13"/>
      <c r="L59" t="b" s="12">
        <f>IF(NOT(ISBLANK(M59)),1/(1/M59^$E59+1)*100)</f>
        <v>0</v>
      </c>
      <c r="M59" s="13"/>
      <c r="N59" t="b" s="12">
        <f>IF(NOT(ISBLANK(O59)),1/(1/O59^$E59+1)*100)</f>
        <v>0</v>
      </c>
      <c r="O59" s="13"/>
      <c r="P59" t="b" s="12">
        <f>IF(NOT(ISBLANK(Q59)),1/(1/Q59^$E59+1)*100)</f>
        <v>0</v>
      </c>
      <c r="Q59" s="13"/>
      <c r="R59" t="b" s="12">
        <f>IF(NOT(ISBLANK(S59)),1/(1/S59^$E59+1)*100)</f>
        <v>0</v>
      </c>
      <c r="S59" s="13"/>
      <c r="T59" t="b" s="12">
        <f>IF(NOT(ISBLANK(U59)),1/(1/U59^$E59+1)*100)</f>
        <v>0</v>
      </c>
      <c r="U59" s="13"/>
      <c r="V59" s="12">
        <v>273</v>
      </c>
      <c r="W59" s="13"/>
    </row>
    <row r="60" ht="15.35" customHeight="1">
      <c r="A60" s="10">
        <v>59</v>
      </c>
      <c r="B60" t="s" s="11">
        <v>85</v>
      </c>
      <c r="C60" t="s" s="11">
        <v>24</v>
      </c>
      <c r="D60" t="s" s="11">
        <v>25</v>
      </c>
      <c r="E60" s="12">
        <f>IF(C60=D60,1,-1)</f>
        <v>-1</v>
      </c>
      <c r="F60" t="b" s="12">
        <f>IF(NOT(ISBLANK(G60)),1/(1/G60^$E60+1)*100)</f>
        <v>0</v>
      </c>
      <c r="G60" s="13"/>
      <c r="H60" t="b" s="12">
        <f>IF(NOT(ISBLANK(I60)),1/(1/I60^$E60+1)*100)</f>
        <v>0</v>
      </c>
      <c r="I60" s="13"/>
      <c r="J60" t="b" s="12">
        <f>IF(NOT(ISBLANK(K60)),1/(1/K60^$E60+1)*100)</f>
        <v>0</v>
      </c>
      <c r="K60" s="13"/>
      <c r="L60" t="b" s="12">
        <f>IF(NOT(ISBLANK(M60)),1/(1/M60^$E60+1)*100)</f>
        <v>0</v>
      </c>
      <c r="M60" s="13"/>
      <c r="N60" t="b" s="12">
        <f>IF(NOT(ISBLANK(O60)),1/(1/O60^$E60+1)*100)</f>
        <v>0</v>
      </c>
      <c r="O60" s="13"/>
      <c r="P60" t="b" s="12">
        <f>IF(NOT(ISBLANK(Q60)),1/(1/Q60^$E60+1)*100)</f>
        <v>0</v>
      </c>
      <c r="Q60" s="13"/>
      <c r="R60" t="b" s="12">
        <f>IF(NOT(ISBLANK(S60)),1/(1/S60^$E60+1)*100)</f>
        <v>0</v>
      </c>
      <c r="S60" s="13"/>
      <c r="T60" t="b" s="12">
        <f>IF(NOT(ISBLANK(U60)),1/(1/U60^$E60+1)*100)</f>
        <v>0</v>
      </c>
      <c r="U60" s="13"/>
      <c r="V60" s="12">
        <v>273</v>
      </c>
      <c r="W60" s="13"/>
    </row>
    <row r="61" ht="15.35" customHeight="1">
      <c r="A61" s="10">
        <v>60</v>
      </c>
      <c r="B61" t="s" s="11">
        <v>86</v>
      </c>
      <c r="C61" t="s" s="11">
        <v>24</v>
      </c>
      <c r="D61" t="s" s="11">
        <v>25</v>
      </c>
      <c r="E61" s="12">
        <f>IF(C61=D61,1,-1)</f>
        <v>-1</v>
      </c>
      <c r="F61" t="b" s="12">
        <f>IF(NOT(ISBLANK(G61)),1/(1/G61^$E61+1)*100)</f>
        <v>0</v>
      </c>
      <c r="G61" s="13"/>
      <c r="H61" t="b" s="12">
        <f>IF(NOT(ISBLANK(I61)),1/(1/I61^$E61+1)*100)</f>
        <v>0</v>
      </c>
      <c r="I61" s="13"/>
      <c r="J61" t="b" s="12">
        <f>IF(NOT(ISBLANK(K61)),1/(1/K61^$E61+1)*100)</f>
        <v>0</v>
      </c>
      <c r="K61" s="13"/>
      <c r="L61" t="b" s="12">
        <f>IF(NOT(ISBLANK(M61)),1/(1/M61^$E61+1)*100)</f>
        <v>0</v>
      </c>
      <c r="M61" s="13"/>
      <c r="N61" t="b" s="12">
        <f>IF(NOT(ISBLANK(O61)),1/(1/O61^$E61+1)*100)</f>
        <v>0</v>
      </c>
      <c r="O61" s="13"/>
      <c r="P61" t="b" s="12">
        <f>IF(NOT(ISBLANK(Q61)),1/(1/Q61^$E61+1)*100)</f>
        <v>0</v>
      </c>
      <c r="Q61" s="13"/>
      <c r="R61" t="b" s="12">
        <f>IF(NOT(ISBLANK(S61)),1/(1/S61^$E61+1)*100)</f>
        <v>0</v>
      </c>
      <c r="S61" s="13"/>
      <c r="T61" t="b" s="12">
        <f>IF(NOT(ISBLANK(U61)),1/(1/U61^$E61+1)*100)</f>
        <v>0</v>
      </c>
      <c r="U61" s="13"/>
      <c r="V61" s="12">
        <v>273</v>
      </c>
      <c r="W61" s="13"/>
    </row>
    <row r="62" ht="15.35" customHeight="1">
      <c r="A62" s="10">
        <v>61</v>
      </c>
      <c r="B62" t="s" s="11">
        <v>87</v>
      </c>
      <c r="C62" t="s" s="11">
        <v>24</v>
      </c>
      <c r="D62" t="s" s="11">
        <v>25</v>
      </c>
      <c r="E62" s="12">
        <f>IF(C62=D62,1,-1)</f>
        <v>-1</v>
      </c>
      <c r="F62" t="b" s="12">
        <f>IF(NOT(ISBLANK(G62)),1/(1/G62^$E62+1)*100)</f>
        <v>0</v>
      </c>
      <c r="G62" s="13"/>
      <c r="H62" t="b" s="12">
        <f>IF(NOT(ISBLANK(I62)),1/(1/I62^$E62+1)*100)</f>
        <v>0</v>
      </c>
      <c r="I62" s="13"/>
      <c r="J62" t="b" s="12">
        <f>IF(NOT(ISBLANK(K62)),1/(1/K62^$E62+1)*100)</f>
        <v>0</v>
      </c>
      <c r="K62" s="13"/>
      <c r="L62" t="b" s="12">
        <f>IF(NOT(ISBLANK(M62)),1/(1/M62^$E62+1)*100)</f>
        <v>0</v>
      </c>
      <c r="M62" s="13"/>
      <c r="N62" t="b" s="12">
        <f>IF(NOT(ISBLANK(O62)),1/(1/O62^$E62+1)*100)</f>
        <v>0</v>
      </c>
      <c r="O62" s="13"/>
      <c r="P62" t="b" s="12">
        <f>IF(NOT(ISBLANK(Q62)),1/(1/Q62^$E62+1)*100)</f>
        <v>0</v>
      </c>
      <c r="Q62" s="13"/>
      <c r="R62" t="b" s="12">
        <f>IF(NOT(ISBLANK(S62)),1/(1/S62^$E62+1)*100)</f>
        <v>0</v>
      </c>
      <c r="S62" s="13"/>
      <c r="T62" t="b" s="12">
        <f>IF(NOT(ISBLANK(U62)),1/(1/U62^$E62+1)*100)</f>
        <v>0</v>
      </c>
      <c r="U62" s="13"/>
      <c r="V62" s="12">
        <v>273</v>
      </c>
      <c r="W62" s="13"/>
    </row>
    <row r="63" ht="15.35" customHeight="1">
      <c r="A63" s="10">
        <v>62</v>
      </c>
      <c r="B63" t="s" s="11">
        <v>88</v>
      </c>
      <c r="C63" t="s" s="11">
        <v>25</v>
      </c>
      <c r="D63" t="s" s="11">
        <v>25</v>
      </c>
      <c r="E63" s="12">
        <f>IF(C63=D63,1,-1)</f>
        <v>1</v>
      </c>
      <c r="F63" t="b" s="12">
        <f>IF(NOT(ISBLANK(G63)),1/(1/G63^$E63+1)*100)</f>
        <v>0</v>
      </c>
      <c r="G63" s="13"/>
      <c r="H63" t="b" s="12">
        <f>IF(NOT(ISBLANK(I63)),1/(1/I63^$E63+1)*100)</f>
        <v>0</v>
      </c>
      <c r="I63" s="13"/>
      <c r="J63" t="b" s="12">
        <f>IF(NOT(ISBLANK(K63)),1/(1/K63^$E63+1)*100)</f>
        <v>0</v>
      </c>
      <c r="K63" s="13"/>
      <c r="L63" t="b" s="12">
        <f>IF(NOT(ISBLANK(M63)),1/(1/M63^$E63+1)*100)</f>
        <v>0</v>
      </c>
      <c r="M63" s="13"/>
      <c r="N63" t="b" s="12">
        <f>IF(NOT(ISBLANK(O63)),1/(1/O63^$E63+1)*100)</f>
        <v>0</v>
      </c>
      <c r="O63" s="13"/>
      <c r="P63" t="b" s="12">
        <f>IF(NOT(ISBLANK(Q63)),1/(1/Q63^$E63+1)*100)</f>
        <v>0</v>
      </c>
      <c r="Q63" s="13"/>
      <c r="R63" s="12">
        <f>IF(NOT(ISBLANK(S63)),1/(1/S63^$E63+1)*100)</f>
        <v>98.90109890109891</v>
      </c>
      <c r="S63" s="12">
        <v>90</v>
      </c>
      <c r="T63" s="12">
        <f>IF(NOT(ISBLANK(U63)),1/(1/U63^$E63+1)*100)</f>
        <v>50</v>
      </c>
      <c r="U63" s="12">
        <v>1</v>
      </c>
      <c r="V63" s="12">
        <v>273</v>
      </c>
      <c r="W63" s="13"/>
    </row>
    <row r="64" ht="15.35" customHeight="1">
      <c r="A64" s="10">
        <v>63</v>
      </c>
      <c r="B64" t="s" s="11">
        <v>89</v>
      </c>
      <c r="C64" t="s" s="11">
        <v>25</v>
      </c>
      <c r="D64" t="s" s="11">
        <v>25</v>
      </c>
      <c r="E64" s="12">
        <f>IF(C64=D64,1,-1)</f>
        <v>1</v>
      </c>
      <c r="F64" t="b" s="12">
        <f>IF(NOT(ISBLANK(G64)),1/(1/G64^$E64+1)*100)</f>
        <v>0</v>
      </c>
      <c r="G64" s="13"/>
      <c r="H64" t="b" s="12">
        <f>IF(NOT(ISBLANK(I64)),1/(1/I64^$E64+1)*100)</f>
        <v>0</v>
      </c>
      <c r="I64" s="13"/>
      <c r="J64" t="b" s="12">
        <f>IF(NOT(ISBLANK(K64)),1/(1/K64^$E64+1)*100)</f>
        <v>0</v>
      </c>
      <c r="K64" s="13"/>
      <c r="L64" t="b" s="12">
        <f>IF(NOT(ISBLANK(M64)),1/(1/M64^$E64+1)*100)</f>
        <v>0</v>
      </c>
      <c r="M64" s="13"/>
      <c r="N64" t="b" s="12">
        <f>IF(NOT(ISBLANK(O64)),1/(1/O64^$E64+1)*100)</f>
        <v>0</v>
      </c>
      <c r="O64" s="13"/>
      <c r="P64" t="b" s="12">
        <f>IF(NOT(ISBLANK(Q64)),1/(1/Q64^$E64+1)*100)</f>
        <v>0</v>
      </c>
      <c r="Q64" s="13"/>
      <c r="R64" s="12">
        <f>IF(NOT(ISBLANK(S64)),1/(1/S64^$E64+1)*100)</f>
        <v>90</v>
      </c>
      <c r="S64" s="12">
        <v>9</v>
      </c>
      <c r="T64" t="b" s="12">
        <f>IF(NOT(ISBLANK(U64)),1/(1/U64^$E64+1)*100)</f>
        <v>0</v>
      </c>
      <c r="U64" s="13"/>
      <c r="V64" s="12">
        <v>273</v>
      </c>
      <c r="W64" s="13"/>
    </row>
    <row r="65" ht="15.35" customHeight="1">
      <c r="A65" s="10">
        <v>64</v>
      </c>
      <c r="B65" t="s" s="11">
        <v>90</v>
      </c>
      <c r="C65" t="s" s="11">
        <v>24</v>
      </c>
      <c r="D65" t="s" s="11">
        <v>24</v>
      </c>
      <c r="E65" s="12">
        <f>IF(C65=D65,1,-1)</f>
        <v>1</v>
      </c>
      <c r="F65" t="b" s="12">
        <f>IF(NOT(ISBLANK(G65)),1/(1/G65^$E65+1)*100)</f>
        <v>0</v>
      </c>
      <c r="G65" s="13"/>
      <c r="H65" t="b" s="12">
        <f>IF(NOT(ISBLANK(I65)),1/(1/I65^$E65+1)*100)</f>
        <v>0</v>
      </c>
      <c r="I65" s="13"/>
      <c r="J65" s="12">
        <f>IF(NOT(ISBLANK(K65)),1/(1/K65^$E65+1)*100)</f>
        <v>66.6666666666667</v>
      </c>
      <c r="K65" s="12">
        <v>2</v>
      </c>
      <c r="L65" t="b" s="12">
        <f>IF(NOT(ISBLANK(M65)),1/(1/M65^$E65+1)*100)</f>
        <v>0</v>
      </c>
      <c r="M65" s="13"/>
      <c r="N65" t="b" s="12">
        <f>IF(NOT(ISBLANK(O65)),1/(1/O65^$E65+1)*100)</f>
        <v>0</v>
      </c>
      <c r="O65" s="13"/>
      <c r="P65" t="b" s="12">
        <f>IF(NOT(ISBLANK(Q65)),1/(1/Q65^$E65+1)*100)</f>
        <v>0</v>
      </c>
      <c r="Q65" s="13"/>
      <c r="R65" t="b" s="12">
        <f>IF(NOT(ISBLANK(S65)),1/(1/S65^$E65+1)*100)</f>
        <v>0</v>
      </c>
      <c r="S65" s="13"/>
      <c r="T65" t="b" s="12">
        <f>IF(NOT(ISBLANK(U65)),1/(1/U65^$E65+1)*100)</f>
        <v>0</v>
      </c>
      <c r="U65" s="13"/>
      <c r="V65" s="12">
        <v>273</v>
      </c>
      <c r="W65" s="13"/>
    </row>
    <row r="66" ht="15.35" customHeight="1">
      <c r="A66" s="10">
        <v>65</v>
      </c>
      <c r="B66" t="s" s="11">
        <v>91</v>
      </c>
      <c r="C66" t="s" s="11">
        <v>24</v>
      </c>
      <c r="D66" t="s" s="11">
        <v>24</v>
      </c>
      <c r="E66" s="12">
        <f>IF(C66=D66,1,-1)</f>
        <v>1</v>
      </c>
      <c r="F66" t="b" s="12">
        <f>IF(NOT(ISBLANK(G66)),1/(1/G66^$E66+1)*100)</f>
        <v>0</v>
      </c>
      <c r="G66" s="13"/>
      <c r="H66" t="b" s="12">
        <f>IF(NOT(ISBLANK(I66)),1/(1/I66^$E66+1)*100)</f>
        <v>0</v>
      </c>
      <c r="I66" s="13"/>
      <c r="J66" s="12">
        <f>IF(NOT(ISBLANK(K66)),1/(1/K66^$E66+1)*100)</f>
        <v>90</v>
      </c>
      <c r="K66" s="12">
        <v>9</v>
      </c>
      <c r="L66" t="b" s="12">
        <f>IF(NOT(ISBLANK(M66)),1/(1/M66^$E66+1)*100)</f>
        <v>0</v>
      </c>
      <c r="M66" s="13"/>
      <c r="N66" t="b" s="12">
        <f>IF(NOT(ISBLANK(O66)),1/(1/O66^$E66+1)*100)</f>
        <v>0</v>
      </c>
      <c r="O66" s="13"/>
      <c r="P66" t="b" s="12">
        <f>IF(NOT(ISBLANK(Q66)),1/(1/Q66^$E66+1)*100)</f>
        <v>0</v>
      </c>
      <c r="Q66" s="13"/>
      <c r="R66" t="b" s="12">
        <f>IF(NOT(ISBLANK(S66)),1/(1/S66^$E66+1)*100)</f>
        <v>0</v>
      </c>
      <c r="S66" s="13"/>
      <c r="T66" t="b" s="12">
        <f>IF(NOT(ISBLANK(U66)),1/(1/U66^$E66+1)*100)</f>
        <v>0</v>
      </c>
      <c r="U66" s="13"/>
      <c r="V66" s="12">
        <v>273</v>
      </c>
      <c r="W66" s="13"/>
    </row>
    <row r="67" ht="15.35" customHeight="1">
      <c r="A67" s="10">
        <v>66</v>
      </c>
      <c r="B67" t="s" s="11">
        <v>92</v>
      </c>
      <c r="C67" t="s" s="11">
        <v>24</v>
      </c>
      <c r="D67" t="s" s="11">
        <v>24</v>
      </c>
      <c r="E67" s="12">
        <f>IF(C67=D67,1,-1)</f>
        <v>1</v>
      </c>
      <c r="F67" t="b" s="12">
        <f>IF(NOT(ISBLANK(G67)),1/(1/G67^$E67+1)*100)</f>
        <v>0</v>
      </c>
      <c r="G67" s="13"/>
      <c r="H67" t="b" s="12">
        <f>IF(NOT(ISBLANK(I67)),1/(1/I67^$E67+1)*100)</f>
        <v>0</v>
      </c>
      <c r="I67" s="13"/>
      <c r="J67" s="12">
        <f>IF(NOT(ISBLANK(K67)),1/(1/K67^$E67+1)*100)</f>
        <v>74.02597402597399</v>
      </c>
      <c r="K67" s="12">
        <v>2.85</v>
      </c>
      <c r="L67" t="b" s="12">
        <f>IF(NOT(ISBLANK(M67)),1/(1/M67^$E67+1)*100)</f>
        <v>0</v>
      </c>
      <c r="M67" s="13"/>
      <c r="N67" t="b" s="12">
        <f>IF(NOT(ISBLANK(O67)),1/(1/O67^$E67+1)*100)</f>
        <v>0</v>
      </c>
      <c r="O67" s="13"/>
      <c r="P67" t="b" s="12">
        <f>IF(NOT(ISBLANK(Q67)),1/(1/Q67^$E67+1)*100)</f>
        <v>0</v>
      </c>
      <c r="Q67" s="13"/>
      <c r="R67" t="b" s="12">
        <f>IF(NOT(ISBLANK(S67)),1/(1/S67^$E67+1)*100)</f>
        <v>0</v>
      </c>
      <c r="S67" s="13"/>
      <c r="T67" t="b" s="12">
        <f>IF(NOT(ISBLANK(U67)),1/(1/U67^$E67+1)*100)</f>
        <v>0</v>
      </c>
      <c r="U67" s="13"/>
      <c r="V67" s="12">
        <v>273</v>
      </c>
      <c r="W67" s="13"/>
    </row>
    <row r="68" ht="15.35" customHeight="1">
      <c r="A68" s="10">
        <v>67</v>
      </c>
      <c r="B68" t="s" s="11">
        <v>93</v>
      </c>
      <c r="C68" t="s" s="11">
        <v>24</v>
      </c>
      <c r="D68" t="s" s="11">
        <v>24</v>
      </c>
      <c r="E68" s="12">
        <f>IF(C68=D68,1,-1)</f>
        <v>1</v>
      </c>
      <c r="F68" t="b" s="12">
        <f>IF(NOT(ISBLANK(G68)),1/(1/G68^$E68+1)*100)</f>
        <v>0</v>
      </c>
      <c r="G68" s="13"/>
      <c r="H68" t="b" s="12">
        <f>IF(NOT(ISBLANK(I68)),1/(1/I68^$E68+1)*100)</f>
        <v>0</v>
      </c>
      <c r="I68" s="13"/>
      <c r="J68" s="12">
        <f>IF(NOT(ISBLANK(K68)),1/(1/K68^$E68+1)*100)</f>
        <v>72.972972972973</v>
      </c>
      <c r="K68" s="12">
        <v>2.7</v>
      </c>
      <c r="L68" t="b" s="12">
        <f>IF(NOT(ISBLANK(M68)),1/(1/M68^$E68+1)*100)</f>
        <v>0</v>
      </c>
      <c r="M68" s="13"/>
      <c r="N68" t="b" s="12">
        <f>IF(NOT(ISBLANK(O68)),1/(1/O68^$E68+1)*100)</f>
        <v>0</v>
      </c>
      <c r="O68" s="13"/>
      <c r="P68" t="b" s="12">
        <f>IF(NOT(ISBLANK(Q68)),1/(1/Q68^$E68+1)*100)</f>
        <v>0</v>
      </c>
      <c r="Q68" s="13"/>
      <c r="R68" t="b" s="12">
        <f>IF(NOT(ISBLANK(S68)),1/(1/S68^$E68+1)*100)</f>
        <v>0</v>
      </c>
      <c r="S68" s="13"/>
      <c r="T68" t="b" s="12">
        <f>IF(NOT(ISBLANK(U68)),1/(1/U68^$E68+1)*100)</f>
        <v>0</v>
      </c>
      <c r="U68" s="13"/>
      <c r="V68" s="12">
        <v>273</v>
      </c>
      <c r="W68" s="13"/>
    </row>
    <row r="69" ht="15.35" customHeight="1">
      <c r="A69" s="10">
        <v>68</v>
      </c>
      <c r="B69" t="s" s="11">
        <v>94</v>
      </c>
      <c r="C69" t="s" s="11">
        <v>24</v>
      </c>
      <c r="D69" t="s" s="11">
        <v>24</v>
      </c>
      <c r="E69" s="12">
        <f>IF(C69=D69,1,-1)</f>
        <v>1</v>
      </c>
      <c r="F69" t="b" s="12">
        <f>IF(NOT(ISBLANK(G69)),1/(1/G69^$E69+1)*100)</f>
        <v>0</v>
      </c>
      <c r="G69" s="13"/>
      <c r="H69" t="b" s="12">
        <f>IF(NOT(ISBLANK(I69)),1/(1/I69^$E69+1)*100)</f>
        <v>0</v>
      </c>
      <c r="I69" s="13"/>
      <c r="J69" s="12">
        <f>IF(NOT(ISBLANK(K69)),1/(1/K69^$E69+1)*100)</f>
        <v>72.2222222222222</v>
      </c>
      <c r="K69" s="12">
        <v>2.6</v>
      </c>
      <c r="L69" t="b" s="12">
        <f>IF(NOT(ISBLANK(M69)),1/(1/M69^$E69+1)*100)</f>
        <v>0</v>
      </c>
      <c r="M69" s="13"/>
      <c r="N69" t="b" s="12">
        <f>IF(NOT(ISBLANK(O69)),1/(1/O69^$E69+1)*100)</f>
        <v>0</v>
      </c>
      <c r="O69" s="13"/>
      <c r="P69" t="b" s="12">
        <f>IF(NOT(ISBLANK(Q69)),1/(1/Q69^$E69+1)*100)</f>
        <v>0</v>
      </c>
      <c r="Q69" s="13"/>
      <c r="R69" t="b" s="12">
        <f>IF(NOT(ISBLANK(S69)),1/(1/S69^$E69+1)*100)</f>
        <v>0</v>
      </c>
      <c r="S69" s="13"/>
      <c r="T69" t="b" s="12">
        <f>IF(NOT(ISBLANK(U69)),1/(1/U69^$E69+1)*100)</f>
        <v>0</v>
      </c>
      <c r="U69" s="13"/>
      <c r="V69" s="12">
        <v>273</v>
      </c>
      <c r="W69" s="13"/>
    </row>
    <row r="70" ht="15.35" customHeight="1">
      <c r="A70" s="10">
        <v>69</v>
      </c>
      <c r="B70" t="s" s="11">
        <v>95</v>
      </c>
      <c r="C70" t="s" s="11">
        <v>24</v>
      </c>
      <c r="D70" t="s" s="11">
        <v>24</v>
      </c>
      <c r="E70" s="12">
        <f>IF(C70=D70,1,-1)</f>
        <v>1</v>
      </c>
      <c r="F70" t="b" s="12">
        <f>IF(NOT(ISBLANK(G70)),1/(1/G70^$E70+1)*100)</f>
        <v>0</v>
      </c>
      <c r="G70" s="13"/>
      <c r="H70" t="b" s="12">
        <f>IF(NOT(ISBLANK(I70)),1/(1/I70^$E70+1)*100)</f>
        <v>0</v>
      </c>
      <c r="I70" s="13"/>
      <c r="J70" s="12">
        <f>IF(NOT(ISBLANK(K70)),1/(1/K70^$E70+1)*100)</f>
        <v>99.009900990099</v>
      </c>
      <c r="K70" s="12">
        <v>100</v>
      </c>
      <c r="L70" t="b" s="12">
        <f>IF(NOT(ISBLANK(M70)),1/(1/M70^$E70+1)*100)</f>
        <v>0</v>
      </c>
      <c r="M70" s="13"/>
      <c r="N70" t="b" s="12">
        <f>IF(NOT(ISBLANK(O70)),1/(1/O70^$E70+1)*100)</f>
        <v>0</v>
      </c>
      <c r="O70" s="13"/>
      <c r="P70" t="b" s="12">
        <f>IF(NOT(ISBLANK(Q70)),1/(1/Q70^$E70+1)*100)</f>
        <v>0</v>
      </c>
      <c r="Q70" s="13"/>
      <c r="R70" t="b" s="12">
        <f>IF(NOT(ISBLANK(S70)),1/(1/S70^$E70+1)*100)</f>
        <v>0</v>
      </c>
      <c r="S70" s="13"/>
      <c r="T70" t="b" s="12">
        <f>IF(NOT(ISBLANK(U70)),1/(1/U70^$E70+1)*100)</f>
        <v>0</v>
      </c>
      <c r="U70" s="13"/>
      <c r="V70" s="12">
        <v>273</v>
      </c>
      <c r="W70" s="13"/>
    </row>
    <row r="71" ht="15.35" customHeight="1">
      <c r="A71" s="10">
        <v>70</v>
      </c>
      <c r="B71" t="s" s="11">
        <v>96</v>
      </c>
      <c r="C71" t="s" s="11">
        <v>24</v>
      </c>
      <c r="D71" t="s" s="11">
        <v>25</v>
      </c>
      <c r="E71" s="12">
        <f>IF(C71=D71,1,-1)</f>
        <v>-1</v>
      </c>
      <c r="F71" t="b" s="12">
        <f>IF(NOT(ISBLANK(G71)),1/(1/G71^$E71+1)*100)</f>
        <v>0</v>
      </c>
      <c r="G71" s="13"/>
      <c r="H71" t="b" s="12">
        <f>IF(NOT(ISBLANK(I71)),1/(1/I71^$E71+1)*100)</f>
        <v>0</v>
      </c>
      <c r="I71" s="13"/>
      <c r="J71" s="12">
        <f>IF(NOT(ISBLANK(K71)),1/(1/K71^$E71+1)*100)</f>
        <v>14.9253731343284</v>
      </c>
      <c r="K71" s="12">
        <v>5.7</v>
      </c>
      <c r="L71" t="b" s="12">
        <f>IF(NOT(ISBLANK(M71)),1/(1/M71^$E71+1)*100)</f>
        <v>0</v>
      </c>
      <c r="M71" s="13"/>
      <c r="N71" t="b" s="12">
        <f>IF(NOT(ISBLANK(O71)),1/(1/O71^$E71+1)*100)</f>
        <v>0</v>
      </c>
      <c r="O71" s="13"/>
      <c r="P71" t="b" s="12">
        <f>IF(NOT(ISBLANK(Q71)),1/(1/Q71^$E71+1)*100)</f>
        <v>0</v>
      </c>
      <c r="Q71" s="13"/>
      <c r="R71" t="b" s="12">
        <f>IF(NOT(ISBLANK(S71)),1/(1/S71^$E71+1)*100)</f>
        <v>0</v>
      </c>
      <c r="S71" s="13"/>
      <c r="T71" t="b" s="12">
        <f>IF(NOT(ISBLANK(U71)),1/(1/U71^$E71+1)*100)</f>
        <v>0</v>
      </c>
      <c r="U71" s="13"/>
      <c r="V71" s="12">
        <v>273</v>
      </c>
      <c r="W71" s="13"/>
    </row>
    <row r="72" ht="15.35" customHeight="1">
      <c r="A72" s="10">
        <v>71</v>
      </c>
      <c r="B72" t="s" s="11">
        <v>97</v>
      </c>
      <c r="C72" t="s" s="11">
        <v>24</v>
      </c>
      <c r="D72" t="s" s="11">
        <v>24</v>
      </c>
      <c r="E72" s="12">
        <f>IF(C72=D72,1,-1)</f>
        <v>1</v>
      </c>
      <c r="F72" t="b" s="12">
        <f>IF(NOT(ISBLANK(G72)),1/(1/G72^$E72+1)*100)</f>
        <v>0</v>
      </c>
      <c r="G72" s="13"/>
      <c r="H72" t="b" s="12">
        <f>IF(NOT(ISBLANK(I72)),1/(1/I72^$E72+1)*100)</f>
        <v>0</v>
      </c>
      <c r="I72" s="13"/>
      <c r="J72" s="12">
        <f>IF(NOT(ISBLANK(K72)),1/(1/K72^$E72+1)*100)</f>
        <v>87.9518072289157</v>
      </c>
      <c r="K72" s="12">
        <v>7.3</v>
      </c>
      <c r="L72" t="b" s="12">
        <f>IF(NOT(ISBLANK(M72)),1/(1/M72^$E72+1)*100)</f>
        <v>0</v>
      </c>
      <c r="M72" s="13"/>
      <c r="N72" t="b" s="12">
        <f>IF(NOT(ISBLANK(O72)),1/(1/O72^$E72+1)*100)</f>
        <v>0</v>
      </c>
      <c r="O72" s="13"/>
      <c r="P72" t="b" s="12">
        <f>IF(NOT(ISBLANK(Q72)),1/(1/Q72^$E72+1)*100)</f>
        <v>0</v>
      </c>
      <c r="Q72" s="13"/>
      <c r="R72" t="b" s="12">
        <f>IF(NOT(ISBLANK(S72)),1/(1/S72^$E72+1)*100)</f>
        <v>0</v>
      </c>
      <c r="S72" s="13"/>
      <c r="T72" t="b" s="12">
        <f>IF(NOT(ISBLANK(U72)),1/(1/U72^$E72+1)*100)</f>
        <v>0</v>
      </c>
      <c r="U72" s="13"/>
      <c r="V72" s="12">
        <v>273</v>
      </c>
      <c r="W72" s="13"/>
    </row>
    <row r="73" ht="15.35" customHeight="1">
      <c r="A73" s="10">
        <v>72</v>
      </c>
      <c r="B73" t="s" s="11">
        <v>98</v>
      </c>
      <c r="C73" t="s" s="11">
        <v>24</v>
      </c>
      <c r="D73" t="s" s="11">
        <v>25</v>
      </c>
      <c r="E73" s="12">
        <f>IF(C73=D73,1,-1)</f>
        <v>-1</v>
      </c>
      <c r="F73" t="b" s="12">
        <f>IF(NOT(ISBLANK(G73)),1/(1/G73^$E73+1)*100)</f>
        <v>0</v>
      </c>
      <c r="G73" s="13"/>
      <c r="H73" t="b" s="12">
        <f>IF(NOT(ISBLANK(I73)),1/(1/I73^$E73+1)*100)</f>
        <v>0</v>
      </c>
      <c r="I73" s="13"/>
      <c r="J73" s="12">
        <f>IF(NOT(ISBLANK(K73)),1/(1/K73^$E73+1)*100)</f>
        <v>10</v>
      </c>
      <c r="K73" s="12">
        <v>9</v>
      </c>
      <c r="L73" t="b" s="12">
        <f>IF(NOT(ISBLANK(M73)),1/(1/M73^$E73+1)*100)</f>
        <v>0</v>
      </c>
      <c r="M73" s="13"/>
      <c r="N73" t="b" s="12">
        <f>IF(NOT(ISBLANK(O73)),1/(1/O73^$E73+1)*100)</f>
        <v>0</v>
      </c>
      <c r="O73" s="13"/>
      <c r="P73" t="b" s="12">
        <f>IF(NOT(ISBLANK(Q73)),1/(1/Q73^$E73+1)*100)</f>
        <v>0</v>
      </c>
      <c r="Q73" s="13"/>
      <c r="R73" t="b" s="12">
        <f>IF(NOT(ISBLANK(S73)),1/(1/S73^$E73+1)*100)</f>
        <v>0</v>
      </c>
      <c r="S73" s="13"/>
      <c r="T73" t="b" s="12">
        <f>IF(NOT(ISBLANK(U73)),1/(1/U73^$E73+1)*100)</f>
        <v>0</v>
      </c>
      <c r="U73" s="13"/>
      <c r="V73" s="12">
        <v>273</v>
      </c>
      <c r="W73" s="13"/>
    </row>
    <row r="74" ht="15.35" customHeight="1">
      <c r="A74" s="10">
        <v>73</v>
      </c>
      <c r="B74" t="s" s="11">
        <v>99</v>
      </c>
      <c r="C74" t="s" s="11">
        <v>24</v>
      </c>
      <c r="D74" t="s" s="11">
        <v>25</v>
      </c>
      <c r="E74" s="12">
        <f>IF(C74=D74,1,-1)</f>
        <v>-1</v>
      </c>
      <c r="F74" t="b" s="12">
        <f>IF(NOT(ISBLANK(G74)),1/(1/G74^$E74+1)*100)</f>
        <v>0</v>
      </c>
      <c r="G74" s="13"/>
      <c r="H74" t="b" s="12">
        <f>IF(NOT(ISBLANK(I74)),1/(1/I74^$E74+1)*100)</f>
        <v>0</v>
      </c>
      <c r="I74" s="13"/>
      <c r="J74" s="12">
        <f>IF(NOT(ISBLANK(K74)),1/(1/K74^$E74+1)*100)</f>
        <v>12.0481927710843</v>
      </c>
      <c r="K74" s="12">
        <v>7.3</v>
      </c>
      <c r="L74" t="b" s="12">
        <f>IF(NOT(ISBLANK(M74)),1/(1/M74^$E74+1)*100)</f>
        <v>0</v>
      </c>
      <c r="M74" s="13"/>
      <c r="N74" t="b" s="12">
        <f>IF(NOT(ISBLANK(O74)),1/(1/O74^$E74+1)*100)</f>
        <v>0</v>
      </c>
      <c r="O74" s="13"/>
      <c r="P74" t="b" s="12">
        <f>IF(NOT(ISBLANK(Q74)),1/(1/Q74^$E74+1)*100)</f>
        <v>0</v>
      </c>
      <c r="Q74" s="13"/>
      <c r="R74" t="b" s="12">
        <f>IF(NOT(ISBLANK(S74)),1/(1/S74^$E74+1)*100)</f>
        <v>0</v>
      </c>
      <c r="S74" s="13"/>
      <c r="T74" t="b" s="12">
        <f>IF(NOT(ISBLANK(U74)),1/(1/U74^$E74+1)*100)</f>
        <v>0</v>
      </c>
      <c r="U74" s="13"/>
      <c r="V74" s="12">
        <v>273</v>
      </c>
      <c r="W74" s="13"/>
    </row>
    <row r="75" ht="15.35" customHeight="1">
      <c r="A75" s="10">
        <v>74</v>
      </c>
      <c r="B75" t="s" s="11">
        <v>100</v>
      </c>
      <c r="C75" t="s" s="11">
        <v>24</v>
      </c>
      <c r="D75" t="s" s="11">
        <v>25</v>
      </c>
      <c r="E75" s="12">
        <f>IF(C75=D75,1,-1)</f>
        <v>-1</v>
      </c>
      <c r="F75" t="b" s="12">
        <f>IF(NOT(ISBLANK(G75)),1/(1/G75^$E75+1)*100)</f>
        <v>0</v>
      </c>
      <c r="G75" s="13"/>
      <c r="H75" t="b" s="12">
        <f>IF(NOT(ISBLANK(I75)),1/(1/I75^$E75+1)*100)</f>
        <v>0</v>
      </c>
      <c r="I75" s="13"/>
      <c r="J75" s="12">
        <f>IF(NOT(ISBLANK(K75)),1/(1/K75^$E75+1)*100)</f>
        <v>9.09090909090909</v>
      </c>
      <c r="K75" s="12">
        <v>10</v>
      </c>
      <c r="L75" t="b" s="12">
        <f>IF(NOT(ISBLANK(M75)),1/(1/M75^$E75+1)*100)</f>
        <v>0</v>
      </c>
      <c r="M75" s="13"/>
      <c r="N75" t="b" s="12">
        <f>IF(NOT(ISBLANK(O75)),1/(1/O75^$E75+1)*100)</f>
        <v>0</v>
      </c>
      <c r="O75" s="13"/>
      <c r="P75" t="b" s="12">
        <f>IF(NOT(ISBLANK(Q75)),1/(1/Q75^$E75+1)*100)</f>
        <v>0</v>
      </c>
      <c r="Q75" s="13"/>
      <c r="R75" t="b" s="12">
        <f>IF(NOT(ISBLANK(S75)),1/(1/S75^$E75+1)*100)</f>
        <v>0</v>
      </c>
      <c r="S75" s="13"/>
      <c r="T75" t="b" s="12">
        <f>IF(NOT(ISBLANK(U75)),1/(1/U75^$E75+1)*100)</f>
        <v>0</v>
      </c>
      <c r="U75" s="13"/>
      <c r="V75" s="12">
        <v>273</v>
      </c>
      <c r="W75" s="13"/>
    </row>
    <row r="76" ht="15.35" customHeight="1">
      <c r="A76" s="10">
        <v>75</v>
      </c>
      <c r="B76" t="s" s="11">
        <v>101</v>
      </c>
      <c r="C76" t="s" s="11">
        <v>24</v>
      </c>
      <c r="D76" t="s" s="11">
        <v>25</v>
      </c>
      <c r="E76" s="12">
        <f>IF(C76=D76,1,-1)</f>
        <v>-1</v>
      </c>
      <c r="F76" t="b" s="12">
        <f>IF(NOT(ISBLANK(G76)),1/(1/G76^$E76+1)*100)</f>
        <v>0</v>
      </c>
      <c r="G76" s="13"/>
      <c r="H76" t="b" s="12">
        <f>IF(NOT(ISBLANK(I76)),1/(1/I76^$E76+1)*100)</f>
        <v>0</v>
      </c>
      <c r="I76" s="13"/>
      <c r="J76" s="12">
        <f>IF(NOT(ISBLANK(K76)),1/(1/K76^$E76+1)*100)</f>
        <v>10.5263157894737</v>
      </c>
      <c r="K76" s="12">
        <v>8.5</v>
      </c>
      <c r="L76" t="b" s="12">
        <f>IF(NOT(ISBLANK(M76)),1/(1/M76^$E76+1)*100)</f>
        <v>0</v>
      </c>
      <c r="M76" s="13"/>
      <c r="N76" t="b" s="12">
        <f>IF(NOT(ISBLANK(O76)),1/(1/O76^$E76+1)*100)</f>
        <v>0</v>
      </c>
      <c r="O76" s="13"/>
      <c r="P76" t="b" s="12">
        <f>IF(NOT(ISBLANK(Q76)),1/(1/Q76^$E76+1)*100)</f>
        <v>0</v>
      </c>
      <c r="Q76" s="13"/>
      <c r="R76" t="b" s="12">
        <f>IF(NOT(ISBLANK(S76)),1/(1/S76^$E76+1)*100)</f>
        <v>0</v>
      </c>
      <c r="S76" s="13"/>
      <c r="T76" t="b" s="12">
        <f>IF(NOT(ISBLANK(U76)),1/(1/U76^$E76+1)*100)</f>
        <v>0</v>
      </c>
      <c r="U76" s="13"/>
      <c r="V76" s="12">
        <v>273</v>
      </c>
      <c r="W76" s="13"/>
    </row>
    <row r="77" ht="15.35" customHeight="1">
      <c r="A77" s="10">
        <v>76</v>
      </c>
      <c r="B77" t="s" s="11">
        <v>102</v>
      </c>
      <c r="C77" t="s" s="11">
        <v>24</v>
      </c>
      <c r="D77" t="s" s="11">
        <v>25</v>
      </c>
      <c r="E77" s="12">
        <f>IF(C77=D77,1,-1)</f>
        <v>-1</v>
      </c>
      <c r="F77" t="b" s="12">
        <f>IF(NOT(ISBLANK(G77)),1/(1/G77^$E77+1)*100)</f>
        <v>0</v>
      </c>
      <c r="G77" s="13"/>
      <c r="H77" t="b" s="12">
        <f>IF(NOT(ISBLANK(I77)),1/(1/I77^$E77+1)*100)</f>
        <v>0</v>
      </c>
      <c r="I77" s="13"/>
      <c r="J77" s="12">
        <f>IF(NOT(ISBLANK(K77)),1/(1/K77^$E77+1)*100)</f>
        <v>16.1290322580645</v>
      </c>
      <c r="K77" s="12">
        <v>5.2</v>
      </c>
      <c r="L77" t="b" s="12">
        <f>IF(NOT(ISBLANK(M77)),1/(1/M77^$E77+1)*100)</f>
        <v>0</v>
      </c>
      <c r="M77" s="13"/>
      <c r="N77" t="b" s="12">
        <f>IF(NOT(ISBLANK(O77)),1/(1/O77^$E77+1)*100)</f>
        <v>0</v>
      </c>
      <c r="O77" s="13"/>
      <c r="P77" t="b" s="12">
        <f>IF(NOT(ISBLANK(Q77)),1/(1/Q77^$E77+1)*100)</f>
        <v>0</v>
      </c>
      <c r="Q77" s="13"/>
      <c r="R77" t="b" s="12">
        <f>IF(NOT(ISBLANK(S77)),1/(1/S77^$E77+1)*100)</f>
        <v>0</v>
      </c>
      <c r="S77" s="13"/>
      <c r="T77" t="b" s="12">
        <f>IF(NOT(ISBLANK(U77)),1/(1/U77^$E77+1)*100)</f>
        <v>0</v>
      </c>
      <c r="U77" s="13"/>
      <c r="V77" s="12">
        <v>273</v>
      </c>
      <c r="W77" s="13"/>
    </row>
    <row r="78" ht="15.35" customHeight="1">
      <c r="A78" s="10">
        <v>77</v>
      </c>
      <c r="B78" t="s" s="11">
        <v>103</v>
      </c>
      <c r="C78" t="s" s="11">
        <v>24</v>
      </c>
      <c r="D78" t="s" s="11">
        <v>25</v>
      </c>
      <c r="E78" s="12">
        <f>IF(C78=D78,1,-1)</f>
        <v>-1</v>
      </c>
      <c r="F78" t="b" s="12">
        <f>IF(NOT(ISBLANK(G78)),1/(1/G78^$E78+1)*100)</f>
        <v>0</v>
      </c>
      <c r="G78" s="13"/>
      <c r="H78" t="b" s="12">
        <f>IF(NOT(ISBLANK(I78)),1/(1/I78^$E78+1)*100)</f>
        <v>0</v>
      </c>
      <c r="I78" s="13"/>
      <c r="J78" s="12">
        <f>IF(NOT(ISBLANK(K78)),1/(1/K78^$E78+1)*100)</f>
        <v>23.2558139534884</v>
      </c>
      <c r="K78" s="12">
        <v>3.3</v>
      </c>
      <c r="L78" t="b" s="12">
        <f>IF(NOT(ISBLANK(M78)),1/(1/M78^$E78+1)*100)</f>
        <v>0</v>
      </c>
      <c r="M78" s="13"/>
      <c r="N78" t="b" s="12">
        <f>IF(NOT(ISBLANK(O78)),1/(1/O78^$E78+1)*100)</f>
        <v>0</v>
      </c>
      <c r="O78" s="13"/>
      <c r="P78" t="b" s="12">
        <f>IF(NOT(ISBLANK(Q78)),1/(1/Q78^$E78+1)*100)</f>
        <v>0</v>
      </c>
      <c r="Q78" s="13"/>
      <c r="R78" t="b" s="12">
        <f>IF(NOT(ISBLANK(S78)),1/(1/S78^$E78+1)*100)</f>
        <v>0</v>
      </c>
      <c r="S78" s="13"/>
      <c r="T78" t="b" s="12">
        <f>IF(NOT(ISBLANK(U78)),1/(1/U78^$E78+1)*100)</f>
        <v>0</v>
      </c>
      <c r="U78" s="13"/>
      <c r="V78" s="12">
        <v>273</v>
      </c>
      <c r="W78" s="13"/>
    </row>
    <row r="79" ht="15.35" customHeight="1">
      <c r="A79" s="10">
        <v>78</v>
      </c>
      <c r="B79" t="s" s="11">
        <v>104</v>
      </c>
      <c r="C79" t="s" s="11">
        <v>24</v>
      </c>
      <c r="D79" t="s" s="11">
        <v>25</v>
      </c>
      <c r="E79" s="12">
        <f>IF(C79=D79,1,-1)</f>
        <v>-1</v>
      </c>
      <c r="F79" t="b" s="12">
        <f>IF(NOT(ISBLANK(G79)),1/(1/G79^$E79+1)*100)</f>
        <v>0</v>
      </c>
      <c r="G79" s="13"/>
      <c r="H79" t="b" s="12">
        <f>IF(NOT(ISBLANK(I79)),1/(1/I79^$E79+1)*100)</f>
        <v>0</v>
      </c>
      <c r="I79" s="13"/>
      <c r="J79" s="12">
        <f>IF(NOT(ISBLANK(K79)),1/(1/K79^$E79+1)*100)</f>
        <v>0.99009900990099</v>
      </c>
      <c r="K79" s="12">
        <v>100</v>
      </c>
      <c r="L79" t="b" s="12">
        <f>IF(NOT(ISBLANK(M79)),1/(1/M79^$E79+1)*100)</f>
        <v>0</v>
      </c>
      <c r="M79" s="13"/>
      <c r="N79" t="b" s="12">
        <f>IF(NOT(ISBLANK(O79)),1/(1/O79^$E79+1)*100)</f>
        <v>0</v>
      </c>
      <c r="O79" s="13"/>
      <c r="P79" t="b" s="12">
        <f>IF(NOT(ISBLANK(Q79)),1/(1/Q79^$E79+1)*100)</f>
        <v>0</v>
      </c>
      <c r="Q79" s="13"/>
      <c r="R79" t="b" s="12">
        <f>IF(NOT(ISBLANK(S79)),1/(1/S79^$E79+1)*100)</f>
        <v>0</v>
      </c>
      <c r="S79" s="13"/>
      <c r="T79" t="b" s="12">
        <f>IF(NOT(ISBLANK(U79)),1/(1/U79^$E79+1)*100)</f>
        <v>0</v>
      </c>
      <c r="U79" s="13"/>
      <c r="V79" s="12">
        <v>273</v>
      </c>
      <c r="W79" s="13"/>
    </row>
    <row r="80" ht="15.35" customHeight="1">
      <c r="A80" s="10">
        <v>79</v>
      </c>
      <c r="B80" t="s" s="11">
        <v>105</v>
      </c>
      <c r="C80" t="s" s="11">
        <v>24</v>
      </c>
      <c r="D80" t="s" s="11">
        <v>25</v>
      </c>
      <c r="E80" s="12">
        <f>IF(C80=D80,1,-1)</f>
        <v>-1</v>
      </c>
      <c r="F80" t="b" s="12">
        <f>IF(NOT(ISBLANK(G80)),1/(1/G80^$E80+1)*100)</f>
        <v>0</v>
      </c>
      <c r="G80" s="13"/>
      <c r="H80" t="b" s="12">
        <f>IF(NOT(ISBLANK(I80)),1/(1/I80^$E80+1)*100)</f>
        <v>0</v>
      </c>
      <c r="I80" s="13"/>
      <c r="J80" s="12">
        <f>IF(NOT(ISBLANK(K80)),1/(1/K80^$E80+1)*100)</f>
        <v>40</v>
      </c>
      <c r="K80" s="12">
        <v>1.5</v>
      </c>
      <c r="L80" t="b" s="12">
        <f>IF(NOT(ISBLANK(M80)),1/(1/M80^$E80+1)*100)</f>
        <v>0</v>
      </c>
      <c r="M80" s="13"/>
      <c r="N80" t="b" s="12">
        <f>IF(NOT(ISBLANK(O80)),1/(1/O80^$E80+1)*100)</f>
        <v>0</v>
      </c>
      <c r="O80" s="13"/>
      <c r="P80" t="b" s="12">
        <f>IF(NOT(ISBLANK(Q80)),1/(1/Q80^$E80+1)*100)</f>
        <v>0</v>
      </c>
      <c r="Q80" s="13"/>
      <c r="R80" t="b" s="12">
        <f>IF(NOT(ISBLANK(S80)),1/(1/S80^$E80+1)*100)</f>
        <v>0</v>
      </c>
      <c r="S80" s="13"/>
      <c r="T80" t="b" s="12">
        <f>IF(NOT(ISBLANK(U80)),1/(1/U80^$E80+1)*100)</f>
        <v>0</v>
      </c>
      <c r="U80" s="13"/>
      <c r="V80" s="12">
        <v>273</v>
      </c>
      <c r="W80" s="13"/>
    </row>
    <row r="81" ht="15.35" customHeight="1">
      <c r="A81" s="10">
        <v>80</v>
      </c>
      <c r="B81" t="s" s="11">
        <v>106</v>
      </c>
      <c r="C81" t="s" s="11">
        <v>24</v>
      </c>
      <c r="D81" t="s" s="11">
        <v>25</v>
      </c>
      <c r="E81" s="12">
        <f>IF(C81=D81,1,-1)</f>
        <v>-1</v>
      </c>
      <c r="F81" t="b" s="12">
        <f>IF(NOT(ISBLANK(G81)),1/(1/G81^$E81+1)*100)</f>
        <v>0</v>
      </c>
      <c r="G81" s="13"/>
      <c r="H81" t="b" s="12">
        <f>IF(NOT(ISBLANK(I81)),1/(1/I81^$E81+1)*100)</f>
        <v>0</v>
      </c>
      <c r="I81" s="13"/>
      <c r="J81" s="12">
        <f>IF(NOT(ISBLANK(K81)),1/(1/K81^$E81+1)*100)</f>
        <v>4</v>
      </c>
      <c r="K81" s="12">
        <v>24</v>
      </c>
      <c r="L81" t="b" s="12">
        <f>IF(NOT(ISBLANK(M81)),1/(1/M81^$E81+1)*100)</f>
        <v>0</v>
      </c>
      <c r="M81" s="13"/>
      <c r="N81" t="b" s="12">
        <f>IF(NOT(ISBLANK(O81)),1/(1/O81^$E81+1)*100)</f>
        <v>0</v>
      </c>
      <c r="O81" s="13"/>
      <c r="P81" t="b" s="12">
        <f>IF(NOT(ISBLANK(Q81)),1/(1/Q81^$E81+1)*100)</f>
        <v>0</v>
      </c>
      <c r="Q81" s="13"/>
      <c r="R81" t="b" s="12">
        <f>IF(NOT(ISBLANK(S81)),1/(1/S81^$E81+1)*100)</f>
        <v>0</v>
      </c>
      <c r="S81" s="13"/>
      <c r="T81" t="b" s="12">
        <f>IF(NOT(ISBLANK(U81)),1/(1/U81^$E81+1)*100)</f>
        <v>0</v>
      </c>
      <c r="U81" s="13"/>
      <c r="V81" s="12">
        <v>273</v>
      </c>
      <c r="W81" s="13"/>
    </row>
    <row r="82" ht="15.35" customHeight="1">
      <c r="A82" s="10">
        <v>81</v>
      </c>
      <c r="B82" t="s" s="11">
        <v>107</v>
      </c>
      <c r="C82" t="s" s="11">
        <v>24</v>
      </c>
      <c r="D82" t="s" s="11">
        <v>24</v>
      </c>
      <c r="E82" s="12">
        <f>IF(C82=D82,1,-1)</f>
        <v>1</v>
      </c>
      <c r="F82" t="b" s="12">
        <f>IF(NOT(ISBLANK(G82)),1/(1/G82^$E82+1)*100)</f>
        <v>0</v>
      </c>
      <c r="G82" s="13"/>
      <c r="H82" t="b" s="12">
        <f>IF(NOT(ISBLANK(I82)),1/(1/I82^$E82+1)*100)</f>
        <v>0</v>
      </c>
      <c r="I82" s="13"/>
      <c r="J82" s="12">
        <f>IF(NOT(ISBLANK(K82)),1/(1/K82^$E82+1)*100)</f>
        <v>99.009900990099</v>
      </c>
      <c r="K82" s="12">
        <v>100</v>
      </c>
      <c r="L82" t="b" s="12">
        <f>IF(NOT(ISBLANK(M82)),1/(1/M82^$E82+1)*100)</f>
        <v>0</v>
      </c>
      <c r="M82" s="13"/>
      <c r="N82" t="b" s="12">
        <f>IF(NOT(ISBLANK(O82)),1/(1/O82^$E82+1)*100)</f>
        <v>0</v>
      </c>
      <c r="O82" s="13"/>
      <c r="P82" t="b" s="12">
        <f>IF(NOT(ISBLANK(Q82)),1/(1/Q82^$E82+1)*100)</f>
        <v>0</v>
      </c>
      <c r="Q82" s="13"/>
      <c r="R82" t="b" s="12">
        <f>IF(NOT(ISBLANK(S82)),1/(1/S82^$E82+1)*100)</f>
        <v>0</v>
      </c>
      <c r="S82" s="13"/>
      <c r="T82" t="b" s="12">
        <f>IF(NOT(ISBLANK(U82)),1/(1/U82^$E82+1)*100)</f>
        <v>0</v>
      </c>
      <c r="U82" s="13"/>
      <c r="V82" s="12">
        <v>273</v>
      </c>
      <c r="W82" s="13"/>
    </row>
    <row r="83" ht="15.35" customHeight="1">
      <c r="A83" s="10">
        <v>82</v>
      </c>
      <c r="B83" t="s" s="11">
        <v>108</v>
      </c>
      <c r="C83" t="s" s="11">
        <v>24</v>
      </c>
      <c r="D83" t="s" s="11">
        <v>25</v>
      </c>
      <c r="E83" s="12">
        <f>IF(C83=D83,1,-1)</f>
        <v>-1</v>
      </c>
      <c r="F83" t="b" s="12">
        <f>IF(NOT(ISBLANK(G83)),1/(1/G83^$E83+1)*100)</f>
        <v>0</v>
      </c>
      <c r="G83" s="13"/>
      <c r="H83" s="12">
        <f>IF(NOT(ISBLANK(I83)),1/(1/I83^$E83+1)*100)</f>
        <v>4</v>
      </c>
      <c r="I83" s="12">
        <v>24</v>
      </c>
      <c r="J83" t="b" s="12">
        <f>IF(NOT(ISBLANK(K83)),1/(1/K83^$E83+1)*100)</f>
        <v>0</v>
      </c>
      <c r="K83" s="13"/>
      <c r="L83" t="b" s="12">
        <f>IF(NOT(ISBLANK(M83)),1/(1/M83^$E83+1)*100)</f>
        <v>0</v>
      </c>
      <c r="M83" s="13"/>
      <c r="N83" t="b" s="12">
        <f>IF(NOT(ISBLANK(O83)),1/(1/O83^$E83+1)*100)</f>
        <v>0</v>
      </c>
      <c r="O83" s="13"/>
      <c r="P83" s="12">
        <f>IF(NOT(ISBLANK(Q83)),1/(1/Q83^$E83+1)*100)</f>
        <v>48.0769230769231</v>
      </c>
      <c r="Q83" s="12">
        <v>1.08</v>
      </c>
      <c r="R83" t="b" s="12">
        <f>IF(NOT(ISBLANK(S83)),1/(1/S83^$E83+1)*100)</f>
        <v>0</v>
      </c>
      <c r="S83" s="13"/>
      <c r="T83" t="b" s="12">
        <f>IF(NOT(ISBLANK(U83)),1/(1/U83^$E83+1)*100)</f>
        <v>0</v>
      </c>
      <c r="U83" s="13"/>
      <c r="V83" s="12">
        <v>273</v>
      </c>
      <c r="W83" s="13"/>
    </row>
    <row r="84" ht="15.35" customHeight="1">
      <c r="A84" s="10">
        <v>83</v>
      </c>
      <c r="B84" t="s" s="11">
        <v>109</v>
      </c>
      <c r="C84" t="s" s="11">
        <v>24</v>
      </c>
      <c r="D84" t="s" s="11">
        <v>25</v>
      </c>
      <c r="E84" s="12">
        <f>IF(C84=D84,1,-1)</f>
        <v>-1</v>
      </c>
      <c r="F84" t="b" s="12">
        <f>IF(NOT(ISBLANK(G84)),1/(1/G84^$E84+1)*100)</f>
        <v>0</v>
      </c>
      <c r="G84" s="13"/>
      <c r="H84" s="12">
        <f>IF(NOT(ISBLANK(I84)),1/(1/I84^$E84+1)*100)</f>
        <v>5.98802395209581</v>
      </c>
      <c r="I84" s="12">
        <v>15.7</v>
      </c>
      <c r="J84" t="b" s="12">
        <f>IF(NOT(ISBLANK(K84)),1/(1/K84^$E84+1)*100)</f>
        <v>0</v>
      </c>
      <c r="K84" s="13"/>
      <c r="L84" t="b" s="12">
        <f>IF(NOT(ISBLANK(M84)),1/(1/M84^$E84+1)*100)</f>
        <v>0</v>
      </c>
      <c r="M84" s="13"/>
      <c r="N84" t="b" s="12">
        <f>IF(NOT(ISBLANK(O84)),1/(1/O84^$E84+1)*100)</f>
        <v>0</v>
      </c>
      <c r="O84" s="13"/>
      <c r="P84" s="12">
        <f>IF(NOT(ISBLANK(Q84)),1/(1/Q84^$E84+1)*100)</f>
        <v>0.99009900990099</v>
      </c>
      <c r="Q84" s="12">
        <v>100</v>
      </c>
      <c r="R84" t="b" s="12">
        <f>IF(NOT(ISBLANK(S84)),1/(1/S84^$E84+1)*100)</f>
        <v>0</v>
      </c>
      <c r="S84" s="13"/>
      <c r="T84" t="b" s="12">
        <f>IF(NOT(ISBLANK(U84)),1/(1/U84^$E84+1)*100)</f>
        <v>0</v>
      </c>
      <c r="U84" s="13"/>
      <c r="V84" s="12">
        <v>273</v>
      </c>
      <c r="W84" s="13"/>
    </row>
    <row r="85" ht="15.35" customHeight="1">
      <c r="A85" s="10">
        <v>84</v>
      </c>
      <c r="B85" t="s" s="11">
        <v>110</v>
      </c>
      <c r="C85" t="s" s="11">
        <v>25</v>
      </c>
      <c r="D85" t="s" s="11">
        <v>25</v>
      </c>
      <c r="E85" s="12">
        <f>IF(C85=D85,1,-1)</f>
        <v>1</v>
      </c>
      <c r="F85" t="b" s="12">
        <f>IF(NOT(ISBLANK(G85)),1/(1/G85^$E85+1)*100)</f>
        <v>0</v>
      </c>
      <c r="G85" s="13"/>
      <c r="H85" s="12">
        <f>IF(NOT(ISBLANK(I85)),1/(1/I85^$E85+1)*100)</f>
        <v>85.0746268656716</v>
      </c>
      <c r="I85" s="12">
        <v>5.7</v>
      </c>
      <c r="J85" t="b" s="12">
        <f>IF(NOT(ISBLANK(K85)),1/(1/K85^$E85+1)*100)</f>
        <v>0</v>
      </c>
      <c r="K85" s="13"/>
      <c r="L85" t="b" s="12">
        <f>IF(NOT(ISBLANK(M85)),1/(1/M85^$E85+1)*100)</f>
        <v>0</v>
      </c>
      <c r="M85" s="13"/>
      <c r="N85" t="b" s="12">
        <f>IF(NOT(ISBLANK(O85)),1/(1/O85^$E85+1)*100)</f>
        <v>0</v>
      </c>
      <c r="O85" s="13"/>
      <c r="P85" s="12">
        <f>IF(NOT(ISBLANK(Q85)),1/(1/Q85^$E85+1)*100)</f>
        <v>93.006993006993</v>
      </c>
      <c r="Q85" s="12">
        <v>13.3</v>
      </c>
      <c r="R85" t="b" s="12">
        <f>IF(NOT(ISBLANK(S85)),1/(1/S85^$E85+1)*100)</f>
        <v>0</v>
      </c>
      <c r="S85" s="13"/>
      <c r="T85" t="b" s="12">
        <f>IF(NOT(ISBLANK(U85)),1/(1/U85^$E85+1)*100)</f>
        <v>0</v>
      </c>
      <c r="U85" s="13"/>
      <c r="V85" s="12">
        <v>273</v>
      </c>
      <c r="W85" s="13"/>
    </row>
    <row r="86" ht="15.35" customHeight="1">
      <c r="A86" s="10">
        <v>85</v>
      </c>
      <c r="B86" t="s" s="11">
        <v>111</v>
      </c>
      <c r="C86" t="s" s="11">
        <v>25</v>
      </c>
      <c r="D86" t="s" s="11">
        <v>25</v>
      </c>
      <c r="E86" s="12">
        <f>IF(C86=D86,1,-1)</f>
        <v>1</v>
      </c>
      <c r="F86" s="12">
        <f>IF(NOT(ISBLANK(G86)),1/(1/G86^$E86+1)*100)</f>
        <v>73.68421052631579</v>
      </c>
      <c r="G86" s="12">
        <v>2.8</v>
      </c>
      <c r="H86" s="12">
        <f>IF(NOT(ISBLANK(I86)),1/(1/I86^$E86+1)*100)</f>
        <v>72.972972972973</v>
      </c>
      <c r="I86" s="12">
        <f>2.7</f>
        <v>2.7</v>
      </c>
      <c r="J86" t="b" s="12">
        <f>IF(NOT(ISBLANK(K86)),1/(1/K86^$E86+1)*100)</f>
        <v>0</v>
      </c>
      <c r="K86" s="13"/>
      <c r="L86" t="b" s="12">
        <f>IF(NOT(ISBLANK(M86)),1/(1/M86^$E86+1)*100)</f>
        <v>0</v>
      </c>
      <c r="M86" s="13"/>
      <c r="N86" t="b" s="12">
        <f>IF(NOT(ISBLANK(O86)),1/(1/O86^$E86+1)*100)</f>
        <v>0</v>
      </c>
      <c r="O86" s="13"/>
      <c r="P86" t="b" s="12">
        <f>IF(NOT(ISBLANK(Q86)),1/(1/Q86^$E86+1)*100)</f>
        <v>0</v>
      </c>
      <c r="Q86" s="13"/>
      <c r="R86" t="b" s="12">
        <f>IF(NOT(ISBLANK(S86)),1/(1/S86^$E86+1)*100)</f>
        <v>0</v>
      </c>
      <c r="S86" s="13"/>
      <c r="T86" t="b" s="12">
        <f>IF(NOT(ISBLANK(U86)),1/(1/U86^$E86+1)*100)</f>
        <v>0</v>
      </c>
      <c r="U86" s="13"/>
      <c r="V86" s="12">
        <v>273</v>
      </c>
      <c r="W86" s="13"/>
    </row>
    <row r="87" ht="15.35" customHeight="1">
      <c r="A87" s="10">
        <v>86</v>
      </c>
      <c r="B87" t="s" s="11">
        <v>112</v>
      </c>
      <c r="C87" t="s" s="11">
        <v>25</v>
      </c>
      <c r="D87" t="s" s="11">
        <v>25</v>
      </c>
      <c r="E87" s="12">
        <f>IF(C87=D87,1,-1)</f>
        <v>1</v>
      </c>
      <c r="F87" s="12">
        <f>IF(NOT(ISBLANK(G87)),1/(1/G87^$E87+1)*100)</f>
        <v>82.1428571428571</v>
      </c>
      <c r="G87" s="12">
        <v>4.6</v>
      </c>
      <c r="H87" s="12">
        <f>IF(NOT(ISBLANK(I87)),1/(1/I87^$E87+1)*100)</f>
        <v>72.972972972973</v>
      </c>
      <c r="I87" s="12">
        <v>2.7</v>
      </c>
      <c r="J87" t="b" s="12">
        <f>IF(NOT(ISBLANK(K87)),1/(1/K87^$E87+1)*100)</f>
        <v>0</v>
      </c>
      <c r="K87" s="13"/>
      <c r="L87" t="b" s="12">
        <f>IF(NOT(ISBLANK(M87)),1/(1/M87^$E87+1)*100)</f>
        <v>0</v>
      </c>
      <c r="M87" s="13"/>
      <c r="N87" t="b" s="12">
        <f>IF(NOT(ISBLANK(O87)),1/(1/O87^$E87+1)*100)</f>
        <v>0</v>
      </c>
      <c r="O87" s="13"/>
      <c r="P87" t="b" s="12">
        <f>IF(NOT(ISBLANK(Q87)),1/(1/Q87^$E87+1)*100)</f>
        <v>0</v>
      </c>
      <c r="Q87" s="13"/>
      <c r="R87" t="b" s="12">
        <f>IF(NOT(ISBLANK(S87)),1/(1/S87^$E87+1)*100)</f>
        <v>0</v>
      </c>
      <c r="S87" s="13"/>
      <c r="T87" t="b" s="12">
        <f>IF(NOT(ISBLANK(U87)),1/(1/U87^$E87+1)*100)</f>
        <v>0</v>
      </c>
      <c r="U87" s="13"/>
      <c r="V87" s="12">
        <v>273</v>
      </c>
      <c r="W87" s="11"/>
    </row>
    <row r="88" ht="15.35" customHeight="1">
      <c r="A88" s="10">
        <v>87</v>
      </c>
      <c r="B88" t="s" s="11">
        <v>113</v>
      </c>
      <c r="C88" t="s" s="11">
        <v>25</v>
      </c>
      <c r="D88" t="s" s="14">
        <v>25</v>
      </c>
      <c r="E88" s="12">
        <f>IF(C88=D88,1,-1)</f>
        <v>1</v>
      </c>
      <c r="F88" t="b" s="12">
        <f>IF(NOT(ISBLANK(G88)),1/(1/G88^$E88+1)*100)</f>
        <v>0</v>
      </c>
      <c r="G88" s="13"/>
      <c r="H88" s="12">
        <f>IF(NOT(ISBLANK(I88)),1/(1/I88^$E88+1)*100)</f>
        <v>21.259842519685</v>
      </c>
      <c r="I88" s="12">
        <v>0.27</v>
      </c>
      <c r="J88" s="17">
        <f>100*6/20</f>
        <v>30</v>
      </c>
      <c r="K88" s="13"/>
      <c r="L88" s="12">
        <f>IF(NOT(ISBLANK(M88)),1/(1/M88^$E88+1)*100)</f>
        <v>53.0516431924883</v>
      </c>
      <c r="M88" s="12">
        <v>1.13</v>
      </c>
      <c r="N88" t="b" s="12">
        <f>IF(NOT(ISBLANK(O88)),1/(1/O88^$E88+1)*100)</f>
        <v>0</v>
      </c>
      <c r="O88" s="13"/>
      <c r="P88" t="b" s="12">
        <f>IF(NOT(ISBLANK(Q88)),1/(1/Q88^$E88+1)*100)</f>
        <v>0</v>
      </c>
      <c r="Q88" s="13"/>
      <c r="R88" t="b" s="12">
        <f>IF(NOT(ISBLANK(S88)),1/(1/S88^$E88+1)*100)</f>
        <v>0</v>
      </c>
      <c r="S88" s="13"/>
      <c r="T88" t="b" s="12">
        <f>IF(NOT(ISBLANK(U88)),1/(1/U88^$E88+1)*100)</f>
        <v>0</v>
      </c>
      <c r="U88" s="13"/>
      <c r="V88" s="12">
        <v>273</v>
      </c>
      <c r="W88" t="s" s="11">
        <v>114</v>
      </c>
    </row>
    <row r="89" ht="15.35" customHeight="1">
      <c r="A89" s="10">
        <v>88</v>
      </c>
      <c r="B89" t="s" s="11">
        <v>115</v>
      </c>
      <c r="C89" t="s" s="11">
        <v>25</v>
      </c>
      <c r="D89" t="s" s="11">
        <v>24</v>
      </c>
      <c r="E89" s="12">
        <f>IF(C89=D89,1,-1)</f>
        <v>-1</v>
      </c>
      <c r="F89" t="b" s="12">
        <f>IF(NOT(ISBLANK(G89)),1/(1/G89^$E89+1)*100)</f>
        <v>0</v>
      </c>
      <c r="G89" s="13"/>
      <c r="H89" s="12">
        <f>IF(NOT(ISBLANK(I89)),1/(1/I89^$E89+1)*100)</f>
        <v>34.965034965035</v>
      </c>
      <c r="I89" s="12">
        <v>1.86</v>
      </c>
      <c r="J89" s="12">
        <f>IF(NOT(ISBLANK(K89)),1/(1/K89^$E89+1)*100)</f>
        <v>44.0528634361233</v>
      </c>
      <c r="K89" s="12">
        <v>1.27</v>
      </c>
      <c r="L89" s="12">
        <f>IF(NOT(ISBLANK(M89)),1/(1/M89^$E89+1)*100)</f>
        <v>46.0829493087558</v>
      </c>
      <c r="M89" s="12">
        <v>1.17</v>
      </c>
      <c r="N89" t="b" s="12">
        <f>IF(NOT(ISBLANK(O89)),1/(1/O89^$E89+1)*100)</f>
        <v>0</v>
      </c>
      <c r="O89" s="13"/>
      <c r="P89" t="b" s="12">
        <f>IF(NOT(ISBLANK(Q89)),1/(1/Q89^$E89+1)*100)</f>
        <v>0</v>
      </c>
      <c r="Q89" s="13"/>
      <c r="R89" t="b" s="12">
        <f>IF(NOT(ISBLANK(S89)),1/(1/S89^$E89+1)*100)</f>
        <v>0</v>
      </c>
      <c r="S89" s="13"/>
      <c r="T89" t="b" s="12">
        <f>IF(NOT(ISBLANK(U89)),1/(1/U89^$E89+1)*100)</f>
        <v>0</v>
      </c>
      <c r="U89" s="13"/>
      <c r="V89" s="12">
        <v>273</v>
      </c>
      <c r="W89" s="13"/>
    </row>
    <row r="90" ht="15.35" customHeight="1">
      <c r="A90" s="10">
        <v>89</v>
      </c>
      <c r="B90" t="s" s="11">
        <v>116</v>
      </c>
      <c r="C90" t="s" s="11">
        <v>24</v>
      </c>
      <c r="D90" t="s" s="11">
        <v>25</v>
      </c>
      <c r="E90" s="12">
        <f>IF(C90=D90,1,-1)</f>
        <v>-1</v>
      </c>
      <c r="F90" t="b" s="12">
        <f>IF(NOT(ISBLANK(G90)),1/(1/G90^$E90+1)*100)</f>
        <v>0</v>
      </c>
      <c r="G90" s="13"/>
      <c r="H90" t="b" s="12">
        <f>IF(NOT(ISBLANK(I90)),1/(1/I90^$E90+1)*100)</f>
        <v>0</v>
      </c>
      <c r="I90" s="13"/>
      <c r="J90" t="b" s="12">
        <f>IF(NOT(ISBLANK(K90)),1/(1/K90^$E90+1)*100)</f>
        <v>0</v>
      </c>
      <c r="K90" s="13"/>
      <c r="L90" t="b" s="12">
        <f>IF(NOT(ISBLANK(M90)),1/(1/M90^$E90+1)*100)</f>
        <v>0</v>
      </c>
      <c r="M90" s="13"/>
      <c r="N90" t="b" s="12">
        <f>IF(NOT(ISBLANK(O90)),1/(1/O90^$E90+1)*100)</f>
        <v>0</v>
      </c>
      <c r="O90" s="13"/>
      <c r="P90" s="12">
        <f>IF(NOT(ISBLANK(Q90)),1/(1/Q90^$E90+1)*100)</f>
        <v>33.3333333333333</v>
      </c>
      <c r="Q90" s="12">
        <v>2</v>
      </c>
      <c r="R90" t="b" s="12">
        <f>IF(NOT(ISBLANK(S90)),1/(1/S90^$E90+1)*100)</f>
        <v>0</v>
      </c>
      <c r="S90" s="13"/>
      <c r="T90" s="12">
        <f>IF(NOT(ISBLANK(U90)),1/(1/U90^$E90+1)*100)</f>
        <v>16.9491525423729</v>
      </c>
      <c r="U90" s="12">
        <v>4.9</v>
      </c>
      <c r="V90" s="12">
        <v>273</v>
      </c>
      <c r="W90" s="13"/>
    </row>
    <row r="91" ht="15.35" customHeight="1">
      <c r="A91" s="10">
        <v>90</v>
      </c>
      <c r="B91" t="s" s="11">
        <v>117</v>
      </c>
      <c r="C91" t="s" s="11">
        <v>24</v>
      </c>
      <c r="D91" t="s" s="11">
        <v>25</v>
      </c>
      <c r="E91" s="12">
        <f>IF(C91=D91,1,-1)</f>
        <v>-1</v>
      </c>
      <c r="F91" t="b" s="12">
        <f>IF(NOT(ISBLANK(G91)),1/(1/G91^$E91+1)*100)</f>
        <v>0</v>
      </c>
      <c r="G91" s="13"/>
      <c r="H91" t="b" s="12">
        <f>IF(NOT(ISBLANK(I91)),1/(1/I91^$E91+1)*100)</f>
        <v>0</v>
      </c>
      <c r="I91" s="13"/>
      <c r="J91" s="12">
        <f>IF(NOT(ISBLANK(K91)),1/(1/K91^$E91+1)*100)</f>
        <v>24.0384615384615</v>
      </c>
      <c r="K91" s="12">
        <v>3.16</v>
      </c>
      <c r="L91" t="b" s="12">
        <f>IF(NOT(ISBLANK(M91)),1/(1/M91^$E91+1)*100)</f>
        <v>0</v>
      </c>
      <c r="M91" s="13"/>
      <c r="N91" t="b" s="12">
        <f>IF(NOT(ISBLANK(O91)),1/(1/O91^$E91+1)*100)</f>
        <v>0</v>
      </c>
      <c r="O91" s="13"/>
      <c r="P91" t="b" s="12">
        <f>IF(NOT(ISBLANK(Q91)),1/(1/Q91^$E91+1)*100)</f>
        <v>0</v>
      </c>
      <c r="Q91" s="13"/>
      <c r="R91" t="b" s="12">
        <f>IF(NOT(ISBLANK(S91)),1/(1/S91^$E91+1)*100)</f>
        <v>0</v>
      </c>
      <c r="S91" s="13"/>
      <c r="T91" t="b" s="12">
        <f>IF(NOT(ISBLANK(U91)),1/(1/U91^$E91+1)*100)</f>
        <v>0</v>
      </c>
      <c r="U91" s="13"/>
      <c r="V91" s="12">
        <v>273</v>
      </c>
      <c r="W91" t="s" s="14">
        <v>44</v>
      </c>
    </row>
    <row r="92" ht="15.35" customHeight="1">
      <c r="A92" s="10">
        <v>91</v>
      </c>
      <c r="B92" t="s" s="11">
        <v>118</v>
      </c>
      <c r="C92" t="s" s="11">
        <v>24</v>
      </c>
      <c r="D92" t="s" s="11">
        <v>25</v>
      </c>
      <c r="E92" s="12">
        <f>IF(C92=D92,1,-1)</f>
        <v>-1</v>
      </c>
      <c r="F92" t="b" s="12">
        <f>IF(NOT(ISBLANK(G92)),1/(1/G92^$E92+1)*100)</f>
        <v>0</v>
      </c>
      <c r="G92" s="13"/>
      <c r="H92" t="b" s="12">
        <f>IF(NOT(ISBLANK(I92)),1/(1/I92^$E92+1)*100)</f>
        <v>0</v>
      </c>
      <c r="I92" s="13"/>
      <c r="J92" s="12">
        <f>IF(NOT(ISBLANK(K92)),1/(1/K92^$E92+1)*100)</f>
        <v>1</v>
      </c>
      <c r="K92" s="12">
        <v>99</v>
      </c>
      <c r="L92" t="b" s="12">
        <f>IF(NOT(ISBLANK(M92)),1/(1/M92^$E92+1)*100)</f>
        <v>0</v>
      </c>
      <c r="M92" s="13"/>
      <c r="N92" t="b" s="12">
        <f>IF(NOT(ISBLANK(O92)),1/(1/O92^$E92+1)*100)</f>
        <v>0</v>
      </c>
      <c r="O92" s="13"/>
      <c r="P92" t="b" s="12">
        <f>IF(NOT(ISBLANK(Q92)),1/(1/Q92^$E92+1)*100)</f>
        <v>0</v>
      </c>
      <c r="Q92" s="13"/>
      <c r="R92" t="b" s="12">
        <f>IF(NOT(ISBLANK(S92)),1/(1/S92^$E92+1)*100)</f>
        <v>0</v>
      </c>
      <c r="S92" s="13"/>
      <c r="T92" t="b" s="12">
        <f>IF(NOT(ISBLANK(U92)),1/(1/U92^$E92+1)*100)</f>
        <v>0</v>
      </c>
      <c r="U92" s="13"/>
      <c r="V92" s="12">
        <v>273</v>
      </c>
      <c r="W92" s="13"/>
    </row>
    <row r="93" ht="15.35" customHeight="1">
      <c r="A93" s="18">
        <v>92</v>
      </c>
      <c r="B93" t="s" s="19">
        <v>119</v>
      </c>
      <c r="C93" t="s" s="11">
        <v>25</v>
      </c>
      <c r="D93" t="s" s="11">
        <v>25</v>
      </c>
      <c r="E93" s="12">
        <f>IF(C93=D93,1,-1)</f>
        <v>1</v>
      </c>
      <c r="F93" t="b" s="12">
        <f>IF(NOT(ISBLANK(G93)),1/(1/G93^$E93+1)*100)</f>
        <v>0</v>
      </c>
      <c r="G93" s="13"/>
      <c r="H93" t="b" s="12">
        <f>IF(NOT(ISBLANK(I93)),1/(1/I93^$E93+1)*100)</f>
        <v>0</v>
      </c>
      <c r="I93" s="13"/>
      <c r="J93" s="12">
        <f>IF(NOT(ISBLANK(K93)),1/(1/K93^$E93+1)*100)</f>
        <v>88.8888888888889</v>
      </c>
      <c r="K93" s="12">
        <v>8</v>
      </c>
      <c r="L93" t="b" s="12">
        <f>IF(NOT(ISBLANK(M93)),1/(1/M93^$E93+1)*100)</f>
        <v>0</v>
      </c>
      <c r="M93" s="13"/>
      <c r="N93" t="b" s="12">
        <f>IF(NOT(ISBLANK(O93)),1/(1/O93^$E93+1)*100)</f>
        <v>0</v>
      </c>
      <c r="O93" s="13"/>
      <c r="P93" t="b" s="12">
        <f>IF(NOT(ISBLANK(Q93)),1/(1/Q93^$E93+1)*100)</f>
        <v>0</v>
      </c>
      <c r="Q93" s="13"/>
      <c r="R93" t="b" s="12">
        <f>IF(NOT(ISBLANK(S93)),1/(1/S93^$E93+1)*100)</f>
        <v>0</v>
      </c>
      <c r="S93" s="13"/>
      <c r="T93" t="b" s="12">
        <f>IF(NOT(ISBLANK(U93)),1/(1/U93^$E93+1)*100)</f>
        <v>0</v>
      </c>
      <c r="U93" s="13"/>
      <c r="V93" s="12">
        <v>273</v>
      </c>
      <c r="W93" s="13"/>
    </row>
    <row r="94" ht="15.35" customHeight="1">
      <c r="A94" s="10">
        <v>93</v>
      </c>
      <c r="B94" t="s" s="11">
        <v>120</v>
      </c>
      <c r="C94" t="s" s="11">
        <v>24</v>
      </c>
      <c r="D94" t="s" s="11">
        <v>25</v>
      </c>
      <c r="E94" s="12">
        <f>IF(C94=D94,1,-1)</f>
        <v>-1</v>
      </c>
      <c r="F94" t="b" s="12">
        <f>IF(NOT(ISBLANK(G94)),1/(1/G94^$E94+1)*100)</f>
        <v>0</v>
      </c>
      <c r="G94" s="13"/>
      <c r="H94" s="12">
        <f>IF(NOT(ISBLANK(I94)),1/(1/I94^$E94+1)*100)</f>
        <v>30.030030030030</v>
      </c>
      <c r="I94" s="12">
        <v>2.33</v>
      </c>
      <c r="J94" s="12">
        <f>IF(NOT(ISBLANK(K94)),1/(1/K94^$E94+1)*100)</f>
        <v>30.030030030030</v>
      </c>
      <c r="K94" s="12">
        <v>2.33</v>
      </c>
      <c r="L94" t="b" s="12">
        <f>IF(NOT(ISBLANK(M94)),1/(1/M94^$E94+1)*100)</f>
        <v>0</v>
      </c>
      <c r="M94" s="13"/>
      <c r="N94" t="b" s="12">
        <f>IF(NOT(ISBLANK(O94)),1/(1/O94^$E94+1)*100)</f>
        <v>0</v>
      </c>
      <c r="O94" s="13"/>
      <c r="P94" t="b" s="12">
        <f>IF(NOT(ISBLANK(Q94)),1/(1/Q94^$E94+1)*100)</f>
        <v>0</v>
      </c>
      <c r="Q94" s="13"/>
      <c r="R94" t="b" s="12">
        <f>IF(NOT(ISBLANK(S94)),1/(1/S94^$E94+1)*100)</f>
        <v>0</v>
      </c>
      <c r="S94" s="13"/>
      <c r="T94" t="b" s="12">
        <f>IF(NOT(ISBLANK(U94)),1/(1/U94^$E94+1)*100)</f>
        <v>0</v>
      </c>
      <c r="U94" s="13"/>
      <c r="V94" s="12">
        <v>273</v>
      </c>
      <c r="W94" s="13"/>
    </row>
    <row r="95" ht="15.35" customHeight="1">
      <c r="A95" s="10">
        <v>94</v>
      </c>
      <c r="B95" t="s" s="11">
        <v>121</v>
      </c>
      <c r="C95" t="s" s="11">
        <v>24</v>
      </c>
      <c r="D95" t="s" s="11">
        <v>25</v>
      </c>
      <c r="E95" s="12">
        <f>IF(C95=D95,1,-1)</f>
        <v>-1</v>
      </c>
      <c r="F95" t="b" s="12">
        <f>IF(NOT(ISBLANK(G95)),1/(1/G95^$E95+1)*100)</f>
        <v>0</v>
      </c>
      <c r="G95" s="13"/>
      <c r="H95" s="12">
        <f>IF(NOT(ISBLANK(I95)),1/(1/I95^$E95+1)*100)</f>
        <v>25.974025974026</v>
      </c>
      <c r="I95" s="12">
        <v>2.85</v>
      </c>
      <c r="J95" s="12">
        <f>IF(NOT(ISBLANK(K95)),1/(1/K95^$E95+1)*100)</f>
        <v>38.0228136882129</v>
      </c>
      <c r="K95" s="12">
        <v>1.63</v>
      </c>
      <c r="L95" t="b" s="12">
        <f>IF(NOT(ISBLANK(M95)),1/(1/M95^$E95+1)*100)</f>
        <v>0</v>
      </c>
      <c r="M95" s="13"/>
      <c r="N95" t="b" s="12">
        <f>IF(NOT(ISBLANK(O95)),1/(1/O95^$E95+1)*100)</f>
        <v>0</v>
      </c>
      <c r="O95" s="13"/>
      <c r="P95" t="b" s="12">
        <f>IF(NOT(ISBLANK(Q95)),1/(1/Q95^$E95+1)*100)</f>
        <v>0</v>
      </c>
      <c r="Q95" s="13"/>
      <c r="R95" t="b" s="12">
        <f>IF(NOT(ISBLANK(S95)),1/(1/S95^$E95+1)*100)</f>
        <v>0</v>
      </c>
      <c r="S95" s="13"/>
      <c r="T95" t="b" s="12">
        <f>IF(NOT(ISBLANK(U95)),1/(1/U95^$E95+1)*100)</f>
        <v>0</v>
      </c>
      <c r="U95" s="13"/>
      <c r="V95" s="12">
        <v>273</v>
      </c>
      <c r="W95" s="13"/>
    </row>
    <row r="96" ht="15.35" customHeight="1">
      <c r="A96" s="10">
        <v>95</v>
      </c>
      <c r="B96" t="s" s="11">
        <v>122</v>
      </c>
      <c r="C96" t="s" s="11">
        <v>25</v>
      </c>
      <c r="D96" t="s" s="11">
        <v>25</v>
      </c>
      <c r="E96" s="12">
        <f>IF(C96=D96,1,-1)</f>
        <v>1</v>
      </c>
      <c r="F96" t="b" s="12">
        <f>IF(NOT(ISBLANK(G96)),1/(1/G96^$E96+1)*100)</f>
        <v>0</v>
      </c>
      <c r="G96" s="13"/>
      <c r="H96" s="12">
        <f>IF(NOT(ISBLANK(I96)),1/(1/I96^$E96+1)*100)</f>
        <v>53.0516431924883</v>
      </c>
      <c r="I96" s="12">
        <v>1.13</v>
      </c>
      <c r="J96" s="12">
        <f>IF(NOT(ISBLANK(K96)),1/(1/K96^$E96+1)*100)</f>
        <v>75</v>
      </c>
      <c r="K96" s="12">
        <v>3</v>
      </c>
      <c r="L96" t="b" s="12">
        <f>IF(NOT(ISBLANK(M96)),1/(1/M96^$E96+1)*100)</f>
        <v>0</v>
      </c>
      <c r="M96" s="13"/>
      <c r="N96" t="b" s="12">
        <f>IF(NOT(ISBLANK(O96)),1/(1/O96^$E96+1)*100)</f>
        <v>0</v>
      </c>
      <c r="O96" s="13"/>
      <c r="P96" t="b" s="12">
        <f>IF(NOT(ISBLANK(Q96)),1/(1/Q96^$E96+1)*100)</f>
        <v>0</v>
      </c>
      <c r="Q96" s="13"/>
      <c r="R96" t="b" s="12">
        <f>IF(NOT(ISBLANK(S96)),1/(1/S96^$E96+1)*100)</f>
        <v>0</v>
      </c>
      <c r="S96" s="13"/>
      <c r="T96" t="b" s="12">
        <f>IF(NOT(ISBLANK(U96)),1/(1/U96^$E96+1)*100)</f>
        <v>0</v>
      </c>
      <c r="U96" s="13"/>
      <c r="V96" s="12">
        <v>273</v>
      </c>
      <c r="W96" s="13"/>
    </row>
    <row r="97" ht="15.35" customHeight="1">
      <c r="A97" s="10">
        <v>96</v>
      </c>
      <c r="B97" t="s" s="11">
        <v>123</v>
      </c>
      <c r="C97" t="s" s="11">
        <v>25</v>
      </c>
      <c r="D97" t="s" s="11">
        <v>25</v>
      </c>
      <c r="E97" s="12">
        <f>IF(C97=D97,1,-1)</f>
        <v>1</v>
      </c>
      <c r="F97" t="b" s="12">
        <f>IF(NOT(ISBLANK(G97)),1/(1/G97^$E97+1)*100)</f>
        <v>0</v>
      </c>
      <c r="G97" s="13"/>
      <c r="H97" s="12">
        <f>IF(NOT(ISBLANK(I97)),1/(1/I97^$E97+1)*100)</f>
        <v>54.954954954955</v>
      </c>
      <c r="I97" s="12">
        <v>1.22</v>
      </c>
      <c r="J97" s="12">
        <f>IF(NOT(ISBLANK(K97)),1/(1/K97^$E97+1)*100)</f>
        <v>85.99439775910361</v>
      </c>
      <c r="K97" s="12">
        <v>6.14</v>
      </c>
      <c r="L97" t="b" s="12">
        <f>IF(NOT(ISBLANK(M97)),1/(1/M97^$E97+1)*100)</f>
        <v>0</v>
      </c>
      <c r="M97" s="13"/>
      <c r="N97" t="b" s="12">
        <f>IF(NOT(ISBLANK(O97)),1/(1/O97^$E97+1)*100)</f>
        <v>0</v>
      </c>
      <c r="O97" s="13"/>
      <c r="P97" t="b" s="12">
        <f>IF(NOT(ISBLANK(Q97)),1/(1/Q97^$E97+1)*100)</f>
        <v>0</v>
      </c>
      <c r="Q97" s="13"/>
      <c r="R97" t="b" s="12">
        <f>IF(NOT(ISBLANK(S97)),1/(1/S97^$E97+1)*100)</f>
        <v>0</v>
      </c>
      <c r="S97" s="13"/>
      <c r="T97" t="b" s="12">
        <f>IF(NOT(ISBLANK(U97)),1/(1/U97^$E97+1)*100)</f>
        <v>0</v>
      </c>
      <c r="U97" s="13"/>
      <c r="V97" s="12">
        <v>273</v>
      </c>
      <c r="W97" s="13"/>
    </row>
    <row r="98" ht="15.35" customHeight="1">
      <c r="A98" s="10">
        <v>97</v>
      </c>
      <c r="B98" t="s" s="11">
        <v>124</v>
      </c>
      <c r="C98" t="s" s="11">
        <v>24</v>
      </c>
      <c r="D98" t="s" s="11">
        <v>25</v>
      </c>
      <c r="E98" s="12">
        <f>IF(C98=D98,1,-1)</f>
        <v>-1</v>
      </c>
      <c r="F98" t="b" s="12">
        <f>IF(NOT(ISBLANK(G98)),1/(1/G98^$E98+1)*100)</f>
        <v>0</v>
      </c>
      <c r="G98" s="13"/>
      <c r="H98" s="12">
        <f>IF(NOT(ISBLANK(I98)),1/(1/I98^$E98+1)*100)</f>
        <v>40</v>
      </c>
      <c r="I98" s="12">
        <v>1.5</v>
      </c>
      <c r="J98" t="b" s="12">
        <f>IF(NOT(ISBLANK(K98)),1/(1/K98^$E98+1)*100)</f>
        <v>0</v>
      </c>
      <c r="K98" s="13"/>
      <c r="L98" t="b" s="12">
        <f>IF(NOT(ISBLANK(M98)),1/(1/M98^$E98+1)*100)</f>
        <v>0</v>
      </c>
      <c r="M98" s="13"/>
      <c r="N98" t="b" s="12">
        <f>IF(NOT(ISBLANK(O98)),1/(1/O98^$E98+1)*100)</f>
        <v>0</v>
      </c>
      <c r="O98" s="13"/>
      <c r="P98" t="b" s="12">
        <f>IF(NOT(ISBLANK(Q98)),1/(1/Q98^$E98+1)*100)</f>
        <v>0</v>
      </c>
      <c r="Q98" s="13"/>
      <c r="R98" t="b" s="12">
        <f>IF(NOT(ISBLANK(S98)),1/(1/S98^$E98+1)*100)</f>
        <v>0</v>
      </c>
      <c r="S98" s="13"/>
      <c r="T98" t="b" s="12">
        <f>IF(NOT(ISBLANK(U98)),1/(1/U98^$E98+1)*100)</f>
        <v>0</v>
      </c>
      <c r="U98" s="13"/>
      <c r="V98" s="12">
        <v>273</v>
      </c>
      <c r="W98" s="13"/>
    </row>
    <row r="99" ht="15.35" customHeight="1">
      <c r="A99" s="10">
        <v>98</v>
      </c>
      <c r="B99" t="s" s="11">
        <v>125</v>
      </c>
      <c r="C99" t="s" s="11">
        <v>24</v>
      </c>
      <c r="D99" t="s" s="11">
        <v>25</v>
      </c>
      <c r="E99" s="12">
        <f>IF(C99=D99,1,-1)</f>
        <v>-1</v>
      </c>
      <c r="F99" t="b" s="12">
        <f>IF(NOT(ISBLANK(G99)),1/(1/G99^$E99+1)*100)</f>
        <v>0</v>
      </c>
      <c r="G99" s="13"/>
      <c r="H99" s="12">
        <f>IF(NOT(ISBLANK(I99)),1/(1/I99^$E99+1)*100)</f>
        <v>30.030030030030</v>
      </c>
      <c r="I99" s="12">
        <v>2.33</v>
      </c>
      <c r="J99" t="b" s="12">
        <f>IF(NOT(ISBLANK(K99)),1/(1/K99^$E99+1)*100)</f>
        <v>0</v>
      </c>
      <c r="K99" s="13"/>
      <c r="L99" t="b" s="12">
        <f>IF(NOT(ISBLANK(M99)),1/(1/M99^$E99+1)*100)</f>
        <v>0</v>
      </c>
      <c r="M99" s="13"/>
      <c r="N99" t="b" s="12">
        <f>IF(NOT(ISBLANK(O99)),1/(1/O99^$E99+1)*100)</f>
        <v>0</v>
      </c>
      <c r="O99" s="13"/>
      <c r="P99" t="b" s="12">
        <f>IF(NOT(ISBLANK(Q99)),1/(1/Q99^$E99+1)*100)</f>
        <v>0</v>
      </c>
      <c r="Q99" s="13"/>
      <c r="R99" t="b" s="12">
        <f>IF(NOT(ISBLANK(S99)),1/(1/S99^$E99+1)*100)</f>
        <v>0</v>
      </c>
      <c r="S99" s="13"/>
      <c r="T99" t="b" s="12">
        <f>IF(NOT(ISBLANK(U99)),1/(1/U99^$E99+1)*100)</f>
        <v>0</v>
      </c>
      <c r="U99" s="13"/>
      <c r="V99" s="12">
        <v>273</v>
      </c>
      <c r="W99" s="13"/>
    </row>
    <row r="100" ht="15.35" customHeight="1">
      <c r="A100" s="10">
        <v>99</v>
      </c>
      <c r="B100" t="s" s="11">
        <v>126</v>
      </c>
      <c r="C100" t="s" s="11">
        <v>25</v>
      </c>
      <c r="D100" t="s" s="11">
        <v>25</v>
      </c>
      <c r="E100" s="12">
        <f>IF(C100=D100,1,-1)</f>
        <v>1</v>
      </c>
      <c r="F100" t="b" s="12">
        <f>IF(NOT(ISBLANK(G100)),1/(1/G100^$E100+1)*100)</f>
        <v>0</v>
      </c>
      <c r="G100" s="13"/>
      <c r="H100" s="12">
        <f>IF(NOT(ISBLANK(I100)),1/(1/I100^$E100+1)*100)</f>
        <v>66.996699669967</v>
      </c>
      <c r="I100" s="12">
        <f>2.03</f>
        <v>2.03</v>
      </c>
      <c r="J100" t="b" s="12">
        <f>IF(NOT(ISBLANK(K100)),1/(1/K100^$E100+1)*100)</f>
        <v>0</v>
      </c>
      <c r="K100" s="13"/>
      <c r="L100" t="b" s="12">
        <f>IF(NOT(ISBLANK(M100)),1/(1/M100^$E100+1)*100)</f>
        <v>0</v>
      </c>
      <c r="M100" s="13"/>
      <c r="N100" t="b" s="12">
        <f>IF(NOT(ISBLANK(O100)),1/(1/O100^$E100+1)*100)</f>
        <v>0</v>
      </c>
      <c r="O100" s="13"/>
      <c r="P100" t="b" s="12">
        <f>IF(NOT(ISBLANK(Q100)),1/(1/Q100^$E100+1)*100)</f>
        <v>0</v>
      </c>
      <c r="Q100" s="13"/>
      <c r="R100" t="b" s="12">
        <f>IF(NOT(ISBLANK(S100)),1/(1/S100^$E100+1)*100)</f>
        <v>0</v>
      </c>
      <c r="S100" s="13"/>
      <c r="T100" t="b" s="12">
        <f>IF(NOT(ISBLANK(U100)),1/(1/U100^$E100+1)*100)</f>
        <v>0</v>
      </c>
      <c r="U100" s="13"/>
      <c r="V100" s="12">
        <v>273</v>
      </c>
      <c r="W100" s="13"/>
    </row>
    <row r="101" ht="15.35" customHeight="1">
      <c r="A101" s="10">
        <v>100</v>
      </c>
      <c r="B101" t="s" s="11">
        <v>127</v>
      </c>
      <c r="C101" t="s" s="11">
        <v>24</v>
      </c>
      <c r="D101" t="s" s="11">
        <v>25</v>
      </c>
      <c r="E101" s="12">
        <f>IF(C101=D101,1,-1)</f>
        <v>-1</v>
      </c>
      <c r="F101" t="b" s="12">
        <f>IF(NOT(ISBLANK(G101)),1/(1/G101^$E101+1)*100)</f>
        <v>0</v>
      </c>
      <c r="G101" s="13"/>
      <c r="H101" s="12">
        <f>IF(NOT(ISBLANK(I101)),1/(1/I101^$E101+1)*100)</f>
        <v>38.0228136882129</v>
      </c>
      <c r="I101" s="12">
        <v>1.63</v>
      </c>
      <c r="J101" t="b" s="12">
        <f>IF(NOT(ISBLANK(K101)),1/(1/K101^$E101+1)*100)</f>
        <v>0</v>
      </c>
      <c r="K101" s="13"/>
      <c r="L101" t="b" s="12">
        <f>IF(NOT(ISBLANK(M101)),1/(1/M101^$E101+1)*100)</f>
        <v>0</v>
      </c>
      <c r="M101" s="13"/>
      <c r="N101" t="b" s="12">
        <f>IF(NOT(ISBLANK(O101)),1/(1/O101^$E101+1)*100)</f>
        <v>0</v>
      </c>
      <c r="O101" s="13"/>
      <c r="P101" t="b" s="12">
        <f>IF(NOT(ISBLANK(Q101)),1/(1/Q101^$E101+1)*100)</f>
        <v>0</v>
      </c>
      <c r="Q101" s="13"/>
      <c r="R101" t="b" s="12">
        <f>IF(NOT(ISBLANK(S101)),1/(1/S101^$E101+1)*100)</f>
        <v>0</v>
      </c>
      <c r="S101" s="13"/>
      <c r="T101" t="b" s="12">
        <f>IF(NOT(ISBLANK(U101)),1/(1/U101^$E101+1)*100)</f>
        <v>0</v>
      </c>
      <c r="U101" s="13"/>
      <c r="V101" s="12">
        <v>273</v>
      </c>
      <c r="W101" s="13"/>
    </row>
    <row r="102" ht="15.35" customHeight="1">
      <c r="A102" s="10">
        <v>101</v>
      </c>
      <c r="B102" t="s" s="11">
        <v>128</v>
      </c>
      <c r="C102" t="s" s="11">
        <v>25</v>
      </c>
      <c r="D102" t="s" s="11">
        <v>24</v>
      </c>
      <c r="E102" s="12">
        <f>IF(C102=D102,1,-1)</f>
        <v>-1</v>
      </c>
      <c r="F102" t="b" s="12">
        <f>IF(NOT(ISBLANK(G102)),1/(1/G102^$E102+1)*100)</f>
        <v>0</v>
      </c>
      <c r="G102" s="13"/>
      <c r="H102" s="12">
        <f>IF(NOT(ISBLANK(I102)),1/(1/I102^$E102+1)*100)</f>
        <v>52.9100529100529</v>
      </c>
      <c r="I102" s="12">
        <v>0.89</v>
      </c>
      <c r="J102" s="12">
        <f>IF(NOT(ISBLANK(K102)),1/(1/K102^$E102+1)*100)</f>
        <v>5</v>
      </c>
      <c r="K102" s="12">
        <v>19</v>
      </c>
      <c r="L102" t="b" s="12">
        <f>IF(NOT(ISBLANK(M102)),1/(1/M102^$E102+1)*100)</f>
        <v>0</v>
      </c>
      <c r="M102" s="13"/>
      <c r="N102" t="b" s="12">
        <f>IF(NOT(ISBLANK(O102)),1/(1/O102^$E102+1)*100)</f>
        <v>0</v>
      </c>
      <c r="O102" s="13"/>
      <c r="P102" t="b" s="12">
        <f>IF(NOT(ISBLANK(Q102)),1/(1/Q102^$E102+1)*100)</f>
        <v>0</v>
      </c>
      <c r="Q102" s="13"/>
      <c r="R102" t="b" s="12">
        <f>IF(NOT(ISBLANK(S102)),1/(1/S102^$E102+1)*100)</f>
        <v>0</v>
      </c>
      <c r="S102" s="13"/>
      <c r="T102" t="b" s="12">
        <f>IF(NOT(ISBLANK(U102)),1/(1/U102^$E102+1)*100)</f>
        <v>0</v>
      </c>
      <c r="U102" s="13"/>
      <c r="V102" s="12">
        <v>273</v>
      </c>
      <c r="W102" s="13"/>
    </row>
    <row r="103" ht="15.35" customHeight="1">
      <c r="A103" s="10">
        <v>102</v>
      </c>
      <c r="B103" t="s" s="11">
        <v>129</v>
      </c>
      <c r="C103" t="s" s="11">
        <v>25</v>
      </c>
      <c r="D103" t="s" s="11">
        <v>24</v>
      </c>
      <c r="E103" s="12">
        <f>IF(C103=D103,1,-1)</f>
        <v>-1</v>
      </c>
      <c r="F103" t="b" s="12">
        <f>IF(NOT(ISBLANK(G103)),1/(1/G103^$E103+1)*100)</f>
        <v>0</v>
      </c>
      <c r="G103" s="13"/>
      <c r="H103" s="12">
        <f>IF(NOT(ISBLANK(I103)),1/(1/I103^$E103+1)*100)</f>
        <v>5.98802395209581</v>
      </c>
      <c r="I103" s="12">
        <v>15.7</v>
      </c>
      <c r="J103" s="12">
        <f>IF(NOT(ISBLANK(K103)),1/(1/K103^$E103+1)*100)</f>
        <v>8</v>
      </c>
      <c r="K103" s="12">
        <v>11.5</v>
      </c>
      <c r="L103" t="b" s="12">
        <f>IF(NOT(ISBLANK(M103)),1/(1/M103^$E103+1)*100)</f>
        <v>0</v>
      </c>
      <c r="M103" s="13"/>
      <c r="N103" t="b" s="12">
        <f>IF(NOT(ISBLANK(O103)),1/(1/O103^$E103+1)*100)</f>
        <v>0</v>
      </c>
      <c r="O103" s="13"/>
      <c r="P103" t="b" s="12">
        <f>IF(NOT(ISBLANK(Q103)),1/(1/Q103^$E103+1)*100)</f>
        <v>0</v>
      </c>
      <c r="Q103" s="13"/>
      <c r="R103" t="b" s="12">
        <f>IF(NOT(ISBLANK(S103)),1/(1/S103^$E103+1)*100)</f>
        <v>0</v>
      </c>
      <c r="S103" s="13"/>
      <c r="T103" t="b" s="12">
        <f>IF(NOT(ISBLANK(U103)),1/(1/U103^$E103+1)*100)</f>
        <v>0</v>
      </c>
      <c r="U103" s="13"/>
      <c r="V103" s="12">
        <v>273</v>
      </c>
      <c r="W103" s="13"/>
    </row>
    <row r="104" ht="15.35" customHeight="1">
      <c r="A104" s="10">
        <v>103</v>
      </c>
      <c r="B104" t="s" s="11">
        <v>130</v>
      </c>
      <c r="C104" t="s" s="11">
        <v>24</v>
      </c>
      <c r="D104" t="s" s="11">
        <v>25</v>
      </c>
      <c r="E104" s="12">
        <f>IF(C104=D104,1,-1)</f>
        <v>-1</v>
      </c>
      <c r="F104" t="b" s="12">
        <f>IF(NOT(ISBLANK(G104)),1/(1/G104^$E104+1)*100)</f>
        <v>0</v>
      </c>
      <c r="G104" s="13"/>
      <c r="H104" t="b" s="12">
        <f>IF(NOT(ISBLANK(I104)),1/(1/I104^$E104+1)*100)</f>
        <v>0</v>
      </c>
      <c r="I104" s="20"/>
      <c r="J104" s="12">
        <f>IF(NOT(ISBLANK(K104)),1/(1/K104^$E104+1)*100)</f>
        <v>5.98802395209581</v>
      </c>
      <c r="K104" s="12">
        <v>15.7</v>
      </c>
      <c r="L104" t="b" s="12">
        <f>IF(NOT(ISBLANK(M104)),1/(1/M104^$E104+1)*100)</f>
        <v>0</v>
      </c>
      <c r="M104" s="13"/>
      <c r="N104" t="b" s="12">
        <f>IF(NOT(ISBLANK(O104)),1/(1/O104^$E104+1)*100)</f>
        <v>0</v>
      </c>
      <c r="O104" s="13"/>
      <c r="P104" s="12">
        <f>IF(NOT(ISBLANK(Q104)),1/(1/Q104^$E104+1)*100)</f>
        <v>45.045045045045</v>
      </c>
      <c r="Q104" s="12">
        <v>1.22</v>
      </c>
      <c r="R104" t="b" s="12">
        <f>IF(NOT(ISBLANK(S104)),1/(1/S104^$E104+1)*100)</f>
        <v>0</v>
      </c>
      <c r="S104" s="13"/>
      <c r="T104" t="b" s="12">
        <f>IF(NOT(ISBLANK(U104)),1/(1/U104^$E104+1)*100)</f>
        <v>0</v>
      </c>
      <c r="U104" s="13"/>
      <c r="V104" s="12">
        <v>273</v>
      </c>
      <c r="W104" s="13"/>
    </row>
    <row r="105" ht="15.35" customHeight="1">
      <c r="A105" s="10">
        <v>104</v>
      </c>
      <c r="B105" t="s" s="11">
        <v>131</v>
      </c>
      <c r="C105" t="s" s="11">
        <v>25</v>
      </c>
      <c r="D105" t="s" s="11">
        <v>24</v>
      </c>
      <c r="E105" s="12">
        <f>IF(C105=D105,1,-1)</f>
        <v>-1</v>
      </c>
      <c r="F105" t="b" s="12">
        <f>IF(NOT(ISBLANK(G105)),1/(1/G105^$E105+1)*100)</f>
        <v>0</v>
      </c>
      <c r="G105" s="13"/>
      <c r="H105" t="b" s="12">
        <f>IF(NOT(ISBLANK(I105)),1/(1/I105^$E105+1)*100)</f>
        <v>0</v>
      </c>
      <c r="I105" s="21"/>
      <c r="J105" s="12">
        <f>IF(NOT(ISBLANK(K105)),1/(1/K105^$E105+1)*100)</f>
        <v>10</v>
      </c>
      <c r="K105" s="12">
        <v>9</v>
      </c>
      <c r="L105" t="b" s="12">
        <f>IF(NOT(ISBLANK(M105)),1/(1/M105^$E105+1)*100)</f>
        <v>0</v>
      </c>
      <c r="M105" s="13"/>
      <c r="N105" t="b" s="12">
        <f>IF(NOT(ISBLANK(O105)),1/(1/O105^$E105+1)*100)</f>
        <v>0</v>
      </c>
      <c r="O105" s="13"/>
      <c r="P105" t="b" s="12">
        <f>IF(NOT(ISBLANK(Q105)),1/(1/Q105^$E105+1)*100)</f>
        <v>0</v>
      </c>
      <c r="Q105" s="13"/>
      <c r="R105" t="b" s="12">
        <f>IF(NOT(ISBLANK(S105)),1/(1/S105^$E105+1)*100)</f>
        <v>0</v>
      </c>
      <c r="S105" s="13"/>
      <c r="T105" t="b" s="12">
        <f>IF(NOT(ISBLANK(U105)),1/(1/U105^$E105+1)*100)</f>
        <v>0</v>
      </c>
      <c r="U105" s="13"/>
      <c r="V105" s="12">
        <v>273</v>
      </c>
      <c r="W105" s="13"/>
    </row>
    <row r="106" ht="15.35" customHeight="1">
      <c r="A106" s="10">
        <v>105</v>
      </c>
      <c r="B106" t="s" s="11">
        <v>132</v>
      </c>
      <c r="C106" t="s" s="11">
        <v>25</v>
      </c>
      <c r="D106" t="s" s="11">
        <v>24</v>
      </c>
      <c r="E106" s="12">
        <f>IF(C106=D106,1,-1)</f>
        <v>-1</v>
      </c>
      <c r="F106" t="b" s="12">
        <f>IF(NOT(ISBLANK(G106)),1/(1/G106^$E106+1)*100)</f>
        <v>0</v>
      </c>
      <c r="G106" s="13"/>
      <c r="H106" t="b" s="12">
        <f>IF(NOT(ISBLANK(I106)),1/(1/I106^$E106+1)*100)</f>
        <v>0</v>
      </c>
      <c r="I106" s="22"/>
      <c r="J106" s="12">
        <f>IF(NOT(ISBLANK(K106)),1/(1/K106^$E106+1)*100)</f>
        <v>17.8571428571429</v>
      </c>
      <c r="K106" s="12">
        <v>4.6</v>
      </c>
      <c r="L106" t="b" s="12">
        <f>IF(NOT(ISBLANK(M106)),1/(1/M106^$E106+1)*100)</f>
        <v>0</v>
      </c>
      <c r="M106" s="13"/>
      <c r="N106" t="b" s="12">
        <f>IF(NOT(ISBLANK(O106)),1/(1/O106^$E106+1)*100)</f>
        <v>0</v>
      </c>
      <c r="O106" s="13"/>
      <c r="P106" t="b" s="12">
        <f>IF(NOT(ISBLANK(Q106)),1/(1/Q106^$E106+1)*100)</f>
        <v>0</v>
      </c>
      <c r="Q106" s="13"/>
      <c r="R106" t="b" s="12">
        <f>IF(NOT(ISBLANK(S106)),1/(1/S106^$E106+1)*100)</f>
        <v>0</v>
      </c>
      <c r="S106" s="13"/>
      <c r="T106" t="b" s="12">
        <f>IF(NOT(ISBLANK(U106)),1/(1/U106^$E106+1)*100)</f>
        <v>0</v>
      </c>
      <c r="U106" s="13"/>
      <c r="V106" s="12">
        <v>273</v>
      </c>
      <c r="W106" s="13"/>
    </row>
    <row r="107" ht="15.35" customHeight="1">
      <c r="A107" s="10">
        <v>106</v>
      </c>
      <c r="B107" t="s" s="11">
        <v>133</v>
      </c>
      <c r="C107" t="s" s="11">
        <v>24</v>
      </c>
      <c r="D107" t="s" s="11">
        <v>25</v>
      </c>
      <c r="E107" s="12">
        <f>IF(C107=D107,1,-1)</f>
        <v>-1</v>
      </c>
      <c r="F107" t="b" s="12">
        <f>IF(NOT(ISBLANK(G107)),1/(1/G107^$E107+1)*100)</f>
        <v>0</v>
      </c>
      <c r="G107" s="13"/>
      <c r="H107" s="12">
        <f>IF(NOT(ISBLANK(I107)),1/(1/I107^$E107+1)*100)</f>
        <v>10</v>
      </c>
      <c r="I107" s="12">
        <v>9</v>
      </c>
      <c r="J107" s="12">
        <f>IF(NOT(ISBLANK(K107)),1/(1/K107^$E107+1)*100)</f>
        <v>10</v>
      </c>
      <c r="K107" s="12">
        <v>9</v>
      </c>
      <c r="L107" t="b" s="12">
        <f>IF(NOT(ISBLANK(M107)),1/(1/M107^$E107+1)*100)</f>
        <v>0</v>
      </c>
      <c r="M107" s="13"/>
      <c r="N107" t="b" s="12">
        <f>IF(NOT(ISBLANK(O107)),1/(1/O107^$E107+1)*100)</f>
        <v>0</v>
      </c>
      <c r="O107" s="13"/>
      <c r="P107" s="12">
        <f>IF(NOT(ISBLANK(Q107)),1/(1/Q107^$E107+1)*100)</f>
        <v>53.1914893617021</v>
      </c>
      <c r="Q107" s="12">
        <v>0.88</v>
      </c>
      <c r="R107" t="b" s="12">
        <f>IF(NOT(ISBLANK(S107)),1/(1/S107^$E107+1)*100)</f>
        <v>0</v>
      </c>
      <c r="S107" s="13"/>
      <c r="T107" t="b" s="12">
        <f>IF(NOT(ISBLANK(U107)),1/(1/U107^$E107+1)*100)</f>
        <v>0</v>
      </c>
      <c r="U107" s="13"/>
      <c r="V107" s="12">
        <v>273</v>
      </c>
      <c r="W107" t="s" s="14">
        <v>134</v>
      </c>
    </row>
    <row r="108" ht="15.35" customHeight="1">
      <c r="A108" s="10">
        <v>107</v>
      </c>
      <c r="B108" t="s" s="11">
        <v>135</v>
      </c>
      <c r="C108" t="s" s="11">
        <v>24</v>
      </c>
      <c r="D108" t="s" s="11">
        <v>25</v>
      </c>
      <c r="E108" s="12">
        <f>IF(C108=D108,1,-1)</f>
        <v>-1</v>
      </c>
      <c r="F108" t="b" s="12">
        <f>IF(NOT(ISBLANK(G108)),1/(1/G108^$E108+1)*100)</f>
        <v>0</v>
      </c>
      <c r="G108" s="13"/>
      <c r="H108" s="12">
        <f>IF(NOT(ISBLANK(I108)),1/(1/I108^$E108+1)*100)</f>
        <v>4.76190476190476</v>
      </c>
      <c r="I108" s="12">
        <v>20</v>
      </c>
      <c r="J108" t="b" s="12">
        <f>IF(NOT(ISBLANK(K108)),1/(1/K108^$E108+1)*100)</f>
        <v>0</v>
      </c>
      <c r="K108" s="13"/>
      <c r="L108" t="b" s="12">
        <f>IF(NOT(ISBLANK(M108)),1/(1/M108^$E108+1)*100)</f>
        <v>0</v>
      </c>
      <c r="M108" s="13"/>
      <c r="N108" t="b" s="12">
        <f>IF(NOT(ISBLANK(O108)),1/(1/O108^$E108+1)*100)</f>
        <v>0</v>
      </c>
      <c r="O108" s="13"/>
      <c r="P108" t="b" s="15">
        <f>IF(NOT(ISBLANK(Q108)),1/(1/Q108^$E108+1)*100)</f>
        <v>0</v>
      </c>
      <c r="Q108" s="16"/>
      <c r="R108" t="b" s="12">
        <f>IF(NOT(ISBLANK(S108)),1/(1/S108^$E108+1)*100)</f>
        <v>0</v>
      </c>
      <c r="S108" s="13"/>
      <c r="T108" t="b" s="12">
        <f>IF(NOT(ISBLANK(U108)),1/(1/U108^$E108+1)*100)</f>
        <v>0</v>
      </c>
      <c r="U108" s="13"/>
      <c r="V108" s="12">
        <v>273</v>
      </c>
      <c r="W108" t="s" s="11">
        <v>136</v>
      </c>
    </row>
    <row r="109" ht="15.35" customHeight="1">
      <c r="A109" s="10">
        <v>108</v>
      </c>
      <c r="B109" t="s" s="11">
        <v>137</v>
      </c>
      <c r="C109" t="s" s="11">
        <v>24</v>
      </c>
      <c r="D109" t="s" s="11">
        <v>25</v>
      </c>
      <c r="E109" s="12">
        <f>IF(C109=D109,1,-1)</f>
        <v>-1</v>
      </c>
      <c r="F109" t="b" s="12">
        <f>IF(NOT(ISBLANK(G109)),1/(1/G109^$E109+1)*100)</f>
        <v>0</v>
      </c>
      <c r="G109" s="13"/>
      <c r="H109" s="12">
        <f>IF(NOT(ISBLANK(I109)),1/(1/I109^$E109+1)*100)</f>
        <v>20</v>
      </c>
      <c r="I109" s="12">
        <v>4</v>
      </c>
      <c r="J109" s="12">
        <f>IF(NOT(ISBLANK(K109)),1/(1/K109^$E109+1)*100)</f>
        <v>22.2222222222222</v>
      </c>
      <c r="K109" s="12">
        <v>3.5</v>
      </c>
      <c r="L109" t="b" s="12">
        <f>IF(NOT(ISBLANK(M109)),1/(1/M109^$E109+1)*100)</f>
        <v>0</v>
      </c>
      <c r="M109" s="13"/>
      <c r="N109" t="b" s="12">
        <f>IF(NOT(ISBLANK(O109)),1/(1/O109^$E109+1)*100)</f>
        <v>0</v>
      </c>
      <c r="O109" s="13"/>
      <c r="P109" s="12">
        <f>IF(NOT(ISBLANK(Q109)),1/(1/Q109^$E109+1)*100)</f>
        <v>90.0900900900901</v>
      </c>
      <c r="Q109" s="12">
        <v>0.11</v>
      </c>
      <c r="R109" t="b" s="12">
        <f>IF(NOT(ISBLANK(S109)),1/(1/S109^$E109+1)*100)</f>
        <v>0</v>
      </c>
      <c r="S109" s="13"/>
      <c r="T109" s="12">
        <f>IF(NOT(ISBLANK(U109)),1/(1/U109^$E109+1)*100)</f>
        <v>70.9219858156028</v>
      </c>
      <c r="U109" s="12">
        <v>0.41</v>
      </c>
      <c r="V109" s="12">
        <v>273</v>
      </c>
      <c r="W109" s="13"/>
    </row>
    <row r="110" ht="15.35" customHeight="1">
      <c r="A110" s="10">
        <v>109</v>
      </c>
      <c r="B110" t="s" s="11">
        <v>138</v>
      </c>
      <c r="C110" t="s" s="11">
        <v>25</v>
      </c>
      <c r="D110" t="s" s="11">
        <v>24</v>
      </c>
      <c r="E110" s="12">
        <f>IF(C110=D110,1,-1)</f>
        <v>-1</v>
      </c>
      <c r="F110" t="b" s="12">
        <f>IF(NOT(ISBLANK(G110)),1/(1/G110^$E110+1)*100)</f>
        <v>0</v>
      </c>
      <c r="G110" s="13"/>
      <c r="H110" t="b" s="12">
        <f>IF(NOT(ISBLANK(I110)),1/(1/I110^$E110+1)*100)</f>
        <v>0</v>
      </c>
      <c r="I110" s="13"/>
      <c r="J110" t="b" s="12">
        <f>IF(NOT(ISBLANK(K110)),1/(1/K110^$E110+1)*100)</f>
        <v>0</v>
      </c>
      <c r="K110" s="13"/>
      <c r="L110" t="b" s="12">
        <f>IF(NOT(ISBLANK(M110)),1/(1/M110^$E110+1)*100)</f>
        <v>0</v>
      </c>
      <c r="M110" s="13"/>
      <c r="N110" t="b" s="12">
        <f>IF(NOT(ISBLANK(O110)),1/(1/O110^$E110+1)*100)</f>
        <v>0</v>
      </c>
      <c r="O110" s="13"/>
      <c r="P110" s="12">
        <f>IF(NOT(ISBLANK(Q110)),1/(1/Q110^$E110+1)*100)</f>
        <v>40</v>
      </c>
      <c r="Q110" s="12">
        <v>1.5</v>
      </c>
      <c r="R110" t="b" s="12">
        <f>IF(NOT(ISBLANK(S110)),1/(1/S110^$E110+1)*100)</f>
        <v>0</v>
      </c>
      <c r="S110" s="13"/>
      <c r="T110" t="b" s="12">
        <f>IF(NOT(ISBLANK(U110)),1/(1/U110^$E110+1)*100)</f>
        <v>0</v>
      </c>
      <c r="U110" s="13"/>
      <c r="V110" s="12">
        <v>273</v>
      </c>
      <c r="W110" s="13"/>
    </row>
    <row r="111" ht="15.35" customHeight="1">
      <c r="A111" s="10">
        <v>110</v>
      </c>
      <c r="B111" t="s" s="11">
        <v>139</v>
      </c>
      <c r="C111" t="s" s="11">
        <v>24</v>
      </c>
      <c r="D111" t="s" s="11">
        <v>25</v>
      </c>
      <c r="E111" s="12">
        <f>IF(C111=D111,1,-1)</f>
        <v>-1</v>
      </c>
      <c r="F111" t="b" s="12">
        <f>IF(NOT(ISBLANK(G111)),1/(1/G111^$E111+1)*100)</f>
        <v>0</v>
      </c>
      <c r="G111" s="13"/>
      <c r="H111" t="b" s="12">
        <f>IF(NOT(ISBLANK(I111)),1/(1/I111^$E111+1)*100)</f>
        <v>0</v>
      </c>
      <c r="I111" s="13"/>
      <c r="J111" s="12">
        <f>IF(NOT(ISBLANK(K111)),1/(1/K111^$E111+1)*100)</f>
        <v>18.8679245283019</v>
      </c>
      <c r="K111" s="12">
        <v>4.3</v>
      </c>
      <c r="L111" t="b" s="12">
        <f>IF(NOT(ISBLANK(M111)),1/(1/M111^$E111+1)*100)</f>
        <v>0</v>
      </c>
      <c r="M111" s="13"/>
      <c r="N111" t="b" s="12">
        <f>IF(NOT(ISBLANK(O111)),1/(1/O111^$E111+1)*100)</f>
        <v>0</v>
      </c>
      <c r="O111" s="13"/>
      <c r="P111" t="b" s="12">
        <f>IF(NOT(ISBLANK(Q111)),1/(1/Q111^$E111+1)*100)</f>
        <v>0</v>
      </c>
      <c r="Q111" s="13"/>
      <c r="R111" t="b" s="12">
        <f>IF(NOT(ISBLANK(S111)),1/(1/S111^$E111+1)*100)</f>
        <v>0</v>
      </c>
      <c r="S111" s="13"/>
      <c r="T111" t="b" s="12">
        <f>IF(NOT(ISBLANK(U111)),1/(1/U111^$E111+1)*100)</f>
        <v>0</v>
      </c>
      <c r="U111" s="13"/>
      <c r="V111" s="12">
        <v>273</v>
      </c>
      <c r="W111" s="13"/>
    </row>
    <row r="112" ht="15.35" customHeight="1">
      <c r="A112" s="10">
        <v>111</v>
      </c>
      <c r="B112" t="s" s="11">
        <v>135</v>
      </c>
      <c r="C112" t="s" s="11">
        <v>24</v>
      </c>
      <c r="D112" t="s" s="11">
        <v>24</v>
      </c>
      <c r="E112" s="12">
        <f>IF(C112=D112,1,-1)</f>
        <v>1</v>
      </c>
      <c r="F112" t="b" s="12">
        <f>IF(NOT(ISBLANK(G112)),1/(1/G112^$E112+1)*100)</f>
        <v>0</v>
      </c>
      <c r="G112" s="13"/>
      <c r="H112" s="12">
        <f>IF(NOT(ISBLANK(I112)),1/(1/I112^$E112+1)*100)</f>
        <v>95.2380952380952</v>
      </c>
      <c r="I112" s="12">
        <v>20</v>
      </c>
      <c r="J112" t="b" s="12">
        <f>IF(NOT(ISBLANK(K112)),1/(1/K112^$E112+1)*100)</f>
        <v>0</v>
      </c>
      <c r="K112" s="13"/>
      <c r="L112" t="b" s="12">
        <f>IF(NOT(ISBLANK(M112)),1/(1/M112^$E112+1)*100)</f>
        <v>0</v>
      </c>
      <c r="M112" s="13"/>
      <c r="N112" t="b" s="12">
        <f>IF(NOT(ISBLANK(O112)),1/(1/O112^$E112+1)*100)</f>
        <v>0</v>
      </c>
      <c r="O112" s="13"/>
      <c r="P112" t="b" s="12">
        <f>IF(NOT(ISBLANK(Q112)),1/(1/Q112^$E112+1)*100)</f>
        <v>0</v>
      </c>
      <c r="Q112" s="13"/>
      <c r="R112" t="b" s="12">
        <f>IF(NOT(ISBLANK(S112)),1/(1/S112^$E112+1)*100)</f>
        <v>0</v>
      </c>
      <c r="S112" s="13"/>
      <c r="T112" t="b" s="12">
        <f>IF(NOT(ISBLANK(U112)),1/(1/U112^$E112+1)*100)</f>
        <v>0</v>
      </c>
      <c r="U112" s="13"/>
      <c r="V112" s="12">
        <v>273</v>
      </c>
      <c r="W112" t="s" s="11">
        <v>136</v>
      </c>
    </row>
    <row r="113" ht="15.35" customHeight="1">
      <c r="A113" s="10">
        <v>112</v>
      </c>
      <c r="B113" t="s" s="11">
        <v>140</v>
      </c>
      <c r="C113" t="s" s="11">
        <v>25</v>
      </c>
      <c r="D113" t="s" s="11">
        <v>25</v>
      </c>
      <c r="E113" s="12">
        <f>IF(C113=D113,1,-1)</f>
        <v>1</v>
      </c>
      <c r="F113" t="b" s="12">
        <f>IF(NOT(ISBLANK(G113)),1/(1/G113^$E113+1)*100)</f>
        <v>0</v>
      </c>
      <c r="G113" s="13"/>
      <c r="H113" t="b" s="12">
        <f>IF(NOT(ISBLANK(I113)),1/(1/I113^$E113+1)*100)</f>
        <v>0</v>
      </c>
      <c r="I113" s="13"/>
      <c r="J113" s="12">
        <f>IF(NOT(ISBLANK(K113)),1/(1/K113^$E113+1)*100)</f>
        <v>53.0516431924883</v>
      </c>
      <c r="K113" s="12">
        <v>1.13</v>
      </c>
      <c r="L113" t="b" s="12">
        <f>IF(NOT(ISBLANK(M113)),1/(1/M113^$E113+1)*100)</f>
        <v>0</v>
      </c>
      <c r="M113" s="13"/>
      <c r="N113" t="b" s="12">
        <f>IF(NOT(ISBLANK(O113)),1/(1/O113^$E113+1)*100)</f>
        <v>0</v>
      </c>
      <c r="O113" s="13"/>
      <c r="P113" t="b" s="12">
        <f>IF(NOT(ISBLANK(Q113)),1/(1/Q113^$E113+1)*100)</f>
        <v>0</v>
      </c>
      <c r="Q113" s="13"/>
      <c r="R113" t="b" s="12">
        <f>IF(NOT(ISBLANK(S113)),1/(1/S113^$E113+1)*100)</f>
        <v>0</v>
      </c>
      <c r="S113" s="13"/>
      <c r="T113" t="b" s="12">
        <f>IF(NOT(ISBLANK(U113)),1/(1/U113^$E113+1)*100)</f>
        <v>0</v>
      </c>
      <c r="U113" s="13"/>
      <c r="V113" s="12">
        <v>273</v>
      </c>
      <c r="W113" s="13"/>
    </row>
    <row r="114" ht="15.35" customHeight="1">
      <c r="A114" s="10">
        <v>113</v>
      </c>
      <c r="B114" t="s" s="11">
        <v>141</v>
      </c>
      <c r="C114" t="s" s="11">
        <v>24</v>
      </c>
      <c r="D114" t="s" s="11">
        <v>24</v>
      </c>
      <c r="E114" s="12">
        <f>IF(C114=D114,1,-1)</f>
        <v>1</v>
      </c>
      <c r="F114" t="b" s="12">
        <f>IF(NOT(ISBLANK(G114)),1/(1/G114^$E114+1)*100)</f>
        <v>0</v>
      </c>
      <c r="G114" s="13"/>
      <c r="H114" t="b" s="12">
        <f>IF(NOT(ISBLANK(I114)),1/(1/I114^$E114+1)*100)</f>
        <v>0</v>
      </c>
      <c r="I114" s="13"/>
      <c r="J114" s="12">
        <f>IF(NOT(ISBLANK(K114)),1/(1/K114^$E114+1)*100)</f>
        <v>77.7777777777778</v>
      </c>
      <c r="K114" s="12">
        <v>3.5</v>
      </c>
      <c r="L114" t="b" s="12">
        <f>IF(NOT(ISBLANK(M114)),1/(1/M114^$E114+1)*100)</f>
        <v>0</v>
      </c>
      <c r="M114" s="13"/>
      <c r="N114" t="b" s="12">
        <f>IF(NOT(ISBLANK(O114)),1/(1/O114^$E114+1)*100)</f>
        <v>0</v>
      </c>
      <c r="O114" s="13"/>
      <c r="P114" t="b" s="12">
        <f>IF(NOT(ISBLANK(Q114)),1/(1/Q114^$E114+1)*100)</f>
        <v>0</v>
      </c>
      <c r="Q114" s="13"/>
      <c r="R114" t="b" s="12">
        <f>IF(NOT(ISBLANK(S114)),1/(1/S114^$E114+1)*100)</f>
        <v>0</v>
      </c>
      <c r="S114" s="13"/>
      <c r="T114" t="b" s="12">
        <f>IF(NOT(ISBLANK(U114)),1/(1/U114^$E114+1)*100)</f>
        <v>0</v>
      </c>
      <c r="U114" s="13"/>
      <c r="V114" s="12">
        <v>273</v>
      </c>
      <c r="W114" s="13"/>
    </row>
    <row r="115" ht="15.35" customHeight="1">
      <c r="A115" s="10">
        <v>114</v>
      </c>
      <c r="B115" t="s" s="11">
        <v>142</v>
      </c>
      <c r="C115" t="s" s="11">
        <v>24</v>
      </c>
      <c r="D115" t="s" s="11">
        <v>25</v>
      </c>
      <c r="E115" s="12">
        <f>IF(C115=D115,1,-1)</f>
        <v>-1</v>
      </c>
      <c r="F115" t="b" s="12">
        <f>IF(NOT(ISBLANK(G115)),1/(1/G115^$E115+1)*100)</f>
        <v>0</v>
      </c>
      <c r="G115" s="13"/>
      <c r="H115" t="b" s="12">
        <f>IF(NOT(ISBLANK(I115)),1/(1/I115^$E115+1)*100)</f>
        <v>0</v>
      </c>
      <c r="I115" s="13"/>
      <c r="J115" s="12">
        <f>IF(NOT(ISBLANK(K115)),1/(1/K115^$E115+1)*100)</f>
        <v>27.027027027027</v>
      </c>
      <c r="K115" s="12">
        <v>2.7</v>
      </c>
      <c r="L115" t="b" s="12">
        <f>IF(NOT(ISBLANK(M115)),1/(1/M115^$E115+1)*100)</f>
        <v>0</v>
      </c>
      <c r="M115" s="13"/>
      <c r="N115" t="b" s="12">
        <f>IF(NOT(ISBLANK(O115)),1/(1/O115^$E115+1)*100)</f>
        <v>0</v>
      </c>
      <c r="O115" s="13"/>
      <c r="P115" t="b" s="12">
        <f>IF(NOT(ISBLANK(Q115)),1/(1/Q115^$E115+1)*100)</f>
        <v>0</v>
      </c>
      <c r="Q115" s="13"/>
      <c r="R115" t="b" s="12">
        <f>IF(NOT(ISBLANK(S115)),1/(1/S115^$E115+1)*100)</f>
        <v>0</v>
      </c>
      <c r="S115" s="13"/>
      <c r="T115" t="b" s="12">
        <f>IF(NOT(ISBLANK(U115)),1/(1/U115^$E115+1)*100)</f>
        <v>0</v>
      </c>
      <c r="U115" s="13"/>
      <c r="V115" s="12">
        <v>273</v>
      </c>
      <c r="W115" s="13"/>
    </row>
    <row r="116" ht="15.35" customHeight="1">
      <c r="A116" s="10">
        <v>115</v>
      </c>
      <c r="B116" t="s" s="11">
        <v>143</v>
      </c>
      <c r="C116" t="s" s="11">
        <v>24</v>
      </c>
      <c r="D116" t="s" s="11">
        <v>25</v>
      </c>
      <c r="E116" s="12">
        <f>IF(C116=D116,1,-1)</f>
        <v>-1</v>
      </c>
      <c r="F116" t="b" s="12">
        <f>IF(NOT(ISBLANK(G116)),1/(1/G116^$E116+1)*100)</f>
        <v>0</v>
      </c>
      <c r="G116" s="13"/>
      <c r="H116" s="12">
        <f>IF(NOT(ISBLANK(I116)),1/(1/I116^$E116+1)*100)</f>
        <v>14.9253731343284</v>
      </c>
      <c r="I116" s="12">
        <v>5.7</v>
      </c>
      <c r="J116" s="12">
        <f>IF(NOT(ISBLANK(K116)),1/(1/K116^$E116+1)*100)</f>
        <v>12.0481927710843</v>
      </c>
      <c r="K116" s="12">
        <v>7.3</v>
      </c>
      <c r="L116" t="b" s="12">
        <f>IF(NOT(ISBLANK(M116)),1/(1/M116^$E116+1)*100)</f>
        <v>0</v>
      </c>
      <c r="M116" s="13"/>
      <c r="N116" t="b" s="12">
        <f>IF(NOT(ISBLANK(O116)),1/(1/O116^$E116+1)*100)</f>
        <v>0</v>
      </c>
      <c r="O116" s="13"/>
      <c r="P116" s="12">
        <f>IF(NOT(ISBLANK(Q116)),1/(1/Q116^$E116+1)*100)</f>
        <v>68.02721088435371</v>
      </c>
      <c r="Q116" s="12">
        <v>0.47</v>
      </c>
      <c r="R116" t="b" s="12">
        <f>IF(NOT(ISBLANK(S116)),1/(1/S116^$E116+1)*100)</f>
        <v>0</v>
      </c>
      <c r="S116" s="13"/>
      <c r="T116" t="b" s="12">
        <f>IF(NOT(ISBLANK(U116)),1/(1/U116^$E116+1)*100)</f>
        <v>0</v>
      </c>
      <c r="U116" s="13"/>
      <c r="V116" s="12">
        <v>273</v>
      </c>
      <c r="W116" t="s" s="11">
        <v>144</v>
      </c>
    </row>
    <row r="117" ht="15.35" customHeight="1">
      <c r="A117" s="10">
        <v>116</v>
      </c>
      <c r="B117" t="s" s="11">
        <v>145</v>
      </c>
      <c r="C117" t="s" s="11">
        <v>25</v>
      </c>
      <c r="D117" t="s" s="11">
        <v>25</v>
      </c>
      <c r="E117" s="12">
        <f>IF(C117=D117,1,-1)</f>
        <v>1</v>
      </c>
      <c r="F117" t="b" s="12">
        <f>IF(NOT(ISBLANK(G117)),1/(1/G117^$E117+1)*100)</f>
        <v>0</v>
      </c>
      <c r="G117" s="13"/>
      <c r="H117" t="b" s="12">
        <f>IF(NOT(ISBLANK(I117)),1/(1/I117^$E117+1)*100)</f>
        <v>0</v>
      </c>
      <c r="I117" s="13"/>
      <c r="J117" s="12">
        <f>IF(NOT(ISBLANK(K117)),1/(1/K117^$E117+1)*100)</f>
        <v>59.0163934426229</v>
      </c>
      <c r="K117" s="12">
        <v>1.44</v>
      </c>
      <c r="L117" t="b" s="12">
        <f>IF(NOT(ISBLANK(M117)),1/(1/M117^$E117+1)*100)</f>
        <v>0</v>
      </c>
      <c r="M117" s="13"/>
      <c r="N117" t="b" s="12">
        <f>IF(NOT(ISBLANK(O117)),1/(1/O117^$E117+1)*100)</f>
        <v>0</v>
      </c>
      <c r="O117" s="13"/>
      <c r="P117" t="b" s="12">
        <f>IF(NOT(ISBLANK(Q117)),1/(1/Q117^$E117+1)*100)</f>
        <v>0</v>
      </c>
      <c r="Q117" s="13"/>
      <c r="R117" t="b" s="12">
        <f>IF(NOT(ISBLANK(S117)),1/(1/S117^$E117+1)*100)</f>
        <v>0</v>
      </c>
      <c r="S117" s="13"/>
      <c r="T117" t="b" s="12">
        <f>IF(NOT(ISBLANK(U117)),1/(1/U117^$E117+1)*100)</f>
        <v>0</v>
      </c>
      <c r="U117" s="13"/>
      <c r="V117" s="12">
        <v>273</v>
      </c>
      <c r="W117" t="s" s="11">
        <v>44</v>
      </c>
    </row>
    <row r="118" ht="15.35" customHeight="1">
      <c r="A118" s="10">
        <v>117</v>
      </c>
      <c r="B118" t="s" s="11">
        <v>146</v>
      </c>
      <c r="C118" t="s" s="11">
        <v>24</v>
      </c>
      <c r="D118" t="s" s="11">
        <v>25</v>
      </c>
      <c r="E118" s="12">
        <f>IF(C118=D118,1,-1)</f>
        <v>-1</v>
      </c>
      <c r="F118" t="b" s="12">
        <f>IF(NOT(ISBLANK(G118)),1/(1/G118^$E118+1)*100)</f>
        <v>0</v>
      </c>
      <c r="G118" s="13"/>
      <c r="H118" t="b" s="12">
        <f>IF(NOT(ISBLANK(I118)),1/(1/I118^$E118+1)*100)</f>
        <v>0</v>
      </c>
      <c r="I118" s="13"/>
      <c r="J118" s="12">
        <f>IF(NOT(ISBLANK(K118)),1/(1/K118^$E118+1)*100)</f>
        <v>85</v>
      </c>
      <c r="K118" s="12">
        <f>15/85</f>
        <v>0.176470588235294</v>
      </c>
      <c r="L118" t="b" s="12">
        <f>IF(NOT(ISBLANK(M118)),1/(1/M118^$E118+1)*100)</f>
        <v>0</v>
      </c>
      <c r="M118" s="13"/>
      <c r="N118" t="b" s="12">
        <f>IF(NOT(ISBLANK(O118)),1/(1/O118^$E118+1)*100)</f>
        <v>0</v>
      </c>
      <c r="O118" s="13"/>
      <c r="P118" t="b" s="12">
        <f>IF(NOT(ISBLANK(Q118)),1/(1/Q118^$E118+1)*100)</f>
        <v>0</v>
      </c>
      <c r="Q118" s="13"/>
      <c r="R118" t="b" s="12">
        <f>IF(NOT(ISBLANK(S118)),1/(1/S118^$E118+1)*100)</f>
        <v>0</v>
      </c>
      <c r="S118" s="13"/>
      <c r="T118" t="b" s="12">
        <f>IF(NOT(ISBLANK(U118)),1/(1/U118^$E118+1)*100)</f>
        <v>0</v>
      </c>
      <c r="U118" s="13"/>
      <c r="V118" s="12">
        <v>273</v>
      </c>
      <c r="W118" t="s" s="11">
        <v>44</v>
      </c>
    </row>
    <row r="119" ht="15.35" customHeight="1">
      <c r="A119" s="10">
        <v>118</v>
      </c>
      <c r="B119" t="s" s="11">
        <v>147</v>
      </c>
      <c r="C119" t="s" s="11">
        <v>25</v>
      </c>
      <c r="D119" t="s" s="11">
        <v>24</v>
      </c>
      <c r="E119" s="12">
        <f>IF(C119=D119,1,-1)</f>
        <v>-1</v>
      </c>
      <c r="F119" t="b" s="12">
        <f>IF(NOT(ISBLANK(G119)),1/(1/G119^$E119+1)*100)</f>
        <v>0</v>
      </c>
      <c r="G119" s="13"/>
      <c r="H119" s="12">
        <f>IF(NOT(ISBLANK(I119)),1/(1/I119^$E119+1)*100)</f>
        <v>16.1290322580645</v>
      </c>
      <c r="I119" s="12">
        <v>5.2</v>
      </c>
      <c r="J119" s="12">
        <f>IF(NOT(ISBLANK(K119)),1/(1/K119^$E119+1)*100)</f>
        <v>16.1290322580645</v>
      </c>
      <c r="K119" s="12">
        <v>5.2</v>
      </c>
      <c r="L119" t="b" s="12">
        <f>IF(NOT(ISBLANK(M119)),1/(1/M119^$E119+1)*100)</f>
        <v>0</v>
      </c>
      <c r="M119" s="13"/>
      <c r="N119" t="b" s="12">
        <f>IF(NOT(ISBLANK(O119)),1/(1/O119^$E119+1)*100)</f>
        <v>0</v>
      </c>
      <c r="O119" s="13"/>
      <c r="P119" t="b" s="12">
        <f>IF(NOT(ISBLANK(Q119)),1/(1/Q119^$E119+1)*100)</f>
        <v>0</v>
      </c>
      <c r="Q119" s="13"/>
      <c r="R119" t="b" s="12">
        <f>IF(NOT(ISBLANK(S119)),1/(1/S119^$E119+1)*100)</f>
        <v>0</v>
      </c>
      <c r="S119" s="13"/>
      <c r="T119" t="b" s="12">
        <f>IF(NOT(ISBLANK(U119)),1/(1/U119^$E119+1)*100)</f>
        <v>0</v>
      </c>
      <c r="U119" s="13"/>
      <c r="V119" s="12">
        <v>273</v>
      </c>
      <c r="W119" s="13"/>
    </row>
    <row r="120" ht="15.35" customHeight="1">
      <c r="A120" s="10">
        <v>119</v>
      </c>
      <c r="B120" t="s" s="11">
        <v>148</v>
      </c>
      <c r="C120" t="s" s="11">
        <v>25</v>
      </c>
      <c r="D120" t="s" s="11">
        <v>24</v>
      </c>
      <c r="E120" s="12">
        <f>IF(C120=D120,1,-1)</f>
        <v>-1</v>
      </c>
      <c r="F120" t="b" s="12">
        <f>IF(NOT(ISBLANK(G120)),1/(1/G120^$E120+1)*100)</f>
        <v>0</v>
      </c>
      <c r="G120" s="13"/>
      <c r="H120" s="12">
        <f>IF(NOT(ISBLANK(I120)),1/(1/I120^$E120+1)*100)</f>
        <v>6.99300699300699</v>
      </c>
      <c r="I120" s="12">
        <v>13.3</v>
      </c>
      <c r="J120" s="12">
        <f>IF(NOT(ISBLANK(K120)),1/(1/K120^$E120+1)*100)</f>
        <v>6.99300699300699</v>
      </c>
      <c r="K120" s="12">
        <v>13.3</v>
      </c>
      <c r="L120" t="b" s="12">
        <f>IF(NOT(ISBLANK(M120)),1/(1/M120^$E120+1)*100)</f>
        <v>0</v>
      </c>
      <c r="M120" s="13"/>
      <c r="N120" t="b" s="12">
        <f>IF(NOT(ISBLANK(O120)),1/(1/O120^$E120+1)*100)</f>
        <v>0</v>
      </c>
      <c r="O120" s="13"/>
      <c r="P120" t="b" s="12">
        <f>IF(NOT(ISBLANK(Q120)),1/(1/Q120^$E120+1)*100)</f>
        <v>0</v>
      </c>
      <c r="Q120" s="13"/>
      <c r="R120" t="b" s="12">
        <f>IF(NOT(ISBLANK(S120)),1/(1/S120^$E120+1)*100)</f>
        <v>0</v>
      </c>
      <c r="S120" s="13"/>
      <c r="T120" t="b" s="12">
        <f>IF(NOT(ISBLANK(U120)),1/(1/U120^$E120+1)*100)</f>
        <v>0</v>
      </c>
      <c r="U120" s="13"/>
      <c r="V120" s="12">
        <v>273</v>
      </c>
      <c r="W120" s="13"/>
    </row>
    <row r="121" ht="15.35" customHeight="1">
      <c r="A121" s="10">
        <v>120</v>
      </c>
      <c r="B121" t="s" s="11">
        <v>149</v>
      </c>
      <c r="C121" t="s" s="11">
        <v>24</v>
      </c>
      <c r="D121" t="s" s="11">
        <v>24</v>
      </c>
      <c r="E121" s="12">
        <f>IF(C121=D121,1,-1)</f>
        <v>1</v>
      </c>
      <c r="F121" t="b" s="12">
        <f>IF(NOT(ISBLANK(G121)),1/(1/G121^$E121+1)*100)</f>
        <v>0</v>
      </c>
      <c r="G121" s="13"/>
      <c r="H121" t="b" s="12">
        <f>IF(NOT(ISBLANK(I121)),1/(1/I121^$E121+1)*100)</f>
        <v>0</v>
      </c>
      <c r="I121" s="13"/>
      <c r="J121" t="b" s="12">
        <f>IF(NOT(ISBLANK(K121)),1/(1/K121^$E121+1)*100)</f>
        <v>0</v>
      </c>
      <c r="K121" s="13"/>
      <c r="L121" t="b" s="12">
        <f>IF(NOT(ISBLANK(M121)),1/(1/M121^$E121+1)*100)</f>
        <v>0</v>
      </c>
      <c r="M121" s="13"/>
      <c r="N121" t="b" s="12">
        <f>IF(NOT(ISBLANK(O121)),1/(1/O121^$E121+1)*100)</f>
        <v>0</v>
      </c>
      <c r="O121" s="13"/>
      <c r="P121" t="b" s="12">
        <f>IF(NOT(ISBLANK(Q121)),1/(1/Q121^$E121+1)*100)</f>
        <v>0</v>
      </c>
      <c r="Q121" s="13"/>
      <c r="R121" s="12">
        <f>IF(NOT(ISBLANK(S121)),1/(1/S121^$E121+1)*100)</f>
        <v>97.72727272727271</v>
      </c>
      <c r="S121" s="12">
        <v>43</v>
      </c>
      <c r="T121" t="b" s="12">
        <f>IF(NOT(ISBLANK(U121)),1/(1/U121^$E121+1)*100)</f>
        <v>0</v>
      </c>
      <c r="U121" s="13"/>
      <c r="V121" s="12">
        <v>273</v>
      </c>
      <c r="W121" s="13"/>
    </row>
    <row r="122" ht="15.35" customHeight="1">
      <c r="A122" s="10">
        <v>121</v>
      </c>
      <c r="B122" t="s" s="11">
        <v>150</v>
      </c>
      <c r="C122" t="s" s="11">
        <v>25</v>
      </c>
      <c r="D122" t="s" s="11">
        <v>25</v>
      </c>
      <c r="E122" s="12">
        <f>IF(C122=D122,1,-1)</f>
        <v>1</v>
      </c>
      <c r="F122" t="b" s="12">
        <f>IF(NOT(ISBLANK(G122)),1/(1/G122^$E122+1)*100)</f>
        <v>0</v>
      </c>
      <c r="G122" s="13"/>
      <c r="H122" s="12">
        <f>IF(NOT(ISBLANK(I122)),1/(1/I122^$E122+1)*100)</f>
        <v>98.68421052631579</v>
      </c>
      <c r="I122" s="12">
        <v>75</v>
      </c>
      <c r="J122" t="b" s="12">
        <f>IF(NOT(ISBLANK(K122)),1/(1/K122^$E122+1)*100)</f>
        <v>0</v>
      </c>
      <c r="K122" s="13"/>
      <c r="L122" t="b" s="12">
        <f>IF(NOT(ISBLANK(M122)),1/(1/M122^$E122+1)*100)</f>
        <v>0</v>
      </c>
      <c r="M122" s="13"/>
      <c r="N122" t="b" s="12">
        <f>IF(NOT(ISBLANK(O122)),1/(1/O122^$E122+1)*100)</f>
        <v>0</v>
      </c>
      <c r="O122" s="13"/>
      <c r="P122" t="b" s="12">
        <f>IF(NOT(ISBLANK(Q122)),1/(1/Q122^$E122+1)*100)</f>
        <v>0</v>
      </c>
      <c r="Q122" s="13"/>
      <c r="R122" t="b" s="12">
        <f>IF(NOT(ISBLANK(S122)),1/(1/S122^$E122+1)*100)</f>
        <v>0</v>
      </c>
      <c r="S122" s="13"/>
      <c r="T122" t="b" s="12">
        <f>IF(NOT(ISBLANK(U122)),1/(1/U122^$E122+1)*100)</f>
        <v>0</v>
      </c>
      <c r="U122" s="13"/>
      <c r="V122" s="12">
        <v>273</v>
      </c>
      <c r="W122" s="13"/>
    </row>
    <row r="123" ht="15.35" customHeight="1">
      <c r="A123" s="10">
        <v>122</v>
      </c>
      <c r="B123" t="s" s="11">
        <v>151</v>
      </c>
      <c r="C123" t="s" s="11">
        <v>25</v>
      </c>
      <c r="D123" t="s" s="14">
        <v>152</v>
      </c>
      <c r="E123" s="12">
        <f>IF(C123=D123,1,-1)</f>
        <v>1</v>
      </c>
      <c r="F123" t="b" s="12">
        <f>IF(NOT(ISBLANK(G123)),1/(1/G123^$E123+1)*100)</f>
        <v>0</v>
      </c>
      <c r="G123" s="13"/>
      <c r="H123" s="12">
        <f>IF(NOT(ISBLANK(I123)),1/(1/I123^$E123+1)*100)</f>
        <v>65.034965034965</v>
      </c>
      <c r="I123" s="12">
        <v>1.86</v>
      </c>
      <c r="J123" t="b" s="12">
        <f>IF(NOT(ISBLANK(K123)),1/(1/K123^$E123+1)*100)</f>
        <v>0</v>
      </c>
      <c r="K123" s="13"/>
      <c r="L123" t="b" s="12">
        <f>IF(NOT(ISBLANK(M123)),1/(1/M123^$E123+1)*100)</f>
        <v>0</v>
      </c>
      <c r="M123" s="13"/>
      <c r="N123" t="b" s="12">
        <f>IF(NOT(ISBLANK(O123)),1/(1/O123^$E123+1)*100)</f>
        <v>0</v>
      </c>
      <c r="O123" s="13"/>
      <c r="P123" t="b" s="12">
        <f>IF(NOT(ISBLANK(Q123)),1/(1/Q123^$E123+1)*100)</f>
        <v>0</v>
      </c>
      <c r="Q123" s="13"/>
      <c r="R123" t="b" s="12">
        <f>IF(NOT(ISBLANK(S123)),1/(1/S123^$E123+1)*100)</f>
        <v>0</v>
      </c>
      <c r="S123" s="13"/>
      <c r="T123" t="b" s="12">
        <f>IF(NOT(ISBLANK(U123)),1/(1/U123^$E123+1)*100)</f>
        <v>0</v>
      </c>
      <c r="U123" s="13"/>
      <c r="V123" s="12">
        <v>273</v>
      </c>
      <c r="W123" t="s" s="11">
        <v>153</v>
      </c>
    </row>
    <row r="124" ht="15.35" customHeight="1">
      <c r="A124" s="10">
        <v>123</v>
      </c>
      <c r="B124" t="s" s="11">
        <v>154</v>
      </c>
      <c r="C124" t="s" s="11">
        <v>24</v>
      </c>
      <c r="D124" t="s" s="14">
        <v>24</v>
      </c>
      <c r="E124" s="12">
        <f>IF(C124=D124,1,-1)</f>
        <v>1</v>
      </c>
      <c r="F124" t="b" s="12">
        <f>IF(NOT(ISBLANK(G124)),1/(1/G124^$E124+1)*100)</f>
        <v>0</v>
      </c>
      <c r="G124" s="13"/>
      <c r="H124" s="12">
        <f>IF(NOT(ISBLANK(I124)),1/(1/I124^$E124+1)*100)</f>
        <v>59.0163934426229</v>
      </c>
      <c r="I124" s="12">
        <v>1.44</v>
      </c>
      <c r="J124" t="b" s="12">
        <f>IF(NOT(ISBLANK(K124)),1/(1/K124^$E124+1)*100)</f>
        <v>0</v>
      </c>
      <c r="K124" s="13"/>
      <c r="L124" t="b" s="12">
        <f>IF(NOT(ISBLANK(M124)),1/(1/M124^$E124+1)*100)</f>
        <v>0</v>
      </c>
      <c r="M124" s="13"/>
      <c r="N124" t="b" s="12">
        <f>IF(NOT(ISBLANK(O124)),1/(1/O124^$E124+1)*100)</f>
        <v>0</v>
      </c>
      <c r="O124" s="13"/>
      <c r="P124" t="b" s="12">
        <f>IF(NOT(ISBLANK(Q124)),1/(1/Q124^$E124+1)*100)</f>
        <v>0</v>
      </c>
      <c r="Q124" s="13"/>
      <c r="R124" t="b" s="12">
        <f>IF(NOT(ISBLANK(S124)),1/(1/S124^$E124+1)*100)</f>
        <v>0</v>
      </c>
      <c r="S124" s="13"/>
      <c r="T124" t="b" s="12">
        <f>IF(NOT(ISBLANK(U124)),1/(1/U124^$E124+1)*100)</f>
        <v>0</v>
      </c>
      <c r="U124" s="13"/>
      <c r="V124" s="12">
        <v>273</v>
      </c>
      <c r="W124" s="13"/>
    </row>
    <row r="125" ht="15.35" customHeight="1">
      <c r="A125" s="10">
        <v>124</v>
      </c>
      <c r="B125" t="s" s="11">
        <v>155</v>
      </c>
      <c r="C125" t="s" s="11">
        <v>25</v>
      </c>
      <c r="D125" t="s" s="11">
        <v>25</v>
      </c>
      <c r="E125" s="12">
        <f>IF(C125=D125,1,-1)</f>
        <v>1</v>
      </c>
      <c r="F125" t="b" s="12">
        <f>IF(NOT(ISBLANK(G125)),1/(1/G125^$E125+1)*100)</f>
        <v>0</v>
      </c>
      <c r="G125" s="13"/>
      <c r="H125" s="12">
        <f>IF(NOT(ISBLANK(I125)),1/(1/I125^$E125+1)*100)</f>
        <v>90</v>
      </c>
      <c r="I125" s="12">
        <v>9</v>
      </c>
      <c r="J125" t="b" s="12">
        <f>IF(NOT(ISBLANK(K125)),1/(1/K125^$E125+1)*100)</f>
        <v>0</v>
      </c>
      <c r="K125" s="13"/>
      <c r="L125" t="b" s="12">
        <f>IF(NOT(ISBLANK(M125)),1/(1/M125^$E125+1)*100)</f>
        <v>0</v>
      </c>
      <c r="M125" s="13"/>
      <c r="N125" t="b" s="12">
        <f>IF(NOT(ISBLANK(O125)),1/(1/O125^$E125+1)*100)</f>
        <v>0</v>
      </c>
      <c r="O125" s="13"/>
      <c r="P125" s="12">
        <f>IF(NOT(ISBLANK(Q125)),1/(1/Q125^$E125+1)*100)</f>
        <v>55.9471365638767</v>
      </c>
      <c r="Q125" s="12">
        <v>1.27</v>
      </c>
      <c r="R125" t="b" s="12">
        <f>IF(NOT(ISBLANK(S125)),1/(1/S125^$E125+1)*100)</f>
        <v>0</v>
      </c>
      <c r="S125" s="13"/>
      <c r="T125" t="b" s="12">
        <f>IF(NOT(ISBLANK(U125)),1/(1/U125^$E125+1)*100)</f>
        <v>0</v>
      </c>
      <c r="U125" s="13"/>
      <c r="V125" s="12">
        <v>273</v>
      </c>
      <c r="W125" s="13"/>
    </row>
    <row r="126" ht="15.35" customHeight="1">
      <c r="A126" s="10">
        <v>125</v>
      </c>
      <c r="B126" t="s" s="11">
        <v>156</v>
      </c>
      <c r="C126" t="s" s="11">
        <v>25</v>
      </c>
      <c r="D126" t="s" s="11">
        <v>25</v>
      </c>
      <c r="E126" s="12">
        <f>IF(C126=D126,1,-1)</f>
        <v>1</v>
      </c>
      <c r="F126" t="b" s="12">
        <f>IF(NOT(ISBLANK(G126)),1/(1/G126^$E126+1)*100)</f>
        <v>0</v>
      </c>
      <c r="G126" s="13"/>
      <c r="H126" s="12">
        <f>IF(NOT(ISBLANK(I126)),1/(1/I126^$E126+1)*100)</f>
        <v>92.80575539568351</v>
      </c>
      <c r="I126" s="12">
        <v>12.9</v>
      </c>
      <c r="J126" t="b" s="12">
        <f>IF(NOT(ISBLANK(K126)),1/(1/K126^$E126+1)*100)</f>
        <v>0</v>
      </c>
      <c r="K126" s="13"/>
      <c r="L126" t="b" s="12">
        <f>IF(NOT(ISBLANK(M126)),1/(1/M126^$E126+1)*100)</f>
        <v>0</v>
      </c>
      <c r="M126" s="13"/>
      <c r="N126" t="b" s="12">
        <f>IF(NOT(ISBLANK(O126)),1/(1/O126^$E126+1)*100)</f>
        <v>0</v>
      </c>
      <c r="O126" s="13"/>
      <c r="P126" t="b" s="12">
        <f>IF(NOT(ISBLANK(Q126)),1/(1/Q126^$E126+1)*100)</f>
        <v>0</v>
      </c>
      <c r="Q126" s="13"/>
      <c r="R126" t="b" s="12">
        <f>IF(NOT(ISBLANK(S126)),1/(1/S126^$E126+1)*100)</f>
        <v>0</v>
      </c>
      <c r="S126" s="13"/>
      <c r="T126" t="b" s="12">
        <f>IF(NOT(ISBLANK(U126)),1/(1/U126^$E126+1)*100)</f>
        <v>0</v>
      </c>
      <c r="U126" s="13"/>
      <c r="V126" s="12">
        <v>273</v>
      </c>
      <c r="W126" s="13"/>
    </row>
    <row r="127" ht="15.35" customHeight="1">
      <c r="A127" s="10">
        <v>126</v>
      </c>
      <c r="B127" t="s" s="11">
        <v>157</v>
      </c>
      <c r="C127" t="s" s="11">
        <v>25</v>
      </c>
      <c r="D127" t="s" s="11">
        <v>25</v>
      </c>
      <c r="E127" s="12">
        <f>IF(C127=D127,1,-1)</f>
        <v>1</v>
      </c>
      <c r="F127" t="b" s="12">
        <f>IF(NOT(ISBLANK(G127)),1/(1/G127^$E127+1)*100)</f>
        <v>0</v>
      </c>
      <c r="G127" s="13"/>
      <c r="H127" s="12">
        <f>IF(NOT(ISBLANK(I127)),1/(1/I127^$E127+1)*100)</f>
        <v>94.0119760479042</v>
      </c>
      <c r="I127" s="12">
        <v>15.7</v>
      </c>
      <c r="J127" t="b" s="12">
        <f>IF(NOT(ISBLANK(K127)),1/(1/K127^$E127+1)*100)</f>
        <v>0</v>
      </c>
      <c r="K127" s="13"/>
      <c r="L127" t="b" s="12">
        <f>IF(NOT(ISBLANK(M127)),1/(1/M127^$E127+1)*100)</f>
        <v>0</v>
      </c>
      <c r="M127" s="13"/>
      <c r="N127" t="b" s="12">
        <f>IF(NOT(ISBLANK(O127)),1/(1/O127^$E127+1)*100)</f>
        <v>0</v>
      </c>
      <c r="O127" s="13"/>
      <c r="P127" t="b" s="12">
        <f>IF(NOT(ISBLANK(Q127)),1/(1/Q127^$E127+1)*100)</f>
        <v>0</v>
      </c>
      <c r="Q127" s="13"/>
      <c r="R127" t="b" s="12">
        <f>IF(NOT(ISBLANK(S127)),1/(1/S127^$E127+1)*100)</f>
        <v>0</v>
      </c>
      <c r="S127" s="13"/>
      <c r="T127" t="b" s="12">
        <f>IF(NOT(ISBLANK(U127)),1/(1/U127^$E127+1)*100)</f>
        <v>0</v>
      </c>
      <c r="U127" s="13"/>
      <c r="V127" s="12">
        <v>273</v>
      </c>
      <c r="W127" s="13"/>
    </row>
    <row r="128" ht="15.35" customHeight="1">
      <c r="A128" s="10">
        <v>127</v>
      </c>
      <c r="B128" t="s" s="11">
        <v>158</v>
      </c>
      <c r="C128" t="s" s="11">
        <v>24</v>
      </c>
      <c r="D128" t="s" s="11">
        <v>25</v>
      </c>
      <c r="E128" s="12">
        <f>IF(C128=D128,1,-1)</f>
        <v>-1</v>
      </c>
      <c r="F128" t="b" s="12">
        <f>IF(NOT(ISBLANK(G128)),1/(1/G128^$E128+1)*100)</f>
        <v>0</v>
      </c>
      <c r="G128" s="13"/>
      <c r="H128" s="12">
        <f>IF(NOT(ISBLANK(I128)),1/(1/I128^$E128+1)*100)</f>
        <v>45.045045045045</v>
      </c>
      <c r="I128" s="12">
        <v>1.22</v>
      </c>
      <c r="J128" s="12">
        <f>IF(NOT(ISBLANK(K128)),1/(1/K128^$E128+1)*100)</f>
        <v>27.027027027027</v>
      </c>
      <c r="K128" s="12">
        <v>2.7</v>
      </c>
      <c r="L128" t="b" s="12">
        <f>IF(NOT(ISBLANK(M128)),1/(1/M128^$E128+1)*100)</f>
        <v>0</v>
      </c>
      <c r="M128" s="13"/>
      <c r="N128" t="b" s="12">
        <f>IF(NOT(ISBLANK(O128)),1/(1/O128^$E128+1)*100)</f>
        <v>0</v>
      </c>
      <c r="O128" s="13"/>
      <c r="P128" t="b" s="12">
        <f>IF(NOT(ISBLANK(Q128)),1/(1/Q128^$E128+1)*100)</f>
        <v>0</v>
      </c>
      <c r="Q128" s="13"/>
      <c r="R128" t="b" s="12">
        <f>IF(NOT(ISBLANK(S128)),1/(1/S128^$E128+1)*100)</f>
        <v>0</v>
      </c>
      <c r="S128" s="13"/>
      <c r="T128" t="b" s="12">
        <f>IF(NOT(ISBLANK(U128)),1/(1/U128^$E128+1)*100)</f>
        <v>0</v>
      </c>
      <c r="U128" s="13"/>
      <c r="V128" s="12">
        <v>273</v>
      </c>
      <c r="W128" t="s" s="11">
        <v>159</v>
      </c>
    </row>
    <row r="129" ht="15.35" customHeight="1">
      <c r="A129" s="10">
        <v>128</v>
      </c>
      <c r="B129" t="s" s="11">
        <v>160</v>
      </c>
      <c r="C129" t="s" s="11">
        <v>25</v>
      </c>
      <c r="D129" t="s" s="11">
        <v>25</v>
      </c>
      <c r="E129" s="12">
        <f>IF(C129=D129,1,-1)</f>
        <v>1</v>
      </c>
      <c r="F129" t="b" s="12">
        <f>IF(NOT(ISBLANK(G129)),1/(1/G129^$E129+1)*100)</f>
        <v>0</v>
      </c>
      <c r="G129" s="13"/>
      <c r="H129" s="12">
        <f>IF(NOT(ISBLANK(I129)),1/(1/I129^$E129+1)*100)</f>
        <v>99.009900990099</v>
      </c>
      <c r="I129" s="12">
        <v>100</v>
      </c>
      <c r="J129" t="b" s="12">
        <f>IF(NOT(ISBLANK(K129)),1/(1/K129^$E129+1)*100)</f>
        <v>0</v>
      </c>
      <c r="K129" s="13"/>
      <c r="L129" t="b" s="12">
        <f>IF(NOT(ISBLANK(M129)),1/(1/M129^$E129+1)*100)</f>
        <v>0</v>
      </c>
      <c r="M129" s="13"/>
      <c r="N129" t="b" s="12">
        <f>IF(NOT(ISBLANK(O129)),1/(1/O129^$E129+1)*100)</f>
        <v>0</v>
      </c>
      <c r="O129" s="13"/>
      <c r="P129" t="b" s="12">
        <f>IF(NOT(ISBLANK(Q129)),1/(1/Q129^$E129+1)*100)</f>
        <v>0</v>
      </c>
      <c r="Q129" s="13"/>
      <c r="R129" t="b" s="12">
        <f>IF(NOT(ISBLANK(S129)),1/(1/S129^$E129+1)*100)</f>
        <v>0</v>
      </c>
      <c r="S129" s="13"/>
      <c r="T129" t="b" s="12">
        <f>IF(NOT(ISBLANK(U129)),1/(1/U129^$E129+1)*100)</f>
        <v>0</v>
      </c>
      <c r="U129" s="13"/>
      <c r="V129" s="12">
        <v>273</v>
      </c>
      <c r="W129" s="13"/>
    </row>
    <row r="130" ht="15.35" customHeight="1">
      <c r="A130" s="10">
        <v>129</v>
      </c>
      <c r="B130" t="s" s="11">
        <v>161</v>
      </c>
      <c r="C130" t="s" s="11">
        <v>24</v>
      </c>
      <c r="D130" t="s" s="11">
        <v>25</v>
      </c>
      <c r="E130" s="12">
        <f>IF(C130=D130,1,-1)</f>
        <v>-1</v>
      </c>
      <c r="F130" t="b" s="12">
        <f>IF(NOT(ISBLANK(G130)),1/(1/G130^$E130+1)*100)</f>
        <v>0</v>
      </c>
      <c r="G130" s="13"/>
      <c r="H130" s="12">
        <f>IF(NOT(ISBLANK(I130)),1/(1/I130^$E130+1)*100)</f>
        <v>25</v>
      </c>
      <c r="I130" s="12">
        <v>3</v>
      </c>
      <c r="J130" t="b" s="12">
        <f>IF(NOT(ISBLANK(K130)),1/(1/K130^$E130+1)*100)</f>
        <v>0</v>
      </c>
      <c r="K130" s="13"/>
      <c r="L130" t="b" s="12">
        <f>IF(NOT(ISBLANK(M130)),1/(1/M130^$E130+1)*100)</f>
        <v>0</v>
      </c>
      <c r="M130" s="13"/>
      <c r="N130" t="b" s="12">
        <f>IF(NOT(ISBLANK(O130)),1/(1/O130^$E130+1)*100)</f>
        <v>0</v>
      </c>
      <c r="O130" s="13"/>
      <c r="P130" t="b" s="12">
        <f>IF(NOT(ISBLANK(Q130)),1/(1/Q130^$E130+1)*100)</f>
        <v>0</v>
      </c>
      <c r="Q130" s="13"/>
      <c r="R130" t="b" s="12">
        <f>IF(NOT(ISBLANK(S130)),1/(1/S130^$E130+1)*100)</f>
        <v>0</v>
      </c>
      <c r="S130" s="13"/>
      <c r="T130" t="b" s="12">
        <f>IF(NOT(ISBLANK(U130)),1/(1/U130^$E130+1)*100)</f>
        <v>0</v>
      </c>
      <c r="U130" s="13"/>
      <c r="V130" s="12">
        <v>273</v>
      </c>
      <c r="W130" t="s" s="11">
        <v>159</v>
      </c>
    </row>
    <row r="131" ht="15.35" customHeight="1">
      <c r="A131" s="10">
        <v>130</v>
      </c>
      <c r="B131" t="s" s="11">
        <v>162</v>
      </c>
      <c r="C131" t="s" s="11">
        <v>25</v>
      </c>
      <c r="D131" t="s" s="11">
        <v>25</v>
      </c>
      <c r="E131" s="12">
        <f>IF(C131=D131,1,-1)</f>
        <v>1</v>
      </c>
      <c r="F131" t="b" s="12">
        <f>IF(NOT(ISBLANK(G131)),1/(1/G131^$E131+1)*100)</f>
        <v>0</v>
      </c>
      <c r="G131" s="13"/>
      <c r="H131" t="b" s="12">
        <f>IF(NOT(ISBLANK(I131)),1/(1/I131^$E131+1)*100)</f>
        <v>0</v>
      </c>
      <c r="I131" s="13"/>
      <c r="J131" s="12">
        <f>IF(NOT(ISBLANK(K131)),1/(1/K131^$E131+1)*100)</f>
        <v>98.8235294117647</v>
      </c>
      <c r="K131" s="12">
        <v>84</v>
      </c>
      <c r="L131" t="b" s="12">
        <f>IF(NOT(ISBLANK(M131)),1/(1/M131^$E131+1)*100)</f>
        <v>0</v>
      </c>
      <c r="M131" s="13"/>
      <c r="N131" t="b" s="12">
        <f>IF(NOT(ISBLANK(O131)),1/(1/O131^$E131+1)*100)</f>
        <v>0</v>
      </c>
      <c r="O131" s="13"/>
      <c r="P131" t="b" s="12">
        <f>IF(NOT(ISBLANK(Q131)),1/(1/Q131^$E131+1)*100)</f>
        <v>0</v>
      </c>
      <c r="Q131" s="13"/>
      <c r="R131" t="b" s="12">
        <f>IF(NOT(ISBLANK(S131)),1/(1/S131^$E131+1)*100)</f>
        <v>0</v>
      </c>
      <c r="S131" s="13"/>
      <c r="T131" t="b" s="12">
        <f>IF(NOT(ISBLANK(U131)),1/(1/U131^$E131+1)*100)</f>
        <v>0</v>
      </c>
      <c r="U131" s="13"/>
      <c r="V131" s="12">
        <v>273</v>
      </c>
      <c r="W131" s="13"/>
    </row>
    <row r="132" ht="15.35" customHeight="1">
      <c r="A132" s="10">
        <v>131</v>
      </c>
      <c r="B132" t="s" s="11">
        <v>163</v>
      </c>
      <c r="C132" t="s" s="11">
        <v>25</v>
      </c>
      <c r="D132" t="s" s="11">
        <v>24</v>
      </c>
      <c r="E132" s="12">
        <f>IF(C132=D132,1,-1)</f>
        <v>-1</v>
      </c>
      <c r="F132" t="b" s="12">
        <f>IF(NOT(ISBLANK(G132)),1/(1/G132^$E132+1)*100)</f>
        <v>0</v>
      </c>
      <c r="G132" s="13"/>
      <c r="H132" t="b" s="12">
        <f>IF(NOT(ISBLANK(I132)),1/(1/I132^$E132+1)*100)</f>
        <v>0</v>
      </c>
      <c r="I132" s="13"/>
      <c r="J132" s="12">
        <f>IF(NOT(ISBLANK(K132)),1/(1/K132^$E132+1)*100)</f>
        <v>14.7058823529412</v>
      </c>
      <c r="K132" s="12">
        <v>5.8</v>
      </c>
      <c r="L132" t="b" s="12">
        <f>IF(NOT(ISBLANK(M132)),1/(1/M132^$E132+1)*100)</f>
        <v>0</v>
      </c>
      <c r="M132" s="13"/>
      <c r="N132" t="b" s="12">
        <f>IF(NOT(ISBLANK(O132)),1/(1/O132^$E132+1)*100)</f>
        <v>0</v>
      </c>
      <c r="O132" s="13"/>
      <c r="P132" t="b" s="12">
        <f>IF(NOT(ISBLANK(Q132)),1/(1/Q132^$E132+1)*100)</f>
        <v>0</v>
      </c>
      <c r="Q132" s="13"/>
      <c r="R132" t="b" s="12">
        <f>IF(NOT(ISBLANK(S132)),1/(1/S132^$E132+1)*100)</f>
        <v>0</v>
      </c>
      <c r="S132" s="13"/>
      <c r="T132" t="b" s="12">
        <f>IF(NOT(ISBLANK(U132)),1/(1/U132^$E132+1)*100)</f>
        <v>0</v>
      </c>
      <c r="U132" s="13"/>
      <c r="V132" s="12">
        <v>273</v>
      </c>
      <c r="W132" s="13"/>
    </row>
    <row r="133" ht="15.35" customHeight="1">
      <c r="A133" s="10">
        <v>132</v>
      </c>
      <c r="B133" t="s" s="11">
        <v>164</v>
      </c>
      <c r="C133" t="s" s="11">
        <v>24</v>
      </c>
      <c r="D133" t="s" s="11">
        <v>25</v>
      </c>
      <c r="E133" s="12">
        <f>IF(C133=D133,1,-1)</f>
        <v>-1</v>
      </c>
      <c r="F133" t="b" s="12">
        <f>IF(NOT(ISBLANK(G133)),1/(1/G133^$E133+1)*100)</f>
        <v>0</v>
      </c>
      <c r="G133" s="13"/>
      <c r="H133" s="12">
        <f>IF(NOT(ISBLANK(I133)),1/(1/I133^$E133+1)*100)</f>
        <v>42.0168067226891</v>
      </c>
      <c r="I133" s="12">
        <v>1.38</v>
      </c>
      <c r="J133" s="12">
        <f>IF(NOT(ISBLANK(K133)),1/(1/K133^$E133+1)*100)</f>
        <v>17.8571428571429</v>
      </c>
      <c r="K133" s="12">
        <v>4.6</v>
      </c>
      <c r="L133" t="b" s="12">
        <f>IF(NOT(ISBLANK(M133)),1/(1/M133^$E133+1)*100)</f>
        <v>0</v>
      </c>
      <c r="M133" s="13"/>
      <c r="N133" t="b" s="12">
        <f>IF(NOT(ISBLANK(O133)),1/(1/O133^$E133+1)*100)</f>
        <v>0</v>
      </c>
      <c r="O133" s="13"/>
      <c r="P133" t="b" s="12">
        <f>IF(NOT(ISBLANK(Q133)),1/(1/Q133^$E133+1)*100)</f>
        <v>0</v>
      </c>
      <c r="Q133" s="13"/>
      <c r="R133" t="b" s="12">
        <f>IF(NOT(ISBLANK(S133)),1/(1/S133^$E133+1)*100)</f>
        <v>0</v>
      </c>
      <c r="S133" s="13"/>
      <c r="T133" t="b" s="12">
        <f>IF(NOT(ISBLANK(U133)),1/(1/U133^$E133+1)*100)</f>
        <v>0</v>
      </c>
      <c r="U133" s="13"/>
      <c r="V133" s="12">
        <v>273</v>
      </c>
      <c r="W133" s="11"/>
    </row>
    <row r="134" ht="15.35" customHeight="1">
      <c r="A134" s="10">
        <v>133</v>
      </c>
      <c r="B134" t="s" s="11">
        <v>165</v>
      </c>
      <c r="C134" t="s" s="11">
        <v>25</v>
      </c>
      <c r="D134" t="s" s="11">
        <v>25</v>
      </c>
      <c r="E134" s="12">
        <f>IF(C134=D134,1,-1)</f>
        <v>1</v>
      </c>
      <c r="F134" t="b" s="12">
        <f>IF(NOT(ISBLANK(G134)),1/(1/G134^$E134+1)*100)</f>
        <v>0</v>
      </c>
      <c r="G134" s="13"/>
      <c r="H134" t="b" s="12">
        <f>IF(NOT(ISBLANK(I134)),1/(1/I134^$E134+1)*100)</f>
        <v>0</v>
      </c>
      <c r="I134" s="13"/>
      <c r="J134" s="12">
        <f>IF(NOT(ISBLANK(K134)),1/(1/K134^$E134+1)*100)</f>
        <v>93.10344827586211</v>
      </c>
      <c r="K134" s="12">
        <v>13.5</v>
      </c>
      <c r="L134" t="b" s="12">
        <f>IF(NOT(ISBLANK(M134)),1/(1/M134^$E134+1)*100)</f>
        <v>0</v>
      </c>
      <c r="M134" s="13"/>
      <c r="N134" t="b" s="12">
        <f>IF(NOT(ISBLANK(O134)),1/(1/O134^$E134+1)*100)</f>
        <v>0</v>
      </c>
      <c r="O134" s="13"/>
      <c r="P134" t="b" s="12">
        <f>IF(NOT(ISBLANK(Q134)),1/(1/Q134^$E134+1)*100)</f>
        <v>0</v>
      </c>
      <c r="Q134" s="13"/>
      <c r="R134" t="b" s="12">
        <f>IF(NOT(ISBLANK(S134)),1/(1/S134^$E134+1)*100)</f>
        <v>0</v>
      </c>
      <c r="S134" s="13"/>
      <c r="T134" t="b" s="12">
        <f>IF(NOT(ISBLANK(U134)),1/(1/U134^$E134+1)*100)</f>
        <v>0</v>
      </c>
      <c r="U134" s="13"/>
      <c r="V134" s="12">
        <v>273</v>
      </c>
      <c r="W134" s="13"/>
    </row>
    <row r="135" ht="15.35" customHeight="1">
      <c r="A135" s="10">
        <v>134</v>
      </c>
      <c r="B135" t="s" s="11">
        <v>166</v>
      </c>
      <c r="C135" t="s" s="11">
        <v>24</v>
      </c>
      <c r="D135" t="s" s="11">
        <v>24</v>
      </c>
      <c r="E135" s="12">
        <f>IF(C135=D135,1,-1)</f>
        <v>1</v>
      </c>
      <c r="F135" t="b" s="12">
        <f>IF(NOT(ISBLANK(G135)),1/(1/G135^$E135+1)*100)</f>
        <v>0</v>
      </c>
      <c r="G135" s="13"/>
      <c r="H135" t="b" s="12">
        <f>IF(NOT(ISBLANK(I135)),1/(1/I135^$E135+1)*100)</f>
        <v>0</v>
      </c>
      <c r="I135" s="13"/>
      <c r="J135" s="12">
        <f>IF(NOT(ISBLANK(K135)),1/(1/K135^$E135+1)*100)</f>
        <v>58.3333333333333</v>
      </c>
      <c r="K135" s="12">
        <v>1.4</v>
      </c>
      <c r="L135" t="b" s="12">
        <f>IF(NOT(ISBLANK(M135)),1/(1/M135^$E135+1)*100)</f>
        <v>0</v>
      </c>
      <c r="M135" s="13"/>
      <c r="N135" t="b" s="12">
        <f>IF(NOT(ISBLANK(O135)),1/(1/O135^$E135+1)*100)</f>
        <v>0</v>
      </c>
      <c r="O135" s="13"/>
      <c r="P135" t="b" s="12">
        <f>IF(NOT(ISBLANK(Q135)),1/(1/Q135^$E135+1)*100)</f>
        <v>0</v>
      </c>
      <c r="Q135" s="13"/>
      <c r="R135" t="b" s="12">
        <f>IF(NOT(ISBLANK(S135)),1/(1/S135^$E135+1)*100)</f>
        <v>0</v>
      </c>
      <c r="S135" s="13"/>
      <c r="T135" t="b" s="12">
        <f>IF(NOT(ISBLANK(U135)),1/(1/U135^$E135+1)*100)</f>
        <v>0</v>
      </c>
      <c r="U135" s="13"/>
      <c r="V135" s="12">
        <v>273</v>
      </c>
      <c r="W135" s="13"/>
    </row>
    <row r="136" ht="15.35" customHeight="1">
      <c r="A136" s="10">
        <v>135</v>
      </c>
      <c r="B136" t="s" s="11">
        <v>167</v>
      </c>
      <c r="C136" t="s" s="11">
        <v>25</v>
      </c>
      <c r="D136" t="s" s="11">
        <v>24</v>
      </c>
      <c r="E136" s="12">
        <f>IF(C136=D136,1,-1)</f>
        <v>-1</v>
      </c>
      <c r="F136" t="b" s="12">
        <f>IF(NOT(ISBLANK(G136)),1/(1/G136^$E136+1)*100)</f>
        <v>0</v>
      </c>
      <c r="G136" s="13"/>
      <c r="H136" t="b" s="12">
        <f>IF(NOT(ISBLANK(I136)),1/(1/I136^$E136+1)*100)</f>
        <v>0</v>
      </c>
      <c r="I136" s="13"/>
      <c r="J136" s="12">
        <f>IF(NOT(ISBLANK(K136)),1/(1/K136^$E136+1)*100)</f>
        <v>34.4827586206897</v>
      </c>
      <c r="K136" s="12">
        <v>1.9</v>
      </c>
      <c r="L136" t="b" s="12">
        <f>IF(NOT(ISBLANK(M136)),1/(1/M136^$E136+1)*100)</f>
        <v>0</v>
      </c>
      <c r="M136" s="13"/>
      <c r="N136" t="b" s="12">
        <f>IF(NOT(ISBLANK(O136)),1/(1/O136^$E136+1)*100)</f>
        <v>0</v>
      </c>
      <c r="O136" s="13"/>
      <c r="P136" t="b" s="12">
        <f>IF(NOT(ISBLANK(Q136)),1/(1/Q136^$E136+1)*100)</f>
        <v>0</v>
      </c>
      <c r="Q136" s="13"/>
      <c r="R136" t="b" s="12">
        <f>IF(NOT(ISBLANK(S136)),1/(1/S136^$E136+1)*100)</f>
        <v>0</v>
      </c>
      <c r="S136" s="13"/>
      <c r="T136" t="b" s="12">
        <f>IF(NOT(ISBLANK(U136)),1/(1/U136^$E136+1)*100)</f>
        <v>0</v>
      </c>
      <c r="U136" s="13"/>
      <c r="V136" s="12">
        <v>273</v>
      </c>
      <c r="W136" s="13"/>
    </row>
    <row r="137" ht="15.35" customHeight="1">
      <c r="A137" s="10">
        <v>136</v>
      </c>
      <c r="B137" t="s" s="11">
        <v>168</v>
      </c>
      <c r="C137" t="s" s="11">
        <v>25</v>
      </c>
      <c r="D137" t="s" s="11">
        <v>24</v>
      </c>
      <c r="E137" s="12">
        <f>IF(C137=D137,1,-1)</f>
        <v>-1</v>
      </c>
      <c r="F137" t="b" s="12">
        <f>IF(NOT(ISBLANK(G137)),1/(1/G137^$E137+1)*100)</f>
        <v>0</v>
      </c>
      <c r="G137" s="13"/>
      <c r="H137" s="12">
        <f>IF(NOT(ISBLANK(I137)),1/(1/I137^$E137+1)*100)</f>
        <v>5</v>
      </c>
      <c r="I137" s="12">
        <v>19</v>
      </c>
      <c r="J137" t="b" s="12">
        <f>IF(NOT(ISBLANK(K137)),1/(1/K137^$E137+1)*100)</f>
        <v>0</v>
      </c>
      <c r="K137" s="13"/>
      <c r="L137" t="b" s="12">
        <f>IF(NOT(ISBLANK(M137)),1/(1/M137^$E137+1)*100)</f>
        <v>0</v>
      </c>
      <c r="M137" s="13"/>
      <c r="N137" t="b" s="12">
        <f>IF(NOT(ISBLANK(O137)),1/(1/O137^$E137+1)*100)</f>
        <v>0</v>
      </c>
      <c r="O137" s="13"/>
      <c r="P137" t="b" s="12">
        <f>IF(NOT(ISBLANK(Q137)),1/(1/Q137^$E137+1)*100)</f>
        <v>0</v>
      </c>
      <c r="Q137" s="13"/>
      <c r="R137" t="b" s="12">
        <f>IF(NOT(ISBLANK(S137)),1/(1/S137^$E137+1)*100)</f>
        <v>0</v>
      </c>
      <c r="S137" s="13"/>
      <c r="T137" t="b" s="12">
        <f>IF(NOT(ISBLANK(U137)),1/(1/U137^$E137+1)*100)</f>
        <v>0</v>
      </c>
      <c r="U137" s="13"/>
      <c r="V137" s="12">
        <v>273</v>
      </c>
      <c r="W137" s="13"/>
    </row>
    <row r="138" ht="15.35" customHeight="1">
      <c r="A138" s="10">
        <v>137</v>
      </c>
      <c r="B138" t="s" s="14">
        <v>169</v>
      </c>
      <c r="C138" t="s" s="11">
        <v>25</v>
      </c>
      <c r="D138" t="s" s="11">
        <v>25</v>
      </c>
      <c r="E138" s="12">
        <f>IF(C138=D138,1,-1)</f>
        <v>1</v>
      </c>
      <c r="F138" t="b" s="12">
        <f>IF(NOT(ISBLANK(G138)),1/(1/G138^$E138+1)*100)</f>
        <v>0</v>
      </c>
      <c r="G138" s="13"/>
      <c r="H138" t="b" s="12">
        <f>IF(NOT(ISBLANK(I138)),1/(1/I138^$E138+1)*100)</f>
        <v>0</v>
      </c>
      <c r="I138" s="13"/>
      <c r="J138" s="12">
        <f>IF(NOT(ISBLANK(K138)),1/(1/K138^$E138+1)*100)</f>
        <v>74.02597402597399</v>
      </c>
      <c r="K138" s="12">
        <v>2.85</v>
      </c>
      <c r="L138" t="b" s="12">
        <f>IF(NOT(ISBLANK(M138)),1/(1/M138^$E138+1)*100)</f>
        <v>0</v>
      </c>
      <c r="M138" s="13"/>
      <c r="N138" t="b" s="12">
        <f>IF(NOT(ISBLANK(O138)),1/(1/O138^$E138+1)*100)</f>
        <v>0</v>
      </c>
      <c r="O138" s="13"/>
      <c r="P138" t="b" s="12">
        <f>IF(NOT(ISBLANK(Q138)),1/(1/Q138^$E138+1)*100)</f>
        <v>0</v>
      </c>
      <c r="Q138" s="13"/>
      <c r="R138" t="b" s="12">
        <f>IF(NOT(ISBLANK(S138)),1/(1/S138^$E138+1)*100)</f>
        <v>0</v>
      </c>
      <c r="S138" s="13"/>
      <c r="T138" t="b" s="12">
        <f>IF(NOT(ISBLANK(U138)),1/(1/U138^$E138+1)*100)</f>
        <v>0</v>
      </c>
      <c r="U138" s="13"/>
      <c r="V138" s="12">
        <v>273</v>
      </c>
      <c r="W138" s="13"/>
    </row>
    <row r="139" ht="15.35" customHeight="1">
      <c r="A139" s="10">
        <v>138</v>
      </c>
      <c r="B139" t="s" s="11">
        <v>170</v>
      </c>
      <c r="C139" t="s" s="11">
        <v>24</v>
      </c>
      <c r="D139" t="s" s="11">
        <v>25</v>
      </c>
      <c r="E139" s="12">
        <f>IF(C139=D139,1,-1)</f>
        <v>-1</v>
      </c>
      <c r="F139" t="b" s="12">
        <f>IF(NOT(ISBLANK(G139)),1/(1/G139^$E139+1)*100)</f>
        <v>0</v>
      </c>
      <c r="G139" s="13"/>
      <c r="H139" s="12">
        <f>IF(NOT(ISBLANK(I139)),1/(1/I139^$E139+1)*100)</f>
        <v>43.859649122807</v>
      </c>
      <c r="I139" s="12">
        <v>1.28</v>
      </c>
      <c r="J139" t="b" s="15">
        <f>IF(NOT(ISBLANK(K139)),1/(1/K139^$E139+1)*100)</f>
        <v>0</v>
      </c>
      <c r="K139" s="23"/>
      <c r="L139" t="b" s="24">
        <f>IF(NOT(ISBLANK(M139)),1/(1/M139^$E139+1)*100)</f>
        <v>0</v>
      </c>
      <c r="M139" s="16"/>
      <c r="N139" t="b" s="12">
        <f>IF(NOT(ISBLANK(O139)),1/(1/O139^$E139+1)*100)</f>
        <v>0</v>
      </c>
      <c r="O139" s="13"/>
      <c r="P139" t="b" s="12">
        <f>IF(NOT(ISBLANK(Q139)),1/(1/Q139^$E139+1)*100)</f>
        <v>0</v>
      </c>
      <c r="Q139" s="13"/>
      <c r="R139" t="b" s="12">
        <f>IF(NOT(ISBLANK(S139)),1/(1/S139^$E139+1)*100)</f>
        <v>0</v>
      </c>
      <c r="S139" s="13"/>
      <c r="T139" t="b" s="12">
        <f>IF(NOT(ISBLANK(U139)),1/(1/U139^$E139+1)*100)</f>
        <v>0</v>
      </c>
      <c r="U139" s="13"/>
      <c r="V139" s="12">
        <v>273</v>
      </c>
      <c r="W139" s="13"/>
    </row>
    <row r="140" ht="15.35" customHeight="1">
      <c r="A140" s="10">
        <v>139</v>
      </c>
      <c r="B140" t="s" s="11">
        <v>171</v>
      </c>
      <c r="C140" t="s" s="11">
        <v>25</v>
      </c>
      <c r="D140" t="s" s="11">
        <v>24</v>
      </c>
      <c r="E140" s="12">
        <f>IF(C140=D140,1,-1)</f>
        <v>-1</v>
      </c>
      <c r="F140" t="b" s="12">
        <f>IF(NOT(ISBLANK(G140)),1/(1/G140^$E140+1)*100)</f>
        <v>0</v>
      </c>
      <c r="G140" s="13"/>
      <c r="H140" t="b" s="12">
        <f>IF(NOT(ISBLANK(I140)),1/(1/I140^$E140+1)*100)</f>
        <v>0</v>
      </c>
      <c r="I140" s="13"/>
      <c r="J140" s="12">
        <f>IF(NOT(ISBLANK(K140)),1/(1/K140^$E140+1)*100)</f>
        <v>1.08695652173913</v>
      </c>
      <c r="K140" s="12">
        <v>91</v>
      </c>
      <c r="L140" t="b" s="12">
        <f>IF(NOT(ISBLANK(M140)),1/(1/M140^$E140+1)*100)</f>
        <v>0</v>
      </c>
      <c r="M140" s="13"/>
      <c r="N140" t="b" s="12">
        <f>IF(NOT(ISBLANK(O140)),1/(1/O140^$E140+1)*100)</f>
        <v>0</v>
      </c>
      <c r="O140" s="13"/>
      <c r="P140" t="b" s="12">
        <f>IF(NOT(ISBLANK(Q140)),1/(1/Q140^$E140+1)*100)</f>
        <v>0</v>
      </c>
      <c r="Q140" s="13"/>
      <c r="R140" t="b" s="12">
        <f>IF(NOT(ISBLANK(S140)),1/(1/S140^$E140+1)*100)</f>
        <v>0</v>
      </c>
      <c r="S140" s="13"/>
      <c r="T140" t="b" s="12">
        <f>IF(NOT(ISBLANK(U140)),1/(1/U140^$E140+1)*100)</f>
        <v>0</v>
      </c>
      <c r="U140" s="13"/>
      <c r="V140" s="12">
        <v>273</v>
      </c>
      <c r="W140" s="13"/>
    </row>
    <row r="141" ht="15.35" customHeight="1">
      <c r="A141" s="10">
        <v>140</v>
      </c>
      <c r="B141" t="s" s="11">
        <v>172</v>
      </c>
      <c r="C141" t="s" s="11">
        <v>25</v>
      </c>
      <c r="D141" t="s" s="11">
        <v>24</v>
      </c>
      <c r="E141" s="12">
        <f>IF(C141=D141,1,-1)</f>
        <v>-1</v>
      </c>
      <c r="F141" t="b" s="12">
        <f>IF(NOT(ISBLANK(G141)),1/(1/G141^$E141+1)*100)</f>
        <v>0</v>
      </c>
      <c r="G141" s="13"/>
      <c r="H141" t="b" s="12">
        <f>IF(NOT(ISBLANK(I141)),1/(1/I141^$E141+1)*100)</f>
        <v>0</v>
      </c>
      <c r="I141" s="13"/>
      <c r="J141" s="12">
        <f>IF(NOT(ISBLANK(K141)),1/(1/K141^$E141+1)*100)</f>
        <v>1.08695652173913</v>
      </c>
      <c r="K141" s="12">
        <v>91</v>
      </c>
      <c r="L141" t="b" s="12">
        <f>IF(NOT(ISBLANK(M141)),1/(1/M141^$E141+1)*100)</f>
        <v>0</v>
      </c>
      <c r="M141" s="13"/>
      <c r="N141" t="b" s="12">
        <f>IF(NOT(ISBLANK(O141)),1/(1/O141^$E141+1)*100)</f>
        <v>0</v>
      </c>
      <c r="O141" s="13"/>
      <c r="P141" t="b" s="12">
        <f>IF(NOT(ISBLANK(Q141)),1/(1/Q141^$E141+1)*100)</f>
        <v>0</v>
      </c>
      <c r="Q141" s="13"/>
      <c r="R141" t="b" s="12">
        <f>IF(NOT(ISBLANK(S141)),1/(1/S141^$E141+1)*100)</f>
        <v>0</v>
      </c>
      <c r="S141" s="13"/>
      <c r="T141" t="b" s="12">
        <f>IF(NOT(ISBLANK(U141)),1/(1/U141^$E141+1)*100)</f>
        <v>0</v>
      </c>
      <c r="U141" s="13"/>
      <c r="V141" s="12">
        <v>273</v>
      </c>
      <c r="W141" s="13"/>
    </row>
    <row r="142" ht="15.35" customHeight="1">
      <c r="A142" s="10">
        <v>141</v>
      </c>
      <c r="B142" t="s" s="11">
        <v>173</v>
      </c>
      <c r="C142" t="s" s="11">
        <v>24</v>
      </c>
      <c r="D142" t="s" s="11">
        <v>24</v>
      </c>
      <c r="E142" s="12">
        <f>IF(C142=D142,1,-1)</f>
        <v>1</v>
      </c>
      <c r="F142" t="b" s="12">
        <f>IF(NOT(ISBLANK(G142)),1/(1/G142^$E142+1)*100)</f>
        <v>0</v>
      </c>
      <c r="G142" s="13"/>
      <c r="H142" s="12">
        <f>IF(NOT(ISBLANK(I142)),1/(1/I142^$E142+1)*100)</f>
        <v>99.009900990099</v>
      </c>
      <c r="I142" s="12">
        <v>100</v>
      </c>
      <c r="J142" t="b" s="12">
        <f>IF(NOT(ISBLANK(K142)),1/(1/K142^$E142+1)*100)</f>
        <v>0</v>
      </c>
      <c r="K142" s="13"/>
      <c r="L142" t="b" s="12">
        <f>IF(NOT(ISBLANK(M142)),1/(1/M142^$E142+1)*100)</f>
        <v>0</v>
      </c>
      <c r="M142" s="13"/>
      <c r="N142" t="b" s="12">
        <f>IF(NOT(ISBLANK(O142)),1/(1/O142^$E142+1)*100)</f>
        <v>0</v>
      </c>
      <c r="O142" s="13"/>
      <c r="P142" t="b" s="12">
        <f>IF(NOT(ISBLANK(Q142)),1/(1/Q142^$E142+1)*100)</f>
        <v>0</v>
      </c>
      <c r="Q142" s="13"/>
      <c r="R142" t="b" s="12">
        <f>IF(NOT(ISBLANK(S142)),1/(1/S142^$E142+1)*100)</f>
        <v>0</v>
      </c>
      <c r="S142" s="13"/>
      <c r="T142" t="b" s="12">
        <f>IF(NOT(ISBLANK(U142)),1/(1/U142^$E142+1)*100)</f>
        <v>0</v>
      </c>
      <c r="U142" s="13"/>
      <c r="V142" s="12">
        <v>273</v>
      </c>
      <c r="W142" t="s" s="11">
        <v>174</v>
      </c>
    </row>
    <row r="143" ht="15.35" customHeight="1">
      <c r="A143" s="10">
        <v>142</v>
      </c>
      <c r="B143" t="s" s="11">
        <v>175</v>
      </c>
      <c r="C143" t="s" s="11">
        <v>25</v>
      </c>
      <c r="D143" t="s" s="11">
        <v>25</v>
      </c>
      <c r="E143" s="12">
        <f>IF(C143=D143,1,-1)</f>
        <v>1</v>
      </c>
      <c r="F143" t="b" s="12">
        <f>IF(NOT(ISBLANK(G143)),1/(1/G143^$E143+1)*100)</f>
        <v>0</v>
      </c>
      <c r="G143" s="13"/>
      <c r="H143" s="12">
        <f>IF(NOT(ISBLANK(I143)),1/(1/I143^$E143+1)*100)</f>
        <v>98.9247311827957</v>
      </c>
      <c r="I143" s="12">
        <v>92</v>
      </c>
      <c r="J143" t="b" s="12">
        <f>IF(NOT(ISBLANK(K143)),1/(1/K143^$E143+1)*100)</f>
        <v>0</v>
      </c>
      <c r="K143" s="13"/>
      <c r="L143" t="b" s="12">
        <f>IF(NOT(ISBLANK(M143)),1/(1/M143^$E143+1)*100)</f>
        <v>0</v>
      </c>
      <c r="M143" s="13"/>
      <c r="N143" t="b" s="12">
        <f>IF(NOT(ISBLANK(O143)),1/(1/O143^$E143+1)*100)</f>
        <v>0</v>
      </c>
      <c r="O143" s="13"/>
      <c r="P143" t="b" s="12">
        <f>IF(NOT(ISBLANK(Q143)),1/(1/Q143^$E143+1)*100)</f>
        <v>0</v>
      </c>
      <c r="Q143" s="13"/>
      <c r="R143" t="b" s="12">
        <f>IF(NOT(ISBLANK(S143)),1/(1/S143^$E143+1)*100)</f>
        <v>0</v>
      </c>
      <c r="S143" s="13"/>
      <c r="T143" t="b" s="12">
        <f>IF(NOT(ISBLANK(U143)),1/(1/U143^$E143+1)*100)</f>
        <v>0</v>
      </c>
      <c r="U143" s="13"/>
      <c r="V143" s="12">
        <v>273</v>
      </c>
      <c r="W143" s="13"/>
    </row>
    <row r="144" ht="15.35" customHeight="1">
      <c r="A144" s="10">
        <v>143</v>
      </c>
      <c r="B144" t="s" s="11">
        <v>176</v>
      </c>
      <c r="C144" t="s" s="11">
        <v>177</v>
      </c>
      <c r="D144" t="s" s="11">
        <v>178</v>
      </c>
      <c r="E144" s="12">
        <f>IF(C144=D144,1,-1)</f>
        <v>-1</v>
      </c>
      <c r="F144" t="b" s="12">
        <f>IF(NOT(ISBLANK(G144)),1/(1/G144^$E144+1)*100)</f>
        <v>0</v>
      </c>
      <c r="G144" s="13"/>
      <c r="H144" t="b" s="12">
        <f>IF(NOT(ISBLANK(I144)),1/(1/I144^$E144+1)*100)</f>
        <v>0</v>
      </c>
      <c r="I144" s="13"/>
      <c r="J144" s="12">
        <f>IF(NOT(ISBLANK(K144)),1/(1/K144^$E144+1)*100)</f>
        <v>14.9253731343284</v>
      </c>
      <c r="K144" s="12">
        <v>5.7</v>
      </c>
      <c r="L144" t="b" s="12">
        <f>IF(NOT(ISBLANK(M144)),1/(1/M144^$E144+1)*100)</f>
        <v>0</v>
      </c>
      <c r="M144" s="13"/>
      <c r="N144" s="12">
        <f>IF(NOT(ISBLANK(O144)),1/(1/O144^$E144+1)*100)</f>
        <v>22.7272727272727</v>
      </c>
      <c r="O144" s="12">
        <v>3.4</v>
      </c>
      <c r="P144" s="12">
        <f>IF(NOT(ISBLANK(Q144)),1/(1/Q144^$E144+1)*100)</f>
        <v>4</v>
      </c>
      <c r="Q144" s="12">
        <v>24</v>
      </c>
      <c r="R144" s="12">
        <f>IF(NOT(ISBLANK(S144)),1/(1/S144^$E144+1)*100)</f>
        <v>71.9424460431655</v>
      </c>
      <c r="S144" s="12">
        <v>0.39</v>
      </c>
      <c r="T144" s="12">
        <f>IF(NOT(ISBLANK(U144)),1/(1/U144^$E144+1)*100)</f>
        <v>26.3157894736842</v>
      </c>
      <c r="U144" s="12">
        <v>2.8</v>
      </c>
      <c r="V144" s="12">
        <v>273</v>
      </c>
      <c r="W144" s="13"/>
    </row>
    <row r="145" ht="15.35" customHeight="1">
      <c r="A145" s="10">
        <v>144</v>
      </c>
      <c r="B145" t="s" s="11">
        <v>179</v>
      </c>
      <c r="C145" t="s" s="11">
        <v>177</v>
      </c>
      <c r="D145" t="s" s="11">
        <v>178</v>
      </c>
      <c r="E145" s="12">
        <f>IF(C145=D145,1,-1)</f>
        <v>-1</v>
      </c>
      <c r="F145" t="b" s="12">
        <f>IF(NOT(ISBLANK(G145)),1/(1/G145^$E145+1)*100)</f>
        <v>0</v>
      </c>
      <c r="G145" s="13"/>
      <c r="H145" s="12">
        <f>IF(NOT(ISBLANK(I145)),1/(1/I145^$E145+1)*100)</f>
        <v>6.99999999999999</v>
      </c>
      <c r="I145" s="12">
        <f>93/7</f>
        <v>13.2857142857143</v>
      </c>
      <c r="J145" t="b" s="12">
        <f>IF(NOT(ISBLANK(K145)),1/(1/K145^$E145+1)*100)</f>
        <v>0</v>
      </c>
      <c r="K145" s="13"/>
      <c r="L145" t="b" s="12">
        <f>IF(NOT(ISBLANK(M145)),1/(1/M145^$E145+1)*100)</f>
        <v>0</v>
      </c>
      <c r="M145" s="13"/>
      <c r="N145" t="b" s="12">
        <f>IF(NOT(ISBLANK(O145)),1/(1/O145^$E145+1)*100)</f>
        <v>0</v>
      </c>
      <c r="O145" s="13"/>
      <c r="P145" t="b" s="12">
        <f>IF(NOT(ISBLANK(Q145)),1/(1/Q145^$E145+1)*100)</f>
        <v>0</v>
      </c>
      <c r="Q145" s="13"/>
      <c r="R145" t="b" s="12">
        <f>IF(NOT(ISBLANK(S145)),1/(1/S145^$E145+1)*100)</f>
        <v>0</v>
      </c>
      <c r="S145" s="13"/>
      <c r="T145" t="b" s="12">
        <f>IF(NOT(ISBLANK(U145)),1/(1/U145^$E145+1)*100)</f>
        <v>0</v>
      </c>
      <c r="U145" s="13"/>
      <c r="V145" s="12">
        <v>273</v>
      </c>
      <c r="W145" t="s" s="11">
        <v>44</v>
      </c>
    </row>
    <row r="146" ht="15.35" customHeight="1">
      <c r="A146" s="10">
        <v>145</v>
      </c>
      <c r="B146" t="s" s="11">
        <v>180</v>
      </c>
      <c r="C146" t="s" s="11">
        <v>177</v>
      </c>
      <c r="D146" t="s" s="11">
        <v>178</v>
      </c>
      <c r="E146" s="12">
        <f>IF(C146=D146,1,-1)</f>
        <v>-1</v>
      </c>
      <c r="F146" t="b" s="12">
        <f>IF(NOT(ISBLANK(G146)),1/(1/G146^$E146+1)*100)</f>
        <v>0</v>
      </c>
      <c r="G146" s="13"/>
      <c r="H146" t="b" s="12">
        <f>IF(NOT(ISBLANK(I146)),1/(1/I146^$E146+1)*100)</f>
        <v>0</v>
      </c>
      <c r="I146" s="13"/>
      <c r="J146" s="12">
        <f>IF(NOT(ISBLANK(K146)),1/(1/K146^$E146+1)*100)</f>
        <v>18.8679245283019</v>
      </c>
      <c r="K146" s="12">
        <v>4.3</v>
      </c>
      <c r="L146" t="b" s="12">
        <f>IF(NOT(ISBLANK(M146)),1/(1/M146^$E146+1)*100)</f>
        <v>0</v>
      </c>
      <c r="M146" s="13"/>
      <c r="N146" t="b" s="12">
        <f>IF(NOT(ISBLANK(O146)),1/(1/O146^$E146+1)*100)</f>
        <v>0</v>
      </c>
      <c r="O146" s="13"/>
      <c r="P146" t="b" s="12">
        <f>IF(NOT(ISBLANK(Q146)),1/(1/Q146^$E146+1)*100)</f>
        <v>0</v>
      </c>
      <c r="Q146" s="13"/>
      <c r="R146" t="b" s="12">
        <f>IF(NOT(ISBLANK(S146)),1/(1/S146^$E146+1)*100)</f>
        <v>0</v>
      </c>
      <c r="S146" s="13"/>
      <c r="T146" t="b" s="12">
        <f>IF(NOT(ISBLANK(U146)),1/(1/U146^$E146+1)*100)</f>
        <v>0</v>
      </c>
      <c r="U146" s="13"/>
      <c r="V146" s="12">
        <v>273</v>
      </c>
      <c r="W146" s="13"/>
    </row>
    <row r="147" ht="15.35" customHeight="1">
      <c r="A147" s="10">
        <v>146</v>
      </c>
      <c r="B147" t="s" s="11">
        <v>181</v>
      </c>
      <c r="C147" t="s" s="11">
        <v>177</v>
      </c>
      <c r="D147" t="s" s="11">
        <v>177</v>
      </c>
      <c r="E147" s="12">
        <f>IF(C147=D147,1,-1)</f>
        <v>1</v>
      </c>
      <c r="F147" s="12">
        <f>IF(NOT(ISBLANK(G147)),1/(1/G147^$E147+1)*100)</f>
        <v>98</v>
      </c>
      <c r="G147" s="12">
        <v>49</v>
      </c>
      <c r="H147" s="12">
        <f>IF(NOT(ISBLANK(I147)),1/(1/I147^$E147+1)*100)</f>
        <v>92</v>
      </c>
      <c r="I147" s="12">
        <v>11.5</v>
      </c>
      <c r="J147" s="12">
        <f>IF(NOT(ISBLANK(K147)),1/(1/K147^$E147+1)*100)</f>
        <v>85.91549295774649</v>
      </c>
      <c r="K147" s="12">
        <v>6.1</v>
      </c>
      <c r="L147" s="12">
        <f>IF(NOT(ISBLANK(M147)),1/(1/M147^$E147+1)*100)</f>
        <v>98</v>
      </c>
      <c r="M147" s="12">
        <v>49</v>
      </c>
      <c r="N147" s="12">
        <f>IF(NOT(ISBLANK(O147)),1/(1/O147^$E147+1)*100)</f>
        <v>99.009900990099</v>
      </c>
      <c r="O147" s="12">
        <v>100</v>
      </c>
      <c r="P147" s="12">
        <f>IF(NOT(ISBLANK(Q147)),1/(1/Q147^$E147+1)*100)</f>
        <v>99.009900990099</v>
      </c>
      <c r="Q147" s="12">
        <v>100</v>
      </c>
      <c r="R147" s="12">
        <f>IF(NOT(ISBLANK(S147)),1/(1/S147^$E147+1)*100)</f>
        <v>99.009900990099</v>
      </c>
      <c r="S147" s="12">
        <v>100</v>
      </c>
      <c r="T147" s="12">
        <f>IF(NOT(ISBLANK(U147)),1/(1/U147^$E147+1)*100)</f>
        <v>99.009900990099</v>
      </c>
      <c r="U147" s="12">
        <v>100</v>
      </c>
      <c r="V147" s="12">
        <v>273</v>
      </c>
      <c r="W147" s="13"/>
    </row>
    <row r="148" ht="15.35" customHeight="1">
      <c r="A148" s="10">
        <v>147</v>
      </c>
      <c r="B148" t="s" s="11">
        <v>182</v>
      </c>
      <c r="C148" t="s" s="11">
        <v>177</v>
      </c>
      <c r="D148" t="s" s="11">
        <v>177</v>
      </c>
      <c r="E148" s="12">
        <f>IF(C148=D148,1,-1)</f>
        <v>1</v>
      </c>
      <c r="F148" t="b" s="12">
        <f>IF(NOT(ISBLANK(G148)),1/(1/G148^$E148+1)*100)</f>
        <v>0</v>
      </c>
      <c r="G148" s="13"/>
      <c r="H148" s="12">
        <f>IF(NOT(ISBLANK(I148)),1/(1/I148^$E148+1)*100)</f>
        <v>92.7007299270073</v>
      </c>
      <c r="I148" s="12">
        <v>12.7</v>
      </c>
      <c r="J148" s="12">
        <f>IF(NOT(ISBLANK(K148)),1/(1/K148^$E148+1)*100)</f>
        <v>85.0746268656716</v>
      </c>
      <c r="K148" s="12">
        <v>5.7</v>
      </c>
      <c r="L148" s="12">
        <f>IF(NOT(ISBLANK(M148)),1/(1/M148^$E148+1)*100)</f>
        <v>96</v>
      </c>
      <c r="M148" s="12">
        <v>24</v>
      </c>
      <c r="N148" s="12">
        <f>IF(NOT(ISBLANK(O148)),1/(1/O148^$E148+1)*100)</f>
        <v>98</v>
      </c>
      <c r="O148" s="12">
        <v>49</v>
      </c>
      <c r="P148" t="b" s="12">
        <f>IF(NOT(ISBLANK(Q148)),1/(1/Q148^$E148+1)*100)</f>
        <v>0</v>
      </c>
      <c r="Q148" s="13"/>
      <c r="R148" t="b" s="12">
        <f>IF(NOT(ISBLANK(S148)),1/(1/S148^$E148+1)*100)</f>
        <v>0</v>
      </c>
      <c r="S148" s="13"/>
      <c r="T148" t="b" s="12">
        <f>IF(NOT(ISBLANK(U148)),1/(1/U148^$E148+1)*100)</f>
        <v>0</v>
      </c>
      <c r="U148" s="13"/>
      <c r="V148" s="12">
        <v>273</v>
      </c>
      <c r="W148" s="13"/>
    </row>
    <row r="149" ht="15.35" customHeight="1">
      <c r="A149" s="10">
        <v>148</v>
      </c>
      <c r="B149" t="s" s="11">
        <v>183</v>
      </c>
      <c r="C149" t="s" s="11">
        <v>177</v>
      </c>
      <c r="D149" t="s" s="11">
        <v>177</v>
      </c>
      <c r="E149" s="12">
        <f>IF(C149=D149,1,-1)</f>
        <v>1</v>
      </c>
      <c r="F149" t="b" s="12">
        <f>IF(NOT(ISBLANK(G149)),1/(1/G149^$E149+1)*100)</f>
        <v>0</v>
      </c>
      <c r="G149" s="13"/>
      <c r="H149" s="12">
        <f>IF(NOT(ISBLANK(I149)),1/(1/I149^$E149+1)*100)</f>
        <v>90</v>
      </c>
      <c r="I149" s="12">
        <v>9</v>
      </c>
      <c r="J149" t="b" s="12">
        <f>IF(NOT(ISBLANK(K149)),1/(1/K149^$E149+1)*100)</f>
        <v>0</v>
      </c>
      <c r="K149" s="13"/>
      <c r="L149" s="12">
        <f>IF(NOT(ISBLANK(M149)),1/(1/M149^$E149+1)*100)</f>
        <v>98.0392156862745</v>
      </c>
      <c r="M149" s="12">
        <v>50</v>
      </c>
      <c r="N149" t="b" s="12">
        <f>IF(NOT(ISBLANK(O149)),1/(1/O149^$E149+1)*100)</f>
        <v>0</v>
      </c>
      <c r="O149" s="13"/>
      <c r="P149" t="b" s="12">
        <f>IF(NOT(ISBLANK(Q149)),1/(1/Q149^$E149+1)*100)</f>
        <v>0</v>
      </c>
      <c r="Q149" s="13"/>
      <c r="R149" t="b" s="12">
        <f>IF(NOT(ISBLANK(S149)),1/(1/S149^$E149+1)*100)</f>
        <v>0</v>
      </c>
      <c r="S149" s="13"/>
      <c r="T149" t="b" s="12">
        <f>IF(NOT(ISBLANK(U149)),1/(1/U149^$E149+1)*100)</f>
        <v>0</v>
      </c>
      <c r="U149" s="13"/>
      <c r="V149" s="12">
        <v>273</v>
      </c>
      <c r="W149" s="13"/>
    </row>
    <row r="150" ht="15.35" customHeight="1">
      <c r="A150" s="10">
        <v>149</v>
      </c>
      <c r="B150" t="s" s="11">
        <v>184</v>
      </c>
      <c r="C150" t="s" s="11">
        <v>178</v>
      </c>
      <c r="D150" t="s" s="11">
        <v>177</v>
      </c>
      <c r="E150" s="12">
        <f>IF(C150=D150,1,-1)</f>
        <v>-1</v>
      </c>
      <c r="F150" s="12">
        <f>IF(NOT(ISBLANK(G150)),1/(1/G150^$E150+1)*100)</f>
        <v>48.0769230769231</v>
      </c>
      <c r="G150" s="12">
        <v>1.08</v>
      </c>
      <c r="H150" s="12">
        <f>IF(NOT(ISBLANK(I150)),1/(1/I150^$E150+1)*100)</f>
        <v>7.40740740740741</v>
      </c>
      <c r="I150" s="12">
        <v>12.5</v>
      </c>
      <c r="J150" s="12">
        <f>IF(NOT(ISBLANK(K150)),1/(1/K150^$E150+1)*100)</f>
        <v>13.8888888888889</v>
      </c>
      <c r="K150" s="12">
        <v>6.2</v>
      </c>
      <c r="L150" s="12">
        <f>IF(NOT(ISBLANK(M150)),1/(1/M150^$E150+1)*100)</f>
        <v>1</v>
      </c>
      <c r="M150" s="12">
        <v>99</v>
      </c>
      <c r="N150" s="12">
        <f>IF(NOT(ISBLANK(O150)),1/(1/O150^$E150+1)*100)</f>
        <v>0.99009900990099</v>
      </c>
      <c r="O150" s="12">
        <v>100</v>
      </c>
      <c r="P150" s="12">
        <f>IF(NOT(ISBLANK(Q150)),1/(1/Q150^$E150+1)*100)</f>
        <v>0.99009900990099</v>
      </c>
      <c r="Q150" s="12">
        <v>100</v>
      </c>
      <c r="R150" t="b" s="12">
        <v>0</v>
      </c>
      <c r="S150" s="13"/>
      <c r="T150" s="12">
        <f>IF(NOT(ISBLANK(U150)),1/(1/U150^$E150+1)*100)</f>
        <v>0.99009900990099</v>
      </c>
      <c r="U150" s="12">
        <v>100</v>
      </c>
      <c r="V150" s="12">
        <v>273</v>
      </c>
      <c r="W150" s="11"/>
    </row>
    <row r="151" ht="15.35" customHeight="1">
      <c r="A151" s="10">
        <v>150</v>
      </c>
      <c r="B151" t="s" s="11">
        <v>185</v>
      </c>
      <c r="C151" t="s" s="11">
        <v>177</v>
      </c>
      <c r="D151" t="s" s="11">
        <v>177</v>
      </c>
      <c r="E151" s="12">
        <f>IF(C151=D151,1,-1)</f>
        <v>1</v>
      </c>
      <c r="F151" t="b" s="12">
        <f>IF(NOT(ISBLANK(G151)),1/(1/G151^$E151+1)*100)</f>
        <v>0</v>
      </c>
      <c r="G151" s="13"/>
      <c r="H151" s="12">
        <f>IF(NOT(ISBLANK(I151)),1/(1/I151^$E151+1)*100)</f>
        <v>80</v>
      </c>
      <c r="I151" s="12">
        <v>4</v>
      </c>
      <c r="J151" t="b" s="12">
        <f>IF(NOT(ISBLANK(K151)),1/(1/K151^$E151+1)*100)</f>
        <v>0</v>
      </c>
      <c r="K151" s="13"/>
      <c r="L151" t="b" s="12">
        <f>IF(NOT(ISBLANK(M151)),1/(1/M151^$E151+1)*100)</f>
        <v>0</v>
      </c>
      <c r="M151" s="13"/>
      <c r="N151" t="b" s="12">
        <f>IF(NOT(ISBLANK(O151)),1/(1/O151^$E151+1)*100)</f>
        <v>0</v>
      </c>
      <c r="O151" s="13"/>
      <c r="P151" t="b" s="12">
        <f>IF(NOT(ISBLANK(Q151)),1/(1/Q151^$E151+1)*100)</f>
        <v>0</v>
      </c>
      <c r="Q151" s="13"/>
      <c r="R151" t="b" s="12">
        <f>IF(NOT(ISBLANK(S151)),1/(1/S151^$E151+1)*100)</f>
        <v>0</v>
      </c>
      <c r="S151" s="13"/>
      <c r="T151" t="b" s="12">
        <f>IF(NOT(ISBLANK(U151)),1/(1/U151^$E151+1)*100)</f>
        <v>0</v>
      </c>
      <c r="U151" s="13"/>
      <c r="V151" s="12">
        <v>273</v>
      </c>
      <c r="W151" s="13"/>
    </row>
    <row r="152" ht="15.35" customHeight="1">
      <c r="A152" s="10">
        <v>151</v>
      </c>
      <c r="B152" t="s" s="11">
        <v>186</v>
      </c>
      <c r="C152" t="s" s="11">
        <v>178</v>
      </c>
      <c r="D152" t="s" s="11">
        <v>177</v>
      </c>
      <c r="E152" s="12">
        <f>IF(C152=D152,1,-1)</f>
        <v>-1</v>
      </c>
      <c r="F152" t="b" s="12">
        <f>IF(NOT(ISBLANK(G152)),1/(1/G152^$E152+1)*100)</f>
        <v>0</v>
      </c>
      <c r="G152" s="13"/>
      <c r="H152" s="12">
        <f>IF(NOT(ISBLANK(I152)),1/(1/I152^$E152+1)*100)</f>
        <v>45.045045045045</v>
      </c>
      <c r="I152" s="12">
        <v>1.22</v>
      </c>
      <c r="J152" t="b" s="12">
        <f>IF(NOT(ISBLANK(K152)),1/(1/K152^$E152+1)*100)</f>
        <v>0</v>
      </c>
      <c r="K152" s="13"/>
      <c r="L152" t="b" s="12">
        <f>IF(NOT(ISBLANK(M152)),1/(1/M152^$E152+1)*100)</f>
        <v>0</v>
      </c>
      <c r="M152" s="13"/>
      <c r="N152" t="b" s="12">
        <f>IF(NOT(ISBLANK(O152)),1/(1/O152^$E152+1)*100)</f>
        <v>0</v>
      </c>
      <c r="O152" s="13"/>
      <c r="P152" t="b" s="12">
        <f>IF(NOT(ISBLANK(Q152)),1/(1/Q152^$E152+1)*100)</f>
        <v>0</v>
      </c>
      <c r="Q152" s="13"/>
      <c r="R152" t="b" s="12">
        <f>IF(NOT(ISBLANK(S152)),1/(1/S152^$E152+1)*100)</f>
        <v>0</v>
      </c>
      <c r="S152" s="13"/>
      <c r="T152" t="b" s="12">
        <f>IF(NOT(ISBLANK(U152)),1/(1/U152^$E152+1)*100)</f>
        <v>0</v>
      </c>
      <c r="U152" s="13"/>
      <c r="V152" s="12">
        <v>273</v>
      </c>
      <c r="W152" s="13"/>
    </row>
    <row r="153" ht="15.35" customHeight="1">
      <c r="A153" s="10">
        <v>152</v>
      </c>
      <c r="B153" t="s" s="11">
        <v>187</v>
      </c>
      <c r="C153" t="s" s="11">
        <v>177</v>
      </c>
      <c r="D153" t="s" s="11">
        <v>177</v>
      </c>
      <c r="E153" s="12">
        <f>IF(C153=D153,1,-1)</f>
        <v>1</v>
      </c>
      <c r="F153" t="b" s="12">
        <f>IF(NOT(ISBLANK(G153)),1/(1/G153^$E153+1)*100)</f>
        <v>0</v>
      </c>
      <c r="G153" s="13"/>
      <c r="H153" s="12">
        <f>IF(NOT(ISBLANK(I153)),1/(1/I153^$E153+1)*100)</f>
        <v>90</v>
      </c>
      <c r="I153" s="12">
        <v>9</v>
      </c>
      <c r="J153" t="b" s="12">
        <f>IF(NOT(ISBLANK(K153)),1/(1/K153^$E153+1)*100)</f>
        <v>0</v>
      </c>
      <c r="K153" s="13"/>
      <c r="L153" s="12">
        <f>IF(NOT(ISBLANK(M153)),1/(1/M153^$E153+1)*100)</f>
        <v>96.969696969697</v>
      </c>
      <c r="M153" s="12">
        <v>32</v>
      </c>
      <c r="N153" t="b" s="12">
        <f>IF(NOT(ISBLANK(O153)),1/(1/O153^$E153+1)*100)</f>
        <v>0</v>
      </c>
      <c r="O153" s="13"/>
      <c r="P153" s="12">
        <f>IF(NOT(ISBLANK(Q153)),1/(1/Q153^$E153+1)*100)</f>
        <v>95</v>
      </c>
      <c r="Q153" s="12">
        <v>19</v>
      </c>
      <c r="R153" t="b" s="12">
        <v>0</v>
      </c>
      <c r="S153" s="13"/>
      <c r="T153" t="b" s="12">
        <f>IF(NOT(ISBLANK(U153)),1/(1/U153^$E153+1)*100)</f>
        <v>0</v>
      </c>
      <c r="U153" s="13"/>
      <c r="V153" s="12">
        <v>273</v>
      </c>
      <c r="W153" s="11"/>
    </row>
    <row r="154" ht="15.35" customHeight="1">
      <c r="A154" s="10">
        <v>153</v>
      </c>
      <c r="B154" t="s" s="11">
        <v>188</v>
      </c>
      <c r="C154" t="s" s="11">
        <v>178</v>
      </c>
      <c r="D154" t="s" s="11">
        <v>177</v>
      </c>
      <c r="E154" s="12">
        <f>IF(C154=D154,1,-1)</f>
        <v>-1</v>
      </c>
      <c r="F154" t="b" s="12">
        <f>IF(NOT(ISBLANK(G154)),1/(1/G154^$E154+1)*100)</f>
        <v>0</v>
      </c>
      <c r="G154" s="13"/>
      <c r="H154" s="12">
        <f>IF(NOT(ISBLANK(I154)),1/(1/I154^$E154+1)*100)</f>
        <v>10</v>
      </c>
      <c r="I154" s="12">
        <v>9</v>
      </c>
      <c r="J154" s="12">
        <f>IF(NOT(ISBLANK(K154)),1/(1/K154^$E154+1)*100)</f>
        <v>21.7391304347826</v>
      </c>
      <c r="K154" s="12">
        <v>3.6</v>
      </c>
      <c r="L154" s="12">
        <f>IF(NOT(ISBLANK(M154)),1/(1/M154^$E154+1)*100)</f>
        <v>1.96078431372549</v>
      </c>
      <c r="M154" s="12">
        <v>50</v>
      </c>
      <c r="N154" t="b" s="12">
        <f>IF(NOT(ISBLANK(O154)),1/(1/O154^$E154+1)*100)</f>
        <v>0</v>
      </c>
      <c r="O154" s="13"/>
      <c r="P154" t="b" s="12">
        <f>IF(NOT(ISBLANK(Q154)),1/(1/Q154^$E154+1)*100)</f>
        <v>0</v>
      </c>
      <c r="Q154" s="13"/>
      <c r="R154" t="b" s="12">
        <f>IF(NOT(ISBLANK(S154)),1/(1/S154^$E154+1)*100)</f>
        <v>0</v>
      </c>
      <c r="S154" s="13"/>
      <c r="T154" t="b" s="12">
        <f>IF(NOT(ISBLANK(U154)),1/(1/U154^$E154+1)*100)</f>
        <v>0</v>
      </c>
      <c r="U154" s="13"/>
      <c r="V154" s="12">
        <v>273</v>
      </c>
      <c r="W154" s="13"/>
    </row>
    <row r="155" ht="15.35" customHeight="1">
      <c r="A155" s="10">
        <v>154</v>
      </c>
      <c r="B155" t="s" s="11">
        <v>189</v>
      </c>
      <c r="C155" t="s" s="11">
        <v>177</v>
      </c>
      <c r="D155" t="s" s="11">
        <v>177</v>
      </c>
      <c r="E155" s="12">
        <f>IF(C155=D155,1,-1)</f>
        <v>1</v>
      </c>
      <c r="F155" t="b" s="12">
        <f>IF(NOT(ISBLANK(G155)),1/(1/G155^$E155+1)*100)</f>
        <v>0</v>
      </c>
      <c r="G155" s="13"/>
      <c r="H155" t="b" s="12">
        <f>IF(NOT(ISBLANK(I155)),1/(1/I155^$E155+1)*100)</f>
        <v>0</v>
      </c>
      <c r="I155" s="13"/>
      <c r="J155" t="b" s="12">
        <f>IF(NOT(ISBLANK(K155)),1/(1/K155^$E155+1)*100)</f>
        <v>0</v>
      </c>
      <c r="K155" s="13"/>
      <c r="L155" t="b" s="12">
        <f>IF(NOT(ISBLANK(M155)),1/(1/M155^$E155+1)*100)</f>
        <v>0</v>
      </c>
      <c r="M155" s="13"/>
      <c r="N155" t="b" s="12">
        <f>IF(NOT(ISBLANK(O155)),1/(1/O155^$E155+1)*100)</f>
        <v>0</v>
      </c>
      <c r="O155" s="13"/>
      <c r="P155" t="b" s="12">
        <f>IF(NOT(ISBLANK(Q155)),1/(1/Q155^$E155+1)*100)</f>
        <v>0</v>
      </c>
      <c r="Q155" s="13"/>
      <c r="R155" s="12">
        <f>IF(NOT(ISBLANK(S155)),1/(1/S155^$E155+1)*100)</f>
        <v>92.06349206349211</v>
      </c>
      <c r="S155" s="12">
        <v>11.6</v>
      </c>
      <c r="T155" t="b" s="12">
        <f>IF(NOT(ISBLANK(U155)),1/(1/U155^$E155+1)*100)</f>
        <v>0</v>
      </c>
      <c r="U155" s="13"/>
      <c r="V155" s="12">
        <v>273</v>
      </c>
      <c r="W155" s="13"/>
    </row>
    <row r="156" ht="15.35" customHeight="1">
      <c r="A156" s="10">
        <v>155</v>
      </c>
      <c r="B156" t="s" s="11">
        <v>190</v>
      </c>
      <c r="C156" t="s" s="11">
        <v>177</v>
      </c>
      <c r="D156" t="s" s="11">
        <v>177</v>
      </c>
      <c r="E156" s="12">
        <f>IF(C156=D156,1,-1)</f>
        <v>1</v>
      </c>
      <c r="F156" t="b" s="12">
        <f>IF(NOT(ISBLANK(G156)),1/(1/G156^$E156+1)*100)</f>
        <v>0</v>
      </c>
      <c r="G156" s="13"/>
      <c r="H156" t="b" s="12">
        <f>IF(NOT(ISBLANK(I156)),1/(1/I156^$E156+1)*100)</f>
        <v>0</v>
      </c>
      <c r="I156" s="13"/>
      <c r="J156" t="b" s="12">
        <f>IF(NOT(ISBLANK(K156)),1/(1/K156^$E156+1)*100)</f>
        <v>0</v>
      </c>
      <c r="K156" s="13"/>
      <c r="L156" s="17">
        <f>IF(NOT(ISBLANK(M156)),1/(1/M156^$E156+1)*100)</f>
        <v>98.0392156862745</v>
      </c>
      <c r="M156" s="12">
        <v>50</v>
      </c>
      <c r="N156" t="b" s="12">
        <f>IF(NOT(ISBLANK(O156)),1/(1/O156^$E156+1)*100)</f>
        <v>0</v>
      </c>
      <c r="O156" s="13"/>
      <c r="P156" t="b" s="12">
        <f>IF(NOT(ISBLANK(Q156)),1/(1/Q156^$E156+1)*100)</f>
        <v>0</v>
      </c>
      <c r="Q156" s="13"/>
      <c r="R156" t="b" s="12">
        <f>IF(NOT(ISBLANK(S156)),1/(1/S156^$E156+1)*100)</f>
        <v>0</v>
      </c>
      <c r="S156" s="13"/>
      <c r="T156" t="b" s="12">
        <f>IF(NOT(ISBLANK(U156)),1/(1/U156^$E156+1)*100)</f>
        <v>0</v>
      </c>
      <c r="U156" s="13"/>
      <c r="V156" s="12">
        <v>273</v>
      </c>
      <c r="W156" t="s" s="11">
        <v>191</v>
      </c>
    </row>
    <row r="157" ht="15.35" customHeight="1">
      <c r="A157" s="10">
        <v>156</v>
      </c>
      <c r="B157" t="s" s="11">
        <v>192</v>
      </c>
      <c r="C157" t="s" s="11">
        <v>177</v>
      </c>
      <c r="D157" t="s" s="11">
        <v>177</v>
      </c>
      <c r="E157" s="12">
        <f>IF(C157=D157,1,-1)</f>
        <v>1</v>
      </c>
      <c r="F157" t="b" s="12">
        <f>IF(NOT(ISBLANK(G157)),1/(1/G157^$E157+1)*100)</f>
        <v>0</v>
      </c>
      <c r="G157" s="13"/>
      <c r="H157" t="b" s="12">
        <f>IF(NOT(ISBLANK(I157)),1/(1/I157^$E157+1)*100)</f>
        <v>0</v>
      </c>
      <c r="I157" s="13"/>
      <c r="J157" t="b" s="12">
        <f>IF(NOT(ISBLANK(K157)),1/(1/K157^$E157+1)*100)</f>
        <v>0</v>
      </c>
      <c r="K157" s="13"/>
      <c r="L157" s="17">
        <f>IF(NOT(ISBLANK(M157)),1/(1/M157^$E157+1)*100)</f>
        <v>98.0392156862745</v>
      </c>
      <c r="M157" s="12">
        <v>50</v>
      </c>
      <c r="N157" t="b" s="12">
        <f>IF(NOT(ISBLANK(O157)),1/(1/O157^$E157+1)*100)</f>
        <v>0</v>
      </c>
      <c r="O157" s="13"/>
      <c r="P157" t="b" s="12">
        <f>IF(NOT(ISBLANK(Q157)),1/(1/Q157^$E157+1)*100)</f>
        <v>0</v>
      </c>
      <c r="Q157" s="13"/>
      <c r="R157" t="b" s="12">
        <f>IF(NOT(ISBLANK(S157)),1/(1/S157^$E157+1)*100)</f>
        <v>0</v>
      </c>
      <c r="S157" s="13"/>
      <c r="T157" t="b" s="12">
        <f>IF(NOT(ISBLANK(U157)),1/(1/U157^$E157+1)*100)</f>
        <v>0</v>
      </c>
      <c r="U157" s="13"/>
      <c r="V157" s="12">
        <v>273</v>
      </c>
      <c r="W157" s="13"/>
    </row>
    <row r="158" ht="15.35" customHeight="1">
      <c r="A158" s="10">
        <v>157</v>
      </c>
      <c r="B158" t="s" s="11">
        <v>193</v>
      </c>
      <c r="C158" t="s" s="11">
        <v>177</v>
      </c>
      <c r="D158" t="s" s="11">
        <v>177</v>
      </c>
      <c r="E158" s="12">
        <f>IF(C158=D158,1,-1)</f>
        <v>1</v>
      </c>
      <c r="F158" t="b" s="12">
        <f>IF(NOT(ISBLANK(G158)),1/(1/G158^$E158+1)*100)</f>
        <v>0</v>
      </c>
      <c r="G158" s="13"/>
      <c r="H158" t="b" s="12">
        <f>IF(NOT(ISBLANK(I158)),1/(1/I158^$E158+1)*100)</f>
        <v>0</v>
      </c>
      <c r="I158" s="13"/>
      <c r="J158" t="b" s="12">
        <f>IF(NOT(ISBLANK(K158)),1/(1/K158^$E158+1)*100)</f>
        <v>0</v>
      </c>
      <c r="K158" s="13"/>
      <c r="L158" s="17">
        <f>IF(NOT(ISBLANK(M158)),1/(1/M158^$E158+1)*100)</f>
        <v>98.0392156862745</v>
      </c>
      <c r="M158" s="12">
        <v>50</v>
      </c>
      <c r="N158" t="b" s="12">
        <f>IF(NOT(ISBLANK(O158)),1/(1/O158^$E158+1)*100)</f>
        <v>0</v>
      </c>
      <c r="O158" s="13"/>
      <c r="P158" t="b" s="12">
        <f>IF(NOT(ISBLANK(Q158)),1/(1/Q158^$E158+1)*100)</f>
        <v>0</v>
      </c>
      <c r="Q158" s="13"/>
      <c r="R158" t="b" s="12">
        <f>IF(NOT(ISBLANK(S158)),1/(1/S158^$E158+1)*100)</f>
        <v>0</v>
      </c>
      <c r="S158" s="13"/>
      <c r="T158" t="b" s="12">
        <f>IF(NOT(ISBLANK(U158)),1/(1/U158^$E158+1)*100)</f>
        <v>0</v>
      </c>
      <c r="U158" s="13"/>
      <c r="V158" s="12">
        <v>273</v>
      </c>
      <c r="W158" s="13"/>
    </row>
    <row r="159" ht="15.35" customHeight="1">
      <c r="A159" s="10">
        <v>158</v>
      </c>
      <c r="B159" t="s" s="11">
        <v>194</v>
      </c>
      <c r="C159" t="s" s="11">
        <v>177</v>
      </c>
      <c r="D159" t="s" s="11">
        <v>177</v>
      </c>
      <c r="E159" s="12">
        <f>IF(C159=D159,1,-1)</f>
        <v>1</v>
      </c>
      <c r="F159" t="b" s="12">
        <f>IF(NOT(ISBLANK(G159)),1/(1/G159^$E159+1)*100)</f>
        <v>0</v>
      </c>
      <c r="G159" s="13"/>
      <c r="H159" t="b" s="12">
        <f>IF(NOT(ISBLANK(I159)),1/(1/I159^$E159+1)*100)</f>
        <v>0</v>
      </c>
      <c r="I159" s="13"/>
      <c r="J159" t="b" s="12">
        <f>IF(NOT(ISBLANK(K159)),1/(1/K159^$E159+1)*100)</f>
        <v>0</v>
      </c>
      <c r="K159" s="13"/>
      <c r="L159" s="17">
        <f>IF(NOT(ISBLANK(M159)),1/(1/M159^$E159+1)*100)</f>
        <v>98.0392156862745</v>
      </c>
      <c r="M159" s="12">
        <v>50</v>
      </c>
      <c r="N159" t="b" s="12">
        <f>IF(NOT(ISBLANK(O159)),1/(1/O159^$E159+1)*100)</f>
        <v>0</v>
      </c>
      <c r="O159" s="13"/>
      <c r="P159" t="b" s="12">
        <f>IF(NOT(ISBLANK(Q159)),1/(1/Q159^$E159+1)*100)</f>
        <v>0</v>
      </c>
      <c r="Q159" s="13"/>
      <c r="R159" t="b" s="12">
        <f>IF(NOT(ISBLANK(S159)),1/(1/S159^$E159+1)*100)</f>
        <v>0</v>
      </c>
      <c r="S159" s="13"/>
      <c r="T159" t="b" s="12">
        <f>IF(NOT(ISBLANK(U159)),1/(1/U159^$E159+1)*100)</f>
        <v>0</v>
      </c>
      <c r="U159" s="13"/>
      <c r="V159" s="12">
        <v>273</v>
      </c>
      <c r="W159" s="13"/>
    </row>
    <row r="160" ht="15.35" customHeight="1">
      <c r="A160" s="10">
        <v>159</v>
      </c>
      <c r="B160" t="s" s="11">
        <v>195</v>
      </c>
      <c r="C160" t="s" s="11">
        <v>177</v>
      </c>
      <c r="D160" t="s" s="11">
        <v>177</v>
      </c>
      <c r="E160" s="12">
        <f>IF(C160=D160,1,-1)</f>
        <v>1</v>
      </c>
      <c r="F160" t="b" s="12">
        <f>IF(NOT(ISBLANK(G160)),1/(1/G160^$E160+1)*100)</f>
        <v>0</v>
      </c>
      <c r="G160" s="13"/>
      <c r="H160" t="b" s="12">
        <f>IF(NOT(ISBLANK(I160)),1/(1/I160^$E160+1)*100)</f>
        <v>0</v>
      </c>
      <c r="I160" s="13"/>
      <c r="J160" t="b" s="12">
        <f>IF(NOT(ISBLANK(K160)),1/(1/K160^$E160+1)*100)</f>
        <v>0</v>
      </c>
      <c r="K160" s="13"/>
      <c r="L160" s="17">
        <f>IF(NOT(ISBLANK(M160)),1/(1/M160^$E160+1)*100)</f>
        <v>98.0392156862745</v>
      </c>
      <c r="M160" s="12">
        <v>50</v>
      </c>
      <c r="N160" t="b" s="12">
        <f>IF(NOT(ISBLANK(O160)),1/(1/O160^$E160+1)*100)</f>
        <v>0</v>
      </c>
      <c r="O160" s="13"/>
      <c r="P160" t="b" s="12">
        <f>IF(NOT(ISBLANK(Q160)),1/(1/Q160^$E160+1)*100)</f>
        <v>0</v>
      </c>
      <c r="Q160" s="13"/>
      <c r="R160" t="b" s="12">
        <f>IF(NOT(ISBLANK(S160)),1/(1/S160^$E160+1)*100)</f>
        <v>0</v>
      </c>
      <c r="S160" s="13"/>
      <c r="T160" t="b" s="12">
        <f>IF(NOT(ISBLANK(U160)),1/(1/U160^$E160+1)*100)</f>
        <v>0</v>
      </c>
      <c r="U160" s="13"/>
      <c r="V160" s="12">
        <v>273</v>
      </c>
      <c r="W160" s="13"/>
    </row>
    <row r="161" ht="15.35" customHeight="1">
      <c r="A161" s="10">
        <v>160</v>
      </c>
      <c r="B161" t="s" s="11">
        <v>196</v>
      </c>
      <c r="C161" t="s" s="11">
        <v>177</v>
      </c>
      <c r="D161" t="s" s="11">
        <v>177</v>
      </c>
      <c r="E161" s="12">
        <f>IF(C161=D161,1,-1)</f>
        <v>1</v>
      </c>
      <c r="F161" t="b" s="12">
        <f>IF(NOT(ISBLANK(G161)),1/(1/G161^$E161+1)*100)</f>
        <v>0</v>
      </c>
      <c r="G161" s="13"/>
      <c r="H161" t="b" s="12">
        <f>IF(NOT(ISBLANK(I161)),1/(1/I161^$E161+1)*100)</f>
        <v>0</v>
      </c>
      <c r="I161" s="13"/>
      <c r="J161" t="b" s="12">
        <f>IF(NOT(ISBLANK(K161)),1/(1/K161^$E161+1)*100)</f>
        <v>0</v>
      </c>
      <c r="K161" s="13"/>
      <c r="L161" s="17">
        <f>IF(NOT(ISBLANK(M161)),1/(1/M161^$E161+1)*100)</f>
        <v>98.0392156862745</v>
      </c>
      <c r="M161" s="12">
        <v>50</v>
      </c>
      <c r="N161" t="b" s="12">
        <f>IF(NOT(ISBLANK(O161)),1/(1/O161^$E161+1)*100)</f>
        <v>0</v>
      </c>
      <c r="O161" s="13"/>
      <c r="P161" t="b" s="12">
        <f>IF(NOT(ISBLANK(Q161)),1/(1/Q161^$E161+1)*100)</f>
        <v>0</v>
      </c>
      <c r="Q161" s="13"/>
      <c r="R161" t="b" s="12">
        <f>IF(NOT(ISBLANK(S161)),1/(1/S161^$E161+1)*100)</f>
        <v>0</v>
      </c>
      <c r="S161" s="13"/>
      <c r="T161" t="b" s="12">
        <f>IF(NOT(ISBLANK(U161)),1/(1/U161^$E161+1)*100)</f>
        <v>0</v>
      </c>
      <c r="U161" s="13"/>
      <c r="V161" s="12">
        <v>273</v>
      </c>
      <c r="W161" s="13"/>
    </row>
    <row r="162" ht="15.35" customHeight="1">
      <c r="A162" s="10">
        <v>161</v>
      </c>
      <c r="B162" t="s" s="11">
        <v>197</v>
      </c>
      <c r="C162" t="s" s="11">
        <v>177</v>
      </c>
      <c r="D162" t="s" s="11">
        <v>177</v>
      </c>
      <c r="E162" s="12">
        <f>IF(C162=D162,1,-1)</f>
        <v>1</v>
      </c>
      <c r="F162" t="b" s="12">
        <f>IF(NOT(ISBLANK(G162)),1/(1/G162^$E162+1)*100)</f>
        <v>0</v>
      </c>
      <c r="G162" s="13"/>
      <c r="H162" t="b" s="12">
        <f>IF(NOT(ISBLANK(I162)),1/(1/I162^$E162+1)*100)</f>
        <v>0</v>
      </c>
      <c r="I162" s="13"/>
      <c r="J162" t="b" s="12">
        <f>IF(NOT(ISBLANK(K162)),1/(1/K162^$E162+1)*100)</f>
        <v>0</v>
      </c>
      <c r="K162" s="13"/>
      <c r="L162" s="17">
        <f>IF(NOT(ISBLANK(M162)),1/(1/M162^$E162+1)*100)</f>
        <v>98.0392156862745</v>
      </c>
      <c r="M162" s="12">
        <v>50</v>
      </c>
      <c r="N162" t="b" s="12">
        <f>IF(NOT(ISBLANK(O162)),1/(1/O162^$E162+1)*100)</f>
        <v>0</v>
      </c>
      <c r="O162" s="13"/>
      <c r="P162" t="b" s="12">
        <f>IF(NOT(ISBLANK(Q162)),1/(1/Q162^$E162+1)*100)</f>
        <v>0</v>
      </c>
      <c r="Q162" s="13"/>
      <c r="R162" t="b" s="12">
        <f>IF(NOT(ISBLANK(S162)),1/(1/S162^$E162+1)*100)</f>
        <v>0</v>
      </c>
      <c r="S162" s="13"/>
      <c r="T162" t="b" s="12">
        <f>IF(NOT(ISBLANK(U162)),1/(1/U162^$E162+1)*100)</f>
        <v>0</v>
      </c>
      <c r="U162" s="13"/>
      <c r="V162" s="12">
        <v>273</v>
      </c>
      <c r="W162" s="13"/>
    </row>
    <row r="163" ht="15.35" customHeight="1">
      <c r="A163" s="10">
        <v>162</v>
      </c>
      <c r="B163" t="s" s="11">
        <v>198</v>
      </c>
      <c r="C163" t="s" s="11">
        <v>177</v>
      </c>
      <c r="D163" t="s" s="11">
        <v>177</v>
      </c>
      <c r="E163" s="12">
        <f>IF(C163=D163,1,-1)</f>
        <v>1</v>
      </c>
      <c r="F163" t="b" s="12">
        <f>IF(NOT(ISBLANK(G163)),1/(1/G163^$E163+1)*100)</f>
        <v>0</v>
      </c>
      <c r="G163" s="13"/>
      <c r="H163" t="b" s="12">
        <f>IF(NOT(ISBLANK(I163)),1/(1/I163^$E163+1)*100)</f>
        <v>0</v>
      </c>
      <c r="I163" s="13"/>
      <c r="J163" t="b" s="12">
        <f>IF(NOT(ISBLANK(K163)),1/(1/K163^$E163+1)*100)</f>
        <v>0</v>
      </c>
      <c r="K163" s="13"/>
      <c r="L163" s="17">
        <f>IF(NOT(ISBLANK(M163)),1/(1/M163^$E163+1)*100)</f>
        <v>98.0392156862745</v>
      </c>
      <c r="M163" s="12">
        <v>50</v>
      </c>
      <c r="N163" t="b" s="12">
        <f>IF(NOT(ISBLANK(O163)),1/(1/O163^$E163+1)*100)</f>
        <v>0</v>
      </c>
      <c r="O163" s="13"/>
      <c r="P163" t="b" s="12">
        <f>IF(NOT(ISBLANK(Q163)),1/(1/Q163^$E163+1)*100)</f>
        <v>0</v>
      </c>
      <c r="Q163" s="13"/>
      <c r="R163" t="b" s="12">
        <f>IF(NOT(ISBLANK(S163)),1/(1/S163^$E163+1)*100)</f>
        <v>0</v>
      </c>
      <c r="S163" s="13"/>
      <c r="T163" t="b" s="12">
        <f>IF(NOT(ISBLANK(U163)),1/(1/U163^$E163+1)*100)</f>
        <v>0</v>
      </c>
      <c r="U163" s="13"/>
      <c r="V163" s="12">
        <v>273</v>
      </c>
      <c r="W163" s="13"/>
    </row>
    <row r="164" ht="15.35" customHeight="1">
      <c r="A164" s="10">
        <v>163</v>
      </c>
      <c r="B164" t="s" s="11">
        <v>199</v>
      </c>
      <c r="C164" t="s" s="11">
        <v>177</v>
      </c>
      <c r="D164" t="s" s="11">
        <v>177</v>
      </c>
      <c r="E164" s="12">
        <f>IF(C164=D164,1,-1)</f>
        <v>1</v>
      </c>
      <c r="F164" t="b" s="12">
        <f>IF(NOT(ISBLANK(G164)),1/(1/G164^$E164+1)*100)</f>
        <v>0</v>
      </c>
      <c r="G164" s="13"/>
      <c r="H164" t="b" s="12">
        <f>IF(NOT(ISBLANK(I164)),1/(1/I164^$E164+1)*100)</f>
        <v>0</v>
      </c>
      <c r="I164" s="13"/>
      <c r="J164" t="b" s="12">
        <f>IF(NOT(ISBLANK(K164)),1/(1/K164^$E164+1)*100)</f>
        <v>0</v>
      </c>
      <c r="K164" s="13"/>
      <c r="L164" s="17">
        <f>IF(NOT(ISBLANK(M164)),1/(1/M164^$E164+1)*100)</f>
        <v>98.0392156862745</v>
      </c>
      <c r="M164" s="12">
        <v>50</v>
      </c>
      <c r="N164" t="b" s="12">
        <f>IF(NOT(ISBLANK(O164)),1/(1/O164^$E164+1)*100)</f>
        <v>0</v>
      </c>
      <c r="O164" s="13"/>
      <c r="P164" t="b" s="12">
        <f>IF(NOT(ISBLANK(Q164)),1/(1/Q164^$E164+1)*100)</f>
        <v>0</v>
      </c>
      <c r="Q164" s="13"/>
      <c r="R164" t="b" s="12">
        <f>IF(NOT(ISBLANK(S164)),1/(1/S164^$E164+1)*100)</f>
        <v>0</v>
      </c>
      <c r="S164" s="13"/>
      <c r="T164" t="b" s="12">
        <f>IF(NOT(ISBLANK(U164)),1/(1/U164^$E164+1)*100)</f>
        <v>0</v>
      </c>
      <c r="U164" s="13"/>
      <c r="V164" s="12">
        <v>273</v>
      </c>
      <c r="W164" s="13"/>
    </row>
    <row r="165" ht="15.35" customHeight="1">
      <c r="A165" s="10">
        <v>164</v>
      </c>
      <c r="B165" t="s" s="11">
        <v>135</v>
      </c>
      <c r="C165" t="s" s="14">
        <v>178</v>
      </c>
      <c r="D165" t="s" s="11">
        <v>177</v>
      </c>
      <c r="E165" s="12">
        <f>IF(C165=D165,1,-1)</f>
        <v>-1</v>
      </c>
      <c r="F165" t="b" s="12">
        <f>IF(NOT(ISBLANK(G165)),1/(1/G165^$E165+1)*100)</f>
        <v>0</v>
      </c>
      <c r="G165" s="13"/>
      <c r="H165" t="b" s="12">
        <f>IF(NOT(ISBLANK(I165)),1/(1/I165^$E165+1)*100)</f>
        <v>0</v>
      </c>
      <c r="I165" s="13"/>
      <c r="J165" t="b" s="12">
        <f>IF(NOT(ISBLANK(K165)),1/(1/K165^$E165+1)*100)</f>
        <v>0</v>
      </c>
      <c r="K165" s="13"/>
      <c r="L165" s="17">
        <f>IF(NOT(ISBLANK(M165)),1/(1/M165^$E165+1)*100)</f>
        <v>1.96078431372549</v>
      </c>
      <c r="M165" s="12">
        <v>50</v>
      </c>
      <c r="N165" t="b" s="12">
        <f>IF(NOT(ISBLANK(O165)),1/(1/O165^$E165+1)*100)</f>
        <v>0</v>
      </c>
      <c r="O165" s="13"/>
      <c r="P165" t="b" s="12">
        <f>IF(NOT(ISBLANK(Q165)),1/(1/Q165^$E165+1)*100)</f>
        <v>0</v>
      </c>
      <c r="Q165" s="13"/>
      <c r="R165" t="b" s="12">
        <f>IF(NOT(ISBLANK(S165)),1/(1/S165^$E165+1)*100)</f>
        <v>0</v>
      </c>
      <c r="S165" s="13"/>
      <c r="T165" t="b" s="12">
        <f>IF(NOT(ISBLANK(U165)),1/(1/U165^$E165+1)*100)</f>
        <v>0</v>
      </c>
      <c r="U165" s="13"/>
      <c r="V165" s="12">
        <v>273</v>
      </c>
      <c r="W165" t="s" s="11">
        <v>200</v>
      </c>
    </row>
    <row r="166" ht="15.35" customHeight="1">
      <c r="A166" s="10">
        <v>165</v>
      </c>
      <c r="B166" t="s" s="11">
        <v>201</v>
      </c>
      <c r="C166" t="s" s="11">
        <v>178</v>
      </c>
      <c r="D166" t="s" s="11">
        <v>177</v>
      </c>
      <c r="E166" s="12">
        <f>IF(C166=D166,1,-1)</f>
        <v>-1</v>
      </c>
      <c r="F166" t="b" s="12">
        <f>IF(NOT(ISBLANK(G166)),1/(1/G166^$E166+1)*100)</f>
        <v>0</v>
      </c>
      <c r="G166" s="13"/>
      <c r="H166" s="12">
        <f>IF(NOT(ISBLANK(I166)),1/(1/I166^$E166+1)*100)</f>
        <v>38</v>
      </c>
      <c r="I166" s="12">
        <f>62/38</f>
        <v>1.63157894736842</v>
      </c>
      <c r="J166" t="b" s="12">
        <f>IF(NOT(ISBLANK(K166)),1/(1/K166^$E166+1)*100)</f>
        <v>0</v>
      </c>
      <c r="K166" s="13"/>
      <c r="L166" t="b" s="12">
        <f>IF(NOT(ISBLANK(M166)),1/(1/M166^$E166+1)*100)</f>
        <v>0</v>
      </c>
      <c r="M166" s="13"/>
      <c r="N166" t="b" s="12">
        <f>IF(NOT(ISBLANK(O166)),1/(1/O166^$E166+1)*100)</f>
        <v>0</v>
      </c>
      <c r="O166" s="13"/>
      <c r="P166" t="b" s="12">
        <f>IF(NOT(ISBLANK(Q166)),1/(1/Q166^$E166+1)*100)</f>
        <v>0</v>
      </c>
      <c r="Q166" s="13"/>
      <c r="R166" t="b" s="12">
        <f>IF(NOT(ISBLANK(S166)),1/(1/S166^$E166+1)*100)</f>
        <v>0</v>
      </c>
      <c r="S166" s="13"/>
      <c r="T166" t="b" s="12">
        <f>IF(NOT(ISBLANK(U166)),1/(1/U166^$E166+1)*100)</f>
        <v>0</v>
      </c>
      <c r="U166" s="13"/>
      <c r="V166" s="12">
        <v>273</v>
      </c>
      <c r="W166" t="s" s="11">
        <v>44</v>
      </c>
    </row>
    <row r="167" ht="15.35" customHeight="1">
      <c r="A167" s="10">
        <v>166</v>
      </c>
      <c r="B167" t="s" s="11">
        <v>202</v>
      </c>
      <c r="C167" t="s" s="11">
        <v>177</v>
      </c>
      <c r="D167" t="s" s="11">
        <v>177</v>
      </c>
      <c r="E167" s="12">
        <f>IF(C167=D167,1,-1)</f>
        <v>1</v>
      </c>
      <c r="F167" t="b" s="12">
        <f>IF(NOT(ISBLANK(G167)),1/(1/G167^$E167+1)*100)</f>
        <v>0</v>
      </c>
      <c r="G167" s="13"/>
      <c r="H167" s="12">
        <f>IF(NOT(ISBLANK(I167)),1/(1/I167^$E167+1)*100)</f>
        <v>90.99099099099099</v>
      </c>
      <c r="I167" s="12">
        <v>10.1</v>
      </c>
      <c r="J167" s="12">
        <f>IF(NOT(ISBLANK(K167)),1/(1/K167^$E167+1)*100)</f>
        <v>95</v>
      </c>
      <c r="K167" s="12">
        <v>19</v>
      </c>
      <c r="L167" t="b" s="12">
        <f>IF(NOT(ISBLANK(M167)),1/(1/M167^$E167+1)*100)</f>
        <v>0</v>
      </c>
      <c r="M167" s="13"/>
      <c r="N167" t="b" s="12">
        <f>IF(NOT(ISBLANK(O167)),1/(1/O167^$E167+1)*100)</f>
        <v>0</v>
      </c>
      <c r="O167" s="13"/>
      <c r="P167" s="12">
        <f>IF(NOT(ISBLANK(Q167)),1/(1/Q167^$E167+1)*100)</f>
        <v>90</v>
      </c>
      <c r="Q167" s="12">
        <v>9</v>
      </c>
      <c r="R167" t="b" s="12">
        <f>IF(NOT(ISBLANK(S167)),1/(1/S167^$E167+1)*100)</f>
        <v>0</v>
      </c>
      <c r="S167" s="13"/>
      <c r="T167" t="b" s="12">
        <f>IF(NOT(ISBLANK(U167)),1/(1/U167^$E167+1)*100)</f>
        <v>0</v>
      </c>
      <c r="U167" s="13"/>
      <c r="V167" s="12">
        <v>273</v>
      </c>
      <c r="W167" s="13"/>
    </row>
    <row r="168" ht="15.35" customHeight="1">
      <c r="A168" s="10">
        <v>167</v>
      </c>
      <c r="B168" t="s" s="11">
        <v>203</v>
      </c>
      <c r="C168" t="s" s="11">
        <v>178</v>
      </c>
      <c r="D168" t="s" s="11">
        <v>177</v>
      </c>
      <c r="E168" s="12">
        <f>IF(C168=D168,1,-1)</f>
        <v>-1</v>
      </c>
      <c r="F168" t="b" s="12">
        <f>IF(NOT(ISBLANK(G168)),1/(1/G168^$E168+1)*100)</f>
        <v>0</v>
      </c>
      <c r="G168" s="13"/>
      <c r="H168" s="12">
        <f>IF(NOT(ISBLANK(I168)),1/(1/I168^$E168+1)*100)</f>
        <v>10</v>
      </c>
      <c r="I168" s="12">
        <v>9</v>
      </c>
      <c r="J168" t="b" s="12">
        <f>IF(NOT(ISBLANK(K168)),1/(1/K168^$E168+1)*100)</f>
        <v>0</v>
      </c>
      <c r="K168" s="13"/>
      <c r="L168" t="b" s="12">
        <f>IF(NOT(ISBLANK(M168)),1/(1/M168^$E168+1)*100)</f>
        <v>0</v>
      </c>
      <c r="M168" s="13"/>
      <c r="N168" t="b" s="12">
        <f>IF(NOT(ISBLANK(O168)),1/(1/O168^$E168+1)*100)</f>
        <v>0</v>
      </c>
      <c r="O168" s="13"/>
      <c r="P168" t="b" s="12">
        <f>IF(NOT(ISBLANK(Q168)),1/(1/Q168^$E168+1)*100)</f>
        <v>0</v>
      </c>
      <c r="Q168" s="13"/>
      <c r="R168" t="b" s="12">
        <f>IF(NOT(ISBLANK(S168)),1/(1/S168^$E168+1)*100)</f>
        <v>0</v>
      </c>
      <c r="S168" s="13"/>
      <c r="T168" t="b" s="12">
        <f>IF(NOT(ISBLANK(U168)),1/(1/U168^$E168+1)*100)</f>
        <v>0</v>
      </c>
      <c r="U168" s="13"/>
      <c r="V168" s="12">
        <v>273</v>
      </c>
      <c r="W168" s="13"/>
    </row>
    <row r="169" ht="15.35" customHeight="1">
      <c r="A169" s="10">
        <v>168</v>
      </c>
      <c r="B169" t="s" s="11">
        <v>204</v>
      </c>
      <c r="C169" t="s" s="11">
        <v>177</v>
      </c>
      <c r="D169" t="s" s="11">
        <v>177</v>
      </c>
      <c r="E169" s="12">
        <f>IF(C169=D169,1,-1)</f>
        <v>1</v>
      </c>
      <c r="F169" t="b" s="12">
        <f>IF(NOT(ISBLANK(G169)),1/(1/G169^$E169+1)*100)</f>
        <v>0</v>
      </c>
      <c r="G169" s="13"/>
      <c r="H169" s="12">
        <f>IF(NOT(ISBLANK(I169)),1/(1/I169^$E169+1)*100)</f>
        <v>94.0119760479042</v>
      </c>
      <c r="I169" s="12">
        <v>15.7</v>
      </c>
      <c r="J169" t="b" s="12">
        <f>IF(NOT(ISBLANK(K169)),1/(1/K169^$E169+1)*100)</f>
        <v>0</v>
      </c>
      <c r="K169" s="13"/>
      <c r="L169" t="b" s="12">
        <f>IF(NOT(ISBLANK(M169)),1/(1/M169^$E169+1)*100)</f>
        <v>0</v>
      </c>
      <c r="M169" s="13"/>
      <c r="N169" t="b" s="12">
        <f>IF(NOT(ISBLANK(O169)),1/(1/O169^$E169+1)*100)</f>
        <v>0</v>
      </c>
      <c r="O169" s="13"/>
      <c r="P169" t="b" s="12">
        <f>IF(NOT(ISBLANK(Q169)),1/(1/Q169^$E169+1)*100)</f>
        <v>0</v>
      </c>
      <c r="Q169" s="13"/>
      <c r="R169" t="b" s="12">
        <f>IF(NOT(ISBLANK(S169)),1/(1/S169^$E169+1)*100)</f>
        <v>0</v>
      </c>
      <c r="S169" s="13"/>
      <c r="T169" t="b" s="12">
        <f>IF(NOT(ISBLANK(U169)),1/(1/U169^$E169+1)*100)</f>
        <v>0</v>
      </c>
      <c r="U169" s="13"/>
      <c r="V169" s="12">
        <v>273</v>
      </c>
      <c r="W169" s="13"/>
    </row>
    <row r="170" ht="15.35" customHeight="1">
      <c r="A170" s="10">
        <v>169</v>
      </c>
      <c r="B170" t="s" s="11">
        <v>205</v>
      </c>
      <c r="C170" t="s" s="11">
        <v>177</v>
      </c>
      <c r="D170" t="s" s="11">
        <v>177</v>
      </c>
      <c r="E170" s="12">
        <f>IF(C170=D170,1,-1)</f>
        <v>1</v>
      </c>
      <c r="F170" t="b" s="12">
        <f>IF(NOT(ISBLANK(G170)),1/(1/G170^$E170+1)*100)</f>
        <v>0</v>
      </c>
      <c r="G170" s="13"/>
      <c r="H170" s="12">
        <f>IF(NOT(ISBLANK(I170)),1/(1/I170^$E170+1)*100)</f>
        <v>89.01098901098899</v>
      </c>
      <c r="I170" s="12">
        <v>8.1</v>
      </c>
      <c r="J170" t="b" s="12">
        <f>IF(NOT(ISBLANK(K170)),1/(1/K170^$E170+1)*100)</f>
        <v>0</v>
      </c>
      <c r="K170" s="13"/>
      <c r="L170" t="b" s="12">
        <f>IF(NOT(ISBLANK(M170)),1/(1/M170^$E170+1)*100)</f>
        <v>0</v>
      </c>
      <c r="M170" s="13"/>
      <c r="N170" t="b" s="12">
        <f>IF(NOT(ISBLANK(O170)),1/(1/O170^$E170+1)*100)</f>
        <v>0</v>
      </c>
      <c r="O170" s="13"/>
      <c r="P170" t="b" s="12">
        <f>IF(NOT(ISBLANK(Q170)),1/(1/Q170^$E170+1)*100)</f>
        <v>0</v>
      </c>
      <c r="Q170" s="13"/>
      <c r="R170" t="b" s="12">
        <f>IF(NOT(ISBLANK(S170)),1/(1/S170^$E170+1)*100)</f>
        <v>0</v>
      </c>
      <c r="S170" s="13"/>
      <c r="T170" t="b" s="12">
        <f>IF(NOT(ISBLANK(U170)),1/(1/U170^$E170+1)*100)</f>
        <v>0</v>
      </c>
      <c r="U170" s="13"/>
      <c r="V170" s="12">
        <v>273</v>
      </c>
      <c r="W170" s="13"/>
    </row>
    <row r="171" ht="15.35" customHeight="1">
      <c r="A171" s="10">
        <v>170</v>
      </c>
      <c r="B171" t="s" s="11">
        <v>206</v>
      </c>
      <c r="C171" t="s" s="11">
        <v>177</v>
      </c>
      <c r="D171" t="s" s="11">
        <v>177</v>
      </c>
      <c r="E171" s="12">
        <f>IF(C171=D171,1,-1)</f>
        <v>1</v>
      </c>
      <c r="F171" t="b" s="12">
        <f>IF(NOT(ISBLANK(G171)),1/(1/G171^$E171+1)*100)</f>
        <v>0</v>
      </c>
      <c r="G171" s="13"/>
      <c r="H171" s="12">
        <f>IF(NOT(ISBLANK(I171)),1/(1/I171^$E171+1)*100)</f>
        <v>95</v>
      </c>
      <c r="I171" s="12">
        <v>19</v>
      </c>
      <c r="J171" t="b" s="12">
        <f>IF(NOT(ISBLANK(K171)),1/(1/K171^$E171+1)*100)</f>
        <v>0</v>
      </c>
      <c r="K171" s="13"/>
      <c r="L171" t="b" s="12">
        <f>IF(NOT(ISBLANK(M171)),1/(1/M171^$E171+1)*100)</f>
        <v>0</v>
      </c>
      <c r="M171" s="13"/>
      <c r="N171" t="b" s="12">
        <f>IF(NOT(ISBLANK(O171)),1/(1/O171^$E171+1)*100)</f>
        <v>0</v>
      </c>
      <c r="O171" s="13"/>
      <c r="P171" t="b" s="12">
        <f>IF(NOT(ISBLANK(Q171)),1/(1/Q171^$E171+1)*100)</f>
        <v>0</v>
      </c>
      <c r="Q171" s="13"/>
      <c r="R171" t="b" s="12">
        <f>IF(NOT(ISBLANK(S171)),1/(1/S171^$E171+1)*100)</f>
        <v>0</v>
      </c>
      <c r="S171" s="13"/>
      <c r="T171" t="b" s="12">
        <f>IF(NOT(ISBLANK(U171)),1/(1/U171^$E171+1)*100)</f>
        <v>0</v>
      </c>
      <c r="U171" s="13"/>
      <c r="V171" s="12">
        <v>273</v>
      </c>
      <c r="W171" s="13"/>
    </row>
    <row r="172" ht="15.35" customHeight="1">
      <c r="A172" s="10">
        <v>171</v>
      </c>
      <c r="B172" t="s" s="11">
        <v>207</v>
      </c>
      <c r="C172" t="s" s="11">
        <v>177</v>
      </c>
      <c r="D172" t="s" s="11">
        <v>177</v>
      </c>
      <c r="E172" s="12">
        <f>IF(C172=D172,1,-1)</f>
        <v>1</v>
      </c>
      <c r="F172" t="b" s="12">
        <f>IF(NOT(ISBLANK(G172)),1/(1/G172^$E172+1)*100)</f>
        <v>0</v>
      </c>
      <c r="G172" s="13"/>
      <c r="H172" s="12">
        <f>IF(NOT(ISBLANK(I172)),1/(1/I172^$E172+1)*100)</f>
        <v>75</v>
      </c>
      <c r="I172" s="12">
        <v>3</v>
      </c>
      <c r="J172" t="b" s="12">
        <f>IF(NOT(ISBLANK(K172)),1/(1/K172^$E172+1)*100)</f>
        <v>0</v>
      </c>
      <c r="K172" s="13"/>
      <c r="L172" t="b" s="12">
        <f>IF(NOT(ISBLANK(M172)),1/(1/M172^$E172+1)*100)</f>
        <v>0</v>
      </c>
      <c r="M172" s="13"/>
      <c r="N172" t="b" s="12">
        <f>IF(NOT(ISBLANK(O172)),1/(1/O172^$E172+1)*100)</f>
        <v>0</v>
      </c>
      <c r="O172" s="13"/>
      <c r="P172" t="b" s="12">
        <f>IF(NOT(ISBLANK(Q172)),1/(1/Q172^$E172+1)*100)</f>
        <v>0</v>
      </c>
      <c r="Q172" s="13"/>
      <c r="R172" t="b" s="12">
        <f>IF(NOT(ISBLANK(S172)),1/(1/S172^$E172+1)*100)</f>
        <v>0</v>
      </c>
      <c r="S172" s="13"/>
      <c r="T172" t="b" s="12">
        <f>IF(NOT(ISBLANK(U172)),1/(1/U172^$E172+1)*100)</f>
        <v>0</v>
      </c>
      <c r="U172" s="13"/>
      <c r="V172" s="12">
        <v>273</v>
      </c>
      <c r="W172" s="13"/>
    </row>
    <row r="173" ht="15.35" customHeight="1">
      <c r="A173" s="10">
        <v>172</v>
      </c>
      <c r="B173" t="s" s="11">
        <v>208</v>
      </c>
      <c r="C173" t="s" s="11">
        <v>177</v>
      </c>
      <c r="D173" t="s" s="11">
        <v>177</v>
      </c>
      <c r="E173" s="12">
        <f>IF(C173=D173,1,-1)</f>
        <v>1</v>
      </c>
      <c r="F173" t="b" s="12">
        <f>IF(NOT(ISBLANK(G173)),1/(1/G173^$E173+1)*100)</f>
        <v>0</v>
      </c>
      <c r="G173" s="13"/>
      <c r="H173" s="12">
        <f>IF(NOT(ISBLANK(I173)),1/(1/I173^$E173+1)*100)</f>
        <v>89.01098901098899</v>
      </c>
      <c r="I173" s="12">
        <v>8.1</v>
      </c>
      <c r="J173" t="b" s="12">
        <f>IF(NOT(ISBLANK(K173)),1/(1/K173^$E173+1)*100)</f>
        <v>0</v>
      </c>
      <c r="K173" s="13"/>
      <c r="L173" s="12">
        <f>IF(NOT(ISBLANK(M173)),1/(1/M173^$E173+1)*100)</f>
        <v>97.5609756097561</v>
      </c>
      <c r="M173" s="12">
        <v>40</v>
      </c>
      <c r="N173" t="b" s="12">
        <f>IF(NOT(ISBLANK(O173)),1/(1/O173^$E173+1)*100)</f>
        <v>0</v>
      </c>
      <c r="O173" s="13"/>
      <c r="P173" t="b" s="12">
        <f>IF(NOT(ISBLANK(Q173)),1/(1/Q173^$E173+1)*100)</f>
        <v>0</v>
      </c>
      <c r="Q173" s="13"/>
      <c r="R173" t="b" s="12">
        <f>IF(NOT(ISBLANK(S173)),1/(1/S173^$E173+1)*100)</f>
        <v>0</v>
      </c>
      <c r="S173" s="13"/>
      <c r="T173" t="b" s="12">
        <f>IF(NOT(ISBLANK(U173)),1/(1/U173^$E173+1)*100)</f>
        <v>0</v>
      </c>
      <c r="U173" s="13"/>
      <c r="V173" s="12">
        <v>273</v>
      </c>
      <c r="W173" s="13"/>
    </row>
    <row r="174" ht="15.35" customHeight="1">
      <c r="A174" s="10">
        <v>173</v>
      </c>
      <c r="B174" t="s" s="11">
        <v>209</v>
      </c>
      <c r="C174" t="s" s="11">
        <v>24</v>
      </c>
      <c r="D174" t="s" s="11">
        <v>24</v>
      </c>
      <c r="E174" s="12">
        <f>IF(C174=D174,1,-1)</f>
        <v>1</v>
      </c>
      <c r="F174" t="b" s="12">
        <f>IF(NOT(ISBLANK(G174)),1/(1/G174^$E174+1)*100)</f>
        <v>0</v>
      </c>
      <c r="G174" s="13"/>
      <c r="H174" t="b" s="12">
        <f>IF(NOT(ISBLANK(I174)),1/(1/I174^$E174+1)*100)</f>
        <v>0</v>
      </c>
      <c r="I174" s="13"/>
      <c r="J174" t="b" s="12">
        <f>IF(NOT(ISBLANK(K174)),1/(1/K174^$E174+1)*100)</f>
        <v>0</v>
      </c>
      <c r="K174" s="13"/>
      <c r="L174" s="12">
        <f>IF(NOT(ISBLANK(M174)),1/(1/M174^$E174+1)*100)</f>
        <v>69.6969696969697</v>
      </c>
      <c r="M174" s="12">
        <v>2.3</v>
      </c>
      <c r="N174" t="b" s="12">
        <f>IF(NOT(ISBLANK(O174)),1/(1/O174^$E174+1)*100)</f>
        <v>0</v>
      </c>
      <c r="O174" s="13"/>
      <c r="P174" t="b" s="12">
        <f>IF(NOT(ISBLANK(Q174)),1/(1/Q174^$E174+1)*100)</f>
        <v>0</v>
      </c>
      <c r="Q174" s="13"/>
      <c r="R174" t="b" s="12">
        <f>IF(NOT(ISBLANK(S174)),1/(1/S174^$E174+1)*100)</f>
        <v>0</v>
      </c>
      <c r="S174" s="13"/>
      <c r="T174" t="b" s="12">
        <f>IF(NOT(ISBLANK(U174)),1/(1/U174^$E174+1)*100)</f>
        <v>0</v>
      </c>
      <c r="U174" s="13"/>
      <c r="V174" s="12">
        <v>273</v>
      </c>
      <c r="W174" s="13"/>
    </row>
    <row r="175" ht="15.35" customHeight="1">
      <c r="A175" s="10">
        <v>174</v>
      </c>
      <c r="B175" t="s" s="11">
        <v>210</v>
      </c>
      <c r="C175" t="s" s="11">
        <v>25</v>
      </c>
      <c r="D175" t="s" s="11">
        <v>25</v>
      </c>
      <c r="E175" s="12">
        <f>IF(C175=D175,1,-1)</f>
        <v>1</v>
      </c>
      <c r="F175" t="b" s="12">
        <f>IF(NOT(ISBLANK(G175)),1/(1/G175^$E175+1)*100)</f>
        <v>0</v>
      </c>
      <c r="G175" s="13"/>
      <c r="H175" s="12">
        <f>IF(NOT(ISBLANK(I175)),1/(1/I175^$E175+1)*100)</f>
        <v>50</v>
      </c>
      <c r="I175" s="12">
        <v>1</v>
      </c>
      <c r="J175" t="b" s="12">
        <f>IF(NOT(ISBLANK(K175)),1/(1/K175^$E175+1)*100)</f>
        <v>0</v>
      </c>
      <c r="K175" s="13"/>
      <c r="L175" t="b" s="12">
        <f>IF(NOT(ISBLANK(M175)),1/(1/M175^$E175+1)*100)</f>
        <v>0</v>
      </c>
      <c r="M175" s="13"/>
      <c r="N175" t="b" s="12">
        <f>IF(NOT(ISBLANK(O175)),1/(1/O175^$E175+1)*100)</f>
        <v>0</v>
      </c>
      <c r="O175" s="13"/>
      <c r="P175" t="b" s="12">
        <f>IF(NOT(ISBLANK(Q175)),1/(1/Q175^$E175+1)*100)</f>
        <v>0</v>
      </c>
      <c r="Q175" s="13"/>
      <c r="R175" t="b" s="12">
        <f>IF(NOT(ISBLANK(S175)),1/(1/S175^$E175+1)*100)</f>
        <v>0</v>
      </c>
      <c r="S175" s="13"/>
      <c r="T175" t="b" s="12">
        <f>IF(NOT(ISBLANK(U175)),1/(1/U175^$E175+1)*100)</f>
        <v>0</v>
      </c>
      <c r="U175" s="13"/>
      <c r="V175" s="12">
        <v>273</v>
      </c>
      <c r="W175" s="13"/>
    </row>
    <row r="176" ht="15.35" customHeight="1">
      <c r="A176" s="10">
        <v>175</v>
      </c>
      <c r="B176" t="s" s="11">
        <v>211</v>
      </c>
      <c r="C176" t="s" s="11">
        <v>24</v>
      </c>
      <c r="D176" t="s" s="11">
        <v>25</v>
      </c>
      <c r="E176" s="12">
        <f>IF(C176=D176,1,-1)</f>
        <v>-1</v>
      </c>
      <c r="F176" t="b" s="12">
        <f>IF(NOT(ISBLANK(G176)),1/(1/G176^$E176+1)*100)</f>
        <v>0</v>
      </c>
      <c r="G176" s="13"/>
      <c r="H176" s="12">
        <f>IF(NOT(ISBLANK(I176)),1/(1/I176^$E176+1)*100)</f>
        <v>32.051282051282</v>
      </c>
      <c r="I176" s="12">
        <v>2.12</v>
      </c>
      <c r="J176" t="b" s="12">
        <f>IF(NOT(ISBLANK(K176)),1/(1/K176^$E176+1)*100)</f>
        <v>0</v>
      </c>
      <c r="K176" s="13"/>
      <c r="L176" t="b" s="12">
        <f>IF(NOT(ISBLANK(M176)),1/(1/M176^$E176+1)*100)</f>
        <v>0</v>
      </c>
      <c r="M176" s="13"/>
      <c r="N176" t="b" s="12">
        <f>IF(NOT(ISBLANK(O176)),1/(1/O176^$E176+1)*100)</f>
        <v>0</v>
      </c>
      <c r="O176" s="13"/>
      <c r="P176" t="b" s="12">
        <f>IF(NOT(ISBLANK(Q176)),1/(1/Q176^$E176+1)*100)</f>
        <v>0</v>
      </c>
      <c r="Q176" s="13"/>
      <c r="R176" t="b" s="12">
        <f>IF(NOT(ISBLANK(S176)),1/(1/S176^$E176+1)*100)</f>
        <v>0</v>
      </c>
      <c r="S176" s="13"/>
      <c r="T176" t="b" s="12">
        <f>IF(NOT(ISBLANK(U176)),1/(1/U176^$E176+1)*100)</f>
        <v>0</v>
      </c>
      <c r="U176" s="13"/>
      <c r="V176" s="12">
        <v>273</v>
      </c>
      <c r="W176" s="13"/>
    </row>
    <row r="177" ht="15.35" customHeight="1">
      <c r="A177" s="10">
        <v>176</v>
      </c>
      <c r="B177" t="s" s="11">
        <v>212</v>
      </c>
      <c r="C177" t="s" s="11">
        <v>24</v>
      </c>
      <c r="D177" t="s" s="11">
        <v>25</v>
      </c>
      <c r="E177" s="12">
        <f>IF(C177=D177,1,-1)</f>
        <v>-1</v>
      </c>
      <c r="F177" t="b" s="12">
        <f>IF(NOT(ISBLANK(G177)),1/(1/G177^$E177+1)*100)</f>
        <v>0</v>
      </c>
      <c r="G177" s="13"/>
      <c r="H177" s="12">
        <f>IF(NOT(ISBLANK(I177)),1/(1/I177^$E177+1)*100)</f>
        <v>27.7777777777778</v>
      </c>
      <c r="I177" s="12">
        <v>2.6</v>
      </c>
      <c r="J177" t="b" s="12">
        <f>IF(NOT(ISBLANK(K177)),1/(1/K177^$E177+1)*100)</f>
        <v>0</v>
      </c>
      <c r="K177" s="13"/>
      <c r="L177" t="b" s="12">
        <f>IF(NOT(ISBLANK(M177)),1/(1/M177^$E177+1)*100)</f>
        <v>0</v>
      </c>
      <c r="M177" s="13"/>
      <c r="N177" t="b" s="12">
        <f>IF(NOT(ISBLANK(O177)),1/(1/O177^$E177+1)*100)</f>
        <v>0</v>
      </c>
      <c r="O177" s="13"/>
      <c r="P177" t="b" s="12">
        <f>IF(NOT(ISBLANK(Q177)),1/(1/Q177^$E177+1)*100)</f>
        <v>0</v>
      </c>
      <c r="Q177" s="13"/>
      <c r="R177" t="b" s="12">
        <f>IF(NOT(ISBLANK(S177)),1/(1/S177^$E177+1)*100)</f>
        <v>0</v>
      </c>
      <c r="S177" s="13"/>
      <c r="T177" t="b" s="12">
        <f>IF(NOT(ISBLANK(U177)),1/(1/U177^$E177+1)*100)</f>
        <v>0</v>
      </c>
      <c r="U177" s="13"/>
      <c r="V177" s="12">
        <v>273</v>
      </c>
      <c r="W177" s="13"/>
    </row>
    <row r="178" ht="15.35" customHeight="1">
      <c r="A178" s="10">
        <v>177</v>
      </c>
      <c r="B178" t="s" s="11">
        <v>213</v>
      </c>
      <c r="C178" t="s" s="11">
        <v>25</v>
      </c>
      <c r="D178" t="s" s="11">
        <v>25</v>
      </c>
      <c r="E178" s="12">
        <f>IF(C178=D178,1,-1)</f>
        <v>1</v>
      </c>
      <c r="F178" t="b" s="12">
        <f>IF(NOT(ISBLANK(G178)),1/(1/G178^$E178+1)*100)</f>
        <v>0</v>
      </c>
      <c r="G178" s="13"/>
      <c r="H178" s="12">
        <f>IF(NOT(ISBLANK(I178)),1/(1/I178^$E178+1)*100)</f>
        <v>85.0746268656716</v>
      </c>
      <c r="I178" s="12">
        <v>5.7</v>
      </c>
      <c r="J178" t="b" s="12">
        <f>IF(NOT(ISBLANK(K178)),1/(1/K178^$E178+1)*100)</f>
        <v>0</v>
      </c>
      <c r="K178" s="13"/>
      <c r="L178" t="b" s="12">
        <f>IF(NOT(ISBLANK(M178)),1/(1/M178^$E178+1)*100)</f>
        <v>0</v>
      </c>
      <c r="M178" s="13"/>
      <c r="N178" t="b" s="12">
        <f>IF(NOT(ISBLANK(O178)),1/(1/O178^$E178+1)*100)</f>
        <v>0</v>
      </c>
      <c r="O178" s="13"/>
      <c r="P178" t="b" s="12">
        <f>IF(NOT(ISBLANK(Q178)),1/(1/Q178^$E178+1)*100)</f>
        <v>0</v>
      </c>
      <c r="Q178" s="13"/>
      <c r="R178" t="b" s="12">
        <f>IF(NOT(ISBLANK(S178)),1/(1/S178^$E178+1)*100)</f>
        <v>0</v>
      </c>
      <c r="S178" s="13"/>
      <c r="T178" t="b" s="12">
        <f>IF(NOT(ISBLANK(U178)),1/(1/U178^$E178+1)*100)</f>
        <v>0</v>
      </c>
      <c r="U178" s="13"/>
      <c r="V178" s="12">
        <v>273</v>
      </c>
      <c r="W178" s="13"/>
    </row>
    <row r="179" ht="15.35" customHeight="1">
      <c r="A179" s="10">
        <v>178</v>
      </c>
      <c r="B179" t="s" s="11">
        <v>214</v>
      </c>
      <c r="C179" t="s" s="11">
        <v>25</v>
      </c>
      <c r="D179" t="s" s="11">
        <v>25</v>
      </c>
      <c r="E179" s="12">
        <f>IF(C179=D179,1,-1)</f>
        <v>1</v>
      </c>
      <c r="F179" t="b" s="12">
        <f>IF(NOT(ISBLANK(G179)),1/(1/G179^$E179+1)*100)</f>
        <v>0</v>
      </c>
      <c r="G179" s="13"/>
      <c r="H179" s="12">
        <f>IF(NOT(ISBLANK(I179)),1/(1/I179^$E179+1)*100)</f>
        <v>95</v>
      </c>
      <c r="I179" s="12">
        <v>19</v>
      </c>
      <c r="J179" t="b" s="12">
        <f>IF(NOT(ISBLANK(K179)),1/(1/K179^$E179+1)*100)</f>
        <v>0</v>
      </c>
      <c r="K179" s="13"/>
      <c r="L179" t="b" s="12">
        <f>IF(NOT(ISBLANK(M179)),1/(1/M179^$E179+1)*100)</f>
        <v>0</v>
      </c>
      <c r="M179" s="13"/>
      <c r="N179" t="b" s="12">
        <f>IF(NOT(ISBLANK(O179)),1/(1/O179^$E179+1)*100)</f>
        <v>0</v>
      </c>
      <c r="O179" s="13"/>
      <c r="P179" t="b" s="12">
        <f>IF(NOT(ISBLANK(Q179)),1/(1/Q179^$E179+1)*100)</f>
        <v>0</v>
      </c>
      <c r="Q179" s="13"/>
      <c r="R179" t="b" s="12">
        <f>IF(NOT(ISBLANK(S179)),1/(1/S179^$E179+1)*100)</f>
        <v>0</v>
      </c>
      <c r="S179" s="13"/>
      <c r="T179" t="b" s="12">
        <f>IF(NOT(ISBLANK(U179)),1/(1/U179^$E179+1)*100)</f>
        <v>0</v>
      </c>
      <c r="U179" s="13"/>
      <c r="V179" s="12">
        <v>273</v>
      </c>
      <c r="W179" s="13"/>
    </row>
    <row r="180" ht="15.35" customHeight="1">
      <c r="A180" s="10">
        <v>179</v>
      </c>
      <c r="B180" t="s" s="11">
        <v>215</v>
      </c>
      <c r="C180" t="s" s="11">
        <v>177</v>
      </c>
      <c r="D180" t="s" s="11">
        <v>178</v>
      </c>
      <c r="E180" s="12">
        <f>IF(C180=D180,1,-1)</f>
        <v>-1</v>
      </c>
      <c r="F180" t="b" s="12">
        <f>IF(NOT(ISBLANK(G180)),1/(1/G180^$E180+1)*100)</f>
        <v>0</v>
      </c>
      <c r="G180" s="13"/>
      <c r="H180" s="12">
        <f>IF(NOT(ISBLANK(I180)),1/(1/I180^$E180+1)*100)</f>
        <v>3.03030303030303</v>
      </c>
      <c r="I180" s="12">
        <v>32</v>
      </c>
      <c r="J180" t="b" s="12">
        <f>IF(NOT(ISBLANK(K180)),1/(1/K180^$E180+1)*100)</f>
        <v>0</v>
      </c>
      <c r="K180" s="13"/>
      <c r="L180" t="b" s="12">
        <f>IF(NOT(ISBLANK(M180)),1/(1/M180^$E180+1)*100)</f>
        <v>0</v>
      </c>
      <c r="M180" s="13"/>
      <c r="N180" t="b" s="12">
        <f>IF(NOT(ISBLANK(O180)),1/(1/O180^$E180+1)*100)</f>
        <v>0</v>
      </c>
      <c r="O180" s="13"/>
      <c r="P180" t="b" s="12">
        <f>IF(NOT(ISBLANK(Q180)),1/(1/Q180^$E180+1)*100)</f>
        <v>0</v>
      </c>
      <c r="Q180" s="13"/>
      <c r="R180" t="b" s="12">
        <f>IF(NOT(ISBLANK(S180)),1/(1/S180^$E180+1)*100)</f>
        <v>0</v>
      </c>
      <c r="S180" s="13"/>
      <c r="T180" t="b" s="12">
        <f>IF(NOT(ISBLANK(U180)),1/(1/U180^$E180+1)*100)</f>
        <v>0</v>
      </c>
      <c r="U180" s="13"/>
      <c r="V180" s="12">
        <v>273</v>
      </c>
      <c r="W180" s="13"/>
    </row>
    <row r="181" ht="15.35" customHeight="1">
      <c r="A181" s="10">
        <v>180</v>
      </c>
      <c r="B181" t="s" s="11">
        <v>216</v>
      </c>
      <c r="C181" t="s" s="11">
        <v>177</v>
      </c>
      <c r="D181" t="s" s="11">
        <v>177</v>
      </c>
      <c r="E181" s="12">
        <f>IF(C181=D181,1,-1)</f>
        <v>1</v>
      </c>
      <c r="F181" t="b" s="12">
        <f>IF(NOT(ISBLANK(G181)),1/(1/G181^$E181+1)*100)</f>
        <v>0</v>
      </c>
      <c r="G181" s="13"/>
      <c r="H181" t="b" s="12">
        <f>IF(NOT(ISBLANK(I181)),1/(1/I181^$E181+1)*100)</f>
        <v>0</v>
      </c>
      <c r="I181" s="13"/>
      <c r="J181" s="12">
        <f>IF(NOT(ISBLANK(K181)),1/(1/K181^$E181+1)*100)</f>
        <v>90.99099099099099</v>
      </c>
      <c r="K181" s="12">
        <v>10.1</v>
      </c>
      <c r="L181" t="b" s="12">
        <f>IF(NOT(ISBLANK(M181)),1/(1/M181^$E181+1)*100)</f>
        <v>0</v>
      </c>
      <c r="M181" s="13"/>
      <c r="N181" s="12">
        <f>IF(NOT(ISBLANK(O181)),1/(1/O181^$E181+1)*100)</f>
        <v>99.009900990099</v>
      </c>
      <c r="O181" s="12">
        <v>100</v>
      </c>
      <c r="P181" s="12">
        <f>IF(NOT(ISBLANK(Q181)),1/(1/Q181^$E181+1)*100)</f>
        <v>99.009900990099</v>
      </c>
      <c r="Q181" s="12">
        <v>100</v>
      </c>
      <c r="R181" t="b" s="12">
        <f>IF(NOT(ISBLANK(S181)),1/(1/S181^$E181+1)*100)</f>
        <v>0</v>
      </c>
      <c r="S181" s="13"/>
      <c r="T181" t="b" s="12">
        <f>IF(NOT(ISBLANK(U181)),1/(1/U181^$E181+1)*100)</f>
        <v>0</v>
      </c>
      <c r="U181" s="13"/>
      <c r="V181" s="12">
        <v>273</v>
      </c>
      <c r="W181" s="13"/>
    </row>
    <row r="182" ht="15.35" customHeight="1">
      <c r="A182" s="10">
        <v>181</v>
      </c>
      <c r="B182" t="s" s="11">
        <v>217</v>
      </c>
      <c r="C182" t="s" s="11">
        <v>178</v>
      </c>
      <c r="D182" t="s" s="11">
        <v>177</v>
      </c>
      <c r="E182" s="12">
        <f>IF(C182=D182,1,-1)</f>
        <v>-1</v>
      </c>
      <c r="F182" t="b" s="12">
        <f>IF(NOT(ISBLANK(G182)),1/(1/G182^$E182+1)*100)</f>
        <v>0</v>
      </c>
      <c r="G182" s="13"/>
      <c r="H182" t="b" s="12">
        <f>IF(NOT(ISBLANK(I182)),1/(1/I182^$E182+1)*100)</f>
        <v>0</v>
      </c>
      <c r="I182" s="13"/>
      <c r="J182" s="12">
        <f>IF(NOT(ISBLANK(K182)),1/(1/K182^$E182+1)*100)</f>
        <v>38.0228136882129</v>
      </c>
      <c r="K182" s="12">
        <v>1.63</v>
      </c>
      <c r="L182" t="b" s="12">
        <f>IF(NOT(ISBLANK(M182)),1/(1/M182^$E182+1)*100)</f>
        <v>0</v>
      </c>
      <c r="M182" s="13"/>
      <c r="N182" s="12">
        <f>IF(NOT(ISBLANK(O182)),1/(1/O182^$E182+1)*100)</f>
        <v>33.3333333333333</v>
      </c>
      <c r="O182" s="12">
        <v>2</v>
      </c>
      <c r="P182" s="12">
        <f>IF(NOT(ISBLANK(Q182)),1/(1/Q182^$E182+1)*100)</f>
        <v>33.3333333333333</v>
      </c>
      <c r="Q182" s="12">
        <v>2</v>
      </c>
      <c r="R182" s="12">
        <f>IF(NOT(ISBLANK(S182)),1/(1/S182^$E182+1)*100)</f>
        <v>31.25</v>
      </c>
      <c r="S182" s="12">
        <v>2.2</v>
      </c>
      <c r="T182" s="12">
        <f>IF(NOT(ISBLANK(U182)),1/(1/U182^$E182+1)*100)</f>
        <v>31.25</v>
      </c>
      <c r="U182" s="12">
        <v>2.2</v>
      </c>
      <c r="V182" s="12">
        <v>273</v>
      </c>
      <c r="W182" s="13"/>
    </row>
    <row r="183" ht="15.35" customHeight="1">
      <c r="A183" s="10">
        <v>182</v>
      </c>
      <c r="B183" t="s" s="11">
        <v>218</v>
      </c>
      <c r="C183" t="s" s="11">
        <v>177</v>
      </c>
      <c r="D183" t="s" s="11">
        <v>178</v>
      </c>
      <c r="E183" s="12">
        <f>IF(C183=D183,1,-1)</f>
        <v>-1</v>
      </c>
      <c r="F183" t="b" s="12">
        <f>IF(NOT(ISBLANK(G183)),1/(1/G183^$E183+1)*100)</f>
        <v>0</v>
      </c>
      <c r="G183" s="13"/>
      <c r="H183" t="b" s="12">
        <f>IF(NOT(ISBLANK(I183)),1/(1/I183^$E183+1)*100)</f>
        <v>0</v>
      </c>
      <c r="I183" s="13"/>
      <c r="J183" s="12">
        <f>IF(NOT(ISBLANK(K183)),1/(1/K183^$E183+1)*100)</f>
        <v>5</v>
      </c>
      <c r="K183" s="12">
        <v>19</v>
      </c>
      <c r="L183" t="b" s="12">
        <f>IF(NOT(ISBLANK(M183)),1/(1/M183^$E183+1)*100)</f>
        <v>0</v>
      </c>
      <c r="M183" s="13"/>
      <c r="N183" s="12">
        <f>IF(NOT(ISBLANK(O183)),1/(1/O183^$E183+1)*100)</f>
        <v>0.99009900990099</v>
      </c>
      <c r="O183" s="12">
        <v>100</v>
      </c>
      <c r="P183" s="12">
        <f>IF(NOT(ISBLANK(Q183)),1/(1/Q183^$E183+1)*100)</f>
        <v>0.99009900990099</v>
      </c>
      <c r="Q183" s="12">
        <v>100</v>
      </c>
      <c r="R183" s="12">
        <f>IF(NOT(ISBLANK(S183)),1/(1/S183^$E183+1)*100)</f>
        <v>0.99009900990099</v>
      </c>
      <c r="S183" s="12">
        <v>100</v>
      </c>
      <c r="T183" s="12">
        <f>IF(NOT(ISBLANK(U183)),1/(1/U183^$E183+1)*100)</f>
        <v>0.99009900990099</v>
      </c>
      <c r="U183" s="12">
        <v>100</v>
      </c>
      <c r="V183" s="12">
        <v>273</v>
      </c>
      <c r="W183" s="13"/>
    </row>
    <row r="184" ht="15.35" customHeight="1">
      <c r="A184" s="10">
        <v>183</v>
      </c>
      <c r="B184" t="s" s="11">
        <v>219</v>
      </c>
      <c r="C184" t="s" s="11">
        <v>177</v>
      </c>
      <c r="D184" t="s" s="11">
        <v>177</v>
      </c>
      <c r="E184" s="12">
        <f>IF(C184=D184,1,-1)</f>
        <v>1</v>
      </c>
      <c r="F184" t="b" s="12">
        <f>IF(NOT(ISBLANK(G184)),1/(1/G184^$E184+1)*100)</f>
        <v>0</v>
      </c>
      <c r="G184" s="13"/>
      <c r="H184" s="12">
        <f>IF(NOT(ISBLANK(I184)),1/(1/I184^$E184+1)*100)</f>
        <v>95</v>
      </c>
      <c r="I184" s="12">
        <v>19</v>
      </c>
      <c r="J184" t="b" s="12">
        <f>IF(NOT(ISBLANK(K184)),1/(1/K184^$E184+1)*100)</f>
        <v>0</v>
      </c>
      <c r="K184" s="13"/>
      <c r="L184" t="b" s="12">
        <f>IF(NOT(ISBLANK(M184)),1/(1/M184^$E184+1)*100)</f>
        <v>0</v>
      </c>
      <c r="M184" s="13"/>
      <c r="N184" t="b" s="12">
        <f>IF(NOT(ISBLANK(O184)),1/(1/O184^$E184+1)*100)</f>
        <v>0</v>
      </c>
      <c r="O184" s="13"/>
      <c r="P184" t="b" s="12">
        <f>IF(NOT(ISBLANK(Q184)),1/(1/Q184^$E184+1)*100)</f>
        <v>0</v>
      </c>
      <c r="Q184" s="13"/>
      <c r="R184" t="b" s="12">
        <f>IF(NOT(ISBLANK(S184)),1/(1/S184^$E184+1)*100)</f>
        <v>0</v>
      </c>
      <c r="S184" s="13"/>
      <c r="T184" t="b" s="12">
        <f>IF(NOT(ISBLANK(U184)),1/(1/U184^$E184+1)*100)</f>
        <v>0</v>
      </c>
      <c r="U184" s="13"/>
      <c r="V184" s="12">
        <v>273</v>
      </c>
      <c r="W184" s="13"/>
    </row>
    <row r="185" ht="15.35" customHeight="1">
      <c r="A185" s="10">
        <v>184</v>
      </c>
      <c r="B185" t="s" s="11">
        <v>220</v>
      </c>
      <c r="C185" t="s" s="11">
        <v>177</v>
      </c>
      <c r="D185" t="s" s="11">
        <v>177</v>
      </c>
      <c r="E185" s="12">
        <f>IF(C185=D185,1,-1)</f>
        <v>1</v>
      </c>
      <c r="F185" t="b" s="12">
        <f>IF(NOT(ISBLANK(G185)),1/(1/G185^$E185+1)*100)</f>
        <v>0</v>
      </c>
      <c r="G185" s="13"/>
      <c r="H185" s="12">
        <f>IF(NOT(ISBLANK(I185)),1/(1/I185^$E185+1)*100)</f>
        <v>68.75</v>
      </c>
      <c r="I185" s="12">
        <v>2.2</v>
      </c>
      <c r="J185" t="b" s="12">
        <f>IF(NOT(ISBLANK(K185)),1/(1/K185^$E185+1)*100)</f>
        <v>0</v>
      </c>
      <c r="K185" s="13"/>
      <c r="L185" t="b" s="12">
        <f>IF(NOT(ISBLANK(M185)),1/(1/M185^$E185+1)*100)</f>
        <v>0</v>
      </c>
      <c r="M185" s="13"/>
      <c r="N185" t="b" s="12">
        <f>IF(NOT(ISBLANK(O185)),1/(1/O185^$E185+1)*100)</f>
        <v>0</v>
      </c>
      <c r="O185" s="13"/>
      <c r="P185" t="b" s="12">
        <f>IF(NOT(ISBLANK(Q185)),1/(1/Q185^$E185+1)*100)</f>
        <v>0</v>
      </c>
      <c r="Q185" s="13"/>
      <c r="R185" t="b" s="12">
        <f>IF(NOT(ISBLANK(S185)),1/(1/S185^$E185+1)*100)</f>
        <v>0</v>
      </c>
      <c r="S185" s="13"/>
      <c r="T185" t="b" s="12">
        <f>IF(NOT(ISBLANK(U185)),1/(1/U185^$E185+1)*100)</f>
        <v>0</v>
      </c>
      <c r="U185" s="13"/>
      <c r="V185" s="12">
        <v>273</v>
      </c>
      <c r="W185" s="13"/>
    </row>
    <row r="186" ht="15.35" customHeight="1">
      <c r="A186" s="10">
        <v>185</v>
      </c>
      <c r="B186" t="s" s="11">
        <v>221</v>
      </c>
      <c r="C186" t="s" s="11">
        <v>178</v>
      </c>
      <c r="D186" t="s" s="11">
        <v>178</v>
      </c>
      <c r="E186" s="12">
        <f>IF(C186=D186,1,-1)</f>
        <v>1</v>
      </c>
      <c r="F186" t="b" s="12">
        <f>IF(NOT(ISBLANK(G186)),1/(1/G186^$E186+1)*100)</f>
        <v>0</v>
      </c>
      <c r="G186" s="13"/>
      <c r="H186" s="12">
        <f>IF(NOT(ISBLANK(I186)),1/(1/I186^$E186+1)*100)</f>
        <v>69.96996996996999</v>
      </c>
      <c r="I186" s="12">
        <v>2.33</v>
      </c>
      <c r="J186" t="b" s="12">
        <f>IF(NOT(ISBLANK(K186)),1/(1/K186^$E186+1)*100)</f>
        <v>0</v>
      </c>
      <c r="K186" s="13"/>
      <c r="L186" s="12">
        <f>IF(NOT(ISBLANK(M186)),1/(1/M186^$E186+1)*100)</f>
        <v>83.0508474576271</v>
      </c>
      <c r="M186" s="12">
        <v>4.9</v>
      </c>
      <c r="N186" t="b" s="12">
        <f>IF(NOT(ISBLANK(O186)),1/(1/O186^$E186+1)*100)</f>
        <v>0</v>
      </c>
      <c r="O186" s="13"/>
      <c r="P186" t="b" s="12">
        <f>IF(NOT(ISBLANK(Q186)),1/(1/Q186^$E186+1)*100)</f>
        <v>0</v>
      </c>
      <c r="Q186" s="13"/>
      <c r="R186" t="b" s="12">
        <f>IF(NOT(ISBLANK(S186)),1/(1/S186^$E186+1)*100)</f>
        <v>0</v>
      </c>
      <c r="S186" s="13"/>
      <c r="T186" t="b" s="12">
        <f>IF(NOT(ISBLANK(U186)),1/(1/U186^$E186+1)*100)</f>
        <v>0</v>
      </c>
      <c r="U186" s="13"/>
      <c r="V186" s="12">
        <v>273</v>
      </c>
      <c r="W186" s="13"/>
    </row>
    <row r="187" ht="15.35" customHeight="1">
      <c r="A187" s="10">
        <v>186</v>
      </c>
      <c r="B187" t="s" s="11">
        <v>222</v>
      </c>
      <c r="C187" t="s" s="11">
        <v>178</v>
      </c>
      <c r="D187" t="s" s="11">
        <v>178</v>
      </c>
      <c r="E187" s="12">
        <f>IF(C187=D187,1,-1)</f>
        <v>1</v>
      </c>
      <c r="F187" t="b" s="12">
        <f>IF(NOT(ISBLANK(G187)),1/(1/G187^$E187+1)*100)</f>
        <v>0</v>
      </c>
      <c r="G187" s="13"/>
      <c r="H187" t="b" s="12">
        <f>IF(NOT(ISBLANK(I187)),1/(1/I187^$E187+1)*100)</f>
        <v>0</v>
      </c>
      <c r="I187" s="13"/>
      <c r="J187" s="12">
        <f>IF(NOT(ISBLANK(K187)),1/(1/K187^$E187+1)*100)</f>
        <v>75</v>
      </c>
      <c r="K187" s="12">
        <v>3</v>
      </c>
      <c r="L187" t="b" s="12">
        <f>IF(NOT(ISBLANK(M187)),1/(1/M187^$E187+1)*100)</f>
        <v>0</v>
      </c>
      <c r="M187" s="13"/>
      <c r="N187" t="b" s="12">
        <f>IF(NOT(ISBLANK(O187)),1/(1/O187^$E187+1)*100)</f>
        <v>0</v>
      </c>
      <c r="O187" s="13"/>
      <c r="P187" t="b" s="12">
        <f>IF(NOT(ISBLANK(Q187)),1/(1/Q187^$E187+1)*100)</f>
        <v>0</v>
      </c>
      <c r="Q187" s="13"/>
      <c r="R187" t="b" s="12">
        <f>IF(NOT(ISBLANK(S187)),1/(1/S187^$E187+1)*100)</f>
        <v>0</v>
      </c>
      <c r="S187" s="13"/>
      <c r="T187" t="b" s="12">
        <f>IF(NOT(ISBLANK(U187)),1/(1/U187^$E187+1)*100)</f>
        <v>0</v>
      </c>
      <c r="U187" s="13"/>
      <c r="V187" s="12">
        <v>273</v>
      </c>
      <c r="W187" s="13"/>
    </row>
    <row r="188" ht="15.35" customHeight="1">
      <c r="A188" s="10">
        <v>187</v>
      </c>
      <c r="B188" t="s" s="11">
        <v>223</v>
      </c>
      <c r="C188" t="s" s="11">
        <v>177</v>
      </c>
      <c r="D188" t="s" s="11">
        <v>177</v>
      </c>
      <c r="E188" s="12">
        <f>IF(C188=D188,1,-1)</f>
        <v>1</v>
      </c>
      <c r="F188" t="b" s="12">
        <f>IF(NOT(ISBLANK(G188)),1/(1/G188^$E188+1)*100)</f>
        <v>0</v>
      </c>
      <c r="G188" s="13"/>
      <c r="H188" s="12">
        <f>IF(NOT(ISBLANK(I188)),1/(1/I188^$E188+1)*100)</f>
        <v>99.009900990099</v>
      </c>
      <c r="I188" s="12">
        <v>100</v>
      </c>
      <c r="J188" t="b" s="12">
        <f>IF(NOT(ISBLANK(K188)),1/(1/K188^$E188+1)*100)</f>
        <v>0</v>
      </c>
      <c r="K188" s="13"/>
      <c r="L188" t="b" s="12">
        <f>IF(NOT(ISBLANK(M188)),1/(1/M188^$E188+1)*100)</f>
        <v>0</v>
      </c>
      <c r="M188" s="13"/>
      <c r="N188" t="b" s="12">
        <f>IF(NOT(ISBLANK(O188)),1/(1/O188^$E188+1)*100)</f>
        <v>0</v>
      </c>
      <c r="O188" s="13"/>
      <c r="P188" t="b" s="12">
        <f>IF(NOT(ISBLANK(Q188)),1/(1/Q188^$E188+1)*100)</f>
        <v>0</v>
      </c>
      <c r="Q188" s="13"/>
      <c r="R188" s="12">
        <f>IF(NOT(ISBLANK(S188)),1/(1/S188^$E188+1)*100)</f>
        <v>99.009900990099</v>
      </c>
      <c r="S188" s="12">
        <v>100</v>
      </c>
      <c r="T188" t="b" s="12">
        <f>IF(NOT(ISBLANK(U188)),1/(1/U188^$E188+1)*100)</f>
        <v>0</v>
      </c>
      <c r="U188" s="13"/>
      <c r="V188" s="12">
        <v>273</v>
      </c>
      <c r="W188" s="13"/>
    </row>
    <row r="189" ht="15.35" customHeight="1">
      <c r="A189" s="10">
        <v>188</v>
      </c>
      <c r="B189" t="s" s="11">
        <v>224</v>
      </c>
      <c r="C189" t="s" s="11">
        <v>177</v>
      </c>
      <c r="D189" t="s" s="11">
        <v>178</v>
      </c>
      <c r="E189" s="12">
        <f>IF(C189=D189,1,-1)</f>
        <v>-1</v>
      </c>
      <c r="F189" t="b" s="12">
        <f>IF(NOT(ISBLANK(G189)),1/(1/G189^$E189+1)*100)</f>
        <v>0</v>
      </c>
      <c r="G189" s="13"/>
      <c r="H189" t="b" s="12">
        <f>IF(NOT(ISBLANK(I189)),1/(1/I189^$E189+1)*100)</f>
        <v>0</v>
      </c>
      <c r="I189" s="13"/>
      <c r="J189" t="b" s="12">
        <f>IF(NOT(ISBLANK(K189)),1/(1/K189^$E189+1)*100)</f>
        <v>0</v>
      </c>
      <c r="K189" s="13"/>
      <c r="L189" t="b" s="12">
        <f>IF(NOT(ISBLANK(M189)),1/(1/M189^$E189+1)*100)</f>
        <v>0</v>
      </c>
      <c r="M189" s="13"/>
      <c r="N189" t="b" s="12">
        <f>IF(NOT(ISBLANK(O189)),1/(1/O189^$E189+1)*100)</f>
        <v>0</v>
      </c>
      <c r="O189" s="13"/>
      <c r="P189" t="b" s="12">
        <f>IF(NOT(ISBLANK(Q189)),1/(1/Q189^$E189+1)*100)</f>
        <v>0</v>
      </c>
      <c r="Q189" s="13"/>
      <c r="R189" t="b" s="12">
        <f>IF(NOT(ISBLANK(S189)),1/(1/S189^$E189+1)*100)</f>
        <v>0</v>
      </c>
      <c r="S189" s="13"/>
      <c r="T189" s="12">
        <f>IF(NOT(ISBLANK(U189)),1/(1/U189^$E189+1)*100)</f>
        <v>3.2258064516129</v>
      </c>
      <c r="U189" s="12">
        <v>30</v>
      </c>
      <c r="V189" s="12">
        <v>273</v>
      </c>
      <c r="W189" s="13"/>
    </row>
    <row r="190" ht="15.35" customHeight="1">
      <c r="A190" s="10">
        <v>189</v>
      </c>
      <c r="B190" t="s" s="11">
        <v>225</v>
      </c>
      <c r="C190" t="s" s="11">
        <v>177</v>
      </c>
      <c r="D190" t="s" s="11">
        <v>177</v>
      </c>
      <c r="E190" s="12">
        <f>IF(C190=D190,1,-1)</f>
        <v>1</v>
      </c>
      <c r="F190" t="b" s="12">
        <f>IF(NOT(ISBLANK(G190)),1/(1/G190^$E190+1)*100)</f>
        <v>0</v>
      </c>
      <c r="G190" s="13"/>
      <c r="H190" s="12">
        <f>IF(NOT(ISBLANK(I190)),1/(1/I190^$E190+1)*100)</f>
        <v>90.99099099099099</v>
      </c>
      <c r="I190" s="12">
        <v>10.1</v>
      </c>
      <c r="J190" t="b" s="12">
        <f>IF(NOT(ISBLANK(K190)),1/(1/K190^$E190+1)*100)</f>
        <v>0</v>
      </c>
      <c r="K190" s="13"/>
      <c r="L190" s="12">
        <f>IF(NOT(ISBLANK(M190)),1/(1/M190^$E190+1)*100)</f>
        <v>98</v>
      </c>
      <c r="M190" s="12">
        <v>49</v>
      </c>
      <c r="N190" t="b" s="12">
        <f>IF(NOT(ISBLANK(O190)),1/(1/O190^$E190+1)*100)</f>
        <v>0</v>
      </c>
      <c r="O190" s="13"/>
      <c r="P190" t="b" s="12">
        <f>IF(NOT(ISBLANK(Q190)),1/(1/Q190^$E190+1)*100)</f>
        <v>0</v>
      </c>
      <c r="Q190" s="13"/>
      <c r="R190" t="b" s="12">
        <f>IF(NOT(ISBLANK(S190)),1/(1/S190^$E190+1)*100)</f>
        <v>0</v>
      </c>
      <c r="S190" s="13"/>
      <c r="T190" t="b" s="12">
        <f>IF(NOT(ISBLANK(U190)),1/(1/U190^$E190+1)*100)</f>
        <v>0</v>
      </c>
      <c r="U190" s="13"/>
      <c r="V190" s="12">
        <v>273</v>
      </c>
      <c r="W190" s="13"/>
    </row>
    <row r="191" ht="15.35" customHeight="1">
      <c r="A191" s="10">
        <v>190</v>
      </c>
      <c r="B191" t="s" s="11">
        <v>226</v>
      </c>
      <c r="C191" t="s" s="11">
        <v>177</v>
      </c>
      <c r="D191" t="s" s="11">
        <v>178</v>
      </c>
      <c r="E191" s="12">
        <f>IF(C191=D191,1,-1)</f>
        <v>-1</v>
      </c>
      <c r="F191" t="b" s="12">
        <f>IF(NOT(ISBLANK(G191)),1/(1/G191^$E191+1)*100)</f>
        <v>0</v>
      </c>
      <c r="G191" s="13"/>
      <c r="H191" s="12">
        <f>IF(NOT(ISBLANK(I191)),1/(1/I191^$E191+1)*100)</f>
        <v>0.99009900990099</v>
      </c>
      <c r="I191" s="12">
        <v>100</v>
      </c>
      <c r="J191" t="b" s="12">
        <f>IF(NOT(ISBLANK(K191)),1/(1/K191^$E191+1)*100)</f>
        <v>0</v>
      </c>
      <c r="K191" s="13"/>
      <c r="L191" t="b" s="12">
        <f>IF(NOT(ISBLANK(M191)),1/(1/M191^$E191+1)*100)</f>
        <v>0</v>
      </c>
      <c r="M191" s="13"/>
      <c r="N191" t="b" s="12">
        <f>IF(NOT(ISBLANK(O191)),1/(1/O191^$E191+1)*100)</f>
        <v>0</v>
      </c>
      <c r="O191" s="13"/>
      <c r="P191" t="b" s="12">
        <f>IF(NOT(ISBLANK(Q191)),1/(1/Q191^$E191+1)*100)</f>
        <v>0</v>
      </c>
      <c r="Q191" s="13"/>
      <c r="R191" t="b" s="12">
        <f>IF(NOT(ISBLANK(S191)),1/(1/S191^$E191+1)*100)</f>
        <v>0</v>
      </c>
      <c r="S191" s="13"/>
      <c r="T191" t="b" s="12">
        <f>IF(NOT(ISBLANK(U191)),1/(1/U191^$E191+1)*100)</f>
        <v>0</v>
      </c>
      <c r="U191" s="13"/>
      <c r="V191" s="12">
        <v>273</v>
      </c>
      <c r="W191" s="13"/>
    </row>
    <row r="192" ht="15.35" customHeight="1">
      <c r="A192" s="18">
        <v>191</v>
      </c>
      <c r="B192" t="s" s="19">
        <v>135</v>
      </c>
      <c r="C192" t="s" s="11">
        <v>177</v>
      </c>
      <c r="D192" t="s" s="11">
        <v>177</v>
      </c>
      <c r="E192" s="12">
        <f>IF(C192=D192,1,-1)</f>
        <v>1</v>
      </c>
      <c r="F192" t="b" s="12">
        <f>IF(NOT(ISBLANK(G192)),1/(1/G192^$E192+1)*100)</f>
        <v>0</v>
      </c>
      <c r="G192" s="13"/>
      <c r="H192" s="12">
        <f>IF(NOT(ISBLANK(I192)),1/(1/I192^$E192+1)*100)</f>
        <v>99.009900990099</v>
      </c>
      <c r="I192" s="12">
        <v>100</v>
      </c>
      <c r="J192" t="b" s="12">
        <f>IF(NOT(ISBLANK(K192)),1/(1/K192^$E192+1)*100)</f>
        <v>0</v>
      </c>
      <c r="K192" s="13"/>
      <c r="L192" t="b" s="12">
        <f>IF(NOT(ISBLANK(M192)),1/(1/M192^$E192+1)*100)</f>
        <v>0</v>
      </c>
      <c r="M192" s="13"/>
      <c r="N192" t="b" s="12">
        <f>IF(NOT(ISBLANK(O192)),1/(1/O192^$E192+1)*100)</f>
        <v>0</v>
      </c>
      <c r="O192" s="13"/>
      <c r="P192" t="b" s="12">
        <f>IF(NOT(ISBLANK(Q192)),1/(1/Q192^$E192+1)*100)</f>
        <v>0</v>
      </c>
      <c r="Q192" s="13"/>
      <c r="R192" t="b" s="12">
        <f>IF(NOT(ISBLANK(S192)),1/(1/S192^$E192+1)*100)</f>
        <v>0</v>
      </c>
      <c r="S192" s="13"/>
      <c r="T192" t="b" s="12">
        <f>IF(NOT(ISBLANK(U192)),1/(1/U192^$E192+1)*100)</f>
        <v>0</v>
      </c>
      <c r="U192" s="13"/>
      <c r="V192" s="12">
        <v>273</v>
      </c>
      <c r="W192" t="s" s="11">
        <v>227</v>
      </c>
    </row>
    <row r="193" ht="15.35" customHeight="1">
      <c r="A193" s="10">
        <v>192</v>
      </c>
      <c r="B193" t="s" s="11">
        <v>228</v>
      </c>
      <c r="C193" t="s" s="11">
        <v>25</v>
      </c>
      <c r="D193" t="s" s="11">
        <v>24</v>
      </c>
      <c r="E193" s="12">
        <f>IF(C193=D193,1,-1)</f>
        <v>-1</v>
      </c>
      <c r="F193" t="b" s="12">
        <f>IF(NOT(ISBLANK(G193)),1/(1/G193^$E193+1)*100)</f>
        <v>0</v>
      </c>
      <c r="G193" s="13"/>
      <c r="H193" s="12">
        <f>IF(NOT(ISBLANK(I193)),1/(1/I193^$E193+1)*100)</f>
        <v>50</v>
      </c>
      <c r="I193" s="12">
        <v>1</v>
      </c>
      <c r="J193" t="b" s="12">
        <f>IF(NOT(ISBLANK(K193)),1/(1/K193^$E193+1)*100)</f>
        <v>0</v>
      </c>
      <c r="K193" s="13"/>
      <c r="L193" t="b" s="12">
        <f>IF(NOT(ISBLANK(M193)),1/(1/M193^$E193+1)*100)</f>
        <v>0</v>
      </c>
      <c r="M193" s="13"/>
      <c r="N193" t="b" s="12">
        <f>IF(NOT(ISBLANK(O193)),1/(1/O193^$E193+1)*100)</f>
        <v>0</v>
      </c>
      <c r="O193" s="13"/>
      <c r="P193" t="b" s="12">
        <f>IF(NOT(ISBLANK(Q193)),1/(1/Q193^$E193+1)*100)</f>
        <v>0</v>
      </c>
      <c r="Q193" s="13"/>
      <c r="R193" t="b" s="12">
        <f>IF(NOT(ISBLANK(S193)),1/(1/S193^$E193+1)*100)</f>
        <v>0</v>
      </c>
      <c r="S193" s="13"/>
      <c r="T193" t="b" s="12">
        <f>IF(NOT(ISBLANK(U193)),1/(1/U193^$E193+1)*100)</f>
        <v>0</v>
      </c>
      <c r="U193" s="13"/>
      <c r="V193" s="12">
        <v>273</v>
      </c>
      <c r="W193" s="13"/>
    </row>
    <row r="194" ht="15.35" customHeight="1">
      <c r="A194" s="10">
        <v>193</v>
      </c>
      <c r="B194" t="s" s="11">
        <v>229</v>
      </c>
      <c r="C194" t="s" s="11">
        <v>24</v>
      </c>
      <c r="D194" t="s" s="11">
        <v>24</v>
      </c>
      <c r="E194" s="12">
        <f>IF(C194=D194,1,-1)</f>
        <v>1</v>
      </c>
      <c r="F194" t="b" s="12">
        <f>IF(NOT(ISBLANK(G194)),1/(1/G194^$E194+1)*100)</f>
        <v>0</v>
      </c>
      <c r="G194" s="13"/>
      <c r="H194" s="12">
        <f>IF(NOT(ISBLANK(I194)),1/(1/I194^$E194+1)*100)</f>
        <v>55.9471365638767</v>
      </c>
      <c r="I194" s="12">
        <v>1.27</v>
      </c>
      <c r="J194" s="12">
        <f>IF(NOT(ISBLANK(K194)),1/(1/K194^$E194+1)*100)</f>
        <v>57.9831932773109</v>
      </c>
      <c r="K194" s="12">
        <v>1.38</v>
      </c>
      <c r="L194" t="b" s="12">
        <f>IF(NOT(ISBLANK(M194)),1/(1/M194^$E194+1)*100)</f>
        <v>0</v>
      </c>
      <c r="M194" s="13"/>
      <c r="N194" t="b" s="12">
        <f>IF(NOT(ISBLANK(O194)),1/(1/O194^$E194+1)*100)</f>
        <v>0</v>
      </c>
      <c r="O194" s="13"/>
      <c r="P194" t="b" s="12">
        <f>IF(NOT(ISBLANK(Q194)),1/(1/Q194^$E194+1)*100)</f>
        <v>0</v>
      </c>
      <c r="Q194" s="13"/>
      <c r="R194" t="b" s="12">
        <f>IF(NOT(ISBLANK(S194)),1/(1/S194^$E194+1)*100)</f>
        <v>0</v>
      </c>
      <c r="S194" s="13"/>
      <c r="T194" t="b" s="12">
        <f>IF(NOT(ISBLANK(U194)),1/(1/U194^$E194+1)*100)</f>
        <v>0</v>
      </c>
      <c r="U194" s="13"/>
      <c r="V194" s="12">
        <v>273</v>
      </c>
      <c r="W194" s="13"/>
    </row>
    <row r="195" ht="15.35" customHeight="1">
      <c r="A195" s="10">
        <v>194</v>
      </c>
      <c r="B195" t="s" s="11">
        <v>230</v>
      </c>
      <c r="C195" t="s" s="11">
        <v>24</v>
      </c>
      <c r="D195" t="s" s="11">
        <v>24</v>
      </c>
      <c r="E195" s="12">
        <f>IF(C195=D195,1,-1)</f>
        <v>1</v>
      </c>
      <c r="F195" t="b" s="12">
        <f>IF(NOT(ISBLANK(G195)),1/(1/G195^$E195+1)*100)</f>
        <v>0</v>
      </c>
      <c r="G195" s="13"/>
      <c r="H195" t="b" s="12">
        <f>IF(NOT(ISBLANK(I195)),1/(1/I195^$E195+1)*100)</f>
        <v>0</v>
      </c>
      <c r="I195" s="13"/>
      <c r="J195" s="12">
        <f>IF(NOT(ISBLANK(K195)),1/(1/K195^$E195+1)*100)</f>
        <v>67.9487179487179</v>
      </c>
      <c r="K195" s="12">
        <v>2.12</v>
      </c>
      <c r="L195" t="b" s="12">
        <f>IF(NOT(ISBLANK(M195)),1/(1/M195^$E195+1)*100)</f>
        <v>0</v>
      </c>
      <c r="M195" s="13"/>
      <c r="N195" s="12">
        <f>IF(NOT(ISBLANK(O195)),1/(1/O195^$E195+1)*100)</f>
        <v>69.6969696969697</v>
      </c>
      <c r="O195" s="12">
        <v>2.3</v>
      </c>
      <c r="P195" t="b" s="12">
        <f>IF(NOT(ISBLANK(Q195)),1/(1/Q195^$E195+1)*100)</f>
        <v>0</v>
      </c>
      <c r="Q195" s="13"/>
      <c r="R195" t="b" s="12">
        <f>IF(NOT(ISBLANK(S195)),1/(1/S195^$E195+1)*100)</f>
        <v>0</v>
      </c>
      <c r="S195" s="13"/>
      <c r="T195" s="12">
        <f>IF(NOT(ISBLANK(U195)),1/(1/U195^$E195+1)*100)</f>
        <v>72.2222222222222</v>
      </c>
      <c r="U195" s="12">
        <v>2.6</v>
      </c>
      <c r="V195" s="12">
        <v>273</v>
      </c>
      <c r="W195" s="13"/>
    </row>
    <row r="196" ht="15.35" customHeight="1">
      <c r="A196" s="10">
        <v>195</v>
      </c>
      <c r="B196" t="s" s="11">
        <v>231</v>
      </c>
      <c r="C196" t="s" s="11">
        <v>24</v>
      </c>
      <c r="D196" t="s" s="11">
        <v>24</v>
      </c>
      <c r="E196" s="12">
        <f>IF(C196=D196,1,-1)</f>
        <v>1</v>
      </c>
      <c r="F196" t="b" s="12">
        <f>IF(NOT(ISBLANK(G196)),1/(1/G196^$E196+1)*100)</f>
        <v>0</v>
      </c>
      <c r="G196" s="13"/>
      <c r="H196" t="b" s="12">
        <f>IF(NOT(ISBLANK(I196)),1/(1/I196^$E196+1)*100)</f>
        <v>0</v>
      </c>
      <c r="I196" s="13"/>
      <c r="J196" s="12">
        <f>IF(NOT(ISBLANK(K196)),1/(1/K196^$E196+1)*100)</f>
        <v>66.996699669967</v>
      </c>
      <c r="K196" s="12">
        <v>2.03</v>
      </c>
      <c r="L196" t="b" s="12">
        <f>IF(NOT(ISBLANK(M196)),1/(1/M196^$E196+1)*100)</f>
        <v>0</v>
      </c>
      <c r="M196" s="13"/>
      <c r="N196" t="b" s="12">
        <f>IF(NOT(ISBLANK(O196)),1/(1/O196^$E196+1)*100)</f>
        <v>0</v>
      </c>
      <c r="O196" s="13"/>
      <c r="P196" t="b" s="12">
        <f>IF(NOT(ISBLANK(Q196)),1/(1/Q196^$E196+1)*100)</f>
        <v>0</v>
      </c>
      <c r="Q196" s="13"/>
      <c r="R196" t="b" s="12">
        <f>IF(NOT(ISBLANK(S196)),1/(1/S196^$E196+1)*100)</f>
        <v>0</v>
      </c>
      <c r="S196" s="13"/>
      <c r="T196" t="b" s="12">
        <f>IF(NOT(ISBLANK(U196)),1/(1/U196^$E196+1)*100)</f>
        <v>0</v>
      </c>
      <c r="U196" s="13"/>
      <c r="V196" s="12">
        <v>273</v>
      </c>
      <c r="W196" s="13"/>
    </row>
    <row r="197" ht="15.35" customHeight="1">
      <c r="A197" s="10">
        <v>196</v>
      </c>
      <c r="B197" t="s" s="11">
        <v>232</v>
      </c>
      <c r="C197" t="s" s="11">
        <v>24</v>
      </c>
      <c r="D197" t="s" s="11">
        <v>24</v>
      </c>
      <c r="E197" s="12">
        <f>IF(C197=D197,1,-1)</f>
        <v>1</v>
      </c>
      <c r="F197" t="b" s="12">
        <f>IF(NOT(ISBLANK(G197)),1/(1/G197^$E197+1)*100)</f>
        <v>0</v>
      </c>
      <c r="G197" s="13"/>
      <c r="H197" s="12">
        <f>IF(NOT(ISBLANK(I197)),1/(1/I197^$E197+1)*100)</f>
        <v>59.0163934426229</v>
      </c>
      <c r="I197" s="12">
        <v>1.44</v>
      </c>
      <c r="J197" t="b" s="12">
        <f>IF(NOT(ISBLANK(K197)),1/(1/K197^$E197+1)*100)</f>
        <v>0</v>
      </c>
      <c r="K197" s="13"/>
      <c r="L197" t="b" s="12">
        <f>IF(NOT(ISBLANK(M197)),1/(1/M197^$E197+1)*100)</f>
        <v>0</v>
      </c>
      <c r="M197" s="13"/>
      <c r="N197" t="b" s="12">
        <f>IF(NOT(ISBLANK(O197)),1/(1/O197^$E197+1)*100)</f>
        <v>0</v>
      </c>
      <c r="O197" s="13"/>
      <c r="P197" t="b" s="12">
        <f>IF(NOT(ISBLANK(Q197)),1/(1/Q197^$E197+1)*100)</f>
        <v>0</v>
      </c>
      <c r="Q197" s="13"/>
      <c r="R197" t="b" s="12">
        <f>IF(NOT(ISBLANK(S197)),1/(1/S197^$E197+1)*100)</f>
        <v>0</v>
      </c>
      <c r="S197" s="13"/>
      <c r="T197" t="b" s="12">
        <f>IF(NOT(ISBLANK(U197)),1/(1/U197^$E197+1)*100)</f>
        <v>0</v>
      </c>
      <c r="U197" s="13"/>
      <c r="V197" s="12">
        <v>273</v>
      </c>
      <c r="W197" s="13"/>
    </row>
    <row r="198" ht="15.35" customHeight="1">
      <c r="A198" s="10">
        <v>197</v>
      </c>
      <c r="B198" t="s" s="11">
        <v>233</v>
      </c>
      <c r="C198" t="s" s="11">
        <v>25</v>
      </c>
      <c r="D198" t="s" s="11">
        <v>24</v>
      </c>
      <c r="E198" s="12">
        <f>IF(C198=D198,1,-1)</f>
        <v>-1</v>
      </c>
      <c r="F198" t="b" s="12">
        <f>IF(NOT(ISBLANK(G198)),1/(1/G198^$E198+1)*100)</f>
        <v>0</v>
      </c>
      <c r="G198" s="13"/>
      <c r="H198" t="b" s="12">
        <f>IF(NOT(ISBLANK(I198)),1/(1/I198^$E198+1)*100)</f>
        <v>0</v>
      </c>
      <c r="I198" s="13"/>
      <c r="J198" s="12">
        <f>IF(NOT(ISBLANK(K198)),1/(1/K198^$E198+1)*100)</f>
        <v>42.9184549356223</v>
      </c>
      <c r="K198" s="12">
        <v>1.33</v>
      </c>
      <c r="L198" t="b" s="12">
        <f>IF(NOT(ISBLANK(M198)),1/(1/M198^$E198+1)*100)</f>
        <v>0</v>
      </c>
      <c r="M198" s="13"/>
      <c r="N198" t="b" s="12">
        <f>IF(NOT(ISBLANK(O198)),1/(1/O198^$E198+1)*100)</f>
        <v>0</v>
      </c>
      <c r="O198" s="13"/>
      <c r="P198" t="b" s="12">
        <f>IF(NOT(ISBLANK(Q198)),1/(1/Q198^$E198+1)*100)</f>
        <v>0</v>
      </c>
      <c r="Q198" s="13"/>
      <c r="R198" t="b" s="12">
        <f>IF(NOT(ISBLANK(S198)),1/(1/S198^$E198+1)*100)</f>
        <v>0</v>
      </c>
      <c r="S198" s="13"/>
      <c r="T198" t="b" s="12">
        <f>IF(NOT(ISBLANK(U198)),1/(1/U198^$E198+1)*100)</f>
        <v>0</v>
      </c>
      <c r="U198" s="13"/>
      <c r="V198" s="12">
        <v>273</v>
      </c>
      <c r="W198" s="13"/>
    </row>
    <row r="199" ht="15.35" customHeight="1">
      <c r="A199" s="10">
        <v>198</v>
      </c>
      <c r="B199" t="s" s="11">
        <v>234</v>
      </c>
      <c r="C199" t="s" s="11">
        <v>24</v>
      </c>
      <c r="D199" t="s" s="11">
        <v>24</v>
      </c>
      <c r="E199" s="12">
        <f>IF(C199=D199,1,-1)</f>
        <v>1</v>
      </c>
      <c r="F199" t="b" s="12">
        <f>IF(NOT(ISBLANK(G199)),1/(1/G199^$E199+1)*100)</f>
        <v>0</v>
      </c>
      <c r="G199" s="13"/>
      <c r="H199" t="b" s="12">
        <f>IF(NOT(ISBLANK(I199)),1/(1/I199^$E199+1)*100)</f>
        <v>0</v>
      </c>
      <c r="I199" s="13"/>
      <c r="J199" s="12">
        <f>IF(NOT(ISBLANK(K199)),1/(1/K199^$E199+1)*100)</f>
        <v>59.0163934426229</v>
      </c>
      <c r="K199" s="12">
        <v>1.44</v>
      </c>
      <c r="L199" t="b" s="12">
        <f>IF(NOT(ISBLANK(M199)),1/(1/M199^$E199+1)*100)</f>
        <v>0</v>
      </c>
      <c r="M199" s="13"/>
      <c r="N199" s="12">
        <f>IF(NOT(ISBLANK(O199)),1/(1/O199^$E199+1)*100)</f>
        <v>72.2222222222222</v>
      </c>
      <c r="O199" s="12">
        <v>2.6</v>
      </c>
      <c r="P199" t="b" s="12">
        <f>IF(NOT(ISBLANK(Q199)),1/(1/Q199^$E199+1)*100)</f>
        <v>0</v>
      </c>
      <c r="Q199" s="13"/>
      <c r="R199" t="b" s="12">
        <f>IF(NOT(ISBLANK(S199)),1/(1/S199^$E199+1)*100)</f>
        <v>0</v>
      </c>
      <c r="S199" s="13"/>
      <c r="T199" t="b" s="12">
        <f>IF(NOT(ISBLANK(U199)),1/(1/U199^$E199+1)*100)</f>
        <v>0</v>
      </c>
      <c r="U199" s="13"/>
      <c r="V199" s="12">
        <v>273</v>
      </c>
      <c r="W199" s="13"/>
    </row>
    <row r="200" ht="15.35" customHeight="1">
      <c r="A200" s="10">
        <v>199</v>
      </c>
      <c r="B200" t="s" s="11">
        <v>232</v>
      </c>
      <c r="C200" t="s" s="11">
        <v>24</v>
      </c>
      <c r="D200" t="s" s="11">
        <v>24</v>
      </c>
      <c r="E200" s="12">
        <f>IF(C200=D200,1,-1)</f>
        <v>1</v>
      </c>
      <c r="F200" t="b" s="12">
        <f>IF(NOT(ISBLANK(G200)),1/(1/G200^$E200+1)*100)</f>
        <v>0</v>
      </c>
      <c r="G200" s="13"/>
      <c r="H200" t="b" s="12">
        <f>IF(NOT(ISBLANK(I200)),1/(1/I200^$E200+1)*100)</f>
        <v>0</v>
      </c>
      <c r="I200" s="13"/>
      <c r="J200" s="12">
        <f>IF(NOT(ISBLANK(K200)),1/(1/K200^$E200+1)*100)</f>
        <v>64.0287769784173</v>
      </c>
      <c r="K200" s="12">
        <v>1.78</v>
      </c>
      <c r="L200" t="b" s="12">
        <f>IF(NOT(ISBLANK(M200)),1/(1/M200^$E200+1)*100)</f>
        <v>0</v>
      </c>
      <c r="M200" s="13"/>
      <c r="N200" t="b" s="12">
        <f>IF(NOT(ISBLANK(O200)),1/(1/O200^$E200+1)*100)</f>
        <v>0</v>
      </c>
      <c r="O200" s="13"/>
      <c r="P200" t="b" s="12">
        <f>IF(NOT(ISBLANK(Q200)),1/(1/Q200^$E200+1)*100)</f>
        <v>0</v>
      </c>
      <c r="Q200" s="13"/>
      <c r="R200" t="b" s="12">
        <f>IF(NOT(ISBLANK(S200)),1/(1/S200^$E200+1)*100)</f>
        <v>0</v>
      </c>
      <c r="S200" s="13"/>
      <c r="T200" t="b" s="12">
        <f>IF(NOT(ISBLANK(U200)),1/(1/U200^$E200+1)*100)</f>
        <v>0</v>
      </c>
      <c r="U200" s="13"/>
      <c r="V200" s="12">
        <v>273</v>
      </c>
      <c r="W200" t="s" s="11">
        <v>235</v>
      </c>
    </row>
    <row r="201" ht="15.35" customHeight="1">
      <c r="A201" s="18">
        <v>200</v>
      </c>
      <c r="B201" t="s" s="25">
        <v>236</v>
      </c>
      <c r="C201" t="s" s="19">
        <v>177</v>
      </c>
      <c r="D201" t="s" s="11">
        <v>178</v>
      </c>
      <c r="E201" s="12">
        <f>IF(C201=D201,1,-1)</f>
        <v>-1</v>
      </c>
      <c r="F201" t="b" s="12">
        <f>IF(NOT(ISBLANK(G201)),1/(1/G201^$E201+1)*100)</f>
        <v>0</v>
      </c>
      <c r="G201" s="13"/>
      <c r="H201" s="12">
        <f>IF(NOT(ISBLANK(I201)),1/(1/I201^$E201+1)*100)</f>
        <v>9.009009009009009</v>
      </c>
      <c r="I201" s="12">
        <v>10.1</v>
      </c>
      <c r="J201" t="b" s="12">
        <f>IF(NOT(ISBLANK(K201)),1/(1/K201^$E201+1)*100)</f>
        <v>0</v>
      </c>
      <c r="K201" s="13"/>
      <c r="L201" t="b" s="12">
        <f>IF(NOT(ISBLANK(M201)),1/(1/M201^$E201+1)*100)</f>
        <v>0</v>
      </c>
      <c r="M201" s="13"/>
      <c r="N201" t="b" s="12">
        <f>IF(NOT(ISBLANK(O201)),1/(1/O201^$E201+1)*100)</f>
        <v>0</v>
      </c>
      <c r="O201" s="13"/>
      <c r="P201" t="b" s="12">
        <f>IF(NOT(ISBLANK(Q201)),1/(1/Q201^$E201+1)*100)</f>
        <v>0</v>
      </c>
      <c r="Q201" s="13"/>
      <c r="R201" t="b" s="12">
        <f>IF(NOT(ISBLANK(S201)),1/(1/S201^$E201+1)*100)</f>
        <v>0</v>
      </c>
      <c r="S201" s="13"/>
      <c r="T201" t="b" s="12">
        <f>IF(NOT(ISBLANK(U201)),1/(1/U201^$E201+1)*100)</f>
        <v>0</v>
      </c>
      <c r="U201" s="13"/>
      <c r="V201" s="12">
        <v>273</v>
      </c>
      <c r="W201" t="s" s="11">
        <v>237</v>
      </c>
    </row>
    <row r="202" ht="15.35" customHeight="1">
      <c r="A202" s="10">
        <v>201</v>
      </c>
      <c r="B202" t="s" s="11">
        <v>238</v>
      </c>
      <c r="C202" t="s" s="11">
        <v>177</v>
      </c>
      <c r="D202" t="s" s="11">
        <v>178</v>
      </c>
      <c r="E202" s="12">
        <f>IF(C202=D202,1,-1)</f>
        <v>-1</v>
      </c>
      <c r="F202" t="b" s="12">
        <f>IF(NOT(ISBLANK(G202)),1/(1/G202^$E202+1)*100)</f>
        <v>0</v>
      </c>
      <c r="G202" s="13"/>
      <c r="H202" s="12">
        <f>IF(NOT(ISBLANK(I202)),1/(1/I202^$E202+1)*100)</f>
        <v>0.99009900990099</v>
      </c>
      <c r="I202" s="12">
        <v>100</v>
      </c>
      <c r="J202" t="b" s="12">
        <f>IF(NOT(ISBLANK(K202)),1/(1/K202^$E202+1)*100)</f>
        <v>0</v>
      </c>
      <c r="K202" s="13"/>
      <c r="L202" t="b" s="12">
        <f>IF(NOT(ISBLANK(M202)),1/(1/M202^$E202+1)*100)</f>
        <v>0</v>
      </c>
      <c r="M202" s="13"/>
      <c r="N202" t="b" s="12">
        <f>IF(NOT(ISBLANK(O202)),1/(1/O202^$E202+1)*100)</f>
        <v>0</v>
      </c>
      <c r="O202" s="13"/>
      <c r="P202" t="b" s="12">
        <f>IF(NOT(ISBLANK(Q202)),1/(1/Q202^$E202+1)*100)</f>
        <v>0</v>
      </c>
      <c r="Q202" s="13"/>
      <c r="R202" t="b" s="12">
        <f>IF(NOT(ISBLANK(S202)),1/(1/S202^$E202+1)*100)</f>
        <v>0</v>
      </c>
      <c r="S202" s="13"/>
      <c r="T202" t="b" s="12">
        <f>IF(NOT(ISBLANK(U202)),1/(1/U202^$E202+1)*100)</f>
        <v>0</v>
      </c>
      <c r="U202" s="13"/>
      <c r="V202" s="12">
        <v>273</v>
      </c>
      <c r="W202" s="13"/>
    </row>
    <row r="203" ht="15.35" customHeight="1">
      <c r="A203" s="10">
        <v>202</v>
      </c>
      <c r="B203" t="s" s="11">
        <v>135</v>
      </c>
      <c r="C203" t="s" s="11">
        <v>177</v>
      </c>
      <c r="D203" t="s" s="11">
        <v>177</v>
      </c>
      <c r="E203" s="12">
        <f>IF(C203=D203,1,-1)</f>
        <v>1</v>
      </c>
      <c r="F203" t="b" s="12">
        <f>IF(NOT(ISBLANK(G203)),1/(1/G203^$E203+1)*100)</f>
        <v>0</v>
      </c>
      <c r="G203" s="13"/>
      <c r="H203" s="12">
        <f>IF(NOT(ISBLANK(I203)),1/(1/I203^$E203+1)*100)</f>
        <v>98.0392156862745</v>
      </c>
      <c r="I203" s="12">
        <v>50</v>
      </c>
      <c r="J203" t="b" s="12">
        <f>IF(NOT(ISBLANK(K203)),1/(1/K203^$E203+1)*100)</f>
        <v>0</v>
      </c>
      <c r="K203" s="13"/>
      <c r="L203" t="b" s="12">
        <f>IF(NOT(ISBLANK(M203)),1/(1/M203^$E203+1)*100)</f>
        <v>0</v>
      </c>
      <c r="M203" s="13"/>
      <c r="N203" t="b" s="12">
        <f>IF(NOT(ISBLANK(O203)),1/(1/O203^$E203+1)*100)</f>
        <v>0</v>
      </c>
      <c r="O203" s="13"/>
      <c r="P203" t="b" s="12">
        <f>IF(NOT(ISBLANK(Q203)),1/(1/Q203^$E203+1)*100)</f>
        <v>0</v>
      </c>
      <c r="Q203" s="13"/>
      <c r="R203" t="b" s="12">
        <f>IF(NOT(ISBLANK(S203)),1/(1/S203^$E203+1)*100)</f>
        <v>0</v>
      </c>
      <c r="S203" s="13"/>
      <c r="T203" t="b" s="12">
        <f>IF(NOT(ISBLANK(U203)),1/(1/U203^$E203+1)*100)</f>
        <v>0</v>
      </c>
      <c r="U203" s="13"/>
      <c r="V203" s="12">
        <v>273</v>
      </c>
      <c r="W203" t="s" s="11">
        <v>136</v>
      </c>
    </row>
    <row r="204" ht="15.35" customHeight="1">
      <c r="A204" s="10">
        <v>203</v>
      </c>
      <c r="B204" t="s" s="11">
        <v>135</v>
      </c>
      <c r="C204" t="s" s="11">
        <v>177</v>
      </c>
      <c r="D204" t="s" s="11">
        <v>178</v>
      </c>
      <c r="E204" s="12">
        <f>IF(C204=D204,1,-1)</f>
        <v>-1</v>
      </c>
      <c r="F204" t="b" s="12">
        <f>IF(NOT(ISBLANK(G204)),1/(1/G204^$E204+1)*100)</f>
        <v>0</v>
      </c>
      <c r="G204" s="13"/>
      <c r="H204" s="12">
        <f>IF(NOT(ISBLANK(I204)),1/(1/I204^$E204+1)*100)</f>
        <v>1.96078431372549</v>
      </c>
      <c r="I204" s="12">
        <v>50</v>
      </c>
      <c r="J204" t="b" s="12">
        <f>IF(NOT(ISBLANK(K204)),1/(1/K204^$E204+1)*100)</f>
        <v>0</v>
      </c>
      <c r="K204" s="13"/>
      <c r="L204" t="b" s="12">
        <f>IF(NOT(ISBLANK(M204)),1/(1/M204^$E204+1)*100)</f>
        <v>0</v>
      </c>
      <c r="M204" s="13"/>
      <c r="N204" t="b" s="12">
        <f>IF(NOT(ISBLANK(O204)),1/(1/O204^$E204+1)*100)</f>
        <v>0</v>
      </c>
      <c r="O204" s="13"/>
      <c r="P204" t="b" s="12">
        <f>IF(NOT(ISBLANK(Q204)),1/(1/Q204^$E204+1)*100)</f>
        <v>0</v>
      </c>
      <c r="Q204" s="13"/>
      <c r="R204" t="b" s="12">
        <f>IF(NOT(ISBLANK(S204)),1/(1/S204^$E204+1)*100)</f>
        <v>0</v>
      </c>
      <c r="S204" s="13"/>
      <c r="T204" t="b" s="12">
        <f>IF(NOT(ISBLANK(U204)),1/(1/U204^$E204+1)*100)</f>
        <v>0</v>
      </c>
      <c r="U204" s="13"/>
      <c r="V204" s="12">
        <v>273</v>
      </c>
      <c r="W204" t="s" s="11">
        <v>136</v>
      </c>
    </row>
    <row r="205" ht="15.35" customHeight="1">
      <c r="A205" s="10">
        <v>204</v>
      </c>
      <c r="B205" t="s" s="11">
        <v>239</v>
      </c>
      <c r="C205" t="s" s="11">
        <v>177</v>
      </c>
      <c r="D205" t="s" s="11">
        <v>178</v>
      </c>
      <c r="E205" s="12">
        <f>IF(C205=D205,1,-1)</f>
        <v>-1</v>
      </c>
      <c r="F205" t="b" s="12">
        <f>IF(NOT(ISBLANK(G205)),1/(1/G205^$E205+1)*100)</f>
        <v>0</v>
      </c>
      <c r="G205" s="13"/>
      <c r="H205" s="12">
        <f>IF(NOT(ISBLANK(I205)),1/(1/I205^$E205+1)*100)</f>
        <v>0.99009900990099</v>
      </c>
      <c r="I205" s="12">
        <v>100</v>
      </c>
      <c r="J205" t="b" s="12">
        <f>IF(NOT(ISBLANK(K205)),1/(1/K205^$E205+1)*100)</f>
        <v>0</v>
      </c>
      <c r="K205" s="13"/>
      <c r="L205" t="b" s="12">
        <f>IF(NOT(ISBLANK(M205)),1/(1/M205^$E205+1)*100)</f>
        <v>0</v>
      </c>
      <c r="M205" s="13"/>
      <c r="N205" t="b" s="12">
        <f>IF(NOT(ISBLANK(O205)),1/(1/O205^$E205+1)*100)</f>
        <v>0</v>
      </c>
      <c r="O205" s="13"/>
      <c r="P205" t="b" s="12">
        <f>IF(NOT(ISBLANK(Q205)),1/(1/Q205^$E205+1)*100)</f>
        <v>0</v>
      </c>
      <c r="Q205" s="13"/>
      <c r="R205" t="b" s="12">
        <f>IF(NOT(ISBLANK(S205)),1/(1/S205^$E205+1)*100)</f>
        <v>0</v>
      </c>
      <c r="S205" s="13"/>
      <c r="T205" t="b" s="12">
        <f>IF(NOT(ISBLANK(U205)),1/(1/U205^$E205+1)*100)</f>
        <v>0</v>
      </c>
      <c r="U205" s="13"/>
      <c r="V205" s="12">
        <v>273</v>
      </c>
      <c r="W205" s="13"/>
    </row>
    <row r="206" ht="15.35" customHeight="1">
      <c r="A206" s="18">
        <v>205</v>
      </c>
      <c r="B206" t="s" s="19">
        <v>240</v>
      </c>
      <c r="C206" t="s" s="11">
        <v>177</v>
      </c>
      <c r="D206" t="s" s="11">
        <v>177</v>
      </c>
      <c r="E206" s="12">
        <f>IF(C206=D206,1,-1)</f>
        <v>1</v>
      </c>
      <c r="F206" t="b" s="12">
        <f>IF(NOT(ISBLANK(G206)),1/(1/G206^$E206+1)*100)</f>
        <v>0</v>
      </c>
      <c r="G206" s="13"/>
      <c r="H206" t="b" s="12">
        <f>IF(NOT(ISBLANK(I206)),1/(1/I206^$E206+1)*100)</f>
        <v>0</v>
      </c>
      <c r="I206" s="13"/>
      <c r="J206" t="b" s="12">
        <f>IF(NOT(ISBLANK(K206)),1/(1/K206^$E206+1)*100)</f>
        <v>0</v>
      </c>
      <c r="K206" s="13"/>
      <c r="L206" t="b" s="12">
        <f>IF(NOT(ISBLANK(M206)),1/(1/M206^$E206+1)*100)</f>
        <v>0</v>
      </c>
      <c r="M206" s="13"/>
      <c r="N206" s="12">
        <f>IF(NOT(ISBLANK(O206)),1/(1/O206^$E206+1)*100)</f>
        <v>99</v>
      </c>
      <c r="O206" s="12">
        <v>99</v>
      </c>
      <c r="P206" t="b" s="12">
        <f>IF(NOT(ISBLANK(Q206)),1/(1/Q206^$E206+1)*100)</f>
        <v>0</v>
      </c>
      <c r="Q206" s="13"/>
      <c r="R206" t="b" s="12">
        <f>IF(NOT(ISBLANK(S206)),1/(1/S206^$E206+1)*100)</f>
        <v>0</v>
      </c>
      <c r="S206" s="13"/>
      <c r="T206" t="b" s="12">
        <f>IF(NOT(ISBLANK(U206)),1/(1/U206^$E206+1)*100)</f>
        <v>0</v>
      </c>
      <c r="U206" s="13"/>
      <c r="V206" s="12">
        <v>273</v>
      </c>
      <c r="W206" t="s" s="11">
        <v>241</v>
      </c>
    </row>
    <row r="207" ht="15.35" customHeight="1">
      <c r="A207" s="10">
        <v>206</v>
      </c>
      <c r="B207" t="s" s="11">
        <v>242</v>
      </c>
      <c r="C207" t="s" s="11">
        <v>25</v>
      </c>
      <c r="D207" t="s" s="11">
        <v>24</v>
      </c>
      <c r="E207" s="12">
        <f>IF(C207=D207,1,-1)</f>
        <v>-1</v>
      </c>
      <c r="F207" t="b" s="12">
        <f>IF(NOT(ISBLANK(G207)),1/(1/G207^$E207+1)*100)</f>
        <v>0</v>
      </c>
      <c r="G207" s="13"/>
      <c r="H207" s="12">
        <f>IF(NOT(ISBLANK(I207)),1/(1/I207^$E207+1)*100)</f>
        <v>30.030030030030</v>
      </c>
      <c r="I207" s="12">
        <v>2.33</v>
      </c>
      <c r="J207" t="b" s="12">
        <f>IF(NOT(ISBLANK(K207)),1/(1/K207^$E207+1)*100)</f>
        <v>0</v>
      </c>
      <c r="K207" s="13"/>
      <c r="L207" t="b" s="12">
        <f>IF(NOT(ISBLANK(M207)),1/(1/M207^$E207+1)*100)</f>
        <v>0</v>
      </c>
      <c r="M207" s="13"/>
      <c r="N207" t="b" s="12">
        <f>IF(NOT(ISBLANK(O207)),1/(1/O207^$E207+1)*100)</f>
        <v>0</v>
      </c>
      <c r="O207" s="13"/>
      <c r="P207" t="b" s="12">
        <f>IF(NOT(ISBLANK(Q207)),1/(1/Q207^$E207+1)*100)</f>
        <v>0</v>
      </c>
      <c r="Q207" s="13"/>
      <c r="R207" t="b" s="12">
        <f>IF(NOT(ISBLANK(S207)),1/(1/S207^$E207+1)*100)</f>
        <v>0</v>
      </c>
      <c r="S207" s="13"/>
      <c r="T207" t="b" s="12">
        <f>IF(NOT(ISBLANK(U207)),1/(1/U207^$E207+1)*100)</f>
        <v>0</v>
      </c>
      <c r="U207" s="13"/>
      <c r="V207" s="12">
        <v>273</v>
      </c>
      <c r="W207" s="13"/>
    </row>
    <row r="208" ht="15.35" customHeight="1">
      <c r="A208" s="10">
        <v>207</v>
      </c>
      <c r="B208" t="s" s="11">
        <v>243</v>
      </c>
      <c r="C208" t="s" s="11">
        <v>178</v>
      </c>
      <c r="D208" t="s" s="11">
        <v>178</v>
      </c>
      <c r="E208" s="12">
        <f>IF(C208=D208,1,-1)</f>
        <v>1</v>
      </c>
      <c r="F208" t="b" s="12">
        <f>IF(NOT(ISBLANK(G208)),1/(1/G208^$E208+1)*100)</f>
        <v>0</v>
      </c>
      <c r="G208" s="13"/>
      <c r="H208" t="b" s="12">
        <f>IF(NOT(ISBLANK(I208)),1/(1/I208^$E208+1)*100)</f>
        <v>0</v>
      </c>
      <c r="I208" s="13"/>
      <c r="J208" t="b" s="12">
        <f>IF(NOT(ISBLANK(K208)),1/(1/K208^$E208+1)*100)</f>
        <v>0</v>
      </c>
      <c r="K208" s="13"/>
      <c r="L208" t="b" s="12">
        <f>IF(NOT(ISBLANK(M208)),1/(1/M208^$E208+1)*100)</f>
        <v>0</v>
      </c>
      <c r="M208" s="13"/>
      <c r="N208" s="12">
        <f>IF(NOT(ISBLANK(O208)),1/(1/O208^$E208+1)*100)</f>
        <v>98.4848484848485</v>
      </c>
      <c r="O208" s="12">
        <v>65</v>
      </c>
      <c r="P208" t="b" s="12">
        <f>IF(NOT(ISBLANK(Q208)),1/(1/Q208^$E208+1)*100)</f>
        <v>0</v>
      </c>
      <c r="Q208" s="13"/>
      <c r="R208" t="b" s="12">
        <f>IF(NOT(ISBLANK(S208)),1/(1/S208^$E208+1)*100)</f>
        <v>0</v>
      </c>
      <c r="S208" s="13"/>
      <c r="T208" t="b" s="12">
        <f>IF(NOT(ISBLANK(U208)),1/(1/U208^$E208+1)*100)</f>
        <v>0</v>
      </c>
      <c r="U208" s="13"/>
      <c r="V208" s="12">
        <v>273</v>
      </c>
      <c r="W208" s="13"/>
    </row>
    <row r="209" ht="15.35" customHeight="1">
      <c r="A209" s="10">
        <v>208</v>
      </c>
      <c r="B209" t="s" s="11">
        <v>244</v>
      </c>
      <c r="C209" t="s" s="11">
        <v>178</v>
      </c>
      <c r="D209" t="s" s="11">
        <v>178</v>
      </c>
      <c r="E209" s="12">
        <f>IF(C209=D209,1,-1)</f>
        <v>1</v>
      </c>
      <c r="F209" t="b" s="12">
        <f>IF(NOT(ISBLANK(G209)),1/(1/G209^$E209+1)*100)</f>
        <v>0</v>
      </c>
      <c r="G209" s="13"/>
      <c r="H209" t="b" s="12">
        <f>IF(NOT(ISBLANK(I209)),1/(1/I209^$E209+1)*100)</f>
        <v>0</v>
      </c>
      <c r="I209" s="13"/>
      <c r="J209" t="b" s="12">
        <f>IF(NOT(ISBLANK(K209)),1/(1/K209^$E209+1)*100)</f>
        <v>0</v>
      </c>
      <c r="K209" s="13"/>
      <c r="L209" t="b" s="12">
        <f>IF(NOT(ISBLANK(M209)),1/(1/M209^$E209+1)*100)</f>
        <v>0</v>
      </c>
      <c r="M209" s="13"/>
      <c r="N209" s="12">
        <f>IF(NOT(ISBLANK(O209)),1/(1/O209^$E209+1)*100)</f>
        <v>98.4848484848485</v>
      </c>
      <c r="O209" s="12">
        <v>65</v>
      </c>
      <c r="P209" s="12">
        <f>IF(NOT(ISBLANK(Q209)),1/(1/Q209^$E209+1)*100)</f>
        <v>97.5609756097561</v>
      </c>
      <c r="Q209" s="12">
        <v>40</v>
      </c>
      <c r="R209" t="b" s="12">
        <f>IF(NOT(ISBLANK(S209)),1/(1/S209^$E209+1)*100)</f>
        <v>0</v>
      </c>
      <c r="S209" s="13"/>
      <c r="T209" t="b" s="12">
        <f>IF(NOT(ISBLANK(U209)),1/(1/U209^$E209+1)*100)</f>
        <v>0</v>
      </c>
      <c r="U209" s="13"/>
      <c r="V209" s="12">
        <v>273</v>
      </c>
      <c r="W209" s="13"/>
    </row>
    <row r="210" ht="15.35" customHeight="1">
      <c r="A210" s="10">
        <v>209</v>
      </c>
      <c r="B210" t="s" s="11">
        <v>245</v>
      </c>
      <c r="C210" t="s" s="11">
        <v>178</v>
      </c>
      <c r="D210" t="s" s="11">
        <v>178</v>
      </c>
      <c r="E210" s="12">
        <f>IF(C210=D210,1,-1)</f>
        <v>1</v>
      </c>
      <c r="F210" t="b" s="12">
        <f>IF(NOT(ISBLANK(G210)),1/(1/G210^$E210+1)*100)</f>
        <v>0</v>
      </c>
      <c r="G210" s="13"/>
      <c r="H210" t="b" s="12">
        <f>IF(NOT(ISBLANK(I210)),1/(1/I210^$E210+1)*100)</f>
        <v>0</v>
      </c>
      <c r="I210" s="13"/>
      <c r="J210" t="b" s="12">
        <f>IF(NOT(ISBLANK(K210)),1/(1/K210^$E210+1)*100)</f>
        <v>0</v>
      </c>
      <c r="K210" s="13"/>
      <c r="L210" t="b" s="12">
        <f>IF(NOT(ISBLANK(M210)),1/(1/M210^$E210+1)*100)</f>
        <v>0</v>
      </c>
      <c r="M210" s="13"/>
      <c r="N210" s="12">
        <f>IF(NOT(ISBLANK(O210)),1/(1/O210^$E210+1)*100)</f>
        <v>98.4848484848485</v>
      </c>
      <c r="O210" s="12">
        <v>65</v>
      </c>
      <c r="P210" t="b" s="12">
        <f>IF(NOT(ISBLANK(Q210)),1/(1/Q210^$E210+1)*100)</f>
        <v>0</v>
      </c>
      <c r="Q210" s="13"/>
      <c r="R210" t="b" s="12">
        <f>IF(NOT(ISBLANK(S210)),1/(1/S210^$E210+1)*100)</f>
        <v>0</v>
      </c>
      <c r="S210" s="13"/>
      <c r="T210" t="b" s="12">
        <f>IF(NOT(ISBLANK(U210)),1/(1/U210^$E210+1)*100)</f>
        <v>0</v>
      </c>
      <c r="U210" s="13"/>
      <c r="V210" s="12">
        <v>273</v>
      </c>
      <c r="W210" s="13"/>
    </row>
    <row r="211" ht="15.35" customHeight="1">
      <c r="A211" s="10">
        <v>210</v>
      </c>
      <c r="B211" t="s" s="11">
        <v>246</v>
      </c>
      <c r="C211" t="s" s="11">
        <v>178</v>
      </c>
      <c r="D211" t="s" s="11">
        <v>178</v>
      </c>
      <c r="E211" s="12">
        <f>IF(C211=D211,1,-1)</f>
        <v>1</v>
      </c>
      <c r="F211" t="b" s="12">
        <f>IF(NOT(ISBLANK(G211)),1/(1/G211^$E211+1)*100)</f>
        <v>0</v>
      </c>
      <c r="G211" s="13"/>
      <c r="H211" t="b" s="12">
        <f>IF(NOT(ISBLANK(I211)),1/(1/I211^$E211+1)*100)</f>
        <v>0</v>
      </c>
      <c r="I211" s="13"/>
      <c r="J211" t="b" s="12">
        <f>IF(NOT(ISBLANK(K211)),1/(1/K211^$E211+1)*100)</f>
        <v>0</v>
      </c>
      <c r="K211" s="13"/>
      <c r="L211" t="b" s="12">
        <f>IF(NOT(ISBLANK(M211)),1/(1/M211^$E211+1)*100)</f>
        <v>0</v>
      </c>
      <c r="M211" s="13"/>
      <c r="N211" s="12">
        <f>IF(NOT(ISBLANK(O211)),1/(1/O211^$E211+1)*100)</f>
        <v>98.4848484848485</v>
      </c>
      <c r="O211" s="12">
        <v>65</v>
      </c>
      <c r="P211" t="b" s="12">
        <f>IF(NOT(ISBLANK(Q211)),1/(1/Q211^$E211+1)*100)</f>
        <v>0</v>
      </c>
      <c r="Q211" s="13"/>
      <c r="R211" t="b" s="12">
        <f>IF(NOT(ISBLANK(S211)),1/(1/S211^$E211+1)*100)</f>
        <v>0</v>
      </c>
      <c r="S211" s="13"/>
      <c r="T211" t="b" s="12">
        <f>IF(NOT(ISBLANK(U211)),1/(1/U211^$E211+1)*100)</f>
        <v>0</v>
      </c>
      <c r="U211" s="13"/>
      <c r="V211" s="12">
        <v>273</v>
      </c>
      <c r="W211" s="13"/>
    </row>
    <row r="212" ht="15.35" customHeight="1">
      <c r="A212" s="10">
        <v>211</v>
      </c>
      <c r="B212" t="s" s="11">
        <v>247</v>
      </c>
      <c r="C212" t="s" s="11">
        <v>178</v>
      </c>
      <c r="D212" t="s" s="11">
        <v>178</v>
      </c>
      <c r="E212" s="12">
        <f>IF(C212=D212,1,-1)</f>
        <v>1</v>
      </c>
      <c r="F212" t="b" s="12">
        <f>IF(NOT(ISBLANK(G212)),1/(1/G212^$E212+1)*100)</f>
        <v>0</v>
      </c>
      <c r="G212" s="13"/>
      <c r="H212" s="12">
        <f>IF(NOT(ISBLANK(I212)),1/(1/I212^$E212+1)*100)</f>
        <v>98.3606557377049</v>
      </c>
      <c r="I212" s="12">
        <v>60</v>
      </c>
      <c r="J212" t="b" s="12">
        <f>IF(NOT(ISBLANK(K212)),1/(1/K212^$E212+1)*100)</f>
        <v>0</v>
      </c>
      <c r="K212" s="13"/>
      <c r="L212" t="b" s="12">
        <f>IF(NOT(ISBLANK(M212)),1/(1/M212^$E212+1)*100)</f>
        <v>0</v>
      </c>
      <c r="M212" s="13"/>
      <c r="N212" t="b" s="12">
        <f>IF(NOT(ISBLANK(O212)),1/(1/O212^$E212+1)*100)</f>
        <v>0</v>
      </c>
      <c r="O212" s="13"/>
      <c r="P212" t="b" s="12">
        <f>IF(NOT(ISBLANK(Q212)),1/(1/Q212^$E212+1)*100)</f>
        <v>0</v>
      </c>
      <c r="Q212" s="13"/>
      <c r="R212" s="12">
        <f>IF(NOT(ISBLANK(S212)),1/(1/S212^$E212+1)*100)</f>
        <v>98.68421052631579</v>
      </c>
      <c r="S212" s="12">
        <v>75</v>
      </c>
      <c r="T212" s="12">
        <f>IF(NOT(ISBLANK(U212)),1/(1/U212^$E212+1)*100)</f>
        <v>98.68421052631579</v>
      </c>
      <c r="U212" s="12">
        <v>75</v>
      </c>
      <c r="V212" s="12">
        <v>273</v>
      </c>
      <c r="W212" s="13"/>
    </row>
    <row r="213" ht="15.35" customHeight="1">
      <c r="A213" s="10">
        <v>212</v>
      </c>
      <c r="B213" t="s" s="11">
        <v>248</v>
      </c>
      <c r="C213" t="s" s="11">
        <v>24</v>
      </c>
      <c r="D213" t="s" s="11">
        <v>24</v>
      </c>
      <c r="E213" s="12">
        <f>IF(C213=D213,1,-1)</f>
        <v>1</v>
      </c>
      <c r="F213" t="b" s="12">
        <f>IF(NOT(ISBLANK(G213)),1/(1/G213^$E213+1)*100)</f>
        <v>0</v>
      </c>
      <c r="G213" s="13"/>
      <c r="H213" s="12">
        <f>IF(NOT(ISBLANK(I213)),1/(1/I213^$E213+1)*100)</f>
        <v>57.0815450643777</v>
      </c>
      <c r="I213" s="12">
        <v>1.33</v>
      </c>
      <c r="J213" t="b" s="12">
        <f>IF(NOT(ISBLANK(K213)),1/(1/K213^$E213+1)*100)</f>
        <v>0</v>
      </c>
      <c r="K213" s="13"/>
      <c r="L213" t="b" s="12">
        <f>IF(NOT(ISBLANK(M213)),1/(1/M213^$E213+1)*100)</f>
        <v>0</v>
      </c>
      <c r="M213" s="13"/>
      <c r="N213" s="12">
        <f>IF(NOT(ISBLANK(O213)),1/(1/O213^$E213+1)*100)</f>
        <v>60.9375</v>
      </c>
      <c r="O213" s="12">
        <v>1.56</v>
      </c>
      <c r="P213" t="b" s="12">
        <f>IF(NOT(ISBLANK(Q213)),1/(1/Q213^$E213+1)*100)</f>
        <v>0</v>
      </c>
      <c r="Q213" s="13"/>
      <c r="R213" t="b" s="12">
        <f>IF(NOT(ISBLANK(S213)),1/(1/S213^$E213+1)*100)</f>
        <v>0</v>
      </c>
      <c r="S213" s="13"/>
      <c r="T213" t="b" s="12">
        <f>IF(NOT(ISBLANK(U213)),1/(1/U213^$E213+1)*100)</f>
        <v>0</v>
      </c>
      <c r="U213" s="13"/>
      <c r="V213" s="12">
        <v>273</v>
      </c>
      <c r="W213" s="13"/>
    </row>
    <row r="214" ht="15.35" customHeight="1">
      <c r="A214" s="10">
        <v>213</v>
      </c>
      <c r="B214" t="s" s="11">
        <v>249</v>
      </c>
      <c r="C214" t="s" s="11">
        <v>25</v>
      </c>
      <c r="D214" t="s" s="11">
        <v>24</v>
      </c>
      <c r="E214" s="12">
        <f>IF(C214=D214,1,-1)</f>
        <v>-1</v>
      </c>
      <c r="F214" t="b" s="12">
        <f>IF(NOT(ISBLANK(G214)),1/(1/G214^$E214+1)*100)</f>
        <v>0</v>
      </c>
      <c r="G214" s="13"/>
      <c r="H214" s="12">
        <f>IF(NOT(ISBLANK(I214)),1/(1/I214^$E214+1)*100)</f>
        <v>34.965034965035</v>
      </c>
      <c r="I214" s="12">
        <v>1.86</v>
      </c>
      <c r="J214" t="b" s="12">
        <f>IF(NOT(ISBLANK(K214)),1/(1/K214^$E214+1)*100)</f>
        <v>0</v>
      </c>
      <c r="K214" s="13"/>
      <c r="L214" t="b" s="12">
        <f>IF(NOT(ISBLANK(M214)),1/(1/M214^$E214+1)*100)</f>
        <v>0</v>
      </c>
      <c r="M214" s="13"/>
      <c r="N214" t="b" s="12">
        <f>IF(NOT(ISBLANK(O214)),1/(1/O214^$E214+1)*100)</f>
        <v>0</v>
      </c>
      <c r="O214" s="13"/>
      <c r="P214" t="b" s="12">
        <f>IF(NOT(ISBLANK(Q214)),1/(1/Q214^$E214+1)*100)</f>
        <v>0</v>
      </c>
      <c r="Q214" s="13"/>
      <c r="R214" t="b" s="12">
        <f>IF(NOT(ISBLANK(S214)),1/(1/S214^$E214+1)*100)</f>
        <v>0</v>
      </c>
      <c r="S214" s="13"/>
      <c r="T214" t="b" s="12">
        <f>IF(NOT(ISBLANK(U214)),1/(1/U214^$E214+1)*100)</f>
        <v>0</v>
      </c>
      <c r="U214" s="13"/>
      <c r="V214" s="12">
        <v>273</v>
      </c>
      <c r="W214" s="13"/>
    </row>
    <row r="215" ht="15.35" customHeight="1">
      <c r="A215" s="10">
        <v>214</v>
      </c>
      <c r="B215" t="s" s="11">
        <v>250</v>
      </c>
      <c r="C215" t="s" s="11">
        <v>24</v>
      </c>
      <c r="D215" t="s" s="11">
        <v>24</v>
      </c>
      <c r="E215" s="12">
        <f>IF(C215=D215,1,-1)</f>
        <v>1</v>
      </c>
      <c r="F215" t="b" s="12">
        <f>IF(NOT(ISBLANK(G215)),1/(1/G215^$E215+1)*100)</f>
        <v>0</v>
      </c>
      <c r="G215" s="13"/>
      <c r="H215" s="12">
        <f>IF(NOT(ISBLANK(I215)),1/(1/I215^$E215+1)*100)</f>
        <v>50.9803921568627</v>
      </c>
      <c r="I215" s="12">
        <v>1.04</v>
      </c>
      <c r="J215" t="b" s="12">
        <f>IF(NOT(ISBLANK(K215)),1/(1/K215^$E215+1)*100)</f>
        <v>0</v>
      </c>
      <c r="K215" s="13"/>
      <c r="L215" t="b" s="12">
        <f>IF(NOT(ISBLANK(M215)),1/(1/M215^$E215+1)*100)</f>
        <v>0</v>
      </c>
      <c r="M215" s="13"/>
      <c r="N215" t="b" s="12">
        <f>IF(NOT(ISBLANK(O215)),1/(1/O215^$E215+1)*100)</f>
        <v>0</v>
      </c>
      <c r="O215" s="13"/>
      <c r="P215" t="b" s="12">
        <f>IF(NOT(ISBLANK(Q215)),1/(1/Q215^$E215+1)*100)</f>
        <v>0</v>
      </c>
      <c r="Q215" s="13"/>
      <c r="R215" t="b" s="12">
        <f>IF(NOT(ISBLANK(S215)),1/(1/S215^$E215+1)*100)</f>
        <v>0</v>
      </c>
      <c r="S215" s="13"/>
      <c r="T215" t="b" s="12">
        <f>IF(NOT(ISBLANK(U215)),1/(1/U215^$E215+1)*100)</f>
        <v>0</v>
      </c>
      <c r="U215" s="13"/>
      <c r="V215" s="12">
        <v>273</v>
      </c>
      <c r="W215" s="13"/>
    </row>
    <row r="216" ht="15.35" customHeight="1">
      <c r="A216" s="10">
        <v>215</v>
      </c>
      <c r="B216" t="s" s="11">
        <v>251</v>
      </c>
      <c r="C216" t="s" s="11">
        <v>24</v>
      </c>
      <c r="D216" t="s" s="11">
        <v>24</v>
      </c>
      <c r="E216" s="12">
        <f>IF(C216=D216,1,-1)</f>
        <v>1</v>
      </c>
      <c r="F216" t="b" s="12">
        <f>IF(NOT(ISBLANK(G216)),1/(1/G216^$E216+1)*100)</f>
        <v>0</v>
      </c>
      <c r="G216" s="13"/>
      <c r="H216" s="12">
        <f>IF(NOT(ISBLANK(I216)),1/(1/I216^$E216+1)*100)</f>
        <v>80</v>
      </c>
      <c r="I216" s="12">
        <v>4</v>
      </c>
      <c r="J216" t="b" s="12">
        <f>IF(NOT(ISBLANK(K216)),1/(1/K216^$E216+1)*100)</f>
        <v>0</v>
      </c>
      <c r="K216" s="13"/>
      <c r="L216" t="b" s="12">
        <f>IF(NOT(ISBLANK(M216)),1/(1/M216^$E216+1)*100)</f>
        <v>0</v>
      </c>
      <c r="M216" s="13"/>
      <c r="N216" t="b" s="12">
        <f>IF(NOT(ISBLANK(O216)),1/(1/O216^$E216+1)*100)</f>
        <v>0</v>
      </c>
      <c r="O216" s="13"/>
      <c r="P216" t="b" s="12">
        <f>IF(NOT(ISBLANK(Q216)),1/(1/Q216^$E216+1)*100)</f>
        <v>0</v>
      </c>
      <c r="Q216" s="13"/>
      <c r="R216" t="b" s="12">
        <f>IF(NOT(ISBLANK(S216)),1/(1/S216^$E216+1)*100)</f>
        <v>0</v>
      </c>
      <c r="S216" s="13"/>
      <c r="T216" t="b" s="12">
        <f>IF(NOT(ISBLANK(U216)),1/(1/U216^$E216+1)*100)</f>
        <v>0</v>
      </c>
      <c r="U216" s="13"/>
      <c r="V216" s="12">
        <v>273</v>
      </c>
      <c r="W216" s="13"/>
    </row>
    <row r="217" ht="15.35" customHeight="1">
      <c r="A217" s="10">
        <v>216</v>
      </c>
      <c r="B217" t="s" s="11">
        <v>252</v>
      </c>
      <c r="C217" t="s" s="11">
        <v>25</v>
      </c>
      <c r="D217" t="s" s="11">
        <v>24</v>
      </c>
      <c r="E217" s="12">
        <f>IF(C217=D217,1,-1)</f>
        <v>-1</v>
      </c>
      <c r="F217" t="b" s="12">
        <f>IF(NOT(ISBLANK(G217)),1/(1/G217^$E217+1)*100)</f>
        <v>0</v>
      </c>
      <c r="G217" s="13"/>
      <c r="H217" s="12">
        <f>IF(NOT(ISBLANK(I217)),1/(1/I217^$E217+1)*100)</f>
        <v>22.9885057471264</v>
      </c>
      <c r="I217" s="12">
        <v>3.35</v>
      </c>
      <c r="J217" t="b" s="12">
        <f>IF(NOT(ISBLANK(K217)),1/(1/K217^$E217+1)*100)</f>
        <v>0</v>
      </c>
      <c r="K217" s="13"/>
      <c r="L217" t="b" s="12">
        <f>IF(NOT(ISBLANK(M217)),1/(1/M217^$E217+1)*100)</f>
        <v>0</v>
      </c>
      <c r="M217" s="13"/>
      <c r="N217" t="b" s="12">
        <f>IF(NOT(ISBLANK(O217)),1/(1/O217^$E217+1)*100)</f>
        <v>0</v>
      </c>
      <c r="O217" s="13"/>
      <c r="P217" t="b" s="12">
        <f>IF(NOT(ISBLANK(Q217)),1/(1/Q217^$E217+1)*100)</f>
        <v>0</v>
      </c>
      <c r="Q217" s="13"/>
      <c r="R217" t="b" s="12">
        <f>IF(NOT(ISBLANK(S217)),1/(1/S217^$E217+1)*100)</f>
        <v>0</v>
      </c>
      <c r="S217" s="13"/>
      <c r="T217" t="b" s="12">
        <f>IF(NOT(ISBLANK(U217)),1/(1/U217^$E217+1)*100)</f>
        <v>0</v>
      </c>
      <c r="U217" s="13"/>
      <c r="V217" s="12">
        <v>273</v>
      </c>
      <c r="W217" s="13"/>
    </row>
    <row r="218" ht="15.35" customHeight="1">
      <c r="A218" s="10">
        <v>217</v>
      </c>
      <c r="B218" t="s" s="11">
        <v>253</v>
      </c>
      <c r="C218" t="s" s="11">
        <v>25</v>
      </c>
      <c r="D218" t="s" s="11">
        <v>24</v>
      </c>
      <c r="E218" s="12">
        <f>IF(C218=D218,1,-1)</f>
        <v>-1</v>
      </c>
      <c r="F218" t="b" s="12">
        <f>IF(NOT(ISBLANK(G218)),1/(1/G218^$E218+1)*100)</f>
        <v>0</v>
      </c>
      <c r="G218" s="13"/>
      <c r="H218" s="12">
        <f>IF(NOT(ISBLANK(I218)),1/(1/I218^$E218+1)*100)</f>
        <v>0.99009900990099</v>
      </c>
      <c r="I218" s="12">
        <v>100</v>
      </c>
      <c r="J218" t="b" s="12">
        <f>IF(NOT(ISBLANK(K218)),1/(1/K218^$E218+1)*100)</f>
        <v>0</v>
      </c>
      <c r="K218" s="13"/>
      <c r="L218" t="b" s="12">
        <f>IF(NOT(ISBLANK(M218)),1/(1/M218^$E218+1)*100)</f>
        <v>0</v>
      </c>
      <c r="M218" s="13"/>
      <c r="N218" t="b" s="12">
        <f>IF(NOT(ISBLANK(O218)),1/(1/O218^$E218+1)*100)</f>
        <v>0</v>
      </c>
      <c r="O218" s="13"/>
      <c r="P218" t="b" s="12">
        <f>IF(NOT(ISBLANK(Q218)),1/(1/Q218^$E218+1)*100)</f>
        <v>0</v>
      </c>
      <c r="Q218" s="13"/>
      <c r="R218" t="b" s="12">
        <f>IF(NOT(ISBLANK(S218)),1/(1/S218^$E218+1)*100)</f>
        <v>0</v>
      </c>
      <c r="S218" s="13"/>
      <c r="T218" t="b" s="12">
        <f>IF(NOT(ISBLANK(U218)),1/(1/U218^$E218+1)*100)</f>
        <v>0</v>
      </c>
      <c r="U218" s="13"/>
      <c r="V218" s="12">
        <v>273</v>
      </c>
      <c r="W218" s="13"/>
    </row>
    <row r="219" ht="15.35" customHeight="1">
      <c r="A219" s="10">
        <v>218</v>
      </c>
      <c r="B219" t="s" s="11">
        <v>254</v>
      </c>
      <c r="C219" t="s" s="11">
        <v>25</v>
      </c>
      <c r="D219" t="s" s="11">
        <v>24</v>
      </c>
      <c r="E219" s="12">
        <f>IF(C219=D219,1,-1)</f>
        <v>-1</v>
      </c>
      <c r="F219" t="b" s="12">
        <f>IF(NOT(ISBLANK(G219)),1/(1/G219^$E219+1)*100)</f>
        <v>0</v>
      </c>
      <c r="G219" s="13"/>
      <c r="H219" s="12">
        <f>IF(NOT(ISBLANK(I219)),1/(1/I219^$E219+1)*100)</f>
        <v>45.045045045045</v>
      </c>
      <c r="I219" s="12">
        <v>1.22</v>
      </c>
      <c r="J219" t="b" s="12">
        <f>IF(NOT(ISBLANK(K219)),1/(1/K219^$E219+1)*100)</f>
        <v>0</v>
      </c>
      <c r="K219" s="13"/>
      <c r="L219" t="b" s="12">
        <f>IF(NOT(ISBLANK(M219)),1/(1/M219^$E219+1)*100)</f>
        <v>0</v>
      </c>
      <c r="M219" s="13"/>
      <c r="N219" t="b" s="12">
        <f>IF(NOT(ISBLANK(O219)),1/(1/O219^$E219+1)*100)</f>
        <v>0</v>
      </c>
      <c r="O219" s="13"/>
      <c r="P219" t="b" s="12">
        <f>IF(NOT(ISBLANK(Q219)),1/(1/Q219^$E219+1)*100)</f>
        <v>0</v>
      </c>
      <c r="Q219" s="13"/>
      <c r="R219" t="b" s="12">
        <f>IF(NOT(ISBLANK(S219)),1/(1/S219^$E219+1)*100)</f>
        <v>0</v>
      </c>
      <c r="S219" s="13"/>
      <c r="T219" t="b" s="12">
        <f>IF(NOT(ISBLANK(U219)),1/(1/U219^$E219+1)*100)</f>
        <v>0</v>
      </c>
      <c r="U219" s="13"/>
      <c r="V219" s="12">
        <v>273</v>
      </c>
      <c r="W219" s="13"/>
    </row>
    <row r="220" ht="15.35" customHeight="1">
      <c r="A220" s="10">
        <v>219</v>
      </c>
      <c r="B220" t="s" s="11">
        <v>255</v>
      </c>
      <c r="C220" t="s" s="11">
        <v>25</v>
      </c>
      <c r="D220" t="s" s="11">
        <v>24</v>
      </c>
      <c r="E220" s="12">
        <f>IF(C220=D220,1,-1)</f>
        <v>-1</v>
      </c>
      <c r="F220" t="b" s="12">
        <f>IF(NOT(ISBLANK(G220)),1/(1/G220^$E220+1)*100)</f>
        <v>0</v>
      </c>
      <c r="G220" s="13"/>
      <c r="H220" s="12">
        <f>IF(NOT(ISBLANK(I220)),1/(1/I220^$E220+1)*100)</f>
        <v>50</v>
      </c>
      <c r="I220" s="12">
        <v>1</v>
      </c>
      <c r="J220" t="b" s="12">
        <f>IF(NOT(ISBLANK(K220)),1/(1/K220^$E220+1)*100)</f>
        <v>0</v>
      </c>
      <c r="K220" s="13"/>
      <c r="L220" t="b" s="12">
        <f>IF(NOT(ISBLANK(M220)),1/(1/M220^$E220+1)*100)</f>
        <v>0</v>
      </c>
      <c r="M220" s="13"/>
      <c r="N220" t="b" s="12">
        <f>IF(NOT(ISBLANK(O220)),1/(1/O220^$E220+1)*100)</f>
        <v>0</v>
      </c>
      <c r="O220" s="13"/>
      <c r="P220" t="b" s="12">
        <f>IF(NOT(ISBLANK(Q220)),1/(1/Q220^$E220+1)*100)</f>
        <v>0</v>
      </c>
      <c r="Q220" s="13"/>
      <c r="R220" t="b" s="12">
        <f>IF(NOT(ISBLANK(S220)),1/(1/S220^$E220+1)*100)</f>
        <v>0</v>
      </c>
      <c r="S220" s="13"/>
      <c r="T220" t="b" s="12">
        <f>IF(NOT(ISBLANK(U220)),1/(1/U220^$E220+1)*100)</f>
        <v>0</v>
      </c>
      <c r="U220" s="13"/>
      <c r="V220" s="12">
        <v>273</v>
      </c>
      <c r="W220" s="13"/>
    </row>
    <row r="221" ht="15.35" customHeight="1">
      <c r="A221" s="10">
        <v>220</v>
      </c>
      <c r="B221" t="s" s="11">
        <v>256</v>
      </c>
      <c r="C221" t="s" s="11">
        <v>24</v>
      </c>
      <c r="D221" t="s" s="11">
        <v>25</v>
      </c>
      <c r="E221" s="12">
        <f>IF(C221=D221,1,-1)</f>
        <v>-1</v>
      </c>
      <c r="F221" t="b" s="12">
        <f>IF(NOT(ISBLANK(G221)),1/(1/G221^$E221+1)*100)</f>
        <v>0</v>
      </c>
      <c r="G221" s="13"/>
      <c r="H221" s="12">
        <f>IF(NOT(ISBLANK(I221)),1/(1/I221^$E221+1)*100)</f>
        <v>33.003300330033</v>
      </c>
      <c r="I221" s="12">
        <v>2.03</v>
      </c>
      <c r="J221" t="b" s="12">
        <f>IF(NOT(ISBLANK(K221)),1/(1/K221^$E221+1)*100)</f>
        <v>0</v>
      </c>
      <c r="K221" s="13"/>
      <c r="L221" t="b" s="12">
        <f>IF(NOT(ISBLANK(M221)),1/(1/M221^$E221+1)*100)</f>
        <v>0</v>
      </c>
      <c r="M221" s="13"/>
      <c r="N221" s="12">
        <f>IF(NOT(ISBLANK(O221)),1/(1/O221^$E221+1)*100)</f>
        <v>33.003300330033</v>
      </c>
      <c r="O221" s="12">
        <v>2.03</v>
      </c>
      <c r="P221" t="b" s="12">
        <f>IF(NOT(ISBLANK(Q221)),1/(1/Q221^$E221+1)*100)</f>
        <v>0</v>
      </c>
      <c r="Q221" s="13"/>
      <c r="R221" t="b" s="12">
        <f>IF(NOT(ISBLANK(S221)),1/(1/S221^$E221+1)*100)</f>
        <v>0</v>
      </c>
      <c r="S221" s="13"/>
      <c r="T221" t="b" s="12">
        <f>IF(NOT(ISBLANK(U221)),1/(1/U221^$E221+1)*100)</f>
        <v>0</v>
      </c>
      <c r="U221" s="13"/>
      <c r="V221" s="12">
        <v>273</v>
      </c>
      <c r="W221" s="13"/>
    </row>
    <row r="222" ht="15.35" customHeight="1">
      <c r="A222" s="10">
        <v>221</v>
      </c>
      <c r="B222" t="s" s="11">
        <v>257</v>
      </c>
      <c r="C222" t="s" s="11">
        <v>24</v>
      </c>
      <c r="D222" t="s" s="11">
        <v>25</v>
      </c>
      <c r="E222" s="12">
        <f>IF(C222=D222,1,-1)</f>
        <v>-1</v>
      </c>
      <c r="F222" t="b" s="12">
        <f>IF(NOT(ISBLANK(G222)),1/(1/G222^$E222+1)*100)</f>
        <v>0</v>
      </c>
      <c r="G222" s="13"/>
      <c r="H222" s="12">
        <f>IF(NOT(ISBLANK(I222)),1/(1/I222^$E222+1)*100)</f>
        <v>33.003300330033</v>
      </c>
      <c r="I222" s="12">
        <v>2.03</v>
      </c>
      <c r="J222" t="b" s="12">
        <f>IF(NOT(ISBLANK(K222)),1/(1/K222^$E222+1)*100)</f>
        <v>0</v>
      </c>
      <c r="K222" s="13"/>
      <c r="L222" t="b" s="12">
        <f>IF(NOT(ISBLANK(M222)),1/(1/M222^$E222+1)*100)</f>
        <v>0</v>
      </c>
      <c r="M222" s="13"/>
      <c r="N222" s="12">
        <f>IF(NOT(ISBLANK(O222)),1/(1/O222^$E222+1)*100)</f>
        <v>32.051282051282</v>
      </c>
      <c r="O222" s="12">
        <v>2.12</v>
      </c>
      <c r="P222" t="b" s="12">
        <f>IF(NOT(ISBLANK(Q222)),1/(1/Q222^$E222+1)*100)</f>
        <v>0</v>
      </c>
      <c r="Q222" s="13"/>
      <c r="R222" t="b" s="12">
        <f>IF(NOT(ISBLANK(S222)),1/(1/S222^$E222+1)*100)</f>
        <v>0</v>
      </c>
      <c r="S222" s="13"/>
      <c r="T222" t="b" s="12">
        <f>IF(NOT(ISBLANK(U222)),1/(1/U222^$E222+1)*100)</f>
        <v>0</v>
      </c>
      <c r="U222" s="13"/>
      <c r="V222" s="12">
        <v>273</v>
      </c>
      <c r="W222" s="13"/>
    </row>
    <row r="223" ht="15.35" customHeight="1">
      <c r="A223" s="10">
        <v>222</v>
      </c>
      <c r="B223" t="s" s="14">
        <v>258</v>
      </c>
      <c r="C223" t="s" s="14">
        <v>177</v>
      </c>
      <c r="D223" t="s" s="14">
        <v>178</v>
      </c>
      <c r="E223" s="12">
        <f>IF(C223=D223,1,-1)</f>
        <v>-1</v>
      </c>
      <c r="F223" t="b" s="12">
        <f>IF(NOT(ISBLANK(G223)),1/(1/G223^$E223+1)*100)</f>
        <v>0</v>
      </c>
      <c r="G223" s="13"/>
      <c r="H223" s="12">
        <f>IF(NOT(ISBLANK(I223)),1/(1/I223^$E223+1)*100)</f>
        <v>1</v>
      </c>
      <c r="I223" s="12">
        <v>99</v>
      </c>
      <c r="J223" t="b" s="12">
        <f>IF(NOT(ISBLANK(K223)),1/(1/K223^$E223+1)*100)</f>
        <v>0</v>
      </c>
      <c r="K223" s="13"/>
      <c r="L223" t="b" s="12">
        <f>IF(NOT(ISBLANK(M223)),1/(1/M223^$E223+1)*100)</f>
        <v>0</v>
      </c>
      <c r="M223" s="13"/>
      <c r="N223" s="12">
        <f>IF(NOT(ISBLANK(O223)),1/(1/O223^$E223+1)*100)</f>
        <v>1.31578947368421</v>
      </c>
      <c r="O223" s="12">
        <v>75</v>
      </c>
      <c r="P223" t="b" s="12">
        <f>IF(NOT(ISBLANK(Q223)),1/(1/Q223^$E223+1)*100)</f>
        <v>0</v>
      </c>
      <c r="Q223" s="13"/>
      <c r="R223" t="b" s="12">
        <f>IF(NOT(ISBLANK(S223)),1/(1/S223^$E223+1)*100)</f>
        <v>0</v>
      </c>
      <c r="S223" s="13"/>
      <c r="T223" s="12">
        <f>IF(NOT(ISBLANK(U223)),1/(1/U223^$E223+1)*100)</f>
        <v>1.17647058823529</v>
      </c>
      <c r="U223" s="12">
        <v>84</v>
      </c>
      <c r="V223" s="12">
        <v>273</v>
      </c>
      <c r="W223" s="13"/>
    </row>
    <row r="224" ht="15.35" customHeight="1">
      <c r="A224" s="10">
        <v>223</v>
      </c>
      <c r="B224" t="s" s="11">
        <v>259</v>
      </c>
      <c r="C224" t="s" s="11">
        <v>25</v>
      </c>
      <c r="D224" t="s" s="11">
        <v>24</v>
      </c>
      <c r="E224" s="12">
        <f>IF(C224=D224,1,-1)</f>
        <v>-1</v>
      </c>
      <c r="F224" t="b" s="12">
        <f>IF(NOT(ISBLANK(G224)),1/(1/G224^$E224+1)*100)</f>
        <v>0</v>
      </c>
      <c r="G224" s="13"/>
      <c r="H224" t="b" s="12">
        <f>IF(NOT(ISBLANK(I224)),1/(1/I224^$E224+1)*100)</f>
        <v>0</v>
      </c>
      <c r="I224" s="13"/>
      <c r="J224" s="12">
        <f>IF(NOT(ISBLANK(K224)),1/(1/K224^$E224+1)*100)</f>
        <v>17.8571428571429</v>
      </c>
      <c r="K224" s="12">
        <v>4.6</v>
      </c>
      <c r="L224" t="b" s="12">
        <f>IF(NOT(ISBLANK(M224)),1/(1/M224^$E224+1)*100)</f>
        <v>0</v>
      </c>
      <c r="M224" s="13"/>
      <c r="N224" t="b" s="12">
        <f>IF(NOT(ISBLANK(O224)),1/(1/O224^$E224+1)*100)</f>
        <v>0</v>
      </c>
      <c r="O224" s="13"/>
      <c r="P224" t="b" s="12">
        <f>IF(NOT(ISBLANK(Q224)),1/(1/Q224^$E224+1)*100)</f>
        <v>0</v>
      </c>
      <c r="Q224" s="13"/>
      <c r="R224" t="b" s="12">
        <f>IF(NOT(ISBLANK(S224)),1/(1/S224^$E224+1)*100)</f>
        <v>0</v>
      </c>
      <c r="S224" s="13"/>
      <c r="T224" t="b" s="12">
        <f>IF(NOT(ISBLANK(U224)),1/(1/U224^$E224+1)*100)</f>
        <v>0</v>
      </c>
      <c r="U224" s="13"/>
      <c r="V224" s="12">
        <v>273</v>
      </c>
      <c r="W224" s="13"/>
    </row>
  </sheetData>
  <hyperlinks>
    <hyperlink ref="W2" r:id="rId1" location="" tooltip="" display="Use https://pubs.acs.org/doi/pdf/10.1021/ci00016a012 unless not mentioned"/>
    <hyperlink ref="W88" r:id="rId2" location="" tooltip="" display="NaBH4 data was corrected to https://doi.org/10.1016/S0040-4039(01)96936-9 and https://link.springer.com/article/10.1007/s00044-019-02481-8"/>
    <hyperlink ref="W107" r:id="rId3" location="" tooltip="" display="Stereo was corrected to original paper https://pubs.acs.org/doi/pdf/10.1021/jo00269a010"/>
    <hyperlink ref="W116" r:id="rId4" location="" tooltip="" display="Remove because it may be wrong https://reader.elsevier.com/reader/sd/pii/0040402080801256?token=5D51C745AE4EBA922A59A00A77FC239BC74F3CDC072B18D0374EE9BE9C9AC5D5483FDBC8D095500D05FDCEF3916EAF42&amp;originRegion=us-east-1&amp;originCreation=20230421060536"/>
    <hyperlink ref="W123" r:id="rId5" location="" tooltip="" display="For entry 122-140, side chains were simplified for ease of structural optimization.Stereo was corrected to original paper https://pubs.acs.org/doi/pdf/10.1021/ja01596a055"/>
    <hyperlink ref="W128" r:id="rId6" location="" tooltip="" display="Stereo was corrected to original paper https://pubs.acs.org/doi/pdf/10.1021/ja01596a055"/>
    <hyperlink ref="W130" r:id="rId7" location="" tooltip="" display="Stereo was corrected to original paper https://pubs.acs.org/doi/pdf/10.1021/ja01596a055"/>
    <hyperlink ref="W156" r:id="rId8" location="" tooltip="" display="155-163 data are less quantitative https://cdnsciencepub.com/doi/pdf/10.1139/v76-171"/>
    <hyperlink ref="W192" r:id="rId9" location="" tooltip="" display="No data O=C1C[C@@H]2C[C@@H]3C[C@H]1[C@H]2CC3 in original paper https://pubs.acs.org/doi/pdf/10.1021/ja00770a035"/>
    <hyperlink ref="W201" r:id="rId10" location="" tooltip="" display="Structure was corrected to original paper https://pubs.acs.org/doi/pdf/10.1021/ja00770a035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18"/>
  <sheetViews>
    <sheetView workbookViewId="0" showGridLines="0" defaultGridColor="1"/>
  </sheetViews>
  <sheetFormatPr defaultColWidth="16.3333" defaultRowHeight="13" customHeight="1" outlineLevelRow="0" outlineLevelCol="0"/>
  <cols>
    <col min="1" max="1" width="12.3516" style="26" customWidth="1"/>
    <col min="2" max="2" width="20.8516" style="26" customWidth="1"/>
    <col min="3" max="3" width="12.3516" style="26" customWidth="1"/>
    <col min="4" max="4" width="7.17188" style="26" customWidth="1"/>
    <col min="5" max="5" width="7.85156" style="26" customWidth="1"/>
    <col min="6" max="9" width="7" style="26" customWidth="1"/>
    <col min="10" max="13" width="7.85156" style="26" customWidth="1"/>
    <col min="14" max="15" width="16.3516" style="26" customWidth="1"/>
    <col min="16" max="16384" width="16.3516" style="26" customWidth="1"/>
  </cols>
  <sheetData>
    <row r="1" ht="16" customHeight="1">
      <c r="A1" t="s" s="27">
        <v>0</v>
      </c>
      <c r="B1" t="s" s="2">
        <v>260</v>
      </c>
      <c r="C1" t="s" s="27">
        <v>1</v>
      </c>
      <c r="D1" t="s" s="27">
        <v>261</v>
      </c>
      <c r="E1" t="s" s="2">
        <v>262</v>
      </c>
      <c r="F1" t="s" s="3">
        <v>263</v>
      </c>
      <c r="G1" t="s" s="3">
        <v>7</v>
      </c>
      <c r="H1" t="s" s="3">
        <v>263</v>
      </c>
      <c r="I1" t="s" s="3">
        <v>9</v>
      </c>
      <c r="J1" t="s" s="3">
        <v>263</v>
      </c>
      <c r="K1" t="s" s="3">
        <v>13</v>
      </c>
      <c r="L1" t="s" s="28">
        <v>17</v>
      </c>
      <c r="M1" t="s" s="28">
        <v>21</v>
      </c>
      <c r="N1" t="s" s="2">
        <v>264</v>
      </c>
      <c r="O1" s="2"/>
    </row>
    <row r="2" ht="15.35" customHeight="1">
      <c r="A2" s="29">
        <v>1</v>
      </c>
      <c r="B2" t="s" s="30">
        <v>265</v>
      </c>
      <c r="C2" t="s" s="31">
        <v>52</v>
      </c>
      <c r="D2" t="s" s="32">
        <v>266</v>
      </c>
      <c r="E2" t="s" s="33">
        <v>267</v>
      </c>
      <c r="F2" s="34"/>
      <c r="G2" s="34"/>
      <c r="H2" s="35">
        <v>86</v>
      </c>
      <c r="I2" s="36">
        <f>IF(D2=E2,H2,100-H2)</f>
        <v>14</v>
      </c>
      <c r="J2" s="37"/>
      <c r="K2" s="34"/>
      <c r="L2" s="38"/>
      <c r="M2" s="39">
        <v>273</v>
      </c>
      <c r="N2" t="s" s="40">
        <v>268</v>
      </c>
      <c r="O2" t="s" s="40">
        <v>269</v>
      </c>
    </row>
    <row r="3" ht="15.35" customHeight="1">
      <c r="A3" s="29">
        <v>2</v>
      </c>
      <c r="B3" s="40"/>
      <c r="C3" t="s" s="40">
        <v>39</v>
      </c>
      <c r="D3" t="s" s="41">
        <v>266</v>
      </c>
      <c r="E3" t="s" s="33">
        <v>267</v>
      </c>
      <c r="F3" s="34"/>
      <c r="G3" s="34"/>
      <c r="H3" s="35">
        <v>92</v>
      </c>
      <c r="I3" s="36">
        <f>IF(D3=E3,H3,100-H3)</f>
        <v>8</v>
      </c>
      <c r="J3" s="37"/>
      <c r="K3" s="34"/>
      <c r="L3" s="38"/>
      <c r="M3" s="39">
        <v>273</v>
      </c>
      <c r="N3" t="s" s="40">
        <v>270</v>
      </c>
      <c r="O3" s="40"/>
    </row>
    <row r="4" ht="15.35" customHeight="1">
      <c r="A4" s="29">
        <v>3</v>
      </c>
      <c r="B4" s="40"/>
      <c r="C4" t="s" s="40">
        <v>271</v>
      </c>
      <c r="D4" t="s" s="41">
        <v>266</v>
      </c>
      <c r="E4" t="s" s="33">
        <v>267</v>
      </c>
      <c r="F4" s="34"/>
      <c r="G4" s="34"/>
      <c r="H4" s="35">
        <v>82</v>
      </c>
      <c r="I4" s="36">
        <f>IF(D4=E4,H4,100-H4)</f>
        <v>18</v>
      </c>
      <c r="J4" s="37"/>
      <c r="K4" s="34"/>
      <c r="L4" s="38"/>
      <c r="M4" s="39">
        <v>273</v>
      </c>
      <c r="N4" t="s" s="40">
        <v>270</v>
      </c>
      <c r="O4" s="40"/>
    </row>
    <row r="5" ht="15.35" customHeight="1">
      <c r="A5" s="29">
        <v>4</v>
      </c>
      <c r="B5" s="40"/>
      <c r="C5" t="s" s="42">
        <v>272</v>
      </c>
      <c r="D5" t="s" s="41">
        <v>266</v>
      </c>
      <c r="E5" t="s" s="33">
        <v>267</v>
      </c>
      <c r="F5" s="34"/>
      <c r="G5" s="34"/>
      <c r="H5" s="35">
        <v>62</v>
      </c>
      <c r="I5" s="36">
        <f>IF(D5=E5,H5,100-H5)</f>
        <v>38</v>
      </c>
      <c r="J5" s="37"/>
      <c r="K5" s="34"/>
      <c r="L5" s="38"/>
      <c r="M5" s="39">
        <v>273</v>
      </c>
      <c r="N5" t="s" s="40">
        <v>270</v>
      </c>
      <c r="O5" s="40"/>
    </row>
    <row r="6" ht="15.35" customHeight="1">
      <c r="A6" s="29">
        <v>5</v>
      </c>
      <c r="B6" s="40"/>
      <c r="C6" t="s" s="43">
        <v>37</v>
      </c>
      <c r="D6" t="s" s="41">
        <v>266</v>
      </c>
      <c r="E6" t="s" s="33">
        <v>267</v>
      </c>
      <c r="F6" s="34"/>
      <c r="G6" s="34"/>
      <c r="H6" s="35">
        <v>50</v>
      </c>
      <c r="I6" s="36">
        <f>IF(D6=E6,H6,100-H6)</f>
        <v>50</v>
      </c>
      <c r="J6" s="37"/>
      <c r="K6" s="34"/>
      <c r="L6" s="38"/>
      <c r="M6" s="39">
        <v>273</v>
      </c>
      <c r="N6" t="s" s="40">
        <v>270</v>
      </c>
      <c r="O6" s="40"/>
    </row>
    <row r="7" ht="15.35" customHeight="1">
      <c r="A7" s="29">
        <v>6</v>
      </c>
      <c r="B7" s="40"/>
      <c r="C7" t="s" s="44">
        <v>273</v>
      </c>
      <c r="D7" t="s" s="41">
        <v>266</v>
      </c>
      <c r="E7" t="s" s="33">
        <v>267</v>
      </c>
      <c r="F7" s="34"/>
      <c r="G7" s="34"/>
      <c r="H7" s="35">
        <v>69</v>
      </c>
      <c r="I7" s="36">
        <f>IF(D7=E7,H7,100-H7)</f>
        <v>31</v>
      </c>
      <c r="J7" s="37"/>
      <c r="K7" s="34"/>
      <c r="L7" s="38"/>
      <c r="M7" s="39">
        <v>273</v>
      </c>
      <c r="N7" t="s" s="40">
        <v>270</v>
      </c>
      <c r="O7" s="40"/>
    </row>
    <row r="8" ht="15.35" customHeight="1">
      <c r="A8" s="29">
        <v>7</v>
      </c>
      <c r="B8" s="40"/>
      <c r="C8" t="s" s="42">
        <v>274</v>
      </c>
      <c r="D8" t="s" s="41">
        <v>266</v>
      </c>
      <c r="E8" t="s" s="33">
        <v>267</v>
      </c>
      <c r="F8" s="34"/>
      <c r="G8" s="34"/>
      <c r="H8" s="35">
        <v>45</v>
      </c>
      <c r="I8" s="36">
        <f>IF(D8=E8,H8,100-H8)</f>
        <v>55</v>
      </c>
      <c r="J8" s="37"/>
      <c r="K8" s="34"/>
      <c r="L8" s="38"/>
      <c r="M8" s="39">
        <v>273</v>
      </c>
      <c r="N8" t="s" s="40">
        <v>270</v>
      </c>
      <c r="O8" s="40"/>
    </row>
    <row r="9" ht="15.35" customHeight="1">
      <c r="A9" s="29">
        <v>8</v>
      </c>
      <c r="B9" s="40"/>
      <c r="C9" t="s" s="43">
        <v>35</v>
      </c>
      <c r="D9" t="s" s="41">
        <v>266</v>
      </c>
      <c r="E9" t="s" s="33">
        <v>267</v>
      </c>
      <c r="F9" s="34"/>
      <c r="G9" s="34"/>
      <c r="H9" s="35">
        <v>65</v>
      </c>
      <c r="I9" s="36">
        <f>IF(D9=E9,H9,100-H9)</f>
        <v>35</v>
      </c>
      <c r="J9" s="37"/>
      <c r="K9" s="34"/>
      <c r="L9" s="38"/>
      <c r="M9" s="39">
        <v>273</v>
      </c>
      <c r="N9" t="s" s="40">
        <v>270</v>
      </c>
      <c r="O9" s="40"/>
    </row>
    <row r="10" ht="15.35" customHeight="1">
      <c r="A10" s="29">
        <v>9</v>
      </c>
      <c r="B10" s="40"/>
      <c r="C10" t="s" s="43">
        <v>275</v>
      </c>
      <c r="D10" t="s" s="41">
        <v>266</v>
      </c>
      <c r="E10" t="s" s="33">
        <v>267</v>
      </c>
      <c r="F10" s="34"/>
      <c r="G10" s="34"/>
      <c r="H10" s="35">
        <v>65</v>
      </c>
      <c r="I10" s="36">
        <f>IF(D10=E10,H10,100-H10)</f>
        <v>35</v>
      </c>
      <c r="J10" s="37"/>
      <c r="K10" s="34"/>
      <c r="L10" s="38"/>
      <c r="M10" s="39">
        <v>273</v>
      </c>
      <c r="N10" t="s" s="40">
        <v>270</v>
      </c>
      <c r="O10" s="40"/>
    </row>
    <row r="11" ht="15.35" customHeight="1">
      <c r="A11" s="29">
        <v>10</v>
      </c>
      <c r="B11" s="40"/>
      <c r="C11" t="s" s="44">
        <v>276</v>
      </c>
      <c r="D11" t="s" s="41">
        <v>266</v>
      </c>
      <c r="E11" t="s" s="33">
        <v>267</v>
      </c>
      <c r="F11" s="34"/>
      <c r="G11" s="34"/>
      <c r="H11" s="35">
        <v>91</v>
      </c>
      <c r="I11" s="36">
        <f>IF(D11=E11,H11,100-H11)</f>
        <v>9</v>
      </c>
      <c r="J11" s="37"/>
      <c r="K11" s="34"/>
      <c r="L11" s="38"/>
      <c r="M11" s="39">
        <v>273</v>
      </c>
      <c r="N11" t="s" s="40">
        <v>270</v>
      </c>
      <c r="O11" s="40"/>
    </row>
    <row r="12" ht="15.35" customHeight="1">
      <c r="A12" s="29">
        <v>11</v>
      </c>
      <c r="B12" s="30"/>
      <c r="C12" t="s" s="5">
        <v>154</v>
      </c>
      <c r="D12" t="s" s="32">
        <v>266</v>
      </c>
      <c r="E12" t="s" s="33">
        <v>267</v>
      </c>
      <c r="F12" s="34"/>
      <c r="G12" s="34"/>
      <c r="H12" s="35">
        <v>46</v>
      </c>
      <c r="I12" s="36">
        <f>IF(D12=E12,H12,100-H12)</f>
        <v>54</v>
      </c>
      <c r="J12" s="37"/>
      <c r="K12" s="34"/>
      <c r="L12" s="38"/>
      <c r="M12" s="39">
        <v>273</v>
      </c>
      <c r="N12" t="s" s="40">
        <v>270</v>
      </c>
      <c r="O12" s="40"/>
    </row>
    <row r="13" ht="15.35" customHeight="1">
      <c r="A13" s="29">
        <v>12</v>
      </c>
      <c r="B13" s="30"/>
      <c r="C13" t="s" s="11">
        <v>155</v>
      </c>
      <c r="D13" t="s" s="32">
        <v>266</v>
      </c>
      <c r="E13" t="s" s="40">
        <v>266</v>
      </c>
      <c r="F13" s="34"/>
      <c r="G13" s="34"/>
      <c r="H13" s="35">
        <v>94</v>
      </c>
      <c r="I13" s="36">
        <f>IF(D13=E13,H13,100-H13)</f>
        <v>94</v>
      </c>
      <c r="J13" s="37"/>
      <c r="K13" s="34"/>
      <c r="L13" s="38"/>
      <c r="M13" s="39">
        <v>273</v>
      </c>
      <c r="N13" t="s" s="40">
        <v>270</v>
      </c>
      <c r="O13" s="40"/>
    </row>
    <row r="14" ht="15.35" customHeight="1">
      <c r="A14" s="29">
        <v>13</v>
      </c>
      <c r="B14" s="40"/>
      <c r="C14" t="s" s="44">
        <v>40</v>
      </c>
      <c r="D14" t="s" s="41">
        <v>266</v>
      </c>
      <c r="E14" t="s" s="33">
        <v>267</v>
      </c>
      <c r="F14" s="34"/>
      <c r="G14" s="34"/>
      <c r="H14" s="35">
        <v>79</v>
      </c>
      <c r="I14" s="36">
        <f>IF(D14=E14,H14,100-H14)</f>
        <v>21</v>
      </c>
      <c r="J14" s="37"/>
      <c r="K14" s="34"/>
      <c r="L14" s="45"/>
      <c r="M14" s="46">
        <v>273</v>
      </c>
      <c r="N14" t="s" s="40">
        <v>270</v>
      </c>
      <c r="O14" s="40"/>
    </row>
    <row r="15" ht="15.35" customHeight="1">
      <c r="A15" s="29">
        <v>14</v>
      </c>
      <c r="B15" s="40"/>
      <c r="C15" t="s" s="33">
        <v>277</v>
      </c>
      <c r="D15" t="s" s="47">
        <v>278</v>
      </c>
      <c r="E15" t="s" s="33">
        <v>267</v>
      </c>
      <c r="F15" s="34"/>
      <c r="G15" s="34"/>
      <c r="H15" s="35">
        <v>60</v>
      </c>
      <c r="I15" s="36">
        <f>IF(D15=E15,H15,100-H15)</f>
        <v>60</v>
      </c>
      <c r="J15" s="37"/>
      <c r="K15" s="34"/>
      <c r="L15" s="48"/>
      <c r="M15" s="49">
        <v>355</v>
      </c>
      <c r="N15" t="s" s="40">
        <v>279</v>
      </c>
      <c r="O15" t="s" s="40">
        <v>280</v>
      </c>
    </row>
    <row r="16" ht="15.35" customHeight="1">
      <c r="A16" s="29">
        <v>15</v>
      </c>
      <c r="B16" t="s" s="40">
        <v>281</v>
      </c>
      <c r="C16" t="s" s="33">
        <v>282</v>
      </c>
      <c r="D16" t="s" s="50">
        <v>267</v>
      </c>
      <c r="E16" t="s" s="33">
        <v>267</v>
      </c>
      <c r="F16" s="48"/>
      <c r="G16" s="48"/>
      <c r="H16" s="49">
        <v>21</v>
      </c>
      <c r="I16" s="36">
        <f>IF(D16=E16,H16,100-H16)</f>
        <v>21</v>
      </c>
      <c r="J16" s="37"/>
      <c r="K16" s="34"/>
      <c r="L16" s="48"/>
      <c r="M16" s="49">
        <v>273</v>
      </c>
      <c r="N16" t="s" s="33">
        <v>283</v>
      </c>
      <c r="O16" t="s" s="33">
        <v>284</v>
      </c>
    </row>
    <row r="17" ht="15.35" customHeight="1">
      <c r="A17" s="29">
        <v>16</v>
      </c>
      <c r="B17" s="40"/>
      <c r="C17" t="s" s="33">
        <v>285</v>
      </c>
      <c r="D17" t="s" s="50">
        <v>177</v>
      </c>
      <c r="E17" t="s" s="33">
        <v>177</v>
      </c>
      <c r="F17" s="48"/>
      <c r="G17" s="48"/>
      <c r="H17" s="49">
        <v>37</v>
      </c>
      <c r="I17" s="36">
        <f>IF(D17=E17,H17,100-H17)</f>
        <v>37</v>
      </c>
      <c r="J17" s="37"/>
      <c r="K17" s="34"/>
      <c r="L17" s="48"/>
      <c r="M17" s="49">
        <v>298</v>
      </c>
      <c r="N17" t="s" s="33">
        <v>270</v>
      </c>
      <c r="O17" s="33"/>
    </row>
    <row r="18" ht="15.35" customHeight="1">
      <c r="A18" s="29">
        <v>17</v>
      </c>
      <c r="B18" s="40"/>
      <c r="C18" t="s" s="33">
        <v>286</v>
      </c>
      <c r="D18" t="s" s="50">
        <v>287</v>
      </c>
      <c r="E18" t="s" s="33">
        <v>287</v>
      </c>
      <c r="F18" s="48"/>
      <c r="G18" s="48"/>
      <c r="H18" s="49">
        <f>100/101*100</f>
        <v>99.009900990099</v>
      </c>
      <c r="I18" s="36">
        <f>IF(D18=E18,H18,100-H18)</f>
        <v>99.009900990099</v>
      </c>
      <c r="J18" s="37"/>
      <c r="K18" s="34"/>
      <c r="L18" s="48"/>
      <c r="M18" s="49">
        <v>298</v>
      </c>
      <c r="N18" t="s" s="33">
        <v>270</v>
      </c>
      <c r="O18" s="33"/>
    </row>
    <row r="19" ht="15.35" customHeight="1">
      <c r="A19" s="29">
        <v>18</v>
      </c>
      <c r="B19" s="40"/>
      <c r="C19" t="s" s="33">
        <v>288</v>
      </c>
      <c r="D19" t="s" s="51">
        <v>177</v>
      </c>
      <c r="E19" t="s" s="33">
        <v>177</v>
      </c>
      <c r="F19" s="48"/>
      <c r="G19" s="48"/>
      <c r="H19" s="49">
        <v>88</v>
      </c>
      <c r="I19" s="36">
        <f>IF(D19=E19,H19,100-H19)</f>
        <v>88</v>
      </c>
      <c r="J19" s="37"/>
      <c r="K19" s="34"/>
      <c r="L19" s="48"/>
      <c r="M19" s="49">
        <v>298</v>
      </c>
      <c r="N19" t="s" s="33">
        <v>270</v>
      </c>
      <c r="O19" s="33"/>
    </row>
    <row r="20" ht="15.35" customHeight="1">
      <c r="A20" s="29">
        <v>19</v>
      </c>
      <c r="B20" t="s" s="40">
        <v>289</v>
      </c>
      <c r="C20" t="s" s="40">
        <v>290</v>
      </c>
      <c r="D20" t="s" s="52">
        <v>267</v>
      </c>
      <c r="E20" t="s" s="40">
        <v>267</v>
      </c>
      <c r="F20" s="34"/>
      <c r="G20" s="34"/>
      <c r="H20" s="35">
        <v>27</v>
      </c>
      <c r="I20" s="36">
        <f>IF(D20=E20,H20,100-H20)</f>
        <v>27</v>
      </c>
      <c r="J20" s="37"/>
      <c r="K20" s="34"/>
      <c r="L20" s="34"/>
      <c r="M20" s="35">
        <v>273</v>
      </c>
      <c r="N20" t="s" s="40">
        <v>291</v>
      </c>
      <c r="O20" t="s" s="40">
        <v>292</v>
      </c>
    </row>
    <row r="21" ht="15.35" customHeight="1">
      <c r="A21" s="29">
        <v>20</v>
      </c>
      <c r="B21" s="40"/>
      <c r="C21" t="s" s="40">
        <v>293</v>
      </c>
      <c r="D21" t="s" s="53">
        <v>267</v>
      </c>
      <c r="E21" t="s" s="40">
        <v>267</v>
      </c>
      <c r="F21" s="34"/>
      <c r="G21" s="34"/>
      <c r="H21" s="35">
        <v>7</v>
      </c>
      <c r="I21" s="36">
        <f>IF(D21=E21,H21,100-H21)</f>
        <v>7</v>
      </c>
      <c r="J21" s="37"/>
      <c r="K21" s="34"/>
      <c r="L21" s="54"/>
      <c r="M21" s="55">
        <v>273</v>
      </c>
      <c r="N21" t="s" s="40">
        <v>270</v>
      </c>
      <c r="O21" s="40"/>
    </row>
    <row r="22" ht="15.35" customHeight="1">
      <c r="A22" s="29">
        <v>21</v>
      </c>
      <c r="B22" t="s" s="40">
        <v>294</v>
      </c>
      <c r="C22" t="s" s="56">
        <v>295</v>
      </c>
      <c r="D22" t="s" s="40">
        <v>296</v>
      </c>
      <c r="E22" t="s" s="40">
        <v>296</v>
      </c>
      <c r="F22" s="35">
        <v>79</v>
      </c>
      <c r="G22" s="35">
        <f>IF(D22=E22,F22,100-F22)</f>
        <v>79</v>
      </c>
      <c r="H22" s="35">
        <v>80</v>
      </c>
      <c r="I22" s="35">
        <f>IF(D22=E22,H22,100-H22)</f>
        <v>80</v>
      </c>
      <c r="J22" s="57">
        <v>83</v>
      </c>
      <c r="K22" s="36">
        <f>IF(D22=E22,J22,100-J22)</f>
        <v>83</v>
      </c>
      <c r="L22" s="13"/>
      <c r="M22" s="58">
        <v>273</v>
      </c>
      <c r="N22" t="s" s="40">
        <v>297</v>
      </c>
      <c r="O22" t="s" s="40">
        <v>298</v>
      </c>
    </row>
    <row r="23" ht="15.35" customHeight="1">
      <c r="A23" s="29">
        <v>22</v>
      </c>
      <c r="B23" s="59"/>
      <c r="C23" t="s" s="56">
        <v>299</v>
      </c>
      <c r="D23" t="s" s="40">
        <v>296</v>
      </c>
      <c r="E23" t="s" s="40">
        <v>296</v>
      </c>
      <c r="F23" s="34"/>
      <c r="G23" s="34"/>
      <c r="H23" s="35">
        <v>60</v>
      </c>
      <c r="I23" s="35">
        <f>IF(D23=E23,H23,100-H23)</f>
        <v>60</v>
      </c>
      <c r="J23" s="60">
        <v>66</v>
      </c>
      <c r="K23" s="36">
        <f>IF(D23=E23,J23,100-J23)</f>
        <v>66</v>
      </c>
      <c r="L23" s="13"/>
      <c r="M23" s="58">
        <v>273</v>
      </c>
      <c r="N23" t="s" s="61">
        <v>270</v>
      </c>
      <c r="O23" s="62"/>
    </row>
    <row r="24" ht="15.35" customHeight="1">
      <c r="A24" s="29">
        <v>23</v>
      </c>
      <c r="B24" s="59"/>
      <c r="C24" t="s" s="56">
        <v>300</v>
      </c>
      <c r="D24" t="s" s="42">
        <v>296</v>
      </c>
      <c r="E24" t="s" s="40">
        <v>296</v>
      </c>
      <c r="F24" s="35">
        <v>55</v>
      </c>
      <c r="G24" s="35">
        <f>IF(D24=E24,F24,100-F24)</f>
        <v>55</v>
      </c>
      <c r="H24" s="34"/>
      <c r="I24" s="34"/>
      <c r="J24" s="63"/>
      <c r="K24" s="64"/>
      <c r="L24" s="13"/>
      <c r="M24" s="58">
        <v>273</v>
      </c>
      <c r="N24" t="s" s="65">
        <v>270</v>
      </c>
      <c r="O24" s="66"/>
    </row>
    <row r="25" ht="15.35" customHeight="1">
      <c r="A25" s="29">
        <v>24</v>
      </c>
      <c r="B25" s="59"/>
      <c r="C25" t="s" s="56">
        <v>301</v>
      </c>
      <c r="D25" t="s" s="67">
        <v>296</v>
      </c>
      <c r="E25" t="s" s="59">
        <v>296</v>
      </c>
      <c r="F25" s="68">
        <v>75</v>
      </c>
      <c r="G25" s="35">
        <f>IF(D25=E25,F25,100-F25)</f>
        <v>75</v>
      </c>
      <c r="H25" s="68">
        <v>76</v>
      </c>
      <c r="I25" s="68">
        <f>IF(D25=E25,H25,100-H25)</f>
        <v>76</v>
      </c>
      <c r="J25" s="68">
        <v>86</v>
      </c>
      <c r="K25" s="36">
        <f>IF(D25=E25,J25,100-J25)</f>
        <v>86</v>
      </c>
      <c r="L25" s="13"/>
      <c r="M25" s="58">
        <v>273</v>
      </c>
      <c r="N25" t="s" s="65">
        <v>270</v>
      </c>
      <c r="O25" s="66"/>
    </row>
    <row r="26" ht="15.35" customHeight="1">
      <c r="A26" s="29">
        <v>25</v>
      </c>
      <c r="B26" s="59"/>
      <c r="C26" t="s" s="56">
        <v>302</v>
      </c>
      <c r="D26" t="s" s="67">
        <v>296</v>
      </c>
      <c r="E26" t="s" s="59">
        <v>296</v>
      </c>
      <c r="F26" s="69"/>
      <c r="G26" s="69"/>
      <c r="H26" s="68">
        <v>50</v>
      </c>
      <c r="I26" s="68">
        <f>IF(D26=E26,H26,100-H26)</f>
        <v>50</v>
      </c>
      <c r="J26" s="69"/>
      <c r="K26" s="64"/>
      <c r="L26" s="13"/>
      <c r="M26" s="58">
        <v>273</v>
      </c>
      <c r="N26" t="s" s="65">
        <v>270</v>
      </c>
      <c r="O26" s="66"/>
    </row>
    <row r="27" ht="15.35" customHeight="1">
      <c r="A27" s="29">
        <v>26</v>
      </c>
      <c r="B27" s="59"/>
      <c r="C27" t="s" s="56">
        <v>303</v>
      </c>
      <c r="D27" t="s" s="70">
        <v>296</v>
      </c>
      <c r="E27" t="s" s="59">
        <v>296</v>
      </c>
      <c r="F27" s="69"/>
      <c r="G27" s="69"/>
      <c r="H27" s="69"/>
      <c r="I27" s="69"/>
      <c r="J27" s="68">
        <v>95</v>
      </c>
      <c r="K27" s="36">
        <f>IF(D27=E27,J27,100-J27)</f>
        <v>95</v>
      </c>
      <c r="L27" s="13"/>
      <c r="M27" s="58">
        <v>273</v>
      </c>
      <c r="N27" t="s" s="65">
        <v>270</v>
      </c>
      <c r="O27" s="66"/>
    </row>
    <row r="28" ht="15.35" customHeight="1">
      <c r="A28" s="29">
        <v>27</v>
      </c>
      <c r="B28" s="59"/>
      <c r="C28" t="s" s="56">
        <v>304</v>
      </c>
      <c r="D28" t="s" s="40">
        <v>296</v>
      </c>
      <c r="E28" t="s" s="40">
        <v>296</v>
      </c>
      <c r="F28" s="34"/>
      <c r="G28" s="35">
        <v>65</v>
      </c>
      <c r="H28" s="35">
        <v>64</v>
      </c>
      <c r="I28" s="35">
        <f>IF(D28=E28,H28,100-H28)</f>
        <v>64</v>
      </c>
      <c r="J28" s="57">
        <v>73</v>
      </c>
      <c r="K28" s="36">
        <f>IF(D28=E28,J28,100-J28)</f>
        <v>73</v>
      </c>
      <c r="L28" s="13"/>
      <c r="M28" s="58">
        <v>273</v>
      </c>
      <c r="N28" t="s" s="65">
        <v>270</v>
      </c>
      <c r="O28" s="66"/>
    </row>
    <row r="29" ht="15.35" customHeight="1">
      <c r="A29" s="29">
        <v>28</v>
      </c>
      <c r="B29" s="59"/>
      <c r="C29" t="s" s="56">
        <v>299</v>
      </c>
      <c r="D29" t="s" s="40">
        <v>296</v>
      </c>
      <c r="E29" t="s" s="40">
        <v>296</v>
      </c>
      <c r="F29" s="34"/>
      <c r="G29" s="34"/>
      <c r="H29" s="35">
        <v>60</v>
      </c>
      <c r="I29" s="35">
        <f>IF(D29=E29,H29,100-H29)</f>
        <v>60</v>
      </c>
      <c r="J29" s="60">
        <v>66</v>
      </c>
      <c r="K29" s="36">
        <f>IF(D29=E29,J29,100-J29)</f>
        <v>66</v>
      </c>
      <c r="L29" s="13"/>
      <c r="M29" s="58">
        <v>273</v>
      </c>
      <c r="N29" t="s" s="65">
        <v>270</v>
      </c>
      <c r="O29" s="66"/>
    </row>
    <row r="30" ht="15.35" customHeight="1">
      <c r="A30" s="29">
        <v>29</v>
      </c>
      <c r="B30" s="59"/>
      <c r="C30" t="s" s="56">
        <v>305</v>
      </c>
      <c r="D30" t="s" s="40">
        <v>296</v>
      </c>
      <c r="E30" t="s" s="40">
        <v>296</v>
      </c>
      <c r="F30" s="34"/>
      <c r="G30" s="34"/>
      <c r="H30" s="35">
        <v>16</v>
      </c>
      <c r="I30" s="35">
        <f>IF(D30=E30,H30,100-H30)</f>
        <v>16</v>
      </c>
      <c r="J30" s="60">
        <v>5</v>
      </c>
      <c r="K30" s="36">
        <f>IF(D30=E30,J30,100-J30)</f>
        <v>5</v>
      </c>
      <c r="L30" s="13"/>
      <c r="M30" s="58">
        <v>273</v>
      </c>
      <c r="N30" t="s" s="65">
        <v>270</v>
      </c>
      <c r="O30" s="66"/>
    </row>
    <row r="31" ht="15.35" customHeight="1">
      <c r="A31" s="29">
        <v>30</v>
      </c>
      <c r="B31" s="59"/>
      <c r="C31" t="s" s="56">
        <v>306</v>
      </c>
      <c r="D31" t="s" s="40">
        <v>296</v>
      </c>
      <c r="E31" t="s" s="40">
        <v>296</v>
      </c>
      <c r="F31" s="34"/>
      <c r="G31" s="34"/>
      <c r="H31" s="35">
        <v>32</v>
      </c>
      <c r="I31" s="35">
        <f>IF(D31=E31,H31,100-H31)</f>
        <v>32</v>
      </c>
      <c r="J31" s="71"/>
      <c r="K31" s="64"/>
      <c r="L31" s="13"/>
      <c r="M31" s="58">
        <v>273</v>
      </c>
      <c r="N31" t="s" s="65">
        <v>270</v>
      </c>
      <c r="O31" s="66"/>
    </row>
    <row r="32" ht="15.35" customHeight="1">
      <c r="A32" s="29">
        <v>31</v>
      </c>
      <c r="B32" s="59"/>
      <c r="C32" t="s" s="56">
        <v>307</v>
      </c>
      <c r="D32" t="s" s="40">
        <v>296</v>
      </c>
      <c r="E32" t="s" s="40">
        <v>296</v>
      </c>
      <c r="F32" s="34"/>
      <c r="G32" s="34"/>
      <c r="H32" s="35">
        <v>18</v>
      </c>
      <c r="I32" s="35">
        <f>IF(D32=E32,H32,100-H32)</f>
        <v>18</v>
      </c>
      <c r="J32" s="71"/>
      <c r="K32" s="64"/>
      <c r="L32" s="13"/>
      <c r="M32" s="58">
        <v>273</v>
      </c>
      <c r="N32" t="s" s="65">
        <v>270</v>
      </c>
      <c r="O32" s="66"/>
    </row>
    <row r="33" ht="15.35" customHeight="1">
      <c r="A33" s="29">
        <v>32</v>
      </c>
      <c r="B33" s="59"/>
      <c r="C33" t="s" s="56">
        <v>308</v>
      </c>
      <c r="D33" t="s" s="40">
        <v>296</v>
      </c>
      <c r="E33" t="s" s="40">
        <v>296</v>
      </c>
      <c r="F33" s="34"/>
      <c r="G33" s="34"/>
      <c r="H33" s="35">
        <v>31</v>
      </c>
      <c r="I33" s="35">
        <f>IF(D33=E33,H33,100-H33)</f>
        <v>31</v>
      </c>
      <c r="J33" s="63"/>
      <c r="K33" s="64"/>
      <c r="L33" s="13"/>
      <c r="M33" s="58">
        <v>273</v>
      </c>
      <c r="N33" t="s" s="65">
        <v>270</v>
      </c>
      <c r="O33" s="66"/>
    </row>
    <row r="34" ht="15.35" customHeight="1">
      <c r="A34" s="29">
        <v>33</v>
      </c>
      <c r="B34" s="59"/>
      <c r="C34" t="s" s="72">
        <v>309</v>
      </c>
      <c r="D34" t="s" s="40">
        <v>296</v>
      </c>
      <c r="E34" t="s" s="40">
        <v>296</v>
      </c>
      <c r="F34" s="34"/>
      <c r="G34" s="34"/>
      <c r="H34" s="35">
        <v>63</v>
      </c>
      <c r="I34" s="35">
        <f>IF(D34=E34,H34,100-H34)</f>
        <v>63</v>
      </c>
      <c r="J34" s="35">
        <v>78</v>
      </c>
      <c r="K34" s="36">
        <f>IF(D34=E34,J34,100-J34)</f>
        <v>78</v>
      </c>
      <c r="L34" s="13"/>
      <c r="M34" s="58">
        <v>273</v>
      </c>
      <c r="N34" t="s" s="65">
        <v>270</v>
      </c>
      <c r="O34" s="66"/>
    </row>
    <row r="35" ht="15.35" customHeight="1">
      <c r="A35" s="29">
        <v>34</v>
      </c>
      <c r="B35" t="s" s="59">
        <v>281</v>
      </c>
      <c r="C35" t="s" s="59">
        <v>310</v>
      </c>
      <c r="D35" t="s" s="73">
        <v>296</v>
      </c>
      <c r="E35" t="s" s="59">
        <v>311</v>
      </c>
      <c r="F35" s="69"/>
      <c r="G35" s="69"/>
      <c r="H35" s="68">
        <v>61</v>
      </c>
      <c r="I35" s="68">
        <f>IF(D35=E35,H35,100-H35)</f>
        <v>39</v>
      </c>
      <c r="J35" s="68">
        <v>66</v>
      </c>
      <c r="K35" s="36">
        <f>IF(D35=E35,J35,100-J35)</f>
        <v>34</v>
      </c>
      <c r="L35" s="13"/>
      <c r="M35" s="58">
        <v>273</v>
      </c>
      <c r="N35" t="s" s="65">
        <v>270</v>
      </c>
      <c r="O35" s="66"/>
    </row>
    <row r="36" ht="15.35" customHeight="1">
      <c r="A36" s="29">
        <v>35</v>
      </c>
      <c r="B36" s="59"/>
      <c r="C36" t="s" s="59">
        <v>312</v>
      </c>
      <c r="D36" t="s" s="67">
        <v>296</v>
      </c>
      <c r="E36" t="s" s="59">
        <v>311</v>
      </c>
      <c r="F36" s="69"/>
      <c r="G36" s="69"/>
      <c r="H36" s="68">
        <v>50</v>
      </c>
      <c r="I36" s="68">
        <f>IF(D36=E36,H36,100-H36)</f>
        <v>50</v>
      </c>
      <c r="J36" s="69"/>
      <c r="K36" s="74"/>
      <c r="L36" s="13"/>
      <c r="M36" s="58">
        <v>273</v>
      </c>
      <c r="N36" t="s" s="65">
        <v>270</v>
      </c>
      <c r="O36" s="66"/>
    </row>
    <row r="37" ht="15.35" customHeight="1">
      <c r="A37" s="29">
        <v>36</v>
      </c>
      <c r="B37" s="59"/>
      <c r="C37" t="s" s="59">
        <v>313</v>
      </c>
      <c r="D37" t="s" s="67">
        <v>296</v>
      </c>
      <c r="E37" t="s" s="59">
        <v>311</v>
      </c>
      <c r="F37" s="69"/>
      <c r="G37" s="69"/>
      <c r="H37" s="68">
        <v>50</v>
      </c>
      <c r="I37" s="68">
        <f>IF(D37=E37,H37,100-H37)</f>
        <v>50</v>
      </c>
      <c r="J37" s="69"/>
      <c r="K37" s="75">
        <v>54</v>
      </c>
      <c r="L37" s="13"/>
      <c r="M37" s="58">
        <v>273</v>
      </c>
      <c r="N37" t="s" s="65">
        <v>270</v>
      </c>
      <c r="O37" s="66"/>
    </row>
    <row r="38" ht="15.35" customHeight="1">
      <c r="A38" s="29">
        <v>37</v>
      </c>
      <c r="B38" s="59"/>
      <c r="C38" t="s" s="59">
        <v>314</v>
      </c>
      <c r="D38" t="s" s="67">
        <v>296</v>
      </c>
      <c r="E38" t="s" s="59">
        <v>311</v>
      </c>
      <c r="F38" s="69"/>
      <c r="G38" s="69"/>
      <c r="H38" s="68">
        <v>38</v>
      </c>
      <c r="I38" s="68">
        <f>IF(D38=E38,H38,100-H38)</f>
        <v>62</v>
      </c>
      <c r="J38" s="69"/>
      <c r="K38" s="74"/>
      <c r="L38" s="13"/>
      <c r="M38" s="58">
        <v>273</v>
      </c>
      <c r="N38" t="s" s="65">
        <v>270</v>
      </c>
      <c r="O38" s="66"/>
    </row>
    <row r="39" ht="15.35" customHeight="1">
      <c r="A39" s="29">
        <v>38</v>
      </c>
      <c r="B39" s="59"/>
      <c r="C39" t="s" s="59">
        <v>315</v>
      </c>
      <c r="D39" t="s" s="67">
        <v>296</v>
      </c>
      <c r="E39" t="s" s="59">
        <v>311</v>
      </c>
      <c r="F39" s="48"/>
      <c r="G39" s="48"/>
      <c r="H39" s="49">
        <v>30</v>
      </c>
      <c r="I39" s="68">
        <f>IF(D39=E39,H39,100-H39)</f>
        <v>70</v>
      </c>
      <c r="J39" s="69"/>
      <c r="K39" s="74"/>
      <c r="L39" s="13"/>
      <c r="M39" s="58">
        <v>273</v>
      </c>
      <c r="N39" t="s" s="65">
        <v>270</v>
      </c>
      <c r="O39" s="65"/>
    </row>
    <row r="40" ht="15.35" customHeight="1">
      <c r="A40" s="29">
        <v>39</v>
      </c>
      <c r="B40" t="s" s="59">
        <v>316</v>
      </c>
      <c r="C40" t="s" s="59">
        <v>317</v>
      </c>
      <c r="D40" t="s" s="67">
        <v>318</v>
      </c>
      <c r="E40" t="s" s="59">
        <v>311</v>
      </c>
      <c r="F40" s="48"/>
      <c r="G40" s="48"/>
      <c r="H40" s="49">
        <v>48</v>
      </c>
      <c r="I40" s="68">
        <f>IF(D40=E40,H40,100-H40)</f>
        <v>48</v>
      </c>
      <c r="J40" s="69"/>
      <c r="K40" s="74"/>
      <c r="L40" s="13"/>
      <c r="M40" s="58">
        <v>273</v>
      </c>
      <c r="N40" t="s" s="65">
        <v>319</v>
      </c>
      <c r="O40" t="s" s="65">
        <v>320</v>
      </c>
    </row>
    <row r="41" ht="15.35" customHeight="1">
      <c r="A41" s="29">
        <v>40</v>
      </c>
      <c r="B41" s="59"/>
      <c r="C41" t="s" s="59">
        <v>321</v>
      </c>
      <c r="D41" t="s" s="67">
        <v>311</v>
      </c>
      <c r="E41" t="s" s="59">
        <v>311</v>
      </c>
      <c r="F41" s="69"/>
      <c r="G41" s="69"/>
      <c r="H41" s="68">
        <v>47</v>
      </c>
      <c r="I41" s="68">
        <f>IF(D41=E41,H41,100-H41)</f>
        <v>47</v>
      </c>
      <c r="J41" s="69"/>
      <c r="K41" s="74"/>
      <c r="L41" s="13"/>
      <c r="M41" s="58">
        <v>273</v>
      </c>
      <c r="N41" t="s" s="76">
        <v>270</v>
      </c>
      <c r="O41" s="77"/>
    </row>
    <row r="42" ht="15.35" customHeight="1">
      <c r="A42" s="29">
        <v>41</v>
      </c>
      <c r="B42" t="s" s="40">
        <v>322</v>
      </c>
      <c r="C42" t="s" s="40">
        <v>323</v>
      </c>
      <c r="D42" t="s" s="43">
        <v>318</v>
      </c>
      <c r="E42" t="s" s="40">
        <v>311</v>
      </c>
      <c r="F42" s="35">
        <f>4.2/(4.2+27.3)*100</f>
        <v>13.3333333333333</v>
      </c>
      <c r="G42" s="35">
        <f>IF(D42=E42,F42,100-F42)</f>
        <v>13.3333333333333</v>
      </c>
      <c r="H42" s="78"/>
      <c r="I42" s="69"/>
      <c r="J42" s="35">
        <f>29.1*100/(3.8+29.1)</f>
        <v>88.4498480243161</v>
      </c>
      <c r="K42" s="36">
        <f>IF(D42=E42,J42,100-J42)</f>
        <v>88.4498480243161</v>
      </c>
      <c r="L42" s="13"/>
      <c r="M42" s="58">
        <v>273</v>
      </c>
      <c r="N42" t="s" s="40">
        <v>324</v>
      </c>
      <c r="O42" t="s" s="40">
        <v>325</v>
      </c>
    </row>
    <row r="43" ht="15.35" customHeight="1">
      <c r="A43" s="29">
        <v>42</v>
      </c>
      <c r="B43" s="40"/>
      <c r="C43" t="s" s="40">
        <v>326</v>
      </c>
      <c r="D43" t="s" s="43">
        <v>311</v>
      </c>
      <c r="E43" t="s" s="40">
        <v>296</v>
      </c>
      <c r="F43" s="35">
        <v>71</v>
      </c>
      <c r="G43" s="35">
        <f>IF(D43=E43,F43,100-F43)</f>
        <v>29</v>
      </c>
      <c r="H43" s="63"/>
      <c r="I43" s="69"/>
      <c r="J43" s="35">
        <v>7</v>
      </c>
      <c r="K43" s="36">
        <f>IF(D43=E43,J43,100-J43)</f>
        <v>93</v>
      </c>
      <c r="L43" s="13"/>
      <c r="M43" s="58">
        <v>273</v>
      </c>
      <c r="N43" t="s" s="40">
        <v>270</v>
      </c>
      <c r="O43" s="40"/>
    </row>
    <row r="44" ht="15.35" customHeight="1">
      <c r="A44" s="29">
        <v>43</v>
      </c>
      <c r="B44" t="s" s="40">
        <v>327</v>
      </c>
      <c r="C44" t="s" s="40">
        <v>328</v>
      </c>
      <c r="D44" t="s" s="44">
        <v>278</v>
      </c>
      <c r="E44" t="s" s="40">
        <v>278</v>
      </c>
      <c r="F44" s="34"/>
      <c r="G44" s="34"/>
      <c r="H44" s="35">
        <v>87</v>
      </c>
      <c r="I44" s="35">
        <f>IF(D44=E44,H44,100-H44)</f>
        <v>87</v>
      </c>
      <c r="J44" s="34"/>
      <c r="K44" s="64"/>
      <c r="L44" s="13"/>
      <c r="M44" s="58">
        <v>273</v>
      </c>
      <c r="N44" t="s" s="40">
        <v>329</v>
      </c>
      <c r="O44" t="s" s="40">
        <v>330</v>
      </c>
    </row>
    <row r="45" ht="15.35" customHeight="1">
      <c r="A45" s="29">
        <v>44</v>
      </c>
      <c r="B45" s="40"/>
      <c r="C45" t="s" s="40">
        <v>331</v>
      </c>
      <c r="D45" t="s" s="40">
        <v>278</v>
      </c>
      <c r="E45" t="s" s="40">
        <v>278</v>
      </c>
      <c r="F45" s="34"/>
      <c r="G45" s="34"/>
      <c r="H45" s="35">
        <v>71</v>
      </c>
      <c r="I45" s="35">
        <f>IF(D45=E45,H45,100-H45)</f>
        <v>71</v>
      </c>
      <c r="J45" s="34"/>
      <c r="K45" s="64"/>
      <c r="L45" s="13"/>
      <c r="M45" s="58">
        <v>273</v>
      </c>
      <c r="N45" t="s" s="40">
        <v>270</v>
      </c>
      <c r="O45" s="40"/>
    </row>
    <row r="46" ht="15.35" customHeight="1">
      <c r="A46" s="29">
        <v>45</v>
      </c>
      <c r="B46" s="40"/>
      <c r="C46" t="s" s="40">
        <v>332</v>
      </c>
      <c r="D46" t="s" s="40">
        <v>278</v>
      </c>
      <c r="E46" t="s" s="40">
        <v>278</v>
      </c>
      <c r="F46" s="34"/>
      <c r="G46" s="34"/>
      <c r="H46" s="35">
        <v>88</v>
      </c>
      <c r="I46" s="35">
        <f>IF(D46=E46,H46,100-H46)</f>
        <v>88</v>
      </c>
      <c r="J46" s="34"/>
      <c r="K46" s="64"/>
      <c r="L46" s="13"/>
      <c r="M46" s="58">
        <v>273</v>
      </c>
      <c r="N46" t="s" s="40">
        <v>270</v>
      </c>
      <c r="O46" s="40"/>
    </row>
    <row r="47" ht="15.35" customHeight="1">
      <c r="A47" s="29">
        <v>46</v>
      </c>
      <c r="B47" s="40"/>
      <c r="C47" t="s" s="40">
        <v>333</v>
      </c>
      <c r="D47" t="s" s="40">
        <v>278</v>
      </c>
      <c r="E47" t="s" s="40">
        <v>278</v>
      </c>
      <c r="F47" s="34"/>
      <c r="G47" s="34"/>
      <c r="H47" s="35">
        <v>66</v>
      </c>
      <c r="I47" s="35">
        <f>IF(D47=E47,H47,100-H47)</f>
        <v>66</v>
      </c>
      <c r="J47" s="34"/>
      <c r="K47" s="64"/>
      <c r="L47" s="13"/>
      <c r="M47" s="58">
        <v>273</v>
      </c>
      <c r="N47" t="s" s="40">
        <v>270</v>
      </c>
      <c r="O47" s="40"/>
    </row>
    <row r="48" ht="15.35" customHeight="1">
      <c r="A48" s="29">
        <v>47</v>
      </c>
      <c r="B48" s="40"/>
      <c r="C48" t="s" s="40">
        <v>334</v>
      </c>
      <c r="D48" t="s" s="40">
        <v>278</v>
      </c>
      <c r="E48" t="s" s="40">
        <v>278</v>
      </c>
      <c r="F48" s="34"/>
      <c r="G48" s="34"/>
      <c r="H48" s="35">
        <v>61</v>
      </c>
      <c r="I48" s="35">
        <f>IF(D48=E48,H48,100-H48)</f>
        <v>61</v>
      </c>
      <c r="J48" s="34"/>
      <c r="K48" s="64"/>
      <c r="L48" s="13"/>
      <c r="M48" s="58">
        <v>273</v>
      </c>
      <c r="N48" t="s" s="40">
        <v>270</v>
      </c>
      <c r="O48" s="40"/>
    </row>
    <row r="49" ht="15.35" customHeight="1">
      <c r="A49" s="29">
        <v>48</v>
      </c>
      <c r="B49" s="40"/>
      <c r="C49" t="s" s="40">
        <v>335</v>
      </c>
      <c r="D49" t="s" s="40">
        <v>278</v>
      </c>
      <c r="E49" t="s" s="40">
        <v>278</v>
      </c>
      <c r="F49" s="34"/>
      <c r="G49" s="34"/>
      <c r="H49" s="35">
        <v>85</v>
      </c>
      <c r="I49" s="35">
        <f>IF(D49=E49,H49,100-H49)</f>
        <v>85</v>
      </c>
      <c r="J49" s="34"/>
      <c r="K49" s="64"/>
      <c r="L49" s="13"/>
      <c r="M49" s="58">
        <v>273</v>
      </c>
      <c r="N49" t="s" s="40">
        <v>270</v>
      </c>
      <c r="O49" s="40"/>
    </row>
    <row r="50" ht="15.35" customHeight="1">
      <c r="A50" s="29">
        <v>49</v>
      </c>
      <c r="B50" s="40"/>
      <c r="C50" t="s" s="40">
        <v>336</v>
      </c>
      <c r="D50" t="s" s="40">
        <v>278</v>
      </c>
      <c r="E50" t="s" s="40">
        <v>278</v>
      </c>
      <c r="F50" s="34"/>
      <c r="G50" s="34"/>
      <c r="H50" s="34"/>
      <c r="I50" s="34"/>
      <c r="J50" s="35">
        <v>50</v>
      </c>
      <c r="K50" s="36">
        <f>IF(D50=E50,J50,100-J50)</f>
        <v>50</v>
      </c>
      <c r="L50" s="13"/>
      <c r="M50" s="58">
        <v>273</v>
      </c>
      <c r="N50" t="s" s="40">
        <v>270</v>
      </c>
      <c r="O50" s="40"/>
    </row>
    <row r="51" ht="15.35" customHeight="1">
      <c r="A51" s="29">
        <v>50</v>
      </c>
      <c r="B51" s="40"/>
      <c r="C51" t="s" s="40">
        <v>337</v>
      </c>
      <c r="D51" t="s" s="40">
        <v>278</v>
      </c>
      <c r="E51" t="s" s="40">
        <v>278</v>
      </c>
      <c r="F51" s="34"/>
      <c r="G51" s="34"/>
      <c r="H51" s="34"/>
      <c r="I51" s="34"/>
      <c r="J51" s="35">
        <v>15</v>
      </c>
      <c r="K51" s="36">
        <f>IF(D51=E51,J51,100-J51)</f>
        <v>15</v>
      </c>
      <c r="L51" s="13"/>
      <c r="M51" s="58">
        <v>273</v>
      </c>
      <c r="N51" t="s" s="40">
        <v>270</v>
      </c>
      <c r="O51" s="40"/>
    </row>
    <row r="52" ht="15.35" customHeight="1">
      <c r="A52" s="29">
        <v>51</v>
      </c>
      <c r="B52" s="40"/>
      <c r="C52" t="s" s="40">
        <v>338</v>
      </c>
      <c r="D52" t="s" s="40">
        <v>278</v>
      </c>
      <c r="E52" t="s" s="40">
        <v>278</v>
      </c>
      <c r="F52" s="34"/>
      <c r="G52" s="34"/>
      <c r="H52" s="34"/>
      <c r="I52" s="34"/>
      <c r="J52" s="35">
        <v>25</v>
      </c>
      <c r="K52" s="36">
        <f>IF(D52=E52,J52,100-J52)</f>
        <v>25</v>
      </c>
      <c r="L52" s="13"/>
      <c r="M52" s="58">
        <v>273</v>
      </c>
      <c r="N52" t="s" s="40">
        <v>270</v>
      </c>
      <c r="O52" s="40"/>
    </row>
    <row r="53" ht="15.35" customHeight="1">
      <c r="A53" s="29">
        <v>52</v>
      </c>
      <c r="B53" s="40"/>
      <c r="C53" t="s" s="40">
        <v>339</v>
      </c>
      <c r="D53" t="s" s="40">
        <v>278</v>
      </c>
      <c r="E53" t="s" s="40">
        <v>278</v>
      </c>
      <c r="F53" s="34"/>
      <c r="G53" s="34"/>
      <c r="H53" s="34"/>
      <c r="I53" s="34"/>
      <c r="J53" s="35">
        <v>23</v>
      </c>
      <c r="K53" s="36">
        <f>IF(D53=E53,J53,100-J53)</f>
        <v>23</v>
      </c>
      <c r="L53" s="13"/>
      <c r="M53" s="58">
        <v>273</v>
      </c>
      <c r="N53" t="s" s="40">
        <v>270</v>
      </c>
      <c r="O53" s="40"/>
    </row>
    <row r="54" ht="15.35" customHeight="1">
      <c r="A54" s="29">
        <v>53</v>
      </c>
      <c r="B54" s="40"/>
      <c r="C54" t="s" s="40">
        <v>340</v>
      </c>
      <c r="D54" t="s" s="40">
        <v>278</v>
      </c>
      <c r="E54" t="s" s="40">
        <v>278</v>
      </c>
      <c r="F54" s="34"/>
      <c r="G54" s="34"/>
      <c r="H54" s="34"/>
      <c r="I54" s="34"/>
      <c r="J54" s="35">
        <v>24</v>
      </c>
      <c r="K54" s="36">
        <f>IF(D54=E54,J54,100-J54)</f>
        <v>24</v>
      </c>
      <c r="L54" s="13"/>
      <c r="M54" s="58">
        <v>273</v>
      </c>
      <c r="N54" t="s" s="40">
        <v>270</v>
      </c>
      <c r="O54" s="40"/>
    </row>
    <row r="55" ht="15.35" customHeight="1">
      <c r="A55" s="29">
        <v>54</v>
      </c>
      <c r="B55" s="40"/>
      <c r="C55" t="s" s="40">
        <v>341</v>
      </c>
      <c r="D55" t="s" s="40">
        <v>278</v>
      </c>
      <c r="E55" t="s" s="40">
        <v>278</v>
      </c>
      <c r="F55" s="34"/>
      <c r="G55" s="34"/>
      <c r="H55" s="34"/>
      <c r="I55" s="34"/>
      <c r="J55" s="35">
        <v>28</v>
      </c>
      <c r="K55" s="36">
        <f>IF(D55=E55,J55,100-J55)</f>
        <v>28</v>
      </c>
      <c r="L55" s="13"/>
      <c r="M55" s="58">
        <v>273</v>
      </c>
      <c r="N55" t="s" s="40">
        <v>270</v>
      </c>
      <c r="O55" s="40"/>
    </row>
    <row r="56" ht="15.35" customHeight="1">
      <c r="A56" s="29">
        <v>55</v>
      </c>
      <c r="B56" s="40"/>
      <c r="C56" t="s" s="40">
        <v>342</v>
      </c>
      <c r="D56" t="s" s="40">
        <v>278</v>
      </c>
      <c r="E56" t="s" s="40">
        <v>278</v>
      </c>
      <c r="F56" s="34"/>
      <c r="G56" s="34"/>
      <c r="H56" s="34"/>
      <c r="I56" s="64"/>
      <c r="J56" s="79">
        <v>34</v>
      </c>
      <c r="K56" s="36">
        <f>IF(D56=E56,J56,100-J56)</f>
        <v>34</v>
      </c>
      <c r="L56" s="13"/>
      <c r="M56" s="58">
        <v>273</v>
      </c>
      <c r="N56" t="s" s="40">
        <v>270</v>
      </c>
      <c r="O56" s="40"/>
    </row>
    <row r="57" ht="15.35" customHeight="1">
      <c r="A57" s="29">
        <v>56</v>
      </c>
      <c r="B57" s="40"/>
      <c r="C57" t="s" s="40">
        <v>343</v>
      </c>
      <c r="D57" t="s" s="40">
        <v>278</v>
      </c>
      <c r="E57" t="s" s="40">
        <v>278</v>
      </c>
      <c r="F57" s="34"/>
      <c r="G57" s="34"/>
      <c r="H57" s="35">
        <v>86</v>
      </c>
      <c r="I57" s="35">
        <f>IF(D57=E57,H57,100-H57)</f>
        <v>86</v>
      </c>
      <c r="J57" s="34"/>
      <c r="K57" s="64"/>
      <c r="L57" s="13"/>
      <c r="M57" s="58">
        <v>273</v>
      </c>
      <c r="N57" t="s" s="40">
        <v>270</v>
      </c>
      <c r="O57" s="40"/>
    </row>
    <row r="58" ht="15.35" customHeight="1">
      <c r="A58" s="29">
        <v>57</v>
      </c>
      <c r="B58" s="40"/>
      <c r="C58" t="s" s="40">
        <v>344</v>
      </c>
      <c r="D58" t="s" s="40">
        <v>278</v>
      </c>
      <c r="E58" t="s" s="40">
        <v>278</v>
      </c>
      <c r="F58" s="34"/>
      <c r="G58" s="34"/>
      <c r="H58" s="35">
        <v>56</v>
      </c>
      <c r="I58" s="35">
        <f>IF(D58=E58,H58,100-H58)</f>
        <v>56</v>
      </c>
      <c r="J58" s="34"/>
      <c r="K58" s="64"/>
      <c r="L58" s="13"/>
      <c r="M58" s="58">
        <v>273</v>
      </c>
      <c r="N58" t="s" s="40">
        <v>270</v>
      </c>
      <c r="O58" s="40"/>
    </row>
    <row r="59" ht="15.35" customHeight="1">
      <c r="A59" s="29">
        <v>58</v>
      </c>
      <c r="B59" s="40"/>
      <c r="C59" t="s" s="40">
        <v>345</v>
      </c>
      <c r="D59" t="s" s="40">
        <v>278</v>
      </c>
      <c r="E59" t="s" s="40">
        <v>278</v>
      </c>
      <c r="F59" s="34"/>
      <c r="G59" s="34"/>
      <c r="H59" s="35">
        <v>86</v>
      </c>
      <c r="I59" s="35">
        <f>IF(D59=E59,H59,100-H59)</f>
        <v>86</v>
      </c>
      <c r="J59" s="34"/>
      <c r="K59" s="64"/>
      <c r="L59" s="13"/>
      <c r="M59" s="58">
        <v>273</v>
      </c>
      <c r="N59" t="s" s="40">
        <v>270</v>
      </c>
      <c r="O59" s="40"/>
    </row>
    <row r="60" ht="15.35" customHeight="1">
      <c r="A60" s="29">
        <v>59</v>
      </c>
      <c r="B60" s="40"/>
      <c r="C60" t="s" s="40">
        <v>346</v>
      </c>
      <c r="D60" t="s" s="40">
        <v>278</v>
      </c>
      <c r="E60" t="s" s="40">
        <v>278</v>
      </c>
      <c r="F60" s="34"/>
      <c r="G60" s="34"/>
      <c r="H60" s="35">
        <v>55</v>
      </c>
      <c r="I60" s="35">
        <f>IF(D60=E60,H60,100-H60)</f>
        <v>55</v>
      </c>
      <c r="J60" s="34"/>
      <c r="K60" s="64"/>
      <c r="L60" s="13"/>
      <c r="M60" s="58">
        <v>273</v>
      </c>
      <c r="N60" t="s" s="40">
        <v>270</v>
      </c>
      <c r="O60" s="40"/>
    </row>
    <row r="61" ht="15.35" customHeight="1">
      <c r="A61" s="29">
        <v>60</v>
      </c>
      <c r="B61" t="s" s="40">
        <v>347</v>
      </c>
      <c r="C61" t="s" s="40">
        <v>348</v>
      </c>
      <c r="D61" t="s" s="40">
        <v>278</v>
      </c>
      <c r="E61" t="s" s="40">
        <v>278</v>
      </c>
      <c r="F61" s="78"/>
      <c r="G61" s="78"/>
      <c r="H61" s="57">
        <v>90</v>
      </c>
      <c r="I61" s="35">
        <f>IF(D61=E61,H61,100-H61)</f>
        <v>90</v>
      </c>
      <c r="J61" s="34"/>
      <c r="K61" s="64"/>
      <c r="L61" s="13"/>
      <c r="M61" s="58">
        <v>273</v>
      </c>
      <c r="N61" t="s" s="40">
        <v>270</v>
      </c>
      <c r="O61" s="40"/>
    </row>
    <row r="62" ht="15.35" customHeight="1">
      <c r="A62" s="29">
        <v>61</v>
      </c>
      <c r="B62" s="40"/>
      <c r="C62" t="s" s="40">
        <v>349</v>
      </c>
      <c r="D62" t="s" s="40">
        <v>278</v>
      </c>
      <c r="E62" t="s" s="40">
        <v>278</v>
      </c>
      <c r="F62" s="71"/>
      <c r="G62" s="71"/>
      <c r="H62" s="60">
        <v>74</v>
      </c>
      <c r="I62" s="35">
        <f>IF(D62=E62,H62,100-H62)</f>
        <v>74</v>
      </c>
      <c r="J62" s="34"/>
      <c r="K62" s="64"/>
      <c r="L62" s="13"/>
      <c r="M62" s="58">
        <v>273</v>
      </c>
      <c r="N62" t="s" s="40">
        <v>270</v>
      </c>
      <c r="O62" s="40"/>
    </row>
    <row r="63" ht="15.35" customHeight="1">
      <c r="A63" s="29">
        <v>62</v>
      </c>
      <c r="B63" s="40"/>
      <c r="C63" t="s" s="40">
        <v>350</v>
      </c>
      <c r="D63" t="s" s="40">
        <v>278</v>
      </c>
      <c r="E63" t="s" s="40">
        <v>278</v>
      </c>
      <c r="F63" s="71"/>
      <c r="G63" s="71"/>
      <c r="H63" s="60">
        <v>73</v>
      </c>
      <c r="I63" s="35">
        <f>IF(D63=E63,H63,100-H63)</f>
        <v>73</v>
      </c>
      <c r="J63" s="34"/>
      <c r="K63" s="64"/>
      <c r="L63" s="13"/>
      <c r="M63" s="58">
        <v>273</v>
      </c>
      <c r="N63" t="s" s="40">
        <v>270</v>
      </c>
      <c r="O63" s="40"/>
    </row>
    <row r="64" ht="15.35" customHeight="1">
      <c r="A64" s="29">
        <v>63</v>
      </c>
      <c r="B64" s="40"/>
      <c r="C64" t="s" s="40">
        <v>351</v>
      </c>
      <c r="D64" t="s" s="40">
        <v>278</v>
      </c>
      <c r="E64" t="s" s="40">
        <v>278</v>
      </c>
      <c r="F64" s="71"/>
      <c r="G64" s="71"/>
      <c r="H64" s="60">
        <v>72</v>
      </c>
      <c r="I64" s="35">
        <f>IF(D64=E64,H64,100-H64)</f>
        <v>72</v>
      </c>
      <c r="J64" s="34"/>
      <c r="K64" s="64"/>
      <c r="L64" s="13"/>
      <c r="M64" s="58">
        <v>273</v>
      </c>
      <c r="N64" t="s" s="40">
        <v>270</v>
      </c>
      <c r="O64" s="40"/>
    </row>
    <row r="65" ht="15.35" customHeight="1">
      <c r="A65" s="29">
        <v>64</v>
      </c>
      <c r="B65" s="40"/>
      <c r="C65" t="s" s="42">
        <v>352</v>
      </c>
      <c r="D65" t="s" s="40">
        <v>278</v>
      </c>
      <c r="E65" t="s" s="40">
        <v>278</v>
      </c>
      <c r="F65" s="63"/>
      <c r="G65" s="63"/>
      <c r="H65" s="80">
        <v>67</v>
      </c>
      <c r="I65" s="35">
        <f>IF(D65=E65,H65,100-H65)</f>
        <v>67</v>
      </c>
      <c r="J65" s="34"/>
      <c r="K65" s="64"/>
      <c r="L65" s="13"/>
      <c r="M65" s="58">
        <v>273</v>
      </c>
      <c r="N65" t="s" s="40">
        <v>270</v>
      </c>
      <c r="O65" s="40"/>
    </row>
    <row r="66" ht="15.35" customHeight="1">
      <c r="A66" s="29">
        <v>65</v>
      </c>
      <c r="B66" t="s" s="30">
        <v>353</v>
      </c>
      <c r="C66" t="s" s="11">
        <v>354</v>
      </c>
      <c r="D66" t="s" s="81">
        <v>355</v>
      </c>
      <c r="E66" t="s" s="40">
        <v>318</v>
      </c>
      <c r="F66" s="34"/>
      <c r="G66" s="34"/>
      <c r="H66" s="35">
        <v>49</v>
      </c>
      <c r="I66" s="35">
        <f>IF(D66=E66,H66,100-H66)</f>
        <v>51</v>
      </c>
      <c r="J66" s="35">
        <v>46</v>
      </c>
      <c r="K66" s="36">
        <f>IF(D66=E66,J66,100-J66)</f>
        <v>54</v>
      </c>
      <c r="L66" s="13"/>
      <c r="M66" s="58">
        <v>273</v>
      </c>
      <c r="N66" t="s" s="40">
        <v>270</v>
      </c>
      <c r="O66" s="40"/>
    </row>
    <row r="67" ht="15.35" customHeight="1">
      <c r="A67" s="29">
        <v>66</v>
      </c>
      <c r="B67" s="30"/>
      <c r="C67" t="s" s="11">
        <v>228</v>
      </c>
      <c r="D67" t="s" s="81">
        <v>355</v>
      </c>
      <c r="E67" t="s" s="40">
        <v>311</v>
      </c>
      <c r="F67" s="34"/>
      <c r="G67" s="34"/>
      <c r="H67" s="35">
        <v>50</v>
      </c>
      <c r="I67" s="35">
        <f>IF(D67=E67,H67,100-H67)</f>
        <v>50</v>
      </c>
      <c r="J67" s="35">
        <v>58</v>
      </c>
      <c r="K67" s="36">
        <f>IF(D67=E67,J67,100-J67)</f>
        <v>42</v>
      </c>
      <c r="L67" s="13"/>
      <c r="M67" s="58">
        <v>273</v>
      </c>
      <c r="N67" t="s" s="40">
        <v>270</v>
      </c>
      <c r="O67" s="40"/>
    </row>
    <row r="68" ht="15.35" customHeight="1">
      <c r="A68" s="29">
        <v>67</v>
      </c>
      <c r="B68" s="30"/>
      <c r="C68" t="s" s="11">
        <v>229</v>
      </c>
      <c r="D68" t="s" s="81">
        <v>355</v>
      </c>
      <c r="E68" t="s" s="40">
        <v>311</v>
      </c>
      <c r="F68" s="34"/>
      <c r="G68" s="34"/>
      <c r="H68" s="35">
        <v>45</v>
      </c>
      <c r="I68" s="35">
        <f>IF(D68=E68,H68,100-H68)</f>
        <v>55</v>
      </c>
      <c r="J68" s="35">
        <v>38</v>
      </c>
      <c r="K68" s="36">
        <f>IF(D68=E68,J68,100-J68)</f>
        <v>62</v>
      </c>
      <c r="L68" s="13"/>
      <c r="M68" s="58">
        <v>273</v>
      </c>
      <c r="N68" t="s" s="40">
        <v>270</v>
      </c>
      <c r="O68" s="40"/>
    </row>
    <row r="69" ht="15.35" customHeight="1">
      <c r="A69" s="29">
        <v>68</v>
      </c>
      <c r="B69" s="30"/>
      <c r="C69" t="s" s="11">
        <v>232</v>
      </c>
      <c r="D69" t="s" s="81">
        <v>355</v>
      </c>
      <c r="E69" t="s" s="40">
        <v>311</v>
      </c>
      <c r="F69" s="34"/>
      <c r="G69" s="34"/>
      <c r="H69" s="35">
        <v>41</v>
      </c>
      <c r="I69" s="35">
        <f>IF(D69=E69,H69,100-H69)</f>
        <v>59</v>
      </c>
      <c r="J69" s="35">
        <v>40</v>
      </c>
      <c r="K69" s="36">
        <f>IF(D69=E69,J69,100-J69)</f>
        <v>60</v>
      </c>
      <c r="L69" s="13"/>
      <c r="M69" s="58">
        <v>273</v>
      </c>
      <c r="N69" t="s" s="40">
        <v>270</v>
      </c>
      <c r="O69" s="40"/>
    </row>
    <row r="70" ht="15.35" customHeight="1">
      <c r="A70" s="29">
        <v>69</v>
      </c>
      <c r="B70" s="30"/>
      <c r="C70" t="s" s="11">
        <v>356</v>
      </c>
      <c r="D70" t="s" s="81">
        <v>355</v>
      </c>
      <c r="E70" t="s" s="40">
        <v>311</v>
      </c>
      <c r="F70" s="34"/>
      <c r="G70" s="34"/>
      <c r="H70" s="35">
        <v>36</v>
      </c>
      <c r="I70" s="35">
        <f>IF(D70=E70,H70,100-H70)</f>
        <v>64</v>
      </c>
      <c r="J70" s="35">
        <v>37</v>
      </c>
      <c r="K70" s="36">
        <f>IF(D70=E70,J70,100-J70)</f>
        <v>63</v>
      </c>
      <c r="L70" s="13"/>
      <c r="M70" s="58">
        <v>273</v>
      </c>
      <c r="N70" t="s" s="40">
        <v>270</v>
      </c>
      <c r="O70" s="40"/>
    </row>
    <row r="71" ht="15.35" customHeight="1">
      <c r="A71" s="29">
        <v>70</v>
      </c>
      <c r="B71" s="82"/>
      <c r="C71" t="s" s="11">
        <v>357</v>
      </c>
      <c r="D71" t="s" s="81">
        <v>355</v>
      </c>
      <c r="E71" t="s" s="40">
        <v>311</v>
      </c>
      <c r="F71" s="34"/>
      <c r="G71" s="34"/>
      <c r="H71" s="35">
        <v>34</v>
      </c>
      <c r="I71" s="35">
        <f>IF(D71=E71,H71,100-H71)</f>
        <v>66</v>
      </c>
      <c r="J71" s="34"/>
      <c r="K71" s="64"/>
      <c r="L71" s="13"/>
      <c r="M71" s="58">
        <v>273</v>
      </c>
      <c r="N71" t="s" s="40">
        <v>270</v>
      </c>
      <c r="O71" s="40"/>
    </row>
    <row r="72" ht="15.35" customHeight="1">
      <c r="A72" s="29">
        <v>71</v>
      </c>
      <c r="B72" s="30"/>
      <c r="C72" t="s" s="11">
        <v>358</v>
      </c>
      <c r="D72" t="s" s="81">
        <v>355</v>
      </c>
      <c r="E72" t="s" s="40">
        <v>311</v>
      </c>
      <c r="F72" s="34"/>
      <c r="G72" s="34"/>
      <c r="H72" s="35">
        <v>35</v>
      </c>
      <c r="I72" s="35">
        <f>IF(D72=E72,H72,100-H72)</f>
        <v>65</v>
      </c>
      <c r="J72" s="35">
        <v>37</v>
      </c>
      <c r="K72" s="36">
        <f>IF(D72=E72,J72,100-J72)</f>
        <v>63</v>
      </c>
      <c r="L72" s="13"/>
      <c r="M72" s="58">
        <v>273</v>
      </c>
      <c r="N72" t="s" s="40">
        <v>270</v>
      </c>
      <c r="O72" s="40"/>
    </row>
    <row r="73" ht="15.35" customHeight="1">
      <c r="A73" s="29">
        <v>72</v>
      </c>
      <c r="B73" s="30"/>
      <c r="C73" t="s" s="11">
        <v>359</v>
      </c>
      <c r="D73" t="s" s="81">
        <v>355</v>
      </c>
      <c r="E73" t="s" s="40">
        <v>311</v>
      </c>
      <c r="F73" s="34"/>
      <c r="G73" s="34"/>
      <c r="H73" s="35">
        <v>31</v>
      </c>
      <c r="I73" s="35">
        <f>IF(D73=E73,H73,100-H73)</f>
        <v>69</v>
      </c>
      <c r="J73" s="35">
        <v>32</v>
      </c>
      <c r="K73" s="36">
        <f>IF(D73=E73,J73,100-J73)</f>
        <v>68</v>
      </c>
      <c r="L73" s="13"/>
      <c r="M73" s="58">
        <v>273</v>
      </c>
      <c r="N73" t="s" s="40">
        <v>270</v>
      </c>
      <c r="O73" s="40"/>
    </row>
    <row r="74" ht="15.35" customHeight="1">
      <c r="A74" s="29">
        <v>73</v>
      </c>
      <c r="B74" s="30"/>
      <c r="C74" t="s" s="11">
        <v>360</v>
      </c>
      <c r="D74" t="s" s="81">
        <v>355</v>
      </c>
      <c r="E74" t="s" s="40">
        <v>311</v>
      </c>
      <c r="F74" s="34"/>
      <c r="G74" s="34"/>
      <c r="H74" s="35">
        <v>39</v>
      </c>
      <c r="I74" s="35">
        <f>IF(D74=E74,H74,100-H74)</f>
        <v>61</v>
      </c>
      <c r="J74" s="35">
        <v>45</v>
      </c>
      <c r="K74" s="36">
        <f>IF(D74=E74,J74,100-J74)</f>
        <v>55</v>
      </c>
      <c r="L74" s="13"/>
      <c r="M74" s="58">
        <v>273</v>
      </c>
      <c r="N74" t="s" s="40">
        <v>270</v>
      </c>
      <c r="O74" s="40"/>
    </row>
    <row r="75" ht="15.35" customHeight="1">
      <c r="A75" s="29">
        <v>74</v>
      </c>
      <c r="B75" s="30"/>
      <c r="C75" t="s" s="11">
        <v>361</v>
      </c>
      <c r="D75" t="s" s="81">
        <v>355</v>
      </c>
      <c r="E75" t="s" s="40">
        <v>311</v>
      </c>
      <c r="F75" s="34"/>
      <c r="G75" s="34"/>
      <c r="H75" s="35">
        <v>48</v>
      </c>
      <c r="I75" s="35">
        <f>IF(D75=E75,H75,100-H75)</f>
        <v>52</v>
      </c>
      <c r="J75" s="34"/>
      <c r="K75" s="64"/>
      <c r="L75" s="13"/>
      <c r="M75" s="58">
        <v>273</v>
      </c>
      <c r="N75" t="s" s="40">
        <v>270</v>
      </c>
      <c r="O75" s="40"/>
    </row>
    <row r="76" ht="15.35" customHeight="1">
      <c r="A76" s="29">
        <v>75</v>
      </c>
      <c r="B76" s="30"/>
      <c r="C76" t="s" s="11">
        <v>362</v>
      </c>
      <c r="D76" t="s" s="81">
        <v>296</v>
      </c>
      <c r="E76" t="s" s="40">
        <v>311</v>
      </c>
      <c r="F76" s="34"/>
      <c r="G76" s="34"/>
      <c r="H76" s="35">
        <v>51</v>
      </c>
      <c r="I76" s="35">
        <f>IF(D76=E76,H76,100-H76)</f>
        <v>49</v>
      </c>
      <c r="J76" s="35">
        <v>51</v>
      </c>
      <c r="K76" s="36">
        <f>IF(D76=E76,J76,100-J76)</f>
        <v>49</v>
      </c>
      <c r="L76" s="13"/>
      <c r="M76" s="58">
        <v>273</v>
      </c>
      <c r="N76" t="s" s="40">
        <v>270</v>
      </c>
      <c r="O76" s="40"/>
    </row>
    <row r="77" ht="15.35" customHeight="1">
      <c r="A77" s="29">
        <v>76</v>
      </c>
      <c r="B77" t="s" s="30">
        <v>363</v>
      </c>
      <c r="C77" t="s" s="11">
        <v>364</v>
      </c>
      <c r="D77" t="s" s="81">
        <v>296</v>
      </c>
      <c r="E77" t="s" s="40">
        <v>311</v>
      </c>
      <c r="F77" s="34"/>
      <c r="G77" s="34"/>
      <c r="H77" s="35">
        <v>57</v>
      </c>
      <c r="I77" s="35">
        <f>IF(D77=E77,H77,100-H77)</f>
        <v>43</v>
      </c>
      <c r="J77" s="35">
        <v>57</v>
      </c>
      <c r="K77" s="36">
        <f>IF(D77=E77,J77,100-J77)</f>
        <v>43</v>
      </c>
      <c r="L77" s="13"/>
      <c r="M77" s="58">
        <v>273</v>
      </c>
      <c r="N77" t="s" s="40">
        <v>270</v>
      </c>
      <c r="O77" s="40"/>
    </row>
    <row r="78" ht="15.35" customHeight="1">
      <c r="A78" s="29">
        <v>77</v>
      </c>
      <c r="B78" s="30"/>
      <c r="C78" t="s" s="11">
        <v>365</v>
      </c>
      <c r="D78" t="s" s="81">
        <v>296</v>
      </c>
      <c r="E78" t="s" s="40">
        <v>311</v>
      </c>
      <c r="F78" s="34"/>
      <c r="G78" s="34"/>
      <c r="H78" s="35">
        <v>59</v>
      </c>
      <c r="I78" s="35">
        <f>IF(D78=E78,H78,100-H78)</f>
        <v>41</v>
      </c>
      <c r="J78" s="35">
        <v>59</v>
      </c>
      <c r="K78" s="36">
        <f>IF(D78=E78,J78,100-J78)</f>
        <v>41</v>
      </c>
      <c r="L78" s="13"/>
      <c r="M78" s="58">
        <v>273</v>
      </c>
      <c r="N78" t="s" s="40">
        <v>270</v>
      </c>
      <c r="O78" s="40"/>
    </row>
    <row r="79" ht="15.35" customHeight="1">
      <c r="A79" s="29">
        <v>78</v>
      </c>
      <c r="B79" s="30"/>
      <c r="C79" t="s" s="11">
        <v>366</v>
      </c>
      <c r="D79" t="s" s="81">
        <v>355</v>
      </c>
      <c r="E79" t="s" s="40">
        <v>311</v>
      </c>
      <c r="F79" s="34"/>
      <c r="G79" s="34"/>
      <c r="H79" s="35">
        <v>63</v>
      </c>
      <c r="I79" s="35">
        <f>IF(D79=E79,H79,100-H79)</f>
        <v>37</v>
      </c>
      <c r="J79" s="35">
        <v>67</v>
      </c>
      <c r="K79" s="36">
        <f>IF(D79=E79,J79,100-J79)</f>
        <v>33</v>
      </c>
      <c r="L79" s="13"/>
      <c r="M79" s="58">
        <v>273</v>
      </c>
      <c r="N79" t="s" s="40">
        <v>270</v>
      </c>
      <c r="O79" s="40"/>
    </row>
    <row r="80" ht="15.35" customHeight="1">
      <c r="A80" s="29">
        <v>79</v>
      </c>
      <c r="B80" s="30"/>
      <c r="C80" t="s" s="11">
        <v>367</v>
      </c>
      <c r="D80" t="s" s="81">
        <v>355</v>
      </c>
      <c r="E80" t="s" s="40">
        <v>311</v>
      </c>
      <c r="F80" s="34"/>
      <c r="G80" s="34"/>
      <c r="H80" s="35">
        <v>63</v>
      </c>
      <c r="I80" s="35">
        <f>IF(D80=E80,H80,100-H80)</f>
        <v>37</v>
      </c>
      <c r="J80" s="35">
        <v>68</v>
      </c>
      <c r="K80" s="36">
        <f>IF(D80=E80,J80,100-J80)</f>
        <v>32</v>
      </c>
      <c r="L80" s="13"/>
      <c r="M80" s="58">
        <v>273</v>
      </c>
      <c r="N80" t="s" s="40">
        <v>270</v>
      </c>
      <c r="O80" s="40"/>
    </row>
    <row r="81" ht="15.35" customHeight="1">
      <c r="A81" s="29">
        <v>80</v>
      </c>
      <c r="B81" s="30"/>
      <c r="C81" t="s" s="11">
        <v>368</v>
      </c>
      <c r="D81" t="s" s="81">
        <v>355</v>
      </c>
      <c r="E81" t="s" s="40">
        <v>311</v>
      </c>
      <c r="F81" s="34"/>
      <c r="G81" s="34"/>
      <c r="H81" s="35">
        <v>66</v>
      </c>
      <c r="I81" s="35">
        <f>IF(D81=E81,H81,100-H81)</f>
        <v>34</v>
      </c>
      <c r="J81" s="35">
        <v>72</v>
      </c>
      <c r="K81" s="36">
        <f>IF(D81=E81,J81,100-J81)</f>
        <v>28</v>
      </c>
      <c r="L81" s="13"/>
      <c r="M81" s="58">
        <v>273</v>
      </c>
      <c r="N81" t="s" s="40">
        <v>270</v>
      </c>
      <c r="O81" s="40"/>
    </row>
    <row r="82" ht="15.35" customHeight="1">
      <c r="A82" s="29">
        <v>81</v>
      </c>
      <c r="B82" s="30"/>
      <c r="C82" t="s" s="11">
        <v>369</v>
      </c>
      <c r="D82" t="s" s="81">
        <v>296</v>
      </c>
      <c r="E82" t="s" s="40">
        <v>296</v>
      </c>
      <c r="F82" s="34"/>
      <c r="G82" s="34"/>
      <c r="H82" s="35">
        <v>99</v>
      </c>
      <c r="I82" s="35">
        <f>IF(D82=E82,H82,100-H82)</f>
        <v>99</v>
      </c>
      <c r="J82" s="78"/>
      <c r="K82" s="64"/>
      <c r="L82" s="13"/>
      <c r="M82" s="58">
        <v>273</v>
      </c>
      <c r="N82" t="s" s="40">
        <v>270</v>
      </c>
      <c r="O82" s="40"/>
    </row>
    <row r="83" ht="15.35" customHeight="1">
      <c r="A83" s="29">
        <v>82</v>
      </c>
      <c r="B83" s="30"/>
      <c r="C83" t="s" s="11">
        <v>370</v>
      </c>
      <c r="D83" t="s" s="81">
        <v>296</v>
      </c>
      <c r="E83" t="s" s="40">
        <v>296</v>
      </c>
      <c r="F83" s="34"/>
      <c r="G83" s="34"/>
      <c r="H83" s="35">
        <v>33</v>
      </c>
      <c r="I83" s="35">
        <f>IF(D83=E83,H83,100-H83)</f>
        <v>33</v>
      </c>
      <c r="J83" s="71"/>
      <c r="K83" s="64"/>
      <c r="L83" s="13"/>
      <c r="M83" s="58">
        <v>273</v>
      </c>
      <c r="N83" t="s" s="40">
        <v>270</v>
      </c>
      <c r="O83" s="40"/>
    </row>
    <row r="84" ht="15.35" customHeight="1">
      <c r="A84" s="29">
        <v>83</v>
      </c>
      <c r="B84" s="30"/>
      <c r="C84" t="s" s="11">
        <v>371</v>
      </c>
      <c r="D84" t="s" s="81">
        <v>296</v>
      </c>
      <c r="E84" t="s" s="40">
        <v>355</v>
      </c>
      <c r="F84" s="34"/>
      <c r="G84" s="34"/>
      <c r="H84" s="35">
        <v>95</v>
      </c>
      <c r="I84" s="35">
        <f>IF(D84=E84,H84,100-H84)</f>
        <v>95</v>
      </c>
      <c r="J84" s="71"/>
      <c r="K84" s="64"/>
      <c r="L84" s="13"/>
      <c r="M84" s="58">
        <v>273</v>
      </c>
      <c r="N84" t="s" s="40">
        <v>270</v>
      </c>
      <c r="O84" s="40"/>
    </row>
    <row r="85" ht="15.35" customHeight="1">
      <c r="A85" s="29">
        <v>84</v>
      </c>
      <c r="B85" s="30"/>
      <c r="C85" t="s" s="11">
        <v>372</v>
      </c>
      <c r="D85" t="s" s="81">
        <v>296</v>
      </c>
      <c r="E85" t="s" s="40">
        <v>296</v>
      </c>
      <c r="F85" s="34"/>
      <c r="G85" s="34"/>
      <c r="H85" s="35">
        <v>30</v>
      </c>
      <c r="I85" s="35">
        <f>IF(D85=E85,H85,100-H85)</f>
        <v>30</v>
      </c>
      <c r="J85" s="63"/>
      <c r="K85" s="64"/>
      <c r="L85" s="13"/>
      <c r="M85" s="58">
        <v>273</v>
      </c>
      <c r="N85" t="s" s="40">
        <v>270</v>
      </c>
      <c r="O85" s="40"/>
    </row>
    <row r="86" ht="15.35" customHeight="1">
      <c r="A86" s="29">
        <v>85</v>
      </c>
      <c r="B86" s="40"/>
      <c r="C86" t="s" s="44">
        <v>373</v>
      </c>
      <c r="D86" t="s" s="40">
        <v>296</v>
      </c>
      <c r="E86" t="s" s="40">
        <v>296</v>
      </c>
      <c r="F86" s="34"/>
      <c r="G86" s="34"/>
      <c r="H86" s="34"/>
      <c r="I86" s="34"/>
      <c r="J86" s="35">
        <v>58</v>
      </c>
      <c r="K86" s="36">
        <f>IF(D86=E86,J86,100-J86)</f>
        <v>58</v>
      </c>
      <c r="L86" s="13"/>
      <c r="M86" s="58">
        <v>273</v>
      </c>
      <c r="N86" t="s" s="40">
        <v>270</v>
      </c>
      <c r="O86" s="40"/>
    </row>
    <row r="87" ht="15.35" customHeight="1">
      <c r="A87" s="29">
        <v>86</v>
      </c>
      <c r="B87" s="40"/>
      <c r="C87" t="s" s="40">
        <v>374</v>
      </c>
      <c r="D87" t="s" s="40">
        <v>296</v>
      </c>
      <c r="E87" t="s" s="40">
        <v>296</v>
      </c>
      <c r="F87" s="34"/>
      <c r="G87" s="34"/>
      <c r="H87" s="34"/>
      <c r="I87" s="34"/>
      <c r="J87" s="35">
        <v>55</v>
      </c>
      <c r="K87" s="36">
        <f>IF(D87=E87,J87,100-J87)</f>
        <v>55</v>
      </c>
      <c r="L87" s="13"/>
      <c r="M87" s="58">
        <v>273</v>
      </c>
      <c r="N87" t="s" s="40">
        <v>270</v>
      </c>
      <c r="O87" s="40"/>
    </row>
    <row r="88" ht="15.35" customHeight="1">
      <c r="A88" s="29">
        <v>87</v>
      </c>
      <c r="B88" s="40"/>
      <c r="C88" t="s" s="40">
        <v>375</v>
      </c>
      <c r="D88" t="s" s="40">
        <v>296</v>
      </c>
      <c r="E88" t="s" s="40">
        <v>296</v>
      </c>
      <c r="F88" s="34"/>
      <c r="G88" s="34"/>
      <c r="H88" s="35">
        <v>40</v>
      </c>
      <c r="I88" s="35">
        <f>IF(D88=E88,H88,100-H88)</f>
        <v>40</v>
      </c>
      <c r="J88" s="78"/>
      <c r="K88" s="64"/>
      <c r="L88" s="13"/>
      <c r="M88" s="58">
        <v>273</v>
      </c>
      <c r="N88" t="s" s="40">
        <v>270</v>
      </c>
      <c r="O88" s="40"/>
    </row>
    <row r="89" ht="15.35" customHeight="1">
      <c r="A89" s="29">
        <v>88</v>
      </c>
      <c r="B89" s="40"/>
      <c r="C89" t="s" s="40">
        <v>376</v>
      </c>
      <c r="D89" t="s" s="40">
        <v>296</v>
      </c>
      <c r="E89" t="s" s="40">
        <v>296</v>
      </c>
      <c r="F89" s="34"/>
      <c r="G89" s="34"/>
      <c r="H89" s="35">
        <v>34</v>
      </c>
      <c r="I89" s="35">
        <f>IF(D89=E89,H89,100-H89)</f>
        <v>34</v>
      </c>
      <c r="J89" s="60">
        <v>33</v>
      </c>
      <c r="K89" s="36">
        <f>IF(D89=E89,J89,100-J89)</f>
        <v>33</v>
      </c>
      <c r="L89" s="13"/>
      <c r="M89" s="58">
        <v>273</v>
      </c>
      <c r="N89" t="s" s="40">
        <v>270</v>
      </c>
      <c r="O89" s="40"/>
    </row>
    <row r="90" ht="15.35" customHeight="1">
      <c r="A90" s="29">
        <v>89</v>
      </c>
      <c r="B90" s="40"/>
      <c r="C90" t="s" s="40">
        <v>377</v>
      </c>
      <c r="D90" t="s" s="40">
        <v>296</v>
      </c>
      <c r="E90" t="s" s="40">
        <v>296</v>
      </c>
      <c r="F90" s="34"/>
      <c r="G90" s="34"/>
      <c r="H90" s="35">
        <v>40</v>
      </c>
      <c r="I90" s="35">
        <f>IF(D90=E90,H90,100-H90)</f>
        <v>40</v>
      </c>
      <c r="J90" s="71"/>
      <c r="K90" s="64"/>
      <c r="L90" s="13"/>
      <c r="M90" s="58">
        <v>273</v>
      </c>
      <c r="N90" t="s" s="40">
        <v>270</v>
      </c>
      <c r="O90" s="40"/>
    </row>
    <row r="91" ht="15.35" customHeight="1">
      <c r="A91" s="29">
        <v>90</v>
      </c>
      <c r="B91" s="40"/>
      <c r="C91" t="s" s="40">
        <v>378</v>
      </c>
      <c r="D91" t="s" s="40">
        <v>296</v>
      </c>
      <c r="E91" t="s" s="40">
        <v>296</v>
      </c>
      <c r="F91" s="34"/>
      <c r="G91" s="34"/>
      <c r="H91" s="35">
        <v>34</v>
      </c>
      <c r="I91" s="35">
        <f>IF(D91=E91,H91,100-H91)</f>
        <v>34</v>
      </c>
      <c r="J91" s="71"/>
      <c r="K91" s="64"/>
      <c r="L91" s="13"/>
      <c r="M91" s="58">
        <v>273</v>
      </c>
      <c r="N91" t="s" s="40">
        <v>270</v>
      </c>
      <c r="O91" s="40"/>
    </row>
    <row r="92" ht="15.35" customHeight="1">
      <c r="A92" s="29">
        <v>91</v>
      </c>
      <c r="B92" s="40"/>
      <c r="C92" t="s" s="40">
        <v>379</v>
      </c>
      <c r="D92" s="40"/>
      <c r="E92" s="40"/>
      <c r="F92" s="34"/>
      <c r="G92" s="34"/>
      <c r="H92" s="34"/>
      <c r="I92" s="34"/>
      <c r="J92" s="63"/>
      <c r="K92" s="64"/>
      <c r="L92" s="13"/>
      <c r="M92" s="58">
        <v>273</v>
      </c>
      <c r="N92" t="s" s="40">
        <v>270</v>
      </c>
      <c r="O92" s="40"/>
    </row>
    <row r="93" ht="15.35" customHeight="1">
      <c r="A93" s="29">
        <v>92</v>
      </c>
      <c r="B93" s="40"/>
      <c r="C93" t="s" s="40">
        <v>380</v>
      </c>
      <c r="D93" t="s" s="40">
        <v>267</v>
      </c>
      <c r="E93" t="s" s="40">
        <v>267</v>
      </c>
      <c r="F93" s="57">
        <v>40</v>
      </c>
      <c r="G93" s="35">
        <f>IF(D93=E93,F93,100-F93)</f>
        <v>40</v>
      </c>
      <c r="H93" s="78"/>
      <c r="I93" s="34"/>
      <c r="J93" s="34"/>
      <c r="K93" s="64"/>
      <c r="L93" s="13"/>
      <c r="M93" s="58">
        <v>298</v>
      </c>
      <c r="N93" t="s" s="40">
        <v>381</v>
      </c>
      <c r="O93" t="s" s="40">
        <v>382</v>
      </c>
    </row>
    <row r="94" ht="15.35" customHeight="1">
      <c r="A94" s="29">
        <v>93</v>
      </c>
      <c r="B94" s="40"/>
      <c r="C94" t="s" s="40">
        <v>383</v>
      </c>
      <c r="D94" t="s" s="40">
        <v>267</v>
      </c>
      <c r="E94" t="s" s="40">
        <v>267</v>
      </c>
      <c r="F94" s="80">
        <v>27</v>
      </c>
      <c r="G94" s="35">
        <f>IF(D94=E94,F94,100-F94)</f>
        <v>27</v>
      </c>
      <c r="H94" s="63"/>
      <c r="I94" s="34"/>
      <c r="J94" s="34"/>
      <c r="K94" s="64"/>
      <c r="L94" s="13"/>
      <c r="M94" s="58">
        <v>298</v>
      </c>
      <c r="N94" t="s" s="40">
        <v>270</v>
      </c>
      <c r="O94" s="40"/>
    </row>
    <row r="95" ht="15.35" customHeight="1">
      <c r="A95" s="29">
        <v>94</v>
      </c>
      <c r="B95" s="40"/>
      <c r="C95" t="s" s="40">
        <v>384</v>
      </c>
      <c r="D95" t="s" s="40">
        <v>278</v>
      </c>
      <c r="E95" t="s" s="40">
        <v>278</v>
      </c>
      <c r="F95" s="49">
        <v>25</v>
      </c>
      <c r="G95" s="35">
        <f>IF(D95=E95,F95,100-F95)</f>
        <v>25</v>
      </c>
      <c r="H95" s="48"/>
      <c r="I95" s="34"/>
      <c r="J95" s="34"/>
      <c r="K95" s="64"/>
      <c r="L95" s="13"/>
      <c r="M95" s="58">
        <v>298</v>
      </c>
      <c r="N95" t="s" s="40">
        <v>270</v>
      </c>
      <c r="O95" s="40"/>
    </row>
    <row r="96" ht="15.35" customHeight="1">
      <c r="A96" s="29">
        <v>95</v>
      </c>
      <c r="B96" s="40"/>
      <c r="C96" t="s" s="42">
        <v>385</v>
      </c>
      <c r="D96" t="s" s="40">
        <v>278</v>
      </c>
      <c r="E96" t="s" s="40">
        <v>278</v>
      </c>
      <c r="F96" s="49">
        <v>20</v>
      </c>
      <c r="G96" s="35">
        <f>IF(D96=E96,F96,100-F96)</f>
        <v>20</v>
      </c>
      <c r="H96" s="48"/>
      <c r="I96" s="34"/>
      <c r="J96" s="34"/>
      <c r="K96" s="64"/>
      <c r="L96" s="13"/>
      <c r="M96" s="58">
        <v>298</v>
      </c>
      <c r="N96" t="s" s="40">
        <v>270</v>
      </c>
      <c r="O96" s="40"/>
    </row>
    <row r="97" ht="15.35" customHeight="1">
      <c r="A97" s="29">
        <v>96</v>
      </c>
      <c r="B97" s="30"/>
      <c r="C97" t="s" s="11">
        <v>27</v>
      </c>
      <c r="D97" t="s" s="81">
        <v>386</v>
      </c>
      <c r="E97" t="s" s="40">
        <v>25</v>
      </c>
      <c r="F97" s="49">
        <v>79</v>
      </c>
      <c r="G97" s="35">
        <f>IF(D97=E97,F97,100-F97)</f>
        <v>21</v>
      </c>
      <c r="H97" s="48"/>
      <c r="I97" s="34"/>
      <c r="J97" s="34"/>
      <c r="K97" s="64"/>
      <c r="L97" s="13"/>
      <c r="M97" s="58">
        <v>273</v>
      </c>
      <c r="N97" t="s" s="40">
        <v>387</v>
      </c>
      <c r="O97" t="s" s="40">
        <v>388</v>
      </c>
    </row>
    <row r="98" ht="15.35" customHeight="1">
      <c r="A98" s="29">
        <v>97</v>
      </c>
      <c r="B98" s="30"/>
      <c r="C98" t="s" s="11">
        <v>389</v>
      </c>
      <c r="D98" s="81"/>
      <c r="E98" s="40"/>
      <c r="F98" s="48"/>
      <c r="G98" s="35">
        <v>8</v>
      </c>
      <c r="H98" s="48"/>
      <c r="I98" s="34"/>
      <c r="J98" s="34"/>
      <c r="K98" s="64"/>
      <c r="L98" s="13"/>
      <c r="M98" s="58">
        <f t="shared" si="125" ref="M98:M99">273+35</f>
        <v>308</v>
      </c>
      <c r="N98" t="s" s="40">
        <v>390</v>
      </c>
      <c r="O98" t="s" s="40">
        <v>391</v>
      </c>
    </row>
    <row r="99" ht="15.35" customHeight="1">
      <c r="A99" s="29">
        <v>98</v>
      </c>
      <c r="B99" s="30"/>
      <c r="C99" t="s" s="11">
        <v>392</v>
      </c>
      <c r="D99" s="81"/>
      <c r="E99" s="40"/>
      <c r="F99" s="48"/>
      <c r="G99" s="35">
        <v>5</v>
      </c>
      <c r="H99" s="48"/>
      <c r="I99" s="34"/>
      <c r="J99" s="34"/>
      <c r="K99" s="64"/>
      <c r="L99" s="13"/>
      <c r="M99" s="58">
        <f t="shared" si="125"/>
        <v>308</v>
      </c>
      <c r="N99" t="s" s="40">
        <v>270</v>
      </c>
      <c r="O99" s="40"/>
    </row>
    <row r="100" ht="15.35" customHeight="1">
      <c r="A100" s="29">
        <v>99</v>
      </c>
      <c r="B100" s="30"/>
      <c r="C100" t="s" s="11">
        <v>393</v>
      </c>
      <c r="D100" s="81"/>
      <c r="E100" s="40"/>
      <c r="F100" s="48"/>
      <c r="G100" s="35">
        <f>100/5.5</f>
        <v>18.1818181818182</v>
      </c>
      <c r="H100" s="48"/>
      <c r="I100" s="34"/>
      <c r="J100" s="34"/>
      <c r="K100" s="64"/>
      <c r="L100" s="13"/>
      <c r="M100" s="58">
        <v>273</v>
      </c>
      <c r="N100" t="s" s="40">
        <v>394</v>
      </c>
      <c r="O100" t="s" s="40">
        <v>395</v>
      </c>
    </row>
    <row r="101" ht="15.35" customHeight="1">
      <c r="A101" s="29">
        <v>100</v>
      </c>
      <c r="B101" s="30"/>
      <c r="C101" t="s" s="11">
        <v>396</v>
      </c>
      <c r="D101" s="81"/>
      <c r="E101" s="40"/>
      <c r="F101" s="48"/>
      <c r="G101" s="34"/>
      <c r="H101" s="48"/>
      <c r="I101" s="34"/>
      <c r="J101" s="34"/>
      <c r="K101" s="36">
        <v>99</v>
      </c>
      <c r="L101" s="13"/>
      <c r="M101" s="58">
        <v>195</v>
      </c>
      <c r="N101" t="s" s="40">
        <v>397</v>
      </c>
      <c r="O101" t="s" s="40">
        <v>398</v>
      </c>
    </row>
    <row r="102" ht="15.35" customHeight="1">
      <c r="A102" s="29">
        <v>101</v>
      </c>
      <c r="B102" s="83"/>
      <c r="C102" t="s" s="84">
        <v>399</v>
      </c>
      <c r="D102" s="81"/>
      <c r="E102" s="40"/>
      <c r="F102" s="48"/>
      <c r="G102" s="35">
        <v>95</v>
      </c>
      <c r="H102" s="48"/>
      <c r="I102" s="34"/>
      <c r="J102" s="34"/>
      <c r="K102" s="64"/>
      <c r="L102" s="13"/>
      <c r="M102" s="58">
        <v>273</v>
      </c>
      <c r="N102" t="s" s="40">
        <v>400</v>
      </c>
      <c r="O102" t="s" s="40">
        <v>401</v>
      </c>
    </row>
    <row r="103" ht="15.35" customHeight="1">
      <c r="A103" s="29">
        <v>102</v>
      </c>
      <c r="B103" s="85"/>
      <c r="C103" t="s" s="84">
        <v>402</v>
      </c>
      <c r="D103" s="81"/>
      <c r="E103" s="40"/>
      <c r="F103" s="48"/>
      <c r="G103" s="34"/>
      <c r="H103" s="48"/>
      <c r="I103" s="35">
        <v>1</v>
      </c>
      <c r="J103" s="34"/>
      <c r="K103" s="36">
        <v>1</v>
      </c>
      <c r="L103" s="13"/>
      <c r="M103" s="58">
        <v>273</v>
      </c>
      <c r="N103" t="s" s="40">
        <v>403</v>
      </c>
      <c r="O103" t="s" s="40">
        <v>404</v>
      </c>
    </row>
    <row r="104" ht="15.35" customHeight="1">
      <c r="A104" s="29">
        <v>103</v>
      </c>
      <c r="B104" s="30"/>
      <c r="C104" t="s" s="84">
        <v>405</v>
      </c>
      <c r="D104" s="81"/>
      <c r="E104" s="40"/>
      <c r="F104" s="48"/>
      <c r="G104" s="34"/>
      <c r="H104" s="48"/>
      <c r="I104" s="35">
        <v>20</v>
      </c>
      <c r="J104" s="34"/>
      <c r="K104" s="36">
        <f>13/33*100</f>
        <v>39.3939393939394</v>
      </c>
      <c r="L104" s="13"/>
      <c r="M104" s="58">
        <v>273</v>
      </c>
      <c r="N104" t="s" s="40">
        <v>270</v>
      </c>
      <c r="O104" s="40"/>
    </row>
    <row r="105" ht="15.35" customHeight="1">
      <c r="A105" s="29">
        <v>104</v>
      </c>
      <c r="B105" t="s" s="30">
        <v>327</v>
      </c>
      <c r="C105" t="s" s="31">
        <v>137</v>
      </c>
      <c r="D105" s="81"/>
      <c r="E105" s="40"/>
      <c r="F105" s="48"/>
      <c r="G105" s="34"/>
      <c r="H105" s="48"/>
      <c r="I105" s="34"/>
      <c r="J105" s="34"/>
      <c r="K105" s="36">
        <f>1/(1+0.15)*100</f>
        <v>86.95652173913039</v>
      </c>
      <c r="L105" s="13"/>
      <c r="M105" s="58">
        <v>293</v>
      </c>
      <c r="N105" t="s" s="40">
        <v>406</v>
      </c>
      <c r="O105" t="s" s="40">
        <v>407</v>
      </c>
    </row>
    <row r="106" ht="15.35" customHeight="1">
      <c r="A106" s="29">
        <v>105</v>
      </c>
      <c r="B106" s="40"/>
      <c r="C106" t="s" s="40">
        <v>408</v>
      </c>
      <c r="D106" s="40"/>
      <c r="E106" s="40"/>
      <c r="F106" s="48"/>
      <c r="G106" s="34"/>
      <c r="H106" s="48"/>
      <c r="I106" s="34"/>
      <c r="J106" s="34"/>
      <c r="K106" s="36">
        <f>0.45/(1+0.45)*100</f>
        <v>31.0344827586207</v>
      </c>
      <c r="L106" s="13"/>
      <c r="M106" s="58">
        <v>293</v>
      </c>
      <c r="N106" t="s" s="40">
        <v>270</v>
      </c>
      <c r="O106" s="40"/>
    </row>
    <row r="107" ht="15.35" customHeight="1">
      <c r="A107" s="29">
        <v>106</v>
      </c>
      <c r="B107" s="40"/>
      <c r="C107" t="s" s="40">
        <v>332</v>
      </c>
      <c r="D107" s="40"/>
      <c r="E107" s="40"/>
      <c r="F107" s="48"/>
      <c r="G107" s="34"/>
      <c r="H107" s="48"/>
      <c r="I107" s="34"/>
      <c r="J107" s="34"/>
      <c r="K107" s="36">
        <f>1.23/(1+1.23)*100</f>
        <v>55.1569506726457</v>
      </c>
      <c r="L107" s="13"/>
      <c r="M107" s="58">
        <v>293</v>
      </c>
      <c r="N107" t="s" s="40">
        <v>270</v>
      </c>
      <c r="O107" s="40"/>
    </row>
    <row r="108" ht="15.35" customHeight="1">
      <c r="A108" s="29">
        <v>107</v>
      </c>
      <c r="B108" s="40"/>
      <c r="C108" t="s" s="40">
        <v>409</v>
      </c>
      <c r="D108" s="40"/>
      <c r="E108" s="40"/>
      <c r="F108" s="48"/>
      <c r="G108" s="34"/>
      <c r="H108" s="48"/>
      <c r="I108" s="34"/>
      <c r="J108" s="34"/>
      <c r="K108" s="36">
        <f>0.33/(0.33+1)*100</f>
        <v>24.812030075188</v>
      </c>
      <c r="L108" s="13"/>
      <c r="M108" s="58">
        <v>293</v>
      </c>
      <c r="N108" t="s" s="40">
        <v>270</v>
      </c>
      <c r="O108" s="40"/>
    </row>
    <row r="109" ht="15.35" customHeight="1">
      <c r="A109" s="29">
        <v>108</v>
      </c>
      <c r="B109" s="40"/>
      <c r="C109" t="s" s="40">
        <v>410</v>
      </c>
      <c r="D109" s="40"/>
      <c r="E109" s="40"/>
      <c r="F109" s="48"/>
      <c r="G109" s="34"/>
      <c r="H109" s="48"/>
      <c r="I109" s="34"/>
      <c r="J109" s="34"/>
      <c r="K109" s="36">
        <f>0.35/(0.35+1)*100</f>
        <v>25.9259259259259</v>
      </c>
      <c r="L109" s="13"/>
      <c r="M109" s="58">
        <v>293</v>
      </c>
      <c r="N109" t="s" s="40">
        <v>270</v>
      </c>
      <c r="O109" s="40"/>
    </row>
    <row r="110" ht="15.35" customHeight="1">
      <c r="A110" s="29">
        <v>109</v>
      </c>
      <c r="B110" s="40"/>
      <c r="C110" t="s" s="42">
        <v>331</v>
      </c>
      <c r="D110" s="40"/>
      <c r="E110" s="40"/>
      <c r="F110" s="48"/>
      <c r="G110" s="34"/>
      <c r="H110" s="48"/>
      <c r="I110" s="34"/>
      <c r="J110" s="34"/>
      <c r="K110" s="36">
        <f>0.2/(0.2+1)*100</f>
        <v>16.6666666666667</v>
      </c>
      <c r="L110" s="13"/>
      <c r="M110" s="58">
        <v>293</v>
      </c>
      <c r="N110" t="s" s="40">
        <v>270</v>
      </c>
      <c r="O110" s="42"/>
    </row>
    <row r="111" ht="15.35" customHeight="1">
      <c r="A111" s="29">
        <v>110</v>
      </c>
      <c r="B111" s="30"/>
      <c r="C111" t="s" s="11">
        <v>50</v>
      </c>
      <c r="D111" s="81"/>
      <c r="E111" s="40"/>
      <c r="F111" s="48"/>
      <c r="G111" s="34"/>
      <c r="H111" s="48"/>
      <c r="I111" s="34"/>
      <c r="J111" s="34"/>
      <c r="K111" s="64"/>
      <c r="L111" s="12">
        <v>99</v>
      </c>
      <c r="M111" s="12">
        <v>273</v>
      </c>
      <c r="N111" t="s" s="6">
        <v>411</v>
      </c>
      <c r="O111" t="s" s="11">
        <v>412</v>
      </c>
    </row>
    <row r="112" ht="15.35" customHeight="1">
      <c r="A112" s="29">
        <v>111</v>
      </c>
      <c r="B112" s="30"/>
      <c r="C112" t="s" s="11">
        <v>184</v>
      </c>
      <c r="D112" s="81"/>
      <c r="E112" s="40"/>
      <c r="F112" s="48"/>
      <c r="G112" s="34"/>
      <c r="H112" s="48"/>
      <c r="I112" s="34"/>
      <c r="J112" s="34"/>
      <c r="K112" s="64"/>
      <c r="L112" s="12">
        <v>1</v>
      </c>
      <c r="M112" s="58">
        <v>273</v>
      </c>
      <c r="N112" t="s" s="40">
        <v>270</v>
      </c>
      <c r="O112" s="44"/>
    </row>
    <row r="113" ht="15.35" customHeight="1">
      <c r="A113" s="29">
        <v>112</v>
      </c>
      <c r="B113" s="30"/>
      <c r="C113" t="s" s="11">
        <v>187</v>
      </c>
      <c r="D113" s="81"/>
      <c r="E113" s="40"/>
      <c r="F113" s="48"/>
      <c r="G113" s="34"/>
      <c r="H113" s="48"/>
      <c r="I113" s="34"/>
      <c r="J113" s="34"/>
      <c r="K113" s="64"/>
      <c r="L113" s="12">
        <v>99</v>
      </c>
      <c r="M113" s="58">
        <v>273</v>
      </c>
      <c r="N113" t="s" s="40">
        <v>270</v>
      </c>
      <c r="O113" s="42"/>
    </row>
    <row r="114" ht="15.35" customHeight="1">
      <c r="A114" s="29">
        <v>113</v>
      </c>
      <c r="B114" s="40"/>
      <c r="C114" t="s" s="43">
        <v>273</v>
      </c>
      <c r="D114" s="40"/>
      <c r="E114" s="40"/>
      <c r="F114" s="48"/>
      <c r="G114" s="34"/>
      <c r="H114" s="48"/>
      <c r="I114" s="34"/>
      <c r="J114" s="34"/>
      <c r="K114" s="64"/>
      <c r="L114" s="12">
        <v>99</v>
      </c>
      <c r="M114" s="58">
        <v>273</v>
      </c>
      <c r="N114" t="s" s="40">
        <v>270</v>
      </c>
      <c r="O114" s="86"/>
    </row>
    <row r="115" ht="15.35" customHeight="1">
      <c r="A115" s="29">
        <v>114</v>
      </c>
      <c r="B115" s="30"/>
      <c r="C115" t="s" s="11">
        <v>413</v>
      </c>
      <c r="D115" s="81"/>
      <c r="E115" s="40"/>
      <c r="F115" s="48"/>
      <c r="G115" s="34"/>
      <c r="H115" s="48"/>
      <c r="I115" s="34"/>
      <c r="J115" s="34"/>
      <c r="K115" s="64"/>
      <c r="L115" s="12">
        <v>50</v>
      </c>
      <c r="M115" s="12">
        <v>273</v>
      </c>
      <c r="N115" t="s" s="5">
        <v>414</v>
      </c>
      <c r="O115" t="s" s="11">
        <v>415</v>
      </c>
    </row>
    <row r="116" ht="15.35" customHeight="1">
      <c r="A116" s="29">
        <v>115</v>
      </c>
      <c r="B116" s="30"/>
      <c r="C116" t="s" s="11">
        <v>46</v>
      </c>
      <c r="D116" s="81"/>
      <c r="E116" s="40"/>
      <c r="F116" s="48"/>
      <c r="G116" s="34"/>
      <c r="H116" s="48"/>
      <c r="I116" s="34"/>
      <c r="J116" s="34"/>
      <c r="K116" s="64"/>
      <c r="L116" s="12">
        <v>86</v>
      </c>
      <c r="M116" s="12">
        <v>273</v>
      </c>
      <c r="N116" t="s" s="11">
        <v>416</v>
      </c>
      <c r="O116" t="s" s="11">
        <v>417</v>
      </c>
    </row>
    <row r="117" ht="15.35" customHeight="1">
      <c r="A117" s="29">
        <v>116</v>
      </c>
      <c r="B117" s="30"/>
      <c r="C117" t="s" s="31">
        <v>418</v>
      </c>
      <c r="D117" s="81"/>
      <c r="E117" s="40"/>
      <c r="F117" s="48"/>
      <c r="G117" s="34"/>
      <c r="H117" s="48"/>
      <c r="I117" s="34"/>
      <c r="J117" s="34"/>
      <c r="K117" s="64"/>
      <c r="L117" s="12">
        <v>50</v>
      </c>
      <c r="M117" s="12">
        <v>195</v>
      </c>
      <c r="N117" t="s" s="11">
        <v>419</v>
      </c>
      <c r="O117" t="s" s="11">
        <v>420</v>
      </c>
    </row>
    <row r="118" ht="15.35" customHeight="1">
      <c r="A118" s="29">
        <v>117</v>
      </c>
      <c r="B118" s="83"/>
      <c r="C118" t="s" s="5">
        <v>421</v>
      </c>
      <c r="D118" s="81"/>
      <c r="E118" s="40"/>
      <c r="F118" s="48"/>
      <c r="G118" s="34"/>
      <c r="H118" s="48"/>
      <c r="I118" s="34"/>
      <c r="J118" s="34"/>
      <c r="K118" s="64"/>
      <c r="L118" s="12">
        <f>100*24/25</f>
        <v>96</v>
      </c>
      <c r="M118" s="12">
        <v>195</v>
      </c>
      <c r="N118" t="s" s="11">
        <v>422</v>
      </c>
      <c r="O118" t="s" s="11">
        <v>423</v>
      </c>
    </row>
  </sheetData>
  <hyperlinks>
    <hyperlink ref="N2" r:id="rId1" location="" tooltip="" display="https://cdnsciencepub.com/doi/pdf/10.1139/v80-316"/>
    <hyperlink ref="N15" r:id="rId2" location="" tooltip="" display="https://pubs.acs.org/doi/pdf/10.1021/ja00809a034"/>
    <hyperlink ref="N16" r:id="rId3" location="" tooltip="" display="https://pubs.acs.org/doi/pdf/10.1021/ja00461a023"/>
    <hyperlink ref="N20" r:id="rId4" location="" tooltip="" display="https://pubs.acs.org/doi/pdf/10.1021/jo00168a009"/>
    <hyperlink ref="N22" r:id="rId5" location="" tooltip="" display="https://pubs.acs.org/doi/pdf/10.1021/jo00059a022"/>
    <hyperlink ref="N40" r:id="rId6" location="" tooltip="" display="https://doi.org/10.1016/S0040-4039(01)01818-4"/>
    <hyperlink ref="N42" r:id="rId7" location="" tooltip="" display="https://pubs.acs.org/doi/pdf/10.1021/jo00405a020"/>
    <hyperlink ref="N44" r:id="rId8" location="" tooltip="" display="https://citeseerx.ist.psu.edu/document?repid=rep1&amp;type=pdf&amp;doi=a7e935acb8151ca0cd5e538cd7b52cad4b591d9e"/>
    <hyperlink ref="N93" r:id="rId9" location="" tooltip="" display="https://pubs.acs.org/doi/pdf/10.1021/ja00218a069"/>
    <hyperlink ref="N97" r:id="rId10" location="" tooltip="" display="https://pubs.acs.org/doi/pdf/10.1021/jo00174a055"/>
    <hyperlink ref="N98" r:id="rId11" location="" tooltip="" display="https://pubs.acs.org/doi/epdf/10.1021/jo00414a025"/>
    <hyperlink ref="N100" r:id="rId12" location="" tooltip="" display="https://doi.org/10.1016/S0040-4039(01)85619-7"/>
    <hyperlink ref="N101" r:id="rId13" location="" tooltip="" display="https://doi.org/10.1016/S0040-4039(00)95593-X"/>
    <hyperlink ref="N102" r:id="rId14" location="" tooltip="" display="https://pubs.acs.org/doi/pdf/10.1021/jo00072a037"/>
    <hyperlink ref="N103" r:id="rId15" location="" tooltip="" display="https://pubs.acs.org/doi/10.1021/acs.orglett.1c00070"/>
    <hyperlink ref="N105" r:id="rId16" location="" tooltip="" display="https://doi.org/10.1016/S0040-4020(03)00810-X"/>
    <hyperlink ref="N111" r:id="rId17" location="" tooltip="" display="https://doi.org/10.1016/S0040-4039(02)00597-X"/>
    <hyperlink ref="N115" r:id="rId18" location="" tooltip="" display="https://doi.org/10.1016/j.ejmech.2010.08.009"/>
    <hyperlink ref="N116" r:id="rId19" location="" tooltip="" display="https://pubs.acs.org/doi/pdf/10.1021/ja00405a041"/>
    <hyperlink ref="N117" r:id="rId20" location="" tooltip="" display="https://pubs.acs.org/doi/suppl/10.1021/acs.orglett.9b00590/suppl_file/ol9b00590_si_001.pdf"/>
    <hyperlink ref="N118" r:id="rId21" location="" tooltip="" display="https://pubs.acs.org/doi/10.1021/ja910989n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