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20" yWindow="160" windowWidth="8790" windowHeight="10170" firstSheet="6" activeTab="9"/>
  </bookViews>
  <sheets>
    <sheet name="UOM" sheetId="13" r:id="rId1"/>
    <sheet name="CanonicalNames" sheetId="11" r:id="rId2"/>
    <sheet name="NutrientAliases" sheetId="2" r:id="rId3"/>
    <sheet name="AgileColumnMultipliers" sheetId="12" r:id="rId4"/>
    <sheet name="Limits" sheetId="5" r:id="rId5"/>
    <sheet name="USDANutrientLookup20210428" sheetId="10" r:id="rId6"/>
    <sheet name="USDANutrients" sheetId="6" r:id="rId7"/>
    <sheet name="USDAFoodsLookup" sheetId="7" r:id="rId8"/>
    <sheet name="RACCBuckets" sheetId="8" r:id="rId9"/>
    <sheet name="USDAFoods" sheetId="9" r:id="rId10"/>
    <sheet name="_Agile" sheetId="1" r:id="rId11"/>
  </sheets>
  <definedNames>
    <definedName name="_xlnm._FilterDatabase" localSheetId="4" hidden="1">Limits!$A$1:$I$59</definedName>
    <definedName name="_xlnm._FilterDatabase" localSheetId="2" hidden="1">NutrientAliases!$A$1:$F$134</definedName>
    <definedName name="_xlnm._FilterDatabase" localSheetId="7" hidden="1">USDAFoodsLookup!$A$1:$D$40</definedName>
    <definedName name="_xlnm._FilterDatabase" localSheetId="6" hidden="1">USDANutrients!$A$1:$D$36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9" i="5" l="1"/>
  <c r="F89" i="5"/>
  <c r="H89" i="5" s="1"/>
  <c r="I88" i="5"/>
  <c r="F88" i="5"/>
  <c r="H88" i="5" s="1"/>
  <c r="I87" i="5"/>
  <c r="F87" i="5"/>
  <c r="H87" i="5" s="1"/>
  <c r="I86" i="5"/>
  <c r="F86" i="5"/>
  <c r="H86" i="5" s="1"/>
  <c r="I85" i="5"/>
  <c r="F85" i="5"/>
  <c r="H85" i="5" s="1"/>
  <c r="I84" i="5"/>
  <c r="F84" i="5"/>
  <c r="H84" i="5" s="1"/>
  <c r="I83" i="5"/>
  <c r="F83" i="5"/>
  <c r="H83" i="5" s="1"/>
  <c r="I82" i="5"/>
  <c r="F82" i="5"/>
  <c r="H82" i="5" s="1"/>
  <c r="I81" i="5"/>
  <c r="F81" i="5"/>
  <c r="H81" i="5" s="1"/>
  <c r="I80" i="5"/>
  <c r="F80" i="5"/>
  <c r="H80" i="5" s="1"/>
  <c r="I79" i="5"/>
  <c r="F79" i="5"/>
  <c r="H79" i="5" s="1"/>
  <c r="I78" i="5"/>
  <c r="F78" i="5"/>
  <c r="H78" i="5" s="1"/>
  <c r="I77" i="5"/>
  <c r="F77" i="5"/>
  <c r="H77" i="5" s="1"/>
  <c r="I76" i="5"/>
  <c r="F76" i="5"/>
  <c r="H76" i="5" s="1"/>
  <c r="I75" i="5"/>
  <c r="F75" i="5"/>
  <c r="H75" i="5" s="1"/>
  <c r="I74" i="5"/>
  <c r="F74" i="5"/>
  <c r="H74" i="5" s="1"/>
  <c r="I73" i="5"/>
  <c r="F73" i="5"/>
  <c r="H73" i="5" s="1"/>
  <c r="I72" i="5"/>
  <c r="F72" i="5"/>
  <c r="H72" i="5" s="1"/>
  <c r="I71" i="5"/>
  <c r="F71" i="5"/>
  <c r="H71" i="5" s="1"/>
  <c r="I70" i="5"/>
  <c r="F70" i="5"/>
  <c r="H70" i="5" s="1"/>
  <c r="I69" i="5"/>
  <c r="F69" i="5"/>
  <c r="H69" i="5" s="1"/>
  <c r="I68" i="5"/>
  <c r="F68" i="5"/>
  <c r="H68" i="5" s="1"/>
  <c r="I67" i="5"/>
  <c r="F67" i="5"/>
  <c r="H67" i="5" s="1"/>
  <c r="I66" i="5"/>
  <c r="F66" i="5"/>
  <c r="H66" i="5" s="1"/>
  <c r="I65" i="5"/>
  <c r="F65" i="5"/>
  <c r="H65" i="5" s="1"/>
  <c r="I64" i="5"/>
  <c r="F64" i="5"/>
  <c r="H64" i="5" s="1"/>
  <c r="I63" i="5"/>
  <c r="F63" i="5"/>
  <c r="H63" i="5" s="1"/>
  <c r="I62" i="5"/>
  <c r="F62" i="5"/>
  <c r="H62" i="5" s="1"/>
  <c r="I61" i="5"/>
  <c r="F61" i="5"/>
  <c r="H61" i="5" s="1"/>
  <c r="I60" i="5"/>
  <c r="F60" i="5"/>
  <c r="H60" i="5" s="1"/>
  <c r="G60" i="5" l="1"/>
  <c r="G63" i="5"/>
  <c r="G66" i="5"/>
  <c r="G69" i="5"/>
  <c r="G72" i="5"/>
  <c r="G75" i="5"/>
  <c r="G78" i="5"/>
  <c r="G81" i="5"/>
  <c r="G84" i="5"/>
  <c r="G87" i="5"/>
  <c r="G61" i="5"/>
  <c r="G64" i="5"/>
  <c r="G67" i="5"/>
  <c r="G70" i="5"/>
  <c r="G73" i="5"/>
  <c r="G76" i="5"/>
  <c r="G79" i="5"/>
  <c r="G82" i="5"/>
  <c r="G85" i="5"/>
  <c r="G88" i="5"/>
  <c r="G62" i="5"/>
  <c r="G65" i="5"/>
  <c r="G68" i="5"/>
  <c r="G71" i="5"/>
  <c r="G74" i="5"/>
  <c r="G77" i="5"/>
  <c r="G80" i="5"/>
  <c r="G83" i="5"/>
  <c r="G86" i="5"/>
  <c r="G89" i="5"/>
  <c r="D122" i="2"/>
  <c r="E122" i="2"/>
  <c r="F12" i="5" l="1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1" i="5"/>
  <c r="F10" i="5"/>
  <c r="F9" i="5"/>
  <c r="F8" i="5"/>
  <c r="F7" i="5"/>
  <c r="F6" i="5"/>
  <c r="F5" i="5"/>
  <c r="F4" i="5"/>
  <c r="F3" i="5"/>
  <c r="F2" i="5"/>
  <c r="E134" i="2" l="1"/>
  <c r="D134" i="2"/>
  <c r="E133" i="2"/>
  <c r="D133" i="2"/>
  <c r="E132" i="2"/>
  <c r="D132" i="2"/>
  <c r="E131" i="2"/>
  <c r="D131" i="2"/>
  <c r="E130" i="2"/>
  <c r="D130" i="2"/>
  <c r="E129" i="2"/>
  <c r="D129" i="2"/>
  <c r="D128" i="2" l="1"/>
  <c r="E128" i="2"/>
  <c r="D127" i="2"/>
  <c r="E127" i="2"/>
  <c r="D126" i="2"/>
  <c r="E126" i="2"/>
  <c r="D125" i="2"/>
  <c r="E125" i="2"/>
  <c r="C12" i="6"/>
  <c r="D124" i="2"/>
  <c r="E124" i="2"/>
  <c r="D120" i="2" l="1"/>
  <c r="E120" i="2"/>
  <c r="D121" i="2"/>
  <c r="E121" i="2"/>
  <c r="D123" i="2"/>
  <c r="E123" i="2"/>
  <c r="D119" i="2"/>
  <c r="E119" i="2"/>
  <c r="D118" i="2"/>
  <c r="E118" i="2"/>
  <c r="D117" i="2"/>
  <c r="E117" i="2"/>
  <c r="E116" i="2" l="1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2" i="2"/>
  <c r="E4" i="2"/>
  <c r="I59" i="5" l="1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10" i="2"/>
  <c r="D111" i="2"/>
  <c r="D112" i="2"/>
  <c r="D113" i="2"/>
  <c r="D114" i="2"/>
  <c r="D115" i="2"/>
  <c r="D116" i="2"/>
  <c r="B36" i="6" l="1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1" i="6"/>
  <c r="B10" i="6"/>
  <c r="B9" i="6"/>
  <c r="B8" i="6"/>
  <c r="B6" i="6"/>
  <c r="B5" i="6"/>
  <c r="B4" i="6"/>
  <c r="B3" i="6"/>
  <c r="B2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" i="6"/>
  <c r="D5" i="6"/>
  <c r="D4" i="6"/>
  <c r="D3" i="6"/>
  <c r="D2" i="6"/>
  <c r="C2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1" i="6"/>
  <c r="C10" i="6"/>
  <c r="C9" i="6"/>
  <c r="C8" i="6"/>
  <c r="C6" i="6"/>
  <c r="C5" i="6"/>
  <c r="C4" i="6"/>
  <c r="C3" i="6"/>
  <c r="A2" i="9"/>
  <c r="B2" i="9"/>
  <c r="C2" i="9" s="1"/>
  <c r="D2" i="9" s="1"/>
  <c r="A3" i="9"/>
  <c r="B3" i="9"/>
  <c r="C3" i="9" s="1"/>
  <c r="D3" i="9" s="1"/>
  <c r="A4" i="9"/>
  <c r="B4" i="9"/>
  <c r="C4" i="9" s="1"/>
  <c r="D4" i="9" s="1"/>
  <c r="A5" i="9"/>
  <c r="B5" i="9"/>
  <c r="C5" i="9" s="1"/>
  <c r="D5" i="9" s="1"/>
  <c r="A6" i="9"/>
  <c r="B6" i="9"/>
  <c r="C6" i="9" s="1"/>
  <c r="D6" i="9" s="1"/>
  <c r="A7" i="9"/>
  <c r="B7" i="9"/>
  <c r="C7" i="9" s="1"/>
  <c r="D7" i="9" s="1"/>
  <c r="A8" i="9"/>
  <c r="B8" i="9"/>
  <c r="C8" i="9" s="1"/>
  <c r="D8" i="9" s="1"/>
  <c r="A9" i="9"/>
  <c r="B9" i="9"/>
  <c r="C9" i="9" s="1"/>
  <c r="D9" i="9" s="1"/>
  <c r="A10" i="9"/>
  <c r="B10" i="9"/>
  <c r="C10" i="9" s="1"/>
  <c r="D10" i="9" s="1"/>
  <c r="A11" i="9"/>
  <c r="B11" i="9"/>
  <c r="C11" i="9" s="1"/>
  <c r="D11" i="9" s="1"/>
  <c r="A12" i="9"/>
  <c r="B12" i="9"/>
  <c r="C12" i="9" s="1"/>
  <c r="D12" i="9" s="1"/>
  <c r="A13" i="9"/>
  <c r="B13" i="9"/>
  <c r="C13" i="9" s="1"/>
  <c r="D13" i="9" s="1"/>
  <c r="A14" i="9"/>
  <c r="B14" i="9"/>
  <c r="C14" i="9" s="1"/>
  <c r="D14" i="9" s="1"/>
  <c r="A15" i="9"/>
  <c r="B15" i="9"/>
  <c r="C15" i="9" s="1"/>
  <c r="D15" i="9" s="1"/>
  <c r="A16" i="9"/>
  <c r="B16" i="9"/>
  <c r="C16" i="9" s="1"/>
  <c r="D16" i="9" s="1"/>
  <c r="A17" i="9"/>
  <c r="B17" i="9"/>
  <c r="C17" i="9" s="1"/>
  <c r="D17" i="9" s="1"/>
  <c r="A18" i="9"/>
  <c r="B18" i="9"/>
  <c r="C18" i="9" s="1"/>
  <c r="D18" i="9" s="1"/>
  <c r="A19" i="9"/>
  <c r="B19" i="9"/>
  <c r="C19" i="9" s="1"/>
  <c r="D19" i="9" s="1"/>
  <c r="A20" i="9"/>
  <c r="B20" i="9"/>
  <c r="C20" i="9" s="1"/>
  <c r="D20" i="9" s="1"/>
  <c r="A21" i="9"/>
  <c r="B21" i="9"/>
  <c r="C21" i="9" s="1"/>
  <c r="D21" i="9" s="1"/>
  <c r="A22" i="9"/>
  <c r="B22" i="9"/>
  <c r="C22" i="9" s="1"/>
  <c r="D22" i="9" s="1"/>
  <c r="A23" i="9"/>
  <c r="B23" i="9"/>
  <c r="C23" i="9" s="1"/>
  <c r="D23" i="9" s="1"/>
  <c r="A24" i="9"/>
  <c r="B24" i="9"/>
  <c r="C24" i="9" s="1"/>
  <c r="D24" i="9" s="1"/>
  <c r="A25" i="9"/>
  <c r="B25" i="9"/>
  <c r="C25" i="9" s="1"/>
  <c r="D25" i="9" s="1"/>
  <c r="A26" i="9"/>
  <c r="B26" i="9"/>
  <c r="C26" i="9" s="1"/>
  <c r="D26" i="9" s="1"/>
  <c r="A27" i="9"/>
  <c r="B27" i="9"/>
  <c r="C27" i="9" s="1"/>
  <c r="D27" i="9" s="1"/>
  <c r="A28" i="9"/>
  <c r="B28" i="9"/>
  <c r="C28" i="9" s="1"/>
  <c r="D28" i="9" s="1"/>
  <c r="A29" i="9"/>
  <c r="B29" i="9"/>
  <c r="C29" i="9" s="1"/>
  <c r="D29" i="9" s="1"/>
  <c r="A30" i="9"/>
  <c r="B30" i="9"/>
  <c r="C30" i="9" s="1"/>
  <c r="D30" i="9" s="1"/>
  <c r="A31" i="9"/>
  <c r="B31" i="9"/>
  <c r="C31" i="9" s="1"/>
  <c r="D31" i="9" s="1"/>
  <c r="A32" i="9"/>
  <c r="B32" i="9"/>
  <c r="C32" i="9" s="1"/>
  <c r="D32" i="9" s="1"/>
  <c r="A33" i="9"/>
  <c r="B33" i="9"/>
  <c r="C33" i="9" s="1"/>
  <c r="D33" i="9" s="1"/>
  <c r="A34" i="9"/>
  <c r="B34" i="9"/>
  <c r="C34" i="9" s="1"/>
  <c r="D34" i="9" s="1"/>
  <c r="A35" i="9"/>
  <c r="B35" i="9"/>
  <c r="C35" i="9" s="1"/>
  <c r="D35" i="9" s="1"/>
  <c r="A36" i="9"/>
  <c r="B36" i="9"/>
  <c r="C36" i="9" s="1"/>
  <c r="D36" i="9" s="1"/>
  <c r="A37" i="9"/>
  <c r="B37" i="9"/>
  <c r="C37" i="9" s="1"/>
  <c r="D37" i="9" s="1"/>
  <c r="A38" i="9"/>
  <c r="B38" i="9"/>
  <c r="C38" i="9" s="1"/>
  <c r="D38" i="9" s="1"/>
  <c r="A39" i="9"/>
  <c r="B39" i="9"/>
  <c r="C39" i="9" s="1"/>
  <c r="D39" i="9" s="1"/>
  <c r="A40" i="9"/>
  <c r="B40" i="9"/>
  <c r="C40" i="9" s="1"/>
  <c r="D40" i="9" s="1"/>
  <c r="A41" i="9"/>
  <c r="B41" i="9"/>
  <c r="C41" i="9" s="1"/>
  <c r="D41" i="9" s="1"/>
  <c r="A42" i="9"/>
  <c r="B42" i="9"/>
  <c r="C42" i="9" s="1"/>
  <c r="D42" i="9" s="1"/>
  <c r="A43" i="9"/>
  <c r="B43" i="9"/>
  <c r="C43" i="9" s="1"/>
  <c r="D43" i="9" s="1"/>
  <c r="A44" i="9"/>
  <c r="B44" i="9"/>
  <c r="C44" i="9" s="1"/>
  <c r="D44" i="9" s="1"/>
  <c r="A45" i="9"/>
  <c r="B45" i="9"/>
  <c r="C45" i="9" s="1"/>
  <c r="D45" i="9" s="1"/>
  <c r="A46" i="9"/>
  <c r="B46" i="9"/>
  <c r="C46" i="9" s="1"/>
  <c r="D46" i="9" s="1"/>
  <c r="A47" i="9"/>
  <c r="B47" i="9"/>
  <c r="C47" i="9" s="1"/>
  <c r="D47" i="9" s="1"/>
  <c r="A48" i="9"/>
  <c r="B48" i="9"/>
  <c r="C48" i="9" s="1"/>
  <c r="D48" i="9" s="1"/>
  <c r="A49" i="9"/>
  <c r="B49" i="9"/>
  <c r="C49" i="9" s="1"/>
  <c r="D49" i="9" s="1"/>
  <c r="A50" i="9"/>
  <c r="B50" i="9"/>
  <c r="C50" i="9" s="1"/>
  <c r="D50" i="9" s="1"/>
  <c r="A51" i="9"/>
  <c r="B51" i="9"/>
  <c r="C51" i="9" s="1"/>
  <c r="D51" i="9" s="1"/>
  <c r="A52" i="9"/>
  <c r="B52" i="9"/>
  <c r="C52" i="9" s="1"/>
  <c r="D52" i="9" s="1"/>
  <c r="A53" i="9"/>
  <c r="B53" i="9"/>
  <c r="C53" i="9" s="1"/>
  <c r="D53" i="9" s="1"/>
  <c r="A54" i="9"/>
  <c r="B54" i="9"/>
  <c r="C54" i="9" s="1"/>
  <c r="D54" i="9" s="1"/>
  <c r="G2" i="5" l="1"/>
  <c r="H3" i="5"/>
  <c r="G4" i="5"/>
  <c r="G5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6" i="5" l="1"/>
  <c r="G3" i="5"/>
  <c r="H57" i="5"/>
  <c r="H54" i="5"/>
  <c r="H51" i="5"/>
  <c r="H48" i="5"/>
  <c r="H45" i="5"/>
  <c r="H42" i="5"/>
  <c r="H39" i="5"/>
  <c r="H36" i="5"/>
  <c r="H33" i="5"/>
  <c r="H31" i="5"/>
  <c r="H28" i="5"/>
  <c r="H25" i="5"/>
  <c r="H22" i="5"/>
  <c r="H19" i="5"/>
  <c r="H16" i="5"/>
  <c r="H13" i="5"/>
  <c r="H10" i="5"/>
  <c r="H7" i="5"/>
  <c r="H4" i="5"/>
  <c r="H59" i="5"/>
  <c r="H56" i="5"/>
  <c r="H53" i="5"/>
  <c r="H50" i="5"/>
  <c r="H47" i="5"/>
  <c r="H44" i="5"/>
  <c r="H41" i="5"/>
  <c r="H38" i="5"/>
  <c r="H35" i="5"/>
  <c r="H32" i="5"/>
  <c r="H30" i="5"/>
  <c r="H27" i="5"/>
  <c r="H24" i="5"/>
  <c r="H21" i="5"/>
  <c r="H18" i="5"/>
  <c r="H15" i="5"/>
  <c r="H12" i="5"/>
  <c r="H9" i="5"/>
  <c r="H58" i="5"/>
  <c r="H55" i="5"/>
  <c r="H52" i="5"/>
  <c r="H49" i="5"/>
  <c r="H46" i="5"/>
  <c r="H43" i="5"/>
  <c r="H40" i="5"/>
  <c r="H37" i="5"/>
  <c r="H34" i="5"/>
  <c r="H29" i="5"/>
  <c r="H26" i="5"/>
  <c r="H23" i="5"/>
  <c r="H20" i="5"/>
  <c r="H17" i="5"/>
  <c r="H14" i="5"/>
  <c r="H11" i="5"/>
  <c r="H8" i="5"/>
  <c r="H5" i="5"/>
  <c r="H2" i="5"/>
</calcChain>
</file>

<file path=xl/sharedStrings.xml><?xml version="1.0" encoding="utf-8"?>
<sst xmlns="http://schemas.openxmlformats.org/spreadsheetml/2006/main" count="1860" uniqueCount="702">
  <si>
    <t>Alias</t>
  </si>
  <si>
    <t>CanonicalName</t>
  </si>
  <si>
    <t>Limit</t>
  </si>
  <si>
    <t>Assay Name 1</t>
  </si>
  <si>
    <t>Assay Name 2</t>
  </si>
  <si>
    <t>Assay Name 3</t>
  </si>
  <si>
    <t>Assay Name 4</t>
  </si>
  <si>
    <t>Vitamin A (from Beta-carotene)</t>
  </si>
  <si>
    <t>vitamin A</t>
  </si>
  <si>
    <t>Vitamin A (from Retinyl Palmitate)</t>
  </si>
  <si>
    <t>vitamin C</t>
  </si>
  <si>
    <t>Vitamin C (Ascorbic Acid)</t>
  </si>
  <si>
    <t>vitamin D</t>
  </si>
  <si>
    <t>Vitamin D3 (Cholecalciferol)</t>
  </si>
  <si>
    <t>vitamin E</t>
  </si>
  <si>
    <t>Vitamin E (from d-alpha-tocopheryl acetate)</t>
  </si>
  <si>
    <t>Vitamin E (from dl-alpha-tocopheryl acetate)</t>
  </si>
  <si>
    <t>Vitamin E (from d-alpha-tocopherol)</t>
  </si>
  <si>
    <t>Vitamin E (from dl-alpha-tocopherol)</t>
  </si>
  <si>
    <t>vitamin K</t>
  </si>
  <si>
    <t>Vitamin K1 (Phytonadione)</t>
  </si>
  <si>
    <t>Thiamin</t>
  </si>
  <si>
    <t>Vitamin B1 (from Thiamine Mononitrate)</t>
  </si>
  <si>
    <t>Vitamin B1 (Thiamine)</t>
  </si>
  <si>
    <t>Vitamin B1 (from Thiamine Hydrochloride)</t>
  </si>
  <si>
    <t>Riboflavin</t>
  </si>
  <si>
    <t>Vitamin B2 (Riboflavin)</t>
  </si>
  <si>
    <t>Vitamin B3 (from Niacinamide / Nicotinamide)</t>
  </si>
  <si>
    <t>Vitamin B3 (from Niacin / Nicotinic Acid)</t>
  </si>
  <si>
    <t>vitamin B6</t>
  </si>
  <si>
    <t>Vitamin B6 (from Pyridoxine Hydrochloride)</t>
  </si>
  <si>
    <t>Folate</t>
  </si>
  <si>
    <t>Folic Acid</t>
  </si>
  <si>
    <t>vitamin B12</t>
  </si>
  <si>
    <t>Vitamin B12 (from Cyanocobalamin)</t>
  </si>
  <si>
    <t>Vitamin B12 (from Methylcobalamin)</t>
  </si>
  <si>
    <t>Pantothenic Acid</t>
  </si>
  <si>
    <t>Biotin</t>
  </si>
  <si>
    <t>Choline</t>
  </si>
  <si>
    <t>Carotenoids</t>
  </si>
  <si>
    <t>Boron</t>
  </si>
  <si>
    <t>Calcium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</si>
  <si>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</si>
  <si>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</si>
  <si>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</si>
  <si>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</si>
  <si>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</si>
  <si>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</si>
  <si>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</si>
  <si>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</si>
  <si>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Nickel</t>
  </si>
  <si>
    <t>Phosphorus</t>
  </si>
  <si>
    <t>Potassium</t>
  </si>
  <si>
    <t>Selenium</t>
  </si>
  <si>
    <t>Zinc</t>
  </si>
  <si>
    <t>Ratio</t>
  </si>
  <si>
    <t>beta-Carotine</t>
  </si>
  <si>
    <t>beta-Carotene</t>
  </si>
  <si>
    <t>Nicotinic Acid</t>
  </si>
  <si>
    <t>Nicotinamide</t>
  </si>
  <si>
    <t>1 folate == 0.6 folic acid</t>
  </si>
  <si>
    <t>1 mg vitamin E (as d-alpha-tocopherol) label claim = 2 mg of synthetic dl-α-tocopherol</t>
  </si>
  <si>
    <t>Niacin</t>
  </si>
  <si>
    <t>Niacinamide</t>
  </si>
  <si>
    <t>Comment</t>
  </si>
  <si>
    <t>Energy (kcal)</t>
  </si>
  <si>
    <t>Fat (g)</t>
  </si>
  <si>
    <t>Protein (g)</t>
  </si>
  <si>
    <t>beta-Carotene (mg)</t>
  </si>
  <si>
    <t>Biotin (mg)</t>
  </si>
  <si>
    <t>Boron (mg)</t>
  </si>
  <si>
    <t>Caffeine (mg)</t>
  </si>
  <si>
    <t>Calcium (mg)</t>
  </si>
  <si>
    <t>Choline (mg)</t>
  </si>
  <si>
    <t>Chromium (mg)</t>
  </si>
  <si>
    <t>Copper (mg)</t>
  </si>
  <si>
    <t>Fluoride (mg)</t>
  </si>
  <si>
    <t>Folate (mg)</t>
  </si>
  <si>
    <t>Iodine (mg)</t>
  </si>
  <si>
    <t>Iron (mg)</t>
  </si>
  <si>
    <t>Magnesium (mg)</t>
  </si>
  <si>
    <t>Manganese (mg)</t>
  </si>
  <si>
    <t>Molybdenum (mg)</t>
  </si>
  <si>
    <t>Nickel (mg)</t>
  </si>
  <si>
    <t>Nicotinic Acid (mg)</t>
  </si>
  <si>
    <t>Pantothenic Acid (mg)</t>
  </si>
  <si>
    <t>Phosphorus (mg)</t>
  </si>
  <si>
    <t>Potassium (mg)</t>
  </si>
  <si>
    <t>Riboflavin (mg)</t>
  </si>
  <si>
    <t>Selenium (mg)</t>
  </si>
  <si>
    <t>Thiamin (mg)</t>
  </si>
  <si>
    <t>vitamin A (mg)</t>
  </si>
  <si>
    <t>vitamin B12 (mg)</t>
  </si>
  <si>
    <t>vitamin B6 (mg)</t>
  </si>
  <si>
    <t>vitamin C (mg)</t>
  </si>
  <si>
    <t>vitamin D (mg)</t>
  </si>
  <si>
    <t>vitamin E (mg)</t>
  </si>
  <si>
    <t>vitamin K (mg)</t>
  </si>
  <si>
    <t>Zinc (mg)</t>
  </si>
  <si>
    <t>Nicotinamide (mg)</t>
  </si>
  <si>
    <t>Caffeine</t>
  </si>
  <si>
    <t>Energy</t>
  </si>
  <si>
    <t>Fat</t>
  </si>
  <si>
    <t>Protein</t>
  </si>
  <si>
    <t>US Tolerable Upper Intake Levels, Vitamins and Elements 2019</t>
  </si>
  <si>
    <t>mg</t>
  </si>
  <si>
    <t>nd</t>
  </si>
  <si>
    <t>ug</t>
  </si>
  <si>
    <t>g</t>
  </si>
  <si>
    <t>IsAliased</t>
  </si>
  <si>
    <t>Source</t>
  </si>
  <si>
    <t>in MG</t>
  </si>
  <si>
    <t>UOM</t>
  </si>
  <si>
    <t>Daily Intake</t>
  </si>
  <si>
    <t>Nutrient</t>
  </si>
  <si>
    <t>Non_unit_ratio</t>
  </si>
  <si>
    <t>EFSA Summary of Tolerable Upper Intake Levels 2018</t>
  </si>
  <si>
    <t>EU</t>
  </si>
  <si>
    <t>Vitamin B12</t>
  </si>
  <si>
    <t>Vitamin K</t>
  </si>
  <si>
    <t>Vitamin C</t>
  </si>
  <si>
    <t>Vitamin A</t>
  </si>
  <si>
    <t>Vitamin E</t>
  </si>
  <si>
    <t>Vitamin D</t>
  </si>
  <si>
    <t>Vitamin B6</t>
  </si>
  <si>
    <t>RegionName</t>
  </si>
  <si>
    <t>Zinc, Zn</t>
  </si>
  <si>
    <t>Vitamin K (phylloquinone)</t>
  </si>
  <si>
    <t>Vitamin E (alpha-tocopherol)</t>
  </si>
  <si>
    <t>Vitamin D (D2 + D3)</t>
  </si>
  <si>
    <t>Vitamin C, total ascorbic acid</t>
  </si>
  <si>
    <t>Vitamin B-6</t>
  </si>
  <si>
    <t>Vitamin B-12</t>
  </si>
  <si>
    <t>Vitamin A, RAE</t>
  </si>
  <si>
    <t>Selenium, Se</t>
  </si>
  <si>
    <t>Potassium, K</t>
  </si>
  <si>
    <t>Phosphorus, P</t>
  </si>
  <si>
    <t>Pantothenic acid</t>
  </si>
  <si>
    <t>Nickel, Ni</t>
  </si>
  <si>
    <t>Molybdenum, Mo</t>
  </si>
  <si>
    <t>Manganese, Mn</t>
  </si>
  <si>
    <t>Magnesium, Mg</t>
  </si>
  <si>
    <t>Iron, Fe</t>
  </si>
  <si>
    <t>Iodine, I</t>
  </si>
  <si>
    <t>Folate, DFE</t>
  </si>
  <si>
    <t>Fluoride, F</t>
  </si>
  <si>
    <t>Total lipid (fat)</t>
  </si>
  <si>
    <t>Copper, Cu</t>
  </si>
  <si>
    <t>Chromium, Cr</t>
  </si>
  <si>
    <t>Choline, total</t>
  </si>
  <si>
    <t>Calcium, Ca</t>
  </si>
  <si>
    <t>Boron, B</t>
  </si>
  <si>
    <t>Carotene, beta</t>
  </si>
  <si>
    <t>USDA_UOM</t>
  </si>
  <si>
    <t>USDANutrient</t>
  </si>
  <si>
    <t>NutrientID</t>
  </si>
  <si>
    <t>Wheat bran</t>
  </si>
  <si>
    <t>Wheat germ</t>
  </si>
  <si>
    <t>Coffee</t>
  </si>
  <si>
    <t>Nutmeg</t>
  </si>
  <si>
    <t>Cinnamon</t>
  </si>
  <si>
    <t>Whipped topping</t>
  </si>
  <si>
    <t>Caramel syrup</t>
  </si>
  <si>
    <t>Chocolate syrup</t>
  </si>
  <si>
    <t>Jello</t>
  </si>
  <si>
    <t>Pudding</t>
  </si>
  <si>
    <t>Carrot Juice</t>
  </si>
  <si>
    <t>Sugar</t>
  </si>
  <si>
    <t>Cocoa powder</t>
  </si>
  <si>
    <t>Honey</t>
  </si>
  <si>
    <t>Yogurt, whole milk</t>
  </si>
  <si>
    <t>Yogurt, skim milk</t>
  </si>
  <si>
    <t>Watermelon</t>
  </si>
  <si>
    <t>Tofu</t>
  </si>
  <si>
    <t>Strawberries</t>
  </si>
  <si>
    <t>Spinach</t>
  </si>
  <si>
    <t>Rolled oats</t>
  </si>
  <si>
    <t>Raspberries</t>
  </si>
  <si>
    <t>Pumpkin</t>
  </si>
  <si>
    <t>Pomegranate</t>
  </si>
  <si>
    <t>Pineapple juice</t>
  </si>
  <si>
    <t>Pineapple</t>
  </si>
  <si>
    <t>Peanut butter</t>
  </si>
  <si>
    <t>Peaches</t>
  </si>
  <si>
    <t>Orange juice</t>
  </si>
  <si>
    <t>Orange</t>
  </si>
  <si>
    <t>Milk, nonfat</t>
  </si>
  <si>
    <t>Milk, lowfat</t>
  </si>
  <si>
    <t>Mango</t>
  </si>
  <si>
    <t>Kiwifruit</t>
  </si>
  <si>
    <t>Kefir, lowfat</t>
  </si>
  <si>
    <t>Kale</t>
  </si>
  <si>
    <t>Flax seed</t>
  </si>
  <si>
    <t>Cucumber</t>
  </si>
  <si>
    <t>Coconut milk</t>
  </si>
  <si>
    <t>Chia seed</t>
  </si>
  <si>
    <t>Cherries</t>
  </si>
  <si>
    <t>Cauliflower</t>
  </si>
  <si>
    <t>Cashew milk</t>
  </si>
  <si>
    <t>Carrot</t>
  </si>
  <si>
    <t>Cantaloupe</t>
  </si>
  <si>
    <t>Blueberries</t>
  </si>
  <si>
    <t>Blackberries</t>
  </si>
  <si>
    <t>Bananas</t>
  </si>
  <si>
    <t>Avocado</t>
  </si>
  <si>
    <t>Apricot</t>
  </si>
  <si>
    <t>Apple juice</t>
  </si>
  <si>
    <t>Almond milk</t>
  </si>
  <si>
    <t>Almond butter</t>
  </si>
  <si>
    <t>BucketID</t>
  </si>
  <si>
    <t>FoodID</t>
  </si>
  <si>
    <t>USDAName</t>
  </si>
  <si>
    <t>Food</t>
  </si>
  <si>
    <t>All other vegetables without sauce: Fresh, canned, or frozen; 130 g for canned in liquid, cream-style corn, canned or stewed tomatoes, pumpkin, or winter squash</t>
  </si>
  <si>
    <t>Breakfast cereals (hot cereal type), hominy grits</t>
  </si>
  <si>
    <t>USDA nutritional yeast serving size</t>
  </si>
  <si>
    <t>Bran or wheat germ</t>
  </si>
  <si>
    <t>Coffee or tea, flavored and sweetened</t>
  </si>
  <si>
    <t>Spices, herbs (other than dietary supplements)</t>
  </si>
  <si>
    <t>Yogurt</t>
  </si>
  <si>
    <t>Other dessert toppings, e.g., fruits, syrups, spreads, marshmallow cream, nuts, dairy and non-dairy whipped toppings</t>
  </si>
  <si>
    <t>Custards, gelatin, or pudding</t>
  </si>
  <si>
    <t>Vegetable juice</t>
  </si>
  <si>
    <t>All other vegetables without sauce: Fresh, canned, or frozen</t>
  </si>
  <si>
    <t>Milk, milk substitute, and fruit juice concentrates (without alcohol) (e.g., drink mixers, frozen fruit juice concentrate, sweetened cocoa powder)</t>
  </si>
  <si>
    <t>Cocoa powder, carob powder, unsweetened</t>
  </si>
  <si>
    <t>Honey, jams, jellies, fruit butter, molasses, fruit pastes, fruit chutneys</t>
  </si>
  <si>
    <t>Nuts, seeds and mixtures, all types: Sliced, chopped, slivered, and whole</t>
  </si>
  <si>
    <t>Nut and seed butters, pastes, or creams</t>
  </si>
  <si>
    <t>Tofu, tempeh</t>
  </si>
  <si>
    <t>Juices, nectars, fruit drinks</t>
  </si>
  <si>
    <t>Fruits used primarily as ingredients, avocado</t>
  </si>
  <si>
    <t>All other fruits (except those listed as separate categories), fresh, canned or frozen</t>
  </si>
  <si>
    <t>QTY</t>
  </si>
  <si>
    <t>Description</t>
  </si>
  <si>
    <t>QTY (g)</t>
  </si>
  <si>
    <t>RACCDescription</t>
  </si>
  <si>
    <t>id</t>
  </si>
  <si>
    <t>name</t>
  </si>
  <si>
    <t>unit_name</t>
  </si>
  <si>
    <t>nutrient_nbr</t>
  </si>
  <si>
    <t>rank</t>
  </si>
  <si>
    <t>Solids</t>
  </si>
  <si>
    <t>G</t>
  </si>
  <si>
    <t>Nitrogen</t>
  </si>
  <si>
    <t>Carbohydrate, by difference</t>
  </si>
  <si>
    <t>Fiber, crude (DO NOT USE - Archived)</t>
  </si>
  <si>
    <t>Ash</t>
  </si>
  <si>
    <t>KCAL</t>
  </si>
  <si>
    <t>Starch</t>
  </si>
  <si>
    <t>Sucrose</t>
  </si>
  <si>
    <t>Glucose (dextrose)</t>
  </si>
  <si>
    <t>Fructose</t>
  </si>
  <si>
    <t>Lactose</t>
  </si>
  <si>
    <t>Maltose</t>
  </si>
  <si>
    <t>Amylose</t>
  </si>
  <si>
    <t>Amylopectin</t>
  </si>
  <si>
    <t>Pectin</t>
  </si>
  <si>
    <t>Alcohol, ethyl</t>
  </si>
  <si>
    <t>Pentosan</t>
  </si>
  <si>
    <t>Pentoses</t>
  </si>
  <si>
    <t>Hemicellulose</t>
  </si>
  <si>
    <t>Cellulose</t>
  </si>
  <si>
    <t>pH</t>
  </si>
  <si>
    <t>PH</t>
  </si>
  <si>
    <t>Specific Gravity</t>
  </si>
  <si>
    <t>SP_GR</t>
  </si>
  <si>
    <t>Organic acids</t>
  </si>
  <si>
    <t>Acetic acid</t>
  </si>
  <si>
    <t>MG</t>
  </si>
  <si>
    <t>Aconitic acid</t>
  </si>
  <si>
    <t>Benzoic acid</t>
  </si>
  <si>
    <t>Chelidonic acid</t>
  </si>
  <si>
    <t>Chlorogenic acid</t>
  </si>
  <si>
    <t>Cinnamic acid</t>
  </si>
  <si>
    <t>Citric acid</t>
  </si>
  <si>
    <t>Fumaric acid</t>
  </si>
  <si>
    <t>Galacturonic acid</t>
  </si>
  <si>
    <t>Gallic acid</t>
  </si>
  <si>
    <t>Glycolic acid</t>
  </si>
  <si>
    <t>Isocitric acid</t>
  </si>
  <si>
    <t>Lactic acid</t>
  </si>
  <si>
    <t>Malic acid</t>
  </si>
  <si>
    <t>Oxaloacetic acid</t>
  </si>
  <si>
    <t>Oxalic acid</t>
  </si>
  <si>
    <t>Phytic acid</t>
  </si>
  <si>
    <t>Pyruvic acid</t>
  </si>
  <si>
    <t>Quinic acid</t>
  </si>
  <si>
    <t>Salicylic acid</t>
  </si>
  <si>
    <t>Succinic acid</t>
  </si>
  <si>
    <t>Tartaric acid</t>
  </si>
  <si>
    <t>Ursolic acid</t>
  </si>
  <si>
    <t>Solids, non-fat</t>
  </si>
  <si>
    <t>Carbohydrate, by summation</t>
  </si>
  <si>
    <t>Water</t>
  </si>
  <si>
    <t>Adjusted Nitrogen</t>
  </si>
  <si>
    <t>Adjusted Protein</t>
  </si>
  <si>
    <t>Piperine</t>
  </si>
  <si>
    <t>Mannitol</t>
  </si>
  <si>
    <t>Sorbitol</t>
  </si>
  <si>
    <t>Theobromine</t>
  </si>
  <si>
    <t>Nitrates</t>
  </si>
  <si>
    <t>Nitrites</t>
  </si>
  <si>
    <t>Nitrosamine,total</t>
  </si>
  <si>
    <t>kJ</t>
  </si>
  <si>
    <t>Sugars, Total NLEA</t>
  </si>
  <si>
    <t>Solids, soluble</t>
  </si>
  <si>
    <t>Glycogen</t>
  </si>
  <si>
    <t>Reducing sugars</t>
  </si>
  <si>
    <t>Beta-glucans</t>
  </si>
  <si>
    <t>Oligosaccharides</t>
  </si>
  <si>
    <t>Nonstarch polysaccharides</t>
  </si>
  <si>
    <t>Resistant starch</t>
  </si>
  <si>
    <t>Carbohydrate, other</t>
  </si>
  <si>
    <t>Arabinose</t>
  </si>
  <si>
    <t>Xylose</t>
  </si>
  <si>
    <t>Galactose</t>
  </si>
  <si>
    <t>Raffinose</t>
  </si>
  <si>
    <t>Stachyose</t>
  </si>
  <si>
    <t>Xylitol</t>
  </si>
  <si>
    <t>Fiber, total dietary</t>
  </si>
  <si>
    <t>Lignin</t>
  </si>
  <si>
    <t>Ribose</t>
  </si>
  <si>
    <t>Fiber, soluble</t>
  </si>
  <si>
    <t>Theophylline</t>
  </si>
  <si>
    <t>Fiber, insoluble</t>
  </si>
  <si>
    <t>Total fat (NLEA)</t>
  </si>
  <si>
    <t>Total sugar alcohols</t>
  </si>
  <si>
    <t>Chlorine, Cl</t>
  </si>
  <si>
    <t>Sodium, Na</t>
  </si>
  <si>
    <t>Sulfur, S</t>
  </si>
  <si>
    <t>UG</t>
  </si>
  <si>
    <t>Cobalt, Co</t>
  </si>
  <si>
    <t>Vitamin A, IU</t>
  </si>
  <si>
    <t>IU</t>
  </si>
  <si>
    <t>Retinol</t>
  </si>
  <si>
    <t>Carotene, alpha</t>
  </si>
  <si>
    <t>Vitamin D (D2 + D3), International Units</t>
  </si>
  <si>
    <t>Vitamin D2 (ergocalciferol)</t>
  </si>
  <si>
    <t>Vitamin D3 (cholecalciferol)</t>
  </si>
  <si>
    <t>25-hydroxycholecalciferol</t>
  </si>
  <si>
    <t>25-hydroxyergocalciferol</t>
  </si>
  <si>
    <t>Phytoene</t>
  </si>
  <si>
    <t>Phytofluene</t>
  </si>
  <si>
    <t>Carotene, gamma</t>
  </si>
  <si>
    <t>Zeaxanthin</t>
  </si>
  <si>
    <t>Cryptoxanthin, beta</t>
  </si>
  <si>
    <t>Lutein</t>
  </si>
  <si>
    <t>Lycopene</t>
  </si>
  <si>
    <t>Lutein + zeaxanthin</t>
  </si>
  <si>
    <t>Vitamin E (label entry primarily)</t>
  </si>
  <si>
    <t>Tocopherol, beta</t>
  </si>
  <si>
    <t>Tocopherol, gamma</t>
  </si>
  <si>
    <t>Tocopherol, delta</t>
  </si>
  <si>
    <t>Tocotrienol, alpha</t>
  </si>
  <si>
    <t>Tocotrienol, beta</t>
  </si>
  <si>
    <t>Tocotrienol, gamma</t>
  </si>
  <si>
    <t>Tocotrienol, delta</t>
  </si>
  <si>
    <t>Aluminum, Al</t>
  </si>
  <si>
    <t>Antimony, Sb</t>
  </si>
  <si>
    <t>Arsenic, As</t>
  </si>
  <si>
    <t>Barium, Ba</t>
  </si>
  <si>
    <t>Beryllium, Be</t>
  </si>
  <si>
    <t>Bromine, Br</t>
  </si>
  <si>
    <t>Cadmium, Cd</t>
  </si>
  <si>
    <t>Gold, Au</t>
  </si>
  <si>
    <t>Iron, heme</t>
  </si>
  <si>
    <t>Iron, non-heme</t>
  </si>
  <si>
    <t>Lead, Pb</t>
  </si>
  <si>
    <t>Lithium, Li</t>
  </si>
  <si>
    <t>Mercury, Hg</t>
  </si>
  <si>
    <t>Rubidium, Rb</t>
  </si>
  <si>
    <t>Salt, NaCl</t>
  </si>
  <si>
    <t>Silicon, Si</t>
  </si>
  <si>
    <t>Silver, Ag</t>
  </si>
  <si>
    <t>Strontium, Sr</t>
  </si>
  <si>
    <t>Tin, Sn</t>
  </si>
  <si>
    <t>Titanium, Ti</t>
  </si>
  <si>
    <t>Vanadium, V</t>
  </si>
  <si>
    <t>Vitamin A, RE</t>
  </si>
  <si>
    <t>MCG_RE</t>
  </si>
  <si>
    <t>Carotene</t>
  </si>
  <si>
    <t>MG_ATE</t>
  </si>
  <si>
    <t>cis-beta-Carotene</t>
  </si>
  <si>
    <t>cis-Lycopene</t>
  </si>
  <si>
    <t>cis-Lutein/Zeaxanthin</t>
  </si>
  <si>
    <t>Vitamin C, reduced ascorbic acid</t>
  </si>
  <si>
    <t>Vitamin C, dehydro ascorbic acid</t>
  </si>
  <si>
    <t>Niacin from tryptophan, determined</t>
  </si>
  <si>
    <t>Niacin equivalent N406 +N407</t>
  </si>
  <si>
    <t>Vitamin B-6, pyridoxine, alcohol form</t>
  </si>
  <si>
    <t>Vitamin B-6, pyridoxal, aldehyde form</t>
  </si>
  <si>
    <t>Vitamin B-6, pyridoxamine, amine form</t>
  </si>
  <si>
    <t>Vitamin B-6, N411 + N412 +N413</t>
  </si>
  <si>
    <t>Folate, total</t>
  </si>
  <si>
    <t>Folate, free</t>
  </si>
  <si>
    <t>Inositol</t>
  </si>
  <si>
    <t>Inositol phosphate</t>
  </si>
  <si>
    <t>Vitamin K (Menaquinone-4)</t>
  </si>
  <si>
    <t>Vitamin K (Dihydrophylloquinone)</t>
  </si>
  <si>
    <t>Folic acid</t>
  </si>
  <si>
    <t>Folate, food</t>
  </si>
  <si>
    <t>5-methyl tetrahydrofolate (5-MTHF)</t>
  </si>
  <si>
    <t>Folate, not 5-MTHF</t>
  </si>
  <si>
    <t>10-Formyl folic acid (10HCOFA)</t>
  </si>
  <si>
    <t>5-Formyltetrahydrofolic acid (5-HCOH4</t>
  </si>
  <si>
    <t>Tetrahydrofolic acid (THF)</t>
  </si>
  <si>
    <t>Choline, free</t>
  </si>
  <si>
    <t>Choline, from phosphocholine</t>
  </si>
  <si>
    <t>Choline, from phosphotidyl choline</t>
  </si>
  <si>
    <t>Choline, from glycerophosphocholine</t>
  </si>
  <si>
    <t>Betaine</t>
  </si>
  <si>
    <t>Choline, from sphingomyelin</t>
  </si>
  <si>
    <t>p-Hydroxy benzoic acid</t>
  </si>
  <si>
    <t>Caffeic acid</t>
  </si>
  <si>
    <t>p-Coumaric acid</t>
  </si>
  <si>
    <t>Ellagic acid</t>
  </si>
  <si>
    <t>Ferrulic acid</t>
  </si>
  <si>
    <t>Gentisic acid</t>
  </si>
  <si>
    <t>Tyrosol</t>
  </si>
  <si>
    <t>Vanillic acid</t>
  </si>
  <si>
    <t>Phenolic acids, total</t>
  </si>
  <si>
    <t>Polyphenols, total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</si>
  <si>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</si>
  <si>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</si>
  <si>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</si>
  <si>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</si>
  <si>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</si>
  <si>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</si>
  <si>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</si>
  <si>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</si>
  <si>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</si>
  <si>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</si>
  <si>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</si>
  <si>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</si>
  <si>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</si>
  <si>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 acid</t>
  </si>
  <si>
    <t>Glutamic acid</t>
  </si>
  <si>
    <t>Glycine</t>
  </si>
  <si>
    <t>Proline</t>
  </si>
  <si>
    <t>Serine</t>
  </si>
  <si>
    <t>Hydroxyproline</t>
  </si>
  <si>
    <t>Cysteine and methionine(sulfer containig AA)</t>
  </si>
  <si>
    <t>Phenylalanine and tyrosine (aromatic  AA)</t>
  </si>
  <si>
    <t>Asparagine</t>
  </si>
  <si>
    <t>Cysteine</t>
  </si>
  <si>
    <t>Glutamine</t>
  </si>
  <si>
    <t>Taurine</t>
  </si>
  <si>
    <t>Sugars, added</t>
  </si>
  <si>
    <t>Sugars, intrinsic</t>
  </si>
  <si>
    <t>Calcium, added</t>
  </si>
  <si>
    <t>Iron, added</t>
  </si>
  <si>
    <t>Calcium, intrinsic</t>
  </si>
  <si>
    <t>Iron, intrinsic</t>
  </si>
  <si>
    <t>Vitamin C, added</t>
  </si>
  <si>
    <t>Vitamin E, added</t>
  </si>
  <si>
    <t>Thiamin, added</t>
  </si>
  <si>
    <t>Riboflavin, added</t>
  </si>
  <si>
    <t>Niacin, added</t>
  </si>
  <si>
    <t>Vitamin B-12, added</t>
  </si>
  <si>
    <t>Vitamin C, intrinsic</t>
  </si>
  <si>
    <t>Vitamin E, intrinsic</t>
  </si>
  <si>
    <t>Thiamin, intrinsic</t>
  </si>
  <si>
    <t>Riboflavin, intrinsic</t>
  </si>
  <si>
    <t>Niacin, intrinsic</t>
  </si>
  <si>
    <t>Vitamin B-12, intrinsic</t>
  </si>
  <si>
    <t>Cholesterol</t>
  </si>
  <si>
    <t>Glycerides</t>
  </si>
  <si>
    <t>Phospholipids</t>
  </si>
  <si>
    <t>Glycolipids</t>
  </si>
  <si>
    <t>Fatty acids, total trans</t>
  </si>
  <si>
    <t>Fatty acids, total saturated</t>
  </si>
  <si>
    <t>SFA 4:0</t>
  </si>
  <si>
    <t>SFA 6:0</t>
  </si>
  <si>
    <t>SFA 8:0</t>
  </si>
  <si>
    <t>SFA 10:0</t>
  </si>
  <si>
    <t>SFA 12:0</t>
  </si>
  <si>
    <t>SFA 14:0</t>
  </si>
  <si>
    <t>SFA 16:0</t>
  </si>
  <si>
    <t>SFA 18:0</t>
  </si>
  <si>
    <t>SFA 20:0</t>
  </si>
  <si>
    <t>MUFA 18:1</t>
  </si>
  <si>
    <t>PUFA 18:2</t>
  </si>
  <si>
    <t>PUFA 18:3</t>
  </si>
  <si>
    <t>PUFA 20:4</t>
  </si>
  <si>
    <t>PUFA 22:6 n-3 (DHA)</t>
  </si>
  <si>
    <t>SFA 22:0</t>
  </si>
  <si>
    <t>MUFA 14:1</t>
  </si>
  <si>
    <t>MUFA 16:1</t>
  </si>
  <si>
    <t>PUFA 18:4</t>
  </si>
  <si>
    <t>MUFA 20:1</t>
  </si>
  <si>
    <t>PUFA 2:5 n-3 (EPA)</t>
  </si>
  <si>
    <t>MUFA 22:1</t>
  </si>
  <si>
    <t>PUFA 22:5 n-3 (DPA)</t>
  </si>
  <si>
    <t>TFA 14:1 t</t>
  </si>
  <si>
    <t>Phytosterols</t>
  </si>
  <si>
    <t>Ergosterol</t>
  </si>
  <si>
    <t>Stigmasterol</t>
  </si>
  <si>
    <t>Campesterol</t>
  </si>
  <si>
    <t>Brassicasterol</t>
  </si>
  <si>
    <t>Beta-sitosterol</t>
  </si>
  <si>
    <t>Campestanol</t>
  </si>
  <si>
    <t>Unsaponifiable matter (lipids)</t>
  </si>
  <si>
    <t>Fatty acids, other than 607-615, 617-621, 624-632, 652-654, 686-689)</t>
  </si>
  <si>
    <t>Fatty acids, total monounsaturated</t>
  </si>
  <si>
    <t>Fatty acids, total polyunsaturated</t>
  </si>
  <si>
    <t>Beta-sitostanol</t>
  </si>
  <si>
    <t>Delta-7-avenasterol</t>
  </si>
  <si>
    <t>Delta-5-avenasterol</t>
  </si>
  <si>
    <t>Alpha-spinasterol</t>
  </si>
  <si>
    <t>Phytosterols, other</t>
  </si>
  <si>
    <t>SFA 15:0</t>
  </si>
  <si>
    <t>SFA 17:0</t>
  </si>
  <si>
    <t>SFA 24:0</t>
  </si>
  <si>
    <t>Wax Esters(Total Wax)</t>
  </si>
  <si>
    <t>TFA 16:1 t</t>
  </si>
  <si>
    <t>TFA 18:1 t</t>
  </si>
  <si>
    <t>TFA 22:1 t</t>
  </si>
  <si>
    <t>TFA 18:2 t not further defined</t>
  </si>
  <si>
    <t>PUFA 18:2 i</t>
  </si>
  <si>
    <t>PUFA 18:2 t,c</t>
  </si>
  <si>
    <t>PUFA 18:2 c,t</t>
  </si>
  <si>
    <t>TFA 18:2 t,t</t>
  </si>
  <si>
    <t>PUFA 18:2 CLAs</t>
  </si>
  <si>
    <t>MUFA 24:1 c</t>
  </si>
  <si>
    <t>PUFA 20:2 n-6 c,c</t>
  </si>
  <si>
    <t>MUFA 16:1 c</t>
  </si>
  <si>
    <t>MUFA 18:1 c</t>
  </si>
  <si>
    <t>PUFA 18:2 n-6 c,c</t>
  </si>
  <si>
    <t>MUFA 22:1 c</t>
  </si>
  <si>
    <t>Fatty acids, saturated, other</t>
  </si>
  <si>
    <t>Fatty acids, monounsat., other</t>
  </si>
  <si>
    <t>Fatty acids, polyunsat., other</t>
  </si>
  <si>
    <t>PUFA 18:3 n-6 c,c,c</t>
  </si>
  <si>
    <t>SFA 19:0</t>
  </si>
  <si>
    <t>MUFA 17:1</t>
  </si>
  <si>
    <t>PUFA 16:2</t>
  </si>
  <si>
    <t>PUFA 20:3</t>
  </si>
  <si>
    <t>Fatty acids, total sat., NLEA</t>
  </si>
  <si>
    <t>Fatty acids, total monounsat., NLEA</t>
  </si>
  <si>
    <t>Fatty acids, total polyunsat., NLEA</t>
  </si>
  <si>
    <t>Fatty acids, total trans-monoenoic</t>
  </si>
  <si>
    <t>Fatty acids, total trans-dienoic</t>
  </si>
  <si>
    <t>Fatty acids, total trans-polyenoic</t>
  </si>
  <si>
    <t>SFA 13:0</t>
  </si>
  <si>
    <t>MUFA 15:1</t>
  </si>
  <si>
    <t>PUFA 22:2</t>
  </si>
  <si>
    <t>SFA 11:0</t>
  </si>
  <si>
    <t>ORAC, Hydrophyllic</t>
  </si>
  <si>
    <t>UMOL_TE</t>
  </si>
  <si>
    <t>ORAC, Lipophillic</t>
  </si>
  <si>
    <t>ORAC, Total</t>
  </si>
  <si>
    <t>Total Phenolics</t>
  </si>
  <si>
    <t>MG_GAE</t>
  </si>
  <si>
    <t>Daidzein</t>
  </si>
  <si>
    <t>Genistein</t>
  </si>
  <si>
    <t>Glycitein</t>
  </si>
  <si>
    <t>Isoflavones</t>
  </si>
  <si>
    <t>Biochanin A</t>
  </si>
  <si>
    <t>Formononetin</t>
  </si>
  <si>
    <t>Coumestrol</t>
  </si>
  <si>
    <t>Flavonoids, total</t>
  </si>
  <si>
    <t>Anthocyanidins</t>
  </si>
  <si>
    <t>Cyanidin</t>
  </si>
  <si>
    <t>Proanthocyanidin (dimer-A linkage)</t>
  </si>
  <si>
    <t>Proanthocyanidin monomers</t>
  </si>
  <si>
    <t>Proanthocyanidin dimers</t>
  </si>
  <si>
    <t>Proanthocyanidin trimers</t>
  </si>
  <si>
    <t>Proanthocyanidin 4-6mers</t>
  </si>
  <si>
    <t>Proanthocyanidin 7-10mers</t>
  </si>
  <si>
    <t>Proanthocyanidin polymers (&gt;10mers)</t>
  </si>
  <si>
    <t>Delphinidin</t>
  </si>
  <si>
    <t>Malvidin</t>
  </si>
  <si>
    <t>Pelargonidin</t>
  </si>
  <si>
    <t>Peonidin</t>
  </si>
  <si>
    <t>Petunidin</t>
  </si>
  <si>
    <t>Flavans, total</t>
  </si>
  <si>
    <t>Catechins, total</t>
  </si>
  <si>
    <t>Catechin</t>
  </si>
  <si>
    <t>Epigallocatechin</t>
  </si>
  <si>
    <t>Epicatechin</t>
  </si>
  <si>
    <t>Epicatechin-3-gallate</t>
  </si>
  <si>
    <t>Epigallocatechin-3-gallate</t>
  </si>
  <si>
    <t>Procyanidins, total</t>
  </si>
  <si>
    <t>Theaflavins</t>
  </si>
  <si>
    <t>Thearubigins</t>
  </si>
  <si>
    <t>Flavanones, total</t>
  </si>
  <si>
    <t>Eriodictyol</t>
  </si>
  <si>
    <t>Hesperetin</t>
  </si>
  <si>
    <t>Isosakuranetin</t>
  </si>
  <si>
    <t>Liquiritigenin</t>
  </si>
  <si>
    <t>Naringenin</t>
  </si>
  <si>
    <t>Flavones, total</t>
  </si>
  <si>
    <t>Apigenin</t>
  </si>
  <si>
    <t>Chrysoeriol</t>
  </si>
  <si>
    <t>Diosmetin</t>
  </si>
  <si>
    <t>Luteolin</t>
  </si>
  <si>
    <t>Nobiletin</t>
  </si>
  <si>
    <t>Sinensetin</t>
  </si>
  <si>
    <t>Tangeretin</t>
  </si>
  <si>
    <t>Flavonols, total</t>
  </si>
  <si>
    <t>Isorhamnetin</t>
  </si>
  <si>
    <t>Kaempferol</t>
  </si>
  <si>
    <t>Limocitrin</t>
  </si>
  <si>
    <t>Myricetin</t>
  </si>
  <si>
    <t>Quercetin</t>
  </si>
  <si>
    <t>Theogallin</t>
  </si>
  <si>
    <t>Theaflavin -3,3' -digallate</t>
  </si>
  <si>
    <t>Theaflavin -3' -gallate</t>
  </si>
  <si>
    <t>Theaflavin -3 -gallate</t>
  </si>
  <si>
    <t>(+) -Gallo catechin</t>
  </si>
  <si>
    <t>(+)-Catechin 3-gallate</t>
  </si>
  <si>
    <t>(+)-Gallocatechin 3-gallate</t>
  </si>
  <si>
    <t>Mannose</t>
  </si>
  <si>
    <t>Triose</t>
  </si>
  <si>
    <t>Tetrose</t>
  </si>
  <si>
    <t>Other Saccharides</t>
  </si>
  <si>
    <t>Inulin</t>
  </si>
  <si>
    <t>PUFA 18:3 n-3 c,c,c (ALA)</t>
  </si>
  <si>
    <t>PUFA 20:3 n-3</t>
  </si>
  <si>
    <t>PUFA 20:3 n-6</t>
  </si>
  <si>
    <t>PUFA 2:4 n-3</t>
  </si>
  <si>
    <t>PUFA 2:4 n-6</t>
  </si>
  <si>
    <t>PUFA 18:3i</t>
  </si>
  <si>
    <t>PUFA 21:5</t>
  </si>
  <si>
    <t>PUFA 22:4</t>
  </si>
  <si>
    <t>MUFA 18:1-11 t (18:1t n-7)</t>
  </si>
  <si>
    <t>MUFA 18:1-11 c (18:1c n-7)</t>
  </si>
  <si>
    <t>PUFA 20:3 n-9</t>
  </si>
  <si>
    <t>Sugars, total including NLEA</t>
  </si>
  <si>
    <t>SFA 5:0</t>
  </si>
  <si>
    <t>SFA 7:0</t>
  </si>
  <si>
    <t>SFA 9:0</t>
  </si>
  <si>
    <t>SFA 21:0</t>
  </si>
  <si>
    <t>SFA 23:0</t>
  </si>
  <si>
    <t>MUFA 12:1</t>
  </si>
  <si>
    <t>MUFA 14:1 c</t>
  </si>
  <si>
    <t>MUFA 17:1 c</t>
  </si>
  <si>
    <t>TFA 17:1 t</t>
  </si>
  <si>
    <t>MUFA 20:1 c</t>
  </si>
  <si>
    <t>TFA 20:1 t</t>
  </si>
  <si>
    <t>MUFA 22:1 n-9</t>
  </si>
  <si>
    <t>MUFA 22:1 n-11</t>
  </si>
  <si>
    <t>PUFA 18:2 c</t>
  </si>
  <si>
    <t>TFA 18:2 t</t>
  </si>
  <si>
    <t>PUFA 18:3 c</t>
  </si>
  <si>
    <t>TFA 18:3 t</t>
  </si>
  <si>
    <t>PUFA 20:3 c</t>
  </si>
  <si>
    <t>PUFA 22:3</t>
  </si>
  <si>
    <t>PUFA 2:4 c</t>
  </si>
  <si>
    <t>PUFA 2:5 c</t>
  </si>
  <si>
    <t>PUFA 22:5 c</t>
  </si>
  <si>
    <t>PUFA 22:6 c</t>
  </si>
  <si>
    <t>PUFA 20:2 c</t>
  </si>
  <si>
    <t>Proximate</t>
  </si>
  <si>
    <t>trans-beta-Carotene</t>
  </si>
  <si>
    <t>trans-Lycopene</t>
  </si>
  <si>
    <t>Cryptoxanthin, alpha</t>
  </si>
  <si>
    <t>Total dietary fiber (AOAC 2011.25)</t>
  </si>
  <si>
    <t>Insoluble dietary fiber (IDF)</t>
  </si>
  <si>
    <t>Soluble dietary fiber (SDFP+SDFS)</t>
  </si>
  <si>
    <t>Soluble dietary fiber (SDFP)</t>
  </si>
  <si>
    <t>Soluble dietary fiber (SDFS)</t>
  </si>
  <si>
    <t>High Molecular Weight Dietary Fiber (HMWDF) (IDF+ SDFP)</t>
  </si>
  <si>
    <t>Carbohydrates</t>
  </si>
  <si>
    <t>Other carotenoids</t>
  </si>
  <si>
    <t>Tocopherols and tocotrienols</t>
  </si>
  <si>
    <t>Amino acids</t>
  </si>
  <si>
    <t>Minerals</t>
  </si>
  <si>
    <t>Lipids</t>
  </si>
  <si>
    <t>Proximates</t>
  </si>
  <si>
    <t>Vitamins and Other Components</t>
  </si>
  <si>
    <t>Energy (Atwater General Factors)</t>
  </si>
  <si>
    <t>Energy (Atwater Specific Factors)</t>
  </si>
  <si>
    <t>Daidzin</t>
  </si>
  <si>
    <t>Genistin</t>
  </si>
  <si>
    <t>Glycitin</t>
  </si>
  <si>
    <t>Delta-7-Stigmastenol</t>
  </si>
  <si>
    <t>Stigmastadiene</t>
  </si>
  <si>
    <t>Total Tocotrienols</t>
  </si>
  <si>
    <t>Total Tocopherols</t>
  </si>
  <si>
    <t>IsCanonical</t>
  </si>
  <si>
    <t>GuidanceLevel</t>
  </si>
  <si>
    <t>ColumnName</t>
  </si>
  <si>
    <t>Multiplier</t>
  </si>
  <si>
    <t>Dietary Fiber</t>
  </si>
  <si>
    <t>Dietary Fiber (g)</t>
  </si>
  <si>
    <t>Calories</t>
  </si>
  <si>
    <t>Saturated Fat</t>
  </si>
  <si>
    <t>Saturated Fat (g)</t>
  </si>
  <si>
    <t>Sodium</t>
  </si>
  <si>
    <t>Sodium (mg)</t>
  </si>
  <si>
    <t>Sugars</t>
  </si>
  <si>
    <t>Sugars (g)</t>
  </si>
  <si>
    <t>Total Carbohydrates</t>
  </si>
  <si>
    <t>Total Carbohydrates (g)</t>
  </si>
  <si>
    <t>Total Fat (g)</t>
  </si>
  <si>
    <t>kcal</t>
  </si>
  <si>
    <t>Name</t>
  </si>
  <si>
    <t>Cholesterol (mg)</t>
  </si>
  <si>
    <t>US &amp; Canada</t>
  </si>
  <si>
    <t>Herbalife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</si>
</sst>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rbel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sheetData>
    <row r="1" spans="1:2" x14ac:dyDescent="0.35">
      <c r="A1" s="2" t="s">
        <v>698</v>
      </c>
      <c r="B1" s="2" t="s">
        <v>684</v>
      </c>
    </row>
    <row r="2" spans="1:2" x14ac:dyDescent="0.35">
      <c r="A2" t="s">
        <v>108</v>
      </c>
      <c r="B2">
        <v>1000</v>
      </c>
    </row>
    <row r="3" spans="1:2" x14ac:dyDescent="0.35">
      <c r="A3" t="s">
        <v>105</v>
      </c>
      <c r="B3">
        <v>1</v>
      </c>
    </row>
    <row r="4" spans="1:2" x14ac:dyDescent="0.35">
      <c r="A4" t="s">
        <v>107</v>
      </c>
      <c r="B4">
        <v>1E-3</v>
      </c>
    </row>
    <row r="5" spans="1:2" x14ac:dyDescent="0.35">
      <c r="A5" t="s">
        <v>697</v>
      </c>
      <c r="B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B25" sqref="B25"/>
    </sheetView>
  </sheetViews>
  <sheetFormatPr defaultColWidth="13" defaultRowHeight="18.5" x14ac:dyDescent="0.45"/>
  <cols>
    <col min="1" max="1" width="10.54296875" style="14" bestFit="1" customWidth="1"/>
    <col min="2" max="3" width="68.36328125" style="12" customWidth="1"/>
    <col min="4" max="4" width="10.26953125" style="13" customWidth="1"/>
    <col min="5" max="16384" width="13" style="12"/>
  </cols>
  <sheetData>
    <row r="1" spans="1:6" ht="19" thickBot="1" x14ac:dyDescent="0.5">
      <c r="A1" s="20" t="s">
        <v>210</v>
      </c>
      <c r="B1" s="19" t="s">
        <v>211</v>
      </c>
      <c r="C1" s="19" t="s">
        <v>236</v>
      </c>
      <c r="D1" s="18" t="s">
        <v>235</v>
      </c>
      <c r="E1" s="16"/>
      <c r="F1" s="16"/>
    </row>
    <row r="2" spans="1:6" x14ac:dyDescent="0.45">
      <c r="A2" s="17">
        <f>IF(USDAFoodsLookup!C2&lt;&gt;"",USDAFoodsLookup!C2,"")</f>
        <v>168603</v>
      </c>
      <c r="B2" s="16" t="str">
        <f>IF(USDAFoodsLookup!B2&lt;&gt;"",USDAFoodsLookup!B2,"")</f>
        <v>Almond butter</v>
      </c>
      <c r="C2" s="16" t="str">
        <f>IFERROR(IF(B2="","", VLOOKUP(USDAFoodsLookup!D2,RACCBuckets!$A$2:$C$23,2,FALSE )), "ERROR")</f>
        <v>Nut and seed butters, pastes, or creams</v>
      </c>
      <c r="D2" s="15">
        <f>IFERROR(IF(C2="","", VLOOKUP(USDAFoodsLookup!D2,RACCBuckets!$A$2:$C$23,3,FALSE )), "ERROR")</f>
        <v>32</v>
      </c>
      <c r="E2" s="16"/>
      <c r="F2" s="16"/>
    </row>
    <row r="3" spans="1:6" x14ac:dyDescent="0.45">
      <c r="A3" s="17">
        <f>IF(USDAFoodsLookup!C3&lt;&gt;"",USDAFoodsLookup!C3,"")</f>
        <v>174832</v>
      </c>
      <c r="B3" s="16" t="str">
        <f>IF(USDAFoodsLookup!B3&lt;&gt;"",USDAFoodsLookup!B3,"")</f>
        <v>Almond milk</v>
      </c>
      <c r="C3" s="16" t="str">
        <f>IFERROR(IF(B3="","", VLOOKUP(USDAFoodsLookup!D3,RACCBuckets!$A$2:$C$23,2,FALSE )), "ERROR")</f>
        <v>Milk, milk substitute, and fruit juice concentrates (without alcohol) (e.g., drink mixers, frozen fruit juice concentrate, sweetened cocoa powder)</v>
      </c>
      <c r="D3" s="15">
        <f>IFERROR(IF(C3="","", VLOOKUP(USDAFoodsLookup!D3,RACCBuckets!$A$2:$C$23,3,FALSE )), "ERROR")</f>
        <v>244</v>
      </c>
      <c r="E3" s="16"/>
      <c r="F3" s="16"/>
    </row>
    <row r="4" spans="1:6" x14ac:dyDescent="0.45">
      <c r="A4" s="17">
        <f>IF(USDAFoodsLookup!C4&lt;&gt;"",USDAFoodsLookup!C4,"")</f>
        <v>173933</v>
      </c>
      <c r="B4" s="16" t="str">
        <f>IF(USDAFoodsLookup!B4&lt;&gt;"",USDAFoodsLookup!B4,"")</f>
        <v>Apple juice</v>
      </c>
      <c r="C4" s="16" t="str">
        <f>IFERROR(IF(B4="","", VLOOKUP(USDAFoodsLookup!D4,RACCBuckets!$A$2:$C$23,2,FALSE )), "ERROR")</f>
        <v>Juices, nectars, fruit drinks</v>
      </c>
      <c r="D4" s="15">
        <f>IFERROR(IF(C4="","", VLOOKUP(USDAFoodsLookup!D4,RACCBuckets!$A$2:$C$23,3,FALSE )), "ERROR")</f>
        <v>249</v>
      </c>
      <c r="E4" s="16"/>
      <c r="F4" s="16"/>
    </row>
    <row r="5" spans="1:6" x14ac:dyDescent="0.45">
      <c r="A5" s="17">
        <f>IF(USDAFoodsLookup!C5&lt;&gt;"",USDAFoodsLookup!C5,"")</f>
        <v>171697</v>
      </c>
      <c r="B5" s="16" t="str">
        <f>IF(USDAFoodsLookup!B5&lt;&gt;"",USDAFoodsLookup!B5,"")</f>
        <v>Apricot</v>
      </c>
      <c r="C5" s="16" t="str">
        <f>IFERROR(IF(B5="","", VLOOKUP(USDAFoodsLookup!D5,RACCBuckets!$A$2:$C$23,2,FALSE )), "ERROR")</f>
        <v>All other fruits (except those listed as separate categories), fresh, canned or frozen</v>
      </c>
      <c r="D5" s="15">
        <f>IFERROR(IF(C5="","", VLOOKUP(USDAFoodsLookup!D5,RACCBuckets!$A$2:$C$23,3,FALSE )), "ERROR")</f>
        <v>140</v>
      </c>
      <c r="E5" s="16"/>
      <c r="F5" s="16"/>
    </row>
    <row r="6" spans="1:6" x14ac:dyDescent="0.45">
      <c r="A6" s="17">
        <f>IF(USDAFoodsLookup!C6&lt;&gt;"",USDAFoodsLookup!C6,"")</f>
        <v>171705</v>
      </c>
      <c r="B6" s="16" t="str">
        <f>IF(USDAFoodsLookup!B6&lt;&gt;"",USDAFoodsLookup!B6,"")</f>
        <v>Avocado</v>
      </c>
      <c r="C6" s="16" t="str">
        <f>IFERROR(IF(B6="","", VLOOKUP(USDAFoodsLookup!D6,RACCBuckets!$A$2:$C$23,2,FALSE )), "ERROR")</f>
        <v>Fruits used primarily as ingredients, avocado</v>
      </c>
      <c r="D6" s="15">
        <f>IFERROR(IF(C6="","", VLOOKUP(USDAFoodsLookup!D6,RACCBuckets!$A$2:$C$23,3,FALSE )), "ERROR")</f>
        <v>50</v>
      </c>
      <c r="E6" s="16"/>
      <c r="F6" s="16"/>
    </row>
    <row r="7" spans="1:6" x14ac:dyDescent="0.45">
      <c r="A7" s="17">
        <f>IF(USDAFoodsLookup!C7&lt;&gt;"",USDAFoodsLookup!C7,"")</f>
        <v>173944</v>
      </c>
      <c r="B7" s="16" t="str">
        <f>IF(USDAFoodsLookup!B7&lt;&gt;"",USDAFoodsLookup!B7,"")</f>
        <v>Bananas</v>
      </c>
      <c r="C7" s="16" t="str">
        <f>IFERROR(IF(B7="","", VLOOKUP(USDAFoodsLookup!D7,RACCBuckets!$A$2:$C$23,2,FALSE )), "ERROR")</f>
        <v>All other fruits (except those listed as separate categories), fresh, canned or frozen</v>
      </c>
      <c r="D7" s="15">
        <f>IFERROR(IF(C7="","", VLOOKUP(USDAFoodsLookup!D7,RACCBuckets!$A$2:$C$23,3,FALSE )), "ERROR")</f>
        <v>140</v>
      </c>
      <c r="E7" s="16"/>
      <c r="F7" s="16"/>
    </row>
    <row r="8" spans="1:6" x14ac:dyDescent="0.45">
      <c r="A8" s="17">
        <f>IF(USDAFoodsLookup!C8&lt;&gt;"",USDAFoodsLookup!C8,"")</f>
        <v>173946</v>
      </c>
      <c r="B8" s="16" t="str">
        <f>IF(USDAFoodsLookup!B8&lt;&gt;"",USDAFoodsLookup!B8,"")</f>
        <v>Blackberries</v>
      </c>
      <c r="C8" s="16" t="str">
        <f>IFERROR(IF(B8="","", VLOOKUP(USDAFoodsLookup!D8,RACCBuckets!$A$2:$C$23,2,FALSE )), "ERROR")</f>
        <v>All other fruits (except those listed as separate categories), fresh, canned or frozen</v>
      </c>
      <c r="D8" s="15">
        <f>IFERROR(IF(C8="","", VLOOKUP(USDAFoodsLookup!D8,RACCBuckets!$A$2:$C$23,3,FALSE )), "ERROR")</f>
        <v>140</v>
      </c>
      <c r="E8" s="16"/>
      <c r="F8" s="16"/>
    </row>
    <row r="9" spans="1:6" x14ac:dyDescent="0.45">
      <c r="A9" s="17">
        <f>IF(USDAFoodsLookup!C9&lt;&gt;"",USDAFoodsLookup!C9,"")</f>
        <v>171711</v>
      </c>
      <c r="B9" s="16" t="str">
        <f>IF(USDAFoodsLookup!B9&lt;&gt;"",USDAFoodsLookup!B9,"")</f>
        <v>Blueberries</v>
      </c>
      <c r="C9" s="16" t="str">
        <f>IFERROR(IF(B9="","", VLOOKUP(USDAFoodsLookup!D9,RACCBuckets!$A$2:$C$23,2,FALSE )), "ERROR")</f>
        <v>All other fruits (except those listed as separate categories), fresh, canned or frozen</v>
      </c>
      <c r="D9" s="15">
        <f>IFERROR(IF(C9="","", VLOOKUP(USDAFoodsLookup!D9,RACCBuckets!$A$2:$C$23,3,FALSE )), "ERROR")</f>
        <v>140</v>
      </c>
      <c r="E9" s="16"/>
      <c r="F9" s="16"/>
    </row>
    <row r="10" spans="1:6" x14ac:dyDescent="0.45">
      <c r="A10" s="17">
        <f>IF(USDAFoodsLookup!C10&lt;&gt;"",USDAFoodsLookup!C10,"")</f>
        <v>169092</v>
      </c>
      <c r="B10" s="16" t="str">
        <f>IF(USDAFoodsLookup!B10&lt;&gt;"",USDAFoodsLookup!B10,"")</f>
        <v>Cantaloupe</v>
      </c>
      <c r="C10" s="16" t="str">
        <f>IFERROR(IF(B10="","", VLOOKUP(USDAFoodsLookup!D10,RACCBuckets!$A$2:$C$23,2,FALSE )), "ERROR")</f>
        <v>All other fruits (except those listed as separate categories), fresh, canned or frozen</v>
      </c>
      <c r="D10" s="15">
        <f>IFERROR(IF(C10="","", VLOOKUP(USDAFoodsLookup!D10,RACCBuckets!$A$2:$C$23,3,FALSE )), "ERROR")</f>
        <v>140</v>
      </c>
      <c r="E10" s="16"/>
      <c r="F10" s="16"/>
    </row>
    <row r="11" spans="1:6" x14ac:dyDescent="0.45">
      <c r="A11" s="17">
        <f>IF(USDAFoodsLookup!C11&lt;&gt;"",USDAFoodsLookup!C11,"")</f>
        <v>170393</v>
      </c>
      <c r="B11" s="16" t="str">
        <f>IF(USDAFoodsLookup!B11&lt;&gt;"",USDAFoodsLookup!B11,"")</f>
        <v>Carrot</v>
      </c>
      <c r="C11" s="16" t="str">
        <f>IFERROR(IF(B11="","", VLOOKUP(USDAFoodsLookup!D11,RACCBuckets!$A$2:$C$23,2,FALSE )), "ERROR")</f>
        <v>All other vegetables without sauce: Fresh, canned, or frozen</v>
      </c>
      <c r="D11" s="15">
        <f>IFERROR(IF(C11="","", VLOOKUP(USDAFoodsLookup!D11,RACCBuckets!$A$2:$C$23,3,FALSE )), "ERROR")</f>
        <v>85</v>
      </c>
      <c r="E11" s="16"/>
      <c r="F11" s="16"/>
    </row>
    <row r="12" spans="1:6" x14ac:dyDescent="0.45">
      <c r="A12" s="17">
        <f>IF(USDAFoodsLookup!C12&lt;&gt;"",USDAFoodsLookup!C12,"")</f>
        <v>1473411</v>
      </c>
      <c r="B12" s="16" t="str">
        <f>IF(USDAFoodsLookup!B12&lt;&gt;"",USDAFoodsLookup!B12,"")</f>
        <v>Cashew milk</v>
      </c>
      <c r="C12" s="16" t="str">
        <f>IFERROR(IF(B12="","", VLOOKUP(USDAFoodsLookup!D12,RACCBuckets!$A$2:$C$23,2,FALSE )), "ERROR")</f>
        <v>Milk, milk substitute, and fruit juice concentrates (without alcohol) (e.g., drink mixers, frozen fruit juice concentrate, sweetened cocoa powder)</v>
      </c>
      <c r="D12" s="15">
        <f>IFERROR(IF(C12="","", VLOOKUP(USDAFoodsLookup!D12,RACCBuckets!$A$2:$C$23,3,FALSE )), "ERROR")</f>
        <v>244</v>
      </c>
      <c r="E12" s="16"/>
      <c r="F12" s="16"/>
    </row>
    <row r="13" spans="1:6" x14ac:dyDescent="0.45">
      <c r="A13" s="17">
        <f>IF(USDAFoodsLookup!C13&lt;&gt;"",USDAFoodsLookup!C13,"")</f>
        <v>169986</v>
      </c>
      <c r="B13" s="16" t="str">
        <f>IF(USDAFoodsLookup!B13&lt;&gt;"",USDAFoodsLookup!B13,"")</f>
        <v>Cauliflower</v>
      </c>
      <c r="C13" s="16" t="str">
        <f>IFERROR(IF(B13="","", VLOOKUP(USDAFoodsLookup!D13,RACCBuckets!$A$2:$C$23,2,FALSE )), "ERROR")</f>
        <v>All other vegetables without sauce: Fresh, canned, or frozen</v>
      </c>
      <c r="D13" s="15">
        <f>IFERROR(IF(C13="","", VLOOKUP(USDAFoodsLookup!D13,RACCBuckets!$A$2:$C$23,3,FALSE )), "ERROR")</f>
        <v>85</v>
      </c>
      <c r="E13" s="16"/>
      <c r="F13" s="16"/>
    </row>
    <row r="14" spans="1:6" x14ac:dyDescent="0.45">
      <c r="A14" s="17">
        <f>IF(USDAFoodsLookup!C14&lt;&gt;"",USDAFoodsLookup!C14,"")</f>
        <v>171719</v>
      </c>
      <c r="B14" s="16" t="str">
        <f>IF(USDAFoodsLookup!B14&lt;&gt;"",USDAFoodsLookup!B14,"")</f>
        <v>Cherries</v>
      </c>
      <c r="C14" s="16" t="str">
        <f>IFERROR(IF(B14="","", VLOOKUP(USDAFoodsLookup!D14,RACCBuckets!$A$2:$C$23,2,FALSE )), "ERROR")</f>
        <v>All other fruits (except those listed as separate categories), fresh, canned or frozen</v>
      </c>
      <c r="D14" s="15">
        <f>IFERROR(IF(C14="","", VLOOKUP(USDAFoodsLookup!D14,RACCBuckets!$A$2:$C$23,3,FALSE )), "ERROR")</f>
        <v>140</v>
      </c>
      <c r="E14" s="16"/>
      <c r="F14" s="16"/>
    </row>
    <row r="15" spans="1:6" x14ac:dyDescent="0.45">
      <c r="A15" s="17">
        <f>IF(USDAFoodsLookup!C15&lt;&gt;"",USDAFoodsLookup!C15,"")</f>
        <v>170554</v>
      </c>
      <c r="B15" s="16" t="str">
        <f>IF(USDAFoodsLookup!B15&lt;&gt;"",USDAFoodsLookup!B15,"")</f>
        <v>Chia seed</v>
      </c>
      <c r="C15" s="16" t="str">
        <f>IFERROR(IF(B15="","", VLOOKUP(USDAFoodsLookup!D15,RACCBuckets!$A$2:$C$23,2,FALSE )), "ERROR")</f>
        <v>Nuts, seeds and mixtures, all types: Sliced, chopped, slivered, and whole</v>
      </c>
      <c r="D15" s="15">
        <f>IFERROR(IF(C15="","", VLOOKUP(USDAFoodsLookup!D15,RACCBuckets!$A$2:$C$23,3,FALSE )), "ERROR")</f>
        <v>30</v>
      </c>
      <c r="E15" s="16"/>
      <c r="F15" s="16"/>
    </row>
    <row r="16" spans="1:6" x14ac:dyDescent="0.45">
      <c r="A16" s="17">
        <f>IF(USDAFoodsLookup!C16&lt;&gt;"",USDAFoodsLookup!C16,"")</f>
        <v>170173</v>
      </c>
      <c r="B16" s="16" t="str">
        <f>IF(USDAFoodsLookup!B16&lt;&gt;"",USDAFoodsLookup!B16,"")</f>
        <v>Coconut milk</v>
      </c>
      <c r="C16" s="16" t="str">
        <f>IFERROR(IF(B16="","", VLOOKUP(USDAFoodsLookup!D16,RACCBuckets!$A$2:$C$23,2,FALSE )), "ERROR")</f>
        <v>Milk, milk substitute, and fruit juice concentrates (without alcohol) (e.g., drink mixers, frozen fruit juice concentrate, sweetened cocoa powder)</v>
      </c>
      <c r="D16" s="15">
        <f>IFERROR(IF(C16="","", VLOOKUP(USDAFoodsLookup!D16,RACCBuckets!$A$2:$C$23,3,FALSE )), "ERROR")</f>
        <v>244</v>
      </c>
      <c r="E16" s="16"/>
      <c r="F16" s="16"/>
    </row>
    <row r="17" spans="1:6" x14ac:dyDescent="0.45">
      <c r="A17" s="17">
        <f>IF(USDAFoodsLookup!C17&lt;&gt;"",USDAFoodsLookup!C17,"")</f>
        <v>168409</v>
      </c>
      <c r="B17" s="16" t="str">
        <f>IF(USDAFoodsLookup!B17&lt;&gt;"",USDAFoodsLookup!B17,"")</f>
        <v>Cucumber</v>
      </c>
      <c r="C17" s="16" t="str">
        <f>IFERROR(IF(B17="","", VLOOKUP(USDAFoodsLookup!D17,RACCBuckets!$A$2:$C$23,2,FALSE )), "ERROR")</f>
        <v>All other vegetables without sauce: Fresh, canned, or frozen</v>
      </c>
      <c r="D17" s="15">
        <f>IFERROR(IF(C17="","", VLOOKUP(USDAFoodsLookup!D17,RACCBuckets!$A$2:$C$23,3,FALSE )), "ERROR")</f>
        <v>85</v>
      </c>
      <c r="E17" s="16"/>
      <c r="F17" s="16"/>
    </row>
    <row r="18" spans="1:6" x14ac:dyDescent="0.45">
      <c r="A18" s="17">
        <f>IF(USDAFoodsLookup!C18&lt;&gt;"",USDAFoodsLookup!C18,"")</f>
        <v>1529369</v>
      </c>
      <c r="B18" s="16" t="str">
        <f>IF(USDAFoodsLookup!B18&lt;&gt;"",USDAFoodsLookup!B18,"")</f>
        <v>Flax seed</v>
      </c>
      <c r="C18" s="16" t="str">
        <f>IFERROR(IF(B18="","", VLOOKUP(USDAFoodsLookup!D18,RACCBuckets!$A$2:$C$23,2,FALSE )), "ERROR")</f>
        <v>Nuts, seeds and mixtures, all types: Sliced, chopped, slivered, and whole</v>
      </c>
      <c r="D18" s="15">
        <f>IFERROR(IF(C18="","", VLOOKUP(USDAFoodsLookup!D18,RACCBuckets!$A$2:$C$23,3,FALSE )), "ERROR")</f>
        <v>30</v>
      </c>
      <c r="E18" s="16"/>
      <c r="F18" s="16"/>
    </row>
    <row r="19" spans="1:6" x14ac:dyDescent="0.45">
      <c r="A19" s="17">
        <f>IF(USDAFoodsLookup!C19&lt;&gt;"",USDAFoodsLookup!C19,"")</f>
        <v>168421</v>
      </c>
      <c r="B19" s="16" t="str">
        <f>IF(USDAFoodsLookup!B19&lt;&gt;"",USDAFoodsLookup!B19,"")</f>
        <v>Kale</v>
      </c>
      <c r="C19" s="16" t="str">
        <f>IFERROR(IF(B19="","", VLOOKUP(USDAFoodsLookup!D19,RACCBuckets!$A$2:$C$23,2,FALSE )), "ERROR")</f>
        <v>All other vegetables without sauce: Fresh, canned, or frozen</v>
      </c>
      <c r="D19" s="15">
        <f>IFERROR(IF(C19="","", VLOOKUP(USDAFoodsLookup!D19,RACCBuckets!$A$2:$C$23,3,FALSE )), "ERROR")</f>
        <v>85</v>
      </c>
      <c r="E19" s="16"/>
      <c r="F19" s="16"/>
    </row>
    <row r="20" spans="1:6" x14ac:dyDescent="0.45">
      <c r="A20" s="17">
        <f>IF(USDAFoodsLookup!C20&lt;&gt;"",USDAFoodsLookup!C20,"")</f>
        <v>170904</v>
      </c>
      <c r="B20" s="16" t="str">
        <f>IF(USDAFoodsLookup!B20&lt;&gt;"",USDAFoodsLookup!B20,"")</f>
        <v>Kefir, lowfat</v>
      </c>
      <c r="C20" s="16" t="str">
        <f>IFERROR(IF(B20="","", VLOOKUP(USDAFoodsLookup!D20,RACCBuckets!$A$2:$C$23,2,FALSE )), "ERROR")</f>
        <v>Milk, milk substitute, and fruit juice concentrates (without alcohol) (e.g., drink mixers, frozen fruit juice concentrate, sweetened cocoa powder)</v>
      </c>
      <c r="D20" s="15">
        <f>IFERROR(IF(C20="","", VLOOKUP(USDAFoodsLookup!D20,RACCBuckets!$A$2:$C$23,3,FALSE )), "ERROR")</f>
        <v>244</v>
      </c>
      <c r="E20" s="16"/>
      <c r="F20" s="16"/>
    </row>
    <row r="21" spans="1:6" x14ac:dyDescent="0.45">
      <c r="A21" s="17">
        <f>IF(USDAFoodsLookup!C21&lt;&gt;"",USDAFoodsLookup!C21,"")</f>
        <v>168153</v>
      </c>
      <c r="B21" s="16" t="str">
        <f>IF(USDAFoodsLookup!B21&lt;&gt;"",USDAFoodsLookup!B21,"")</f>
        <v>Kiwifruit</v>
      </c>
      <c r="C21" s="16" t="str">
        <f>IFERROR(IF(B21="","", VLOOKUP(USDAFoodsLookup!D21,RACCBuckets!$A$2:$C$23,2,FALSE )), "ERROR")</f>
        <v>All other fruits (except those listed as separate categories), fresh, canned or frozen</v>
      </c>
      <c r="D21" s="15">
        <f>IFERROR(IF(C21="","", VLOOKUP(USDAFoodsLookup!D21,RACCBuckets!$A$2:$C$23,3,FALSE )), "ERROR")</f>
        <v>140</v>
      </c>
      <c r="E21" s="16"/>
      <c r="F21" s="16"/>
    </row>
    <row r="22" spans="1:6" x14ac:dyDescent="0.45">
      <c r="A22" s="17">
        <f>IF(USDAFoodsLookup!C22&lt;&gt;"",USDAFoodsLookup!C22,"")</f>
        <v>169910</v>
      </c>
      <c r="B22" s="16" t="str">
        <f>IF(USDAFoodsLookup!B22&lt;&gt;"",USDAFoodsLookup!B22,"")</f>
        <v>Mango</v>
      </c>
      <c r="C22" s="16" t="str">
        <f>IFERROR(IF(B22="","", VLOOKUP(USDAFoodsLookup!D22,RACCBuckets!$A$2:$C$23,2,FALSE )), "ERROR")</f>
        <v>All other fruits (except those listed as separate categories), fresh, canned or frozen</v>
      </c>
      <c r="D22" s="15">
        <f>IFERROR(IF(C22="","", VLOOKUP(USDAFoodsLookup!D22,RACCBuckets!$A$2:$C$23,3,FALSE )), "ERROR")</f>
        <v>140</v>
      </c>
      <c r="E22" s="16"/>
      <c r="F22" s="16"/>
    </row>
    <row r="23" spans="1:6" x14ac:dyDescent="0.45">
      <c r="A23" s="17">
        <f>IF(USDAFoodsLookup!C23&lt;&gt;"",USDAFoodsLookup!C23,"")</f>
        <v>170872</v>
      </c>
      <c r="B23" s="16" t="str">
        <f>IF(USDAFoodsLookup!B23&lt;&gt;"",USDAFoodsLookup!B23,"")</f>
        <v>Milk, lowfat</v>
      </c>
      <c r="C23" s="16" t="str">
        <f>IFERROR(IF(B23="","", VLOOKUP(USDAFoodsLookup!D23,RACCBuckets!$A$2:$C$23,2,FALSE )), "ERROR")</f>
        <v>Milk, milk substitute, and fruit juice concentrates (without alcohol) (e.g., drink mixers, frozen fruit juice concentrate, sweetened cocoa powder)</v>
      </c>
      <c r="D23" s="15">
        <f>IFERROR(IF(C23="","", VLOOKUP(USDAFoodsLookup!D23,RACCBuckets!$A$2:$C$23,3,FALSE )), "ERROR")</f>
        <v>244</v>
      </c>
      <c r="E23" s="16"/>
      <c r="F23" s="16"/>
    </row>
    <row r="24" spans="1:6" x14ac:dyDescent="0.45">
      <c r="A24" s="17">
        <f>IF(USDAFoodsLookup!C24&lt;&gt;"",USDAFoodsLookup!C24,"")</f>
        <v>171269</v>
      </c>
      <c r="B24" s="16" t="str">
        <f>IF(USDAFoodsLookup!B24&lt;&gt;"",USDAFoodsLookup!B24,"")</f>
        <v>Milk, nonfat</v>
      </c>
      <c r="C24" s="16" t="str">
        <f>IFERROR(IF(B24="","", VLOOKUP(USDAFoodsLookup!D24,RACCBuckets!$A$2:$C$23,2,FALSE )), "ERROR")</f>
        <v>Milk, milk substitute, and fruit juice concentrates (without alcohol) (e.g., drink mixers, frozen fruit juice concentrate, sweetened cocoa powder)</v>
      </c>
      <c r="D24" s="15">
        <f>IFERROR(IF(C24="","", VLOOKUP(USDAFoodsLookup!D24,RACCBuckets!$A$2:$C$23,3,FALSE )), "ERROR")</f>
        <v>244</v>
      </c>
      <c r="E24" s="16"/>
      <c r="F24" s="16"/>
    </row>
    <row r="25" spans="1:6" x14ac:dyDescent="0.45">
      <c r="A25" s="17">
        <f>IF(USDAFoodsLookup!C25&lt;&gt;"",USDAFoodsLookup!C25,"")</f>
        <v>169097</v>
      </c>
      <c r="B25" s="16" t="str">
        <f>IF(USDAFoodsLookup!B25&lt;&gt;"",USDAFoodsLookup!B25,"")</f>
        <v>Orange</v>
      </c>
      <c r="C25" s="16" t="str">
        <f>IFERROR(IF(B25="","", VLOOKUP(USDAFoodsLookup!D25,RACCBuckets!$A$2:$C$23,2,FALSE )), "ERROR")</f>
        <v>All other fruits (except those listed as separate categories), fresh, canned or frozen</v>
      </c>
      <c r="D25" s="15">
        <f>IFERROR(IF(C25="","", VLOOKUP(USDAFoodsLookup!D25,RACCBuckets!$A$2:$C$23,3,FALSE )), "ERROR")</f>
        <v>140</v>
      </c>
      <c r="E25" s="16"/>
      <c r="F25" s="16"/>
    </row>
    <row r="26" spans="1:6" x14ac:dyDescent="0.45">
      <c r="A26" s="17">
        <f>IF(USDAFoodsLookup!C26&lt;&gt;"",USDAFoodsLookup!C26,"")</f>
        <v>169102</v>
      </c>
      <c r="B26" s="16" t="str">
        <f>IF(USDAFoodsLookup!B26&lt;&gt;"",USDAFoodsLookup!B26,"")</f>
        <v>Orange juice</v>
      </c>
      <c r="C26" s="16" t="str">
        <f>IFERROR(IF(B26="","", VLOOKUP(USDAFoodsLookup!D26,RACCBuckets!$A$2:$C$23,2,FALSE )), "ERROR")</f>
        <v>Juices, nectars, fruit drinks</v>
      </c>
      <c r="D26" s="15">
        <f>IFERROR(IF(C26="","", VLOOKUP(USDAFoodsLookup!D26,RACCBuckets!$A$2:$C$23,3,FALSE )), "ERROR")</f>
        <v>249</v>
      </c>
      <c r="E26" s="16"/>
      <c r="F26" s="16"/>
    </row>
    <row r="27" spans="1:6" x14ac:dyDescent="0.45">
      <c r="A27" s="17">
        <f>IF(USDAFoodsLookup!C27&lt;&gt;"",USDAFoodsLookup!C27,"")</f>
        <v>169928</v>
      </c>
      <c r="B27" s="16" t="str">
        <f>IF(USDAFoodsLookup!B27&lt;&gt;"",USDAFoodsLookup!B27,"")</f>
        <v>Peaches</v>
      </c>
      <c r="C27" s="16" t="str">
        <f>IFERROR(IF(B27="","", VLOOKUP(USDAFoodsLookup!D27,RACCBuckets!$A$2:$C$23,2,FALSE )), "ERROR")</f>
        <v>All other fruits (except those listed as separate categories), fresh, canned or frozen</v>
      </c>
      <c r="D27" s="15">
        <f>IFERROR(IF(C27="","", VLOOKUP(USDAFoodsLookup!D27,RACCBuckets!$A$2:$C$23,3,FALSE )), "ERROR")</f>
        <v>140</v>
      </c>
      <c r="E27" s="16"/>
      <c r="F27" s="16"/>
    </row>
    <row r="28" spans="1:6" x14ac:dyDescent="0.45">
      <c r="A28" s="17">
        <f>IF(USDAFoodsLookup!C28&lt;&gt;"",USDAFoodsLookup!C28,"")</f>
        <v>174266</v>
      </c>
      <c r="B28" s="16" t="str">
        <f>IF(USDAFoodsLookup!B28&lt;&gt;"",USDAFoodsLookup!B28,"")</f>
        <v>Peanut butter</v>
      </c>
      <c r="C28" s="16" t="str">
        <f>IFERROR(IF(B28="","", VLOOKUP(USDAFoodsLookup!D28,RACCBuckets!$A$2:$C$23,2,FALSE )), "ERROR")</f>
        <v>Nut and seed butters, pastes, or creams</v>
      </c>
      <c r="D28" s="15">
        <f>IFERROR(IF(C28="","", VLOOKUP(USDAFoodsLookup!D28,RACCBuckets!$A$2:$C$23,3,FALSE )), "ERROR")</f>
        <v>32</v>
      </c>
      <c r="E28" s="16"/>
      <c r="F28" s="16"/>
    </row>
    <row r="29" spans="1:6" x14ac:dyDescent="0.45">
      <c r="A29" s="17">
        <f>IF(USDAFoodsLookup!C29&lt;&gt;"",USDAFoodsLookup!C29,"")</f>
        <v>169124</v>
      </c>
      <c r="B29" s="16" t="str">
        <f>IF(USDAFoodsLookup!B29&lt;&gt;"",USDAFoodsLookup!B29,"")</f>
        <v>Pineapple</v>
      </c>
      <c r="C29" s="16" t="str">
        <f>IFERROR(IF(B29="","", VLOOKUP(USDAFoodsLookup!D29,RACCBuckets!$A$2:$C$23,2,FALSE )), "ERROR")</f>
        <v>All other fruits (except those listed as separate categories), fresh, canned or frozen</v>
      </c>
      <c r="D29" s="15">
        <f>IFERROR(IF(C29="","", VLOOKUP(USDAFoodsLookup!D29,RACCBuckets!$A$2:$C$23,3,FALSE )), "ERROR")</f>
        <v>140</v>
      </c>
      <c r="E29" s="16"/>
      <c r="F29" s="16"/>
    </row>
    <row r="30" spans="1:6" x14ac:dyDescent="0.45">
      <c r="A30" s="17">
        <f>IF(USDAFoodsLookup!C30&lt;&gt;"",USDAFoodsLookup!C30,"")</f>
        <v>169947</v>
      </c>
      <c r="B30" s="16" t="str">
        <f>IF(USDAFoodsLookup!B30&lt;&gt;"",USDAFoodsLookup!B30,"")</f>
        <v>Pineapple juice</v>
      </c>
      <c r="C30" s="16" t="str">
        <f>IFERROR(IF(B30="","", VLOOKUP(USDAFoodsLookup!D30,RACCBuckets!$A$2:$C$23,2,FALSE )), "ERROR")</f>
        <v>Juices, nectars, fruit drinks</v>
      </c>
      <c r="D30" s="15">
        <f>IFERROR(IF(C30="","", VLOOKUP(USDAFoodsLookup!D30,RACCBuckets!$A$2:$C$23,3,FALSE )), "ERROR")</f>
        <v>249</v>
      </c>
      <c r="E30" s="16"/>
      <c r="F30" s="16"/>
    </row>
    <row r="31" spans="1:6" x14ac:dyDescent="0.45">
      <c r="A31" s="17">
        <f>IF(USDAFoodsLookup!C31&lt;&gt;"",USDAFoodsLookup!C31,"")</f>
        <v>169134</v>
      </c>
      <c r="B31" s="16" t="str">
        <f>IF(USDAFoodsLookup!B31&lt;&gt;"",USDAFoodsLookup!B31,"")</f>
        <v>Pomegranate</v>
      </c>
      <c r="C31" s="16" t="str">
        <f>IFERROR(IF(B31="","", VLOOKUP(USDAFoodsLookup!D31,RACCBuckets!$A$2:$C$23,2,FALSE )), "ERROR")</f>
        <v>All other fruits (except those listed as separate categories), fresh, canned or frozen</v>
      </c>
      <c r="D31" s="15">
        <f>IFERROR(IF(C31="","", VLOOKUP(USDAFoodsLookup!D31,RACCBuckets!$A$2:$C$23,3,FALSE )), "ERROR")</f>
        <v>140</v>
      </c>
      <c r="E31" s="16"/>
      <c r="F31" s="16"/>
    </row>
    <row r="32" spans="1:6" x14ac:dyDescent="0.45">
      <c r="A32" s="17">
        <f>IF(USDAFoodsLookup!C32&lt;&gt;"",USDAFoodsLookup!C32,"")</f>
        <v>168448</v>
      </c>
      <c r="B32" s="16" t="str">
        <f>IF(USDAFoodsLookup!B32&lt;&gt;"",USDAFoodsLookup!B32,"")</f>
        <v>Pumpkin</v>
      </c>
      <c r="C32" s="16" t="str">
        <f>IFERROR(IF(B32="","", VLOOKUP(USDAFoodsLookup!D32,RACCBuckets!$A$2:$C$23,2,FALSE )), "ERROR")</f>
        <v>All other vegetables without sauce: Fresh, canned, or frozen; 130 g for canned in liquid, cream-style corn, canned or stewed tomatoes, pumpkin, or winter squash</v>
      </c>
      <c r="D32" s="15">
        <f>IFERROR(IF(C32="","", VLOOKUP(USDAFoodsLookup!D32,RACCBuckets!$A$2:$C$23,3,FALSE )), "ERROR")</f>
        <v>130</v>
      </c>
      <c r="E32" s="16"/>
      <c r="F32" s="16"/>
    </row>
    <row r="33" spans="1:6" x14ac:dyDescent="0.45">
      <c r="A33" s="17">
        <f>IF(USDAFoodsLookup!C33&lt;&gt;"",USDAFoodsLookup!C33,"")</f>
        <v>167755</v>
      </c>
      <c r="B33" s="16" t="str">
        <f>IF(USDAFoodsLookup!B33&lt;&gt;"",USDAFoodsLookup!B33,"")</f>
        <v>Raspberries</v>
      </c>
      <c r="C33" s="16" t="str">
        <f>IFERROR(IF(B33="","", VLOOKUP(USDAFoodsLookup!D33,RACCBuckets!$A$2:$C$23,2,FALSE )), "ERROR")</f>
        <v>All other fruits (except those listed as separate categories), fresh, canned or frozen</v>
      </c>
      <c r="D33" s="15">
        <f>IFERROR(IF(C33="","", VLOOKUP(USDAFoodsLookup!D33,RACCBuckets!$A$2:$C$23,3,FALSE )), "ERROR")</f>
        <v>140</v>
      </c>
      <c r="E33" s="16"/>
      <c r="F33" s="16"/>
    </row>
    <row r="34" spans="1:6" x14ac:dyDescent="0.45">
      <c r="A34" s="17">
        <f>IF(USDAFoodsLookup!C34&lt;&gt;"",USDAFoodsLookup!C34,"")</f>
        <v>169705</v>
      </c>
      <c r="B34" s="16" t="str">
        <f>IF(USDAFoodsLookup!B34&lt;&gt;"",USDAFoodsLookup!B34,"")</f>
        <v>Rolled oats</v>
      </c>
      <c r="C34" s="16" t="str">
        <f>IFERROR(IF(B34="","", VLOOKUP(USDAFoodsLookup!D34,RACCBuckets!$A$2:$C$23,2,FALSE )), "ERROR")</f>
        <v>Breakfast cereals (hot cereal type), hominy grits</v>
      </c>
      <c r="D34" s="15">
        <f>IFERROR(IF(C34="","", VLOOKUP(USDAFoodsLookup!D34,RACCBuckets!$A$2:$C$23,3,FALSE )), "ERROR")</f>
        <v>156</v>
      </c>
      <c r="E34" s="16"/>
      <c r="F34" s="16"/>
    </row>
    <row r="35" spans="1:6" x14ac:dyDescent="0.45">
      <c r="A35" s="17">
        <f>IF(USDAFoodsLookup!C35&lt;&gt;"",USDAFoodsLookup!C35,"")</f>
        <v>168462</v>
      </c>
      <c r="B35" s="16" t="str">
        <f>IF(USDAFoodsLookup!B35&lt;&gt;"",USDAFoodsLookup!B35,"")</f>
        <v>Spinach</v>
      </c>
      <c r="C35" s="16" t="str">
        <f>IFERROR(IF(B35="","", VLOOKUP(USDAFoodsLookup!D35,RACCBuckets!$A$2:$C$23,2,FALSE )), "ERROR")</f>
        <v>All other vegetables without sauce: Fresh, canned, or frozen</v>
      </c>
      <c r="D35" s="15">
        <f>IFERROR(IF(C35="","", VLOOKUP(USDAFoodsLookup!D35,RACCBuckets!$A$2:$C$23,3,FALSE )), "ERROR")</f>
        <v>85</v>
      </c>
      <c r="E35" s="16"/>
      <c r="F35" s="16"/>
    </row>
    <row r="36" spans="1:6" x14ac:dyDescent="0.45">
      <c r="A36" s="17">
        <f>IF(USDAFoodsLookup!C36&lt;&gt;"",USDAFoodsLookup!C36,"")</f>
        <v>167762</v>
      </c>
      <c r="B36" s="16" t="str">
        <f>IF(USDAFoodsLookup!B36&lt;&gt;"",USDAFoodsLookup!B36,"")</f>
        <v>Strawberries</v>
      </c>
      <c r="C36" s="16" t="str">
        <f>IFERROR(IF(B36="","", VLOOKUP(USDAFoodsLookup!D36,RACCBuckets!$A$2:$C$23,2,FALSE )), "ERROR")</f>
        <v>All other fruits (except those listed as separate categories), fresh, canned or frozen</v>
      </c>
      <c r="D36" s="15">
        <f>IFERROR(IF(C36="","", VLOOKUP(USDAFoodsLookup!D36,RACCBuckets!$A$2:$C$23,3,FALSE )), "ERROR")</f>
        <v>140</v>
      </c>
      <c r="E36" s="16"/>
      <c r="F36" s="16"/>
    </row>
    <row r="37" spans="1:6" x14ac:dyDescent="0.45">
      <c r="A37" s="17">
        <f>IF(USDAFoodsLookup!C37&lt;&gt;"",USDAFoodsLookup!C37,"")</f>
        <v>174292</v>
      </c>
      <c r="B37" s="16" t="str">
        <f>IF(USDAFoodsLookup!B37&lt;&gt;"",USDAFoodsLookup!B37,"")</f>
        <v>Tofu</v>
      </c>
      <c r="C37" s="16" t="str">
        <f>IFERROR(IF(B37="","", VLOOKUP(USDAFoodsLookup!D37,RACCBuckets!$A$2:$C$23,2,FALSE )), "ERROR")</f>
        <v>Tofu, tempeh</v>
      </c>
      <c r="D37" s="15">
        <f>IFERROR(IF(C37="","", VLOOKUP(USDAFoodsLookup!D37,RACCBuckets!$A$2:$C$23,3,FALSE )), "ERROR")</f>
        <v>85</v>
      </c>
      <c r="E37" s="16"/>
      <c r="F37" s="16"/>
    </row>
    <row r="38" spans="1:6" x14ac:dyDescent="0.45">
      <c r="A38" s="17">
        <f>IF(USDAFoodsLookup!C38&lt;&gt;"",USDAFoodsLookup!C38,"")</f>
        <v>167765</v>
      </c>
      <c r="B38" s="16" t="str">
        <f>IF(USDAFoodsLookup!B38&lt;&gt;"",USDAFoodsLookup!B38,"")</f>
        <v>Watermelon</v>
      </c>
      <c r="C38" s="16" t="str">
        <f>IFERROR(IF(B38="","", VLOOKUP(USDAFoodsLookup!D38,RACCBuckets!$A$2:$C$23,2,FALSE )), "ERROR")</f>
        <v>Watermelon</v>
      </c>
      <c r="D38" s="15">
        <f>IFERROR(IF(C38="","", VLOOKUP(USDAFoodsLookup!D38,RACCBuckets!$A$2:$C$23,3,FALSE )), "ERROR")</f>
        <v>280</v>
      </c>
      <c r="E38" s="16"/>
      <c r="F38" s="16"/>
    </row>
    <row r="39" spans="1:6" x14ac:dyDescent="0.45">
      <c r="A39" s="17">
        <f>IF(USDAFoodsLookup!C39&lt;&gt;"",USDAFoodsLookup!C39,"")</f>
        <v>170887</v>
      </c>
      <c r="B39" s="16" t="str">
        <f>IF(USDAFoodsLookup!B39&lt;&gt;"",USDAFoodsLookup!B39,"")</f>
        <v>Yogurt, skim milk</v>
      </c>
      <c r="C39" s="16" t="str">
        <f>IFERROR(IF(B39="","", VLOOKUP(USDAFoodsLookup!D39,RACCBuckets!$A$2:$C$23,2,FALSE )), "ERROR")</f>
        <v>Yogurt</v>
      </c>
      <c r="D39" s="15">
        <f>IFERROR(IF(C39="","", VLOOKUP(USDAFoodsLookup!D39,RACCBuckets!$A$2:$C$23,3,FALSE )), "ERROR")</f>
        <v>170</v>
      </c>
      <c r="E39" s="16"/>
      <c r="F39" s="16"/>
    </row>
    <row r="40" spans="1:6" x14ac:dyDescent="0.45">
      <c r="A40" s="17">
        <f>IF(USDAFoodsLookup!C40&lt;&gt;"",USDAFoodsLookup!C40,"")</f>
        <v>171284</v>
      </c>
      <c r="B40" s="16" t="str">
        <f>IF(USDAFoodsLookup!B40&lt;&gt;"",USDAFoodsLookup!B40,"")</f>
        <v>Yogurt, whole milk</v>
      </c>
      <c r="C40" s="16" t="str">
        <f>IFERROR(IF(B40="","", VLOOKUP(USDAFoodsLookup!D40,RACCBuckets!$A$2:$C$23,2,FALSE )), "ERROR")</f>
        <v>Yogurt</v>
      </c>
      <c r="D40" s="15">
        <f>IFERROR(IF(C40="","", VLOOKUP(USDAFoodsLookup!D40,RACCBuckets!$A$2:$C$23,3,FALSE )), "ERROR")</f>
        <v>170</v>
      </c>
      <c r="E40" s="16"/>
      <c r="F40" s="16"/>
    </row>
    <row r="41" spans="1:6" x14ac:dyDescent="0.45">
      <c r="A41" s="17">
        <f>IF(USDAFoodsLookup!C41&lt;&gt;"",USDAFoodsLookup!C41,"")</f>
        <v>169640</v>
      </c>
      <c r="B41" s="16" t="str">
        <f>IF(USDAFoodsLookup!B41&lt;&gt;"",USDAFoodsLookup!B41,"")</f>
        <v>Honey</v>
      </c>
      <c r="C41" s="16" t="str">
        <f>IFERROR(IF(B41="","", VLOOKUP(USDAFoodsLookup!D41,RACCBuckets!$A$2:$C$23,2,FALSE )), "ERROR")</f>
        <v>Honey, jams, jellies, fruit butter, molasses, fruit pastes, fruit chutneys</v>
      </c>
      <c r="D41" s="15">
        <f>IFERROR(IF(C41="","", VLOOKUP(USDAFoodsLookup!D41,RACCBuckets!$A$2:$C$23,3,FALSE )), "ERROR")</f>
        <v>21</v>
      </c>
      <c r="E41" s="16"/>
      <c r="F41" s="16"/>
    </row>
    <row r="42" spans="1:6" x14ac:dyDescent="0.45">
      <c r="A42" s="17">
        <f>IF(USDAFoodsLookup!C42&lt;&gt;"",USDAFoodsLookup!C42,"")</f>
        <v>169593</v>
      </c>
      <c r="B42" s="16" t="str">
        <f>IF(USDAFoodsLookup!B42&lt;&gt;"",USDAFoodsLookup!B42,"")</f>
        <v>Cocoa powder</v>
      </c>
      <c r="C42" s="16" t="str">
        <f>IFERROR(IF(B42="","", VLOOKUP(USDAFoodsLookup!D42,RACCBuckets!$A$2:$C$23,2,FALSE )), "ERROR")</f>
        <v>Cocoa powder, carob powder, unsweetened</v>
      </c>
      <c r="D42" s="15">
        <f>IFERROR(IF(C42="","", VLOOKUP(USDAFoodsLookup!D42,RACCBuckets!$A$2:$C$23,3,FALSE )), "ERROR")</f>
        <v>5.4</v>
      </c>
      <c r="E42" s="16"/>
      <c r="F42" s="16"/>
    </row>
    <row r="43" spans="1:6" x14ac:dyDescent="0.45">
      <c r="A43" s="17">
        <f>IF(USDAFoodsLookup!C43&lt;&gt;"",USDAFoodsLookup!C43,"")</f>
        <v>746784</v>
      </c>
      <c r="B43" s="16" t="str">
        <f>IF(USDAFoodsLookup!B43&lt;&gt;"",USDAFoodsLookup!B43,"")</f>
        <v>Sugar</v>
      </c>
      <c r="C43" s="16" t="str">
        <f>IFERROR(IF(B43="","", VLOOKUP(USDAFoodsLookup!D43,RACCBuckets!$A$2:$C$23,2,FALSE )), "ERROR")</f>
        <v>Sugar</v>
      </c>
      <c r="D43" s="15">
        <f>IFERROR(IF(C43="","", VLOOKUP(USDAFoodsLookup!D43,RACCBuckets!$A$2:$C$23,3,FALSE )), "ERROR")</f>
        <v>8</v>
      </c>
      <c r="E43" s="16"/>
      <c r="F43" s="16"/>
    </row>
    <row r="44" spans="1:6" x14ac:dyDescent="0.45">
      <c r="A44" s="17">
        <f>IF(USDAFoodsLookup!C44&lt;&gt;"",USDAFoodsLookup!C44,"")</f>
        <v>1103216</v>
      </c>
      <c r="B44" s="16" t="str">
        <f>IF(USDAFoodsLookup!B44&lt;&gt;"",USDAFoodsLookup!B44,"")</f>
        <v>Carrot Juice</v>
      </c>
      <c r="C44" s="16" t="str">
        <f>IFERROR(IF(B44="","", VLOOKUP(USDAFoodsLookup!D44,RACCBuckets!$A$2:$C$23,2,FALSE )), "ERROR")</f>
        <v>Vegetable juice</v>
      </c>
      <c r="D44" s="15">
        <f>IFERROR(IF(C44="","", VLOOKUP(USDAFoodsLookup!D44,RACCBuckets!$A$2:$C$23,3,FALSE )), "ERROR")</f>
        <v>240</v>
      </c>
      <c r="E44" s="16"/>
      <c r="F44" s="16"/>
    </row>
    <row r="45" spans="1:6" x14ac:dyDescent="0.45">
      <c r="A45" s="17">
        <f>IF(USDAFoodsLookup!C45&lt;&gt;"",USDAFoodsLookup!C45,"")</f>
        <v>169603</v>
      </c>
      <c r="B45" s="16" t="str">
        <f>IF(USDAFoodsLookup!B45&lt;&gt;"",USDAFoodsLookup!B45,"")</f>
        <v>Pudding</v>
      </c>
      <c r="C45" s="16" t="str">
        <f>IFERROR(IF(B45="","", VLOOKUP(USDAFoodsLookup!D45,RACCBuckets!$A$2:$C$23,2,FALSE )), "ERROR")</f>
        <v>Custards, gelatin, or pudding</v>
      </c>
      <c r="D45" s="15">
        <f>IFERROR(IF(C45="","", VLOOKUP(USDAFoodsLookup!D45,RACCBuckets!$A$2:$C$23,3,FALSE )), "ERROR")</f>
        <v>25</v>
      </c>
      <c r="E45" s="16"/>
      <c r="F45" s="16"/>
    </row>
    <row r="46" spans="1:6" x14ac:dyDescent="0.45">
      <c r="A46" s="17">
        <f>IF(USDAFoodsLookup!C46&lt;&gt;"",USDAFoodsLookup!C46,"")</f>
        <v>1142735</v>
      </c>
      <c r="B46" s="16" t="str">
        <f>IF(USDAFoodsLookup!B46&lt;&gt;"",USDAFoodsLookup!B46,"")</f>
        <v>Jello</v>
      </c>
      <c r="C46" s="16" t="str">
        <f>IFERROR(IF(B46="","", VLOOKUP(USDAFoodsLookup!D46,RACCBuckets!$A$2:$C$23,2,FALSE )), "ERROR")</f>
        <v>Custards, gelatin, or pudding</v>
      </c>
      <c r="D46" s="15">
        <f>IFERROR(IF(C46="","", VLOOKUP(USDAFoodsLookup!D46,RACCBuckets!$A$2:$C$23,3,FALSE )), "ERROR")</f>
        <v>25</v>
      </c>
      <c r="E46" s="16"/>
      <c r="F46" s="16"/>
    </row>
    <row r="47" spans="1:6" x14ac:dyDescent="0.45">
      <c r="A47" s="17">
        <f>IF(USDAFoodsLookup!C47&lt;&gt;"",USDAFoodsLookup!C47,"")</f>
        <v>170681</v>
      </c>
      <c r="B47" s="16" t="str">
        <f>IF(USDAFoodsLookup!B47&lt;&gt;"",USDAFoodsLookup!B47,"")</f>
        <v>Chocolate syrup</v>
      </c>
      <c r="C47" s="16" t="str">
        <f>IFERROR(IF(B47="","", VLOOKUP(USDAFoodsLookup!D47,RACCBuckets!$A$2:$C$23,2,FALSE )), "ERROR")</f>
        <v>Other dessert toppings, e.g., fruits, syrups, spreads, marshmallow cream, nuts, dairy and non-dairy whipped toppings</v>
      </c>
      <c r="D47" s="15">
        <f>IFERROR(IF(C47="","", VLOOKUP(USDAFoodsLookup!D47,RACCBuckets!$A$2:$C$23,3,FALSE )), "ERROR")</f>
        <v>40</v>
      </c>
      <c r="E47" s="16"/>
      <c r="F47" s="16"/>
    </row>
    <row r="48" spans="1:6" x14ac:dyDescent="0.45">
      <c r="A48" s="17">
        <f>IF(USDAFoodsLookup!C48&lt;&gt;"",USDAFoodsLookup!C48,"")</f>
        <v>1587209</v>
      </c>
      <c r="B48" s="16" t="str">
        <f>IF(USDAFoodsLookup!B48&lt;&gt;"",USDAFoodsLookup!B48,"")</f>
        <v>Caramel syrup</v>
      </c>
      <c r="C48" s="16" t="str">
        <f>IFERROR(IF(B48="","", VLOOKUP(USDAFoodsLookup!D48,RACCBuckets!$A$2:$C$23,2,FALSE )), "ERROR")</f>
        <v>Other dessert toppings, e.g., fruits, syrups, spreads, marshmallow cream, nuts, dairy and non-dairy whipped toppings</v>
      </c>
      <c r="D48" s="15">
        <f>IFERROR(IF(C48="","", VLOOKUP(USDAFoodsLookup!D48,RACCBuckets!$A$2:$C$23,3,FALSE )), "ERROR")</f>
        <v>40</v>
      </c>
      <c r="E48" s="16"/>
      <c r="F48" s="16"/>
    </row>
    <row r="49" spans="1:6" x14ac:dyDescent="0.45">
      <c r="A49" s="17">
        <f>IF(USDAFoodsLookup!C49&lt;&gt;"",USDAFoodsLookup!C49,"")</f>
        <v>172213</v>
      </c>
      <c r="B49" s="16" t="str">
        <f>IF(USDAFoodsLookup!B49&lt;&gt;"",USDAFoodsLookup!B49,"")</f>
        <v>Whipped topping</v>
      </c>
      <c r="C49" s="16" t="str">
        <f>IFERROR(IF(B49="","", VLOOKUP(USDAFoodsLookup!D49,RACCBuckets!$A$2:$C$23,2,FALSE )), "ERROR")</f>
        <v>Other dessert toppings, e.g., fruits, syrups, spreads, marshmallow cream, nuts, dairy and non-dairy whipped toppings</v>
      </c>
      <c r="D49" s="15">
        <f>IFERROR(IF(C49="","", VLOOKUP(USDAFoodsLookup!D49,RACCBuckets!$A$2:$C$23,3,FALSE )), "ERROR")</f>
        <v>40</v>
      </c>
      <c r="E49" s="16"/>
      <c r="F49" s="16"/>
    </row>
    <row r="50" spans="1:6" x14ac:dyDescent="0.45">
      <c r="A50" s="17">
        <f>IF(USDAFoodsLookup!C50&lt;&gt;"",USDAFoodsLookup!C50,"")</f>
        <v>171320</v>
      </c>
      <c r="B50" s="16" t="str">
        <f>IF(USDAFoodsLookup!B50&lt;&gt;"",USDAFoodsLookup!B50,"")</f>
        <v>Cinnamon</v>
      </c>
      <c r="C50" s="16" t="str">
        <f>IFERROR(IF(B50="","", VLOOKUP(USDAFoodsLookup!D50,RACCBuckets!$A$2:$C$23,2,FALSE )), "ERROR")</f>
        <v>Spices, herbs (other than dietary supplements)</v>
      </c>
      <c r="D50" s="15">
        <f>IFERROR(IF(C50="","", VLOOKUP(USDAFoodsLookup!D50,RACCBuckets!$A$2:$C$23,3,FALSE )), "ERROR")</f>
        <v>0.5</v>
      </c>
      <c r="E50" s="16"/>
      <c r="F50" s="16"/>
    </row>
    <row r="51" spans="1:6" x14ac:dyDescent="0.45">
      <c r="A51" s="17">
        <f>IF(USDAFoodsLookup!C51&lt;&gt;"",USDAFoodsLookup!C51,"")</f>
        <v>171326</v>
      </c>
      <c r="B51" s="16" t="str">
        <f>IF(USDAFoodsLookup!B51&lt;&gt;"",USDAFoodsLookup!B51,"")</f>
        <v>Nutmeg</v>
      </c>
      <c r="C51" s="16" t="str">
        <f>IFERROR(IF(B51="","", VLOOKUP(USDAFoodsLookup!D51,RACCBuckets!$A$2:$C$23,2,FALSE )), "ERROR")</f>
        <v>Spices, herbs (other than dietary supplements)</v>
      </c>
      <c r="D51" s="15">
        <f>IFERROR(IF(C51="","", VLOOKUP(USDAFoodsLookup!D51,RACCBuckets!$A$2:$C$23,3,FALSE )), "ERROR")</f>
        <v>0.5</v>
      </c>
      <c r="E51" s="16"/>
      <c r="F51" s="16"/>
    </row>
    <row r="52" spans="1:6" x14ac:dyDescent="0.45">
      <c r="A52" s="17">
        <f>IF(USDAFoodsLookup!C52&lt;&gt;"",USDAFoodsLookup!C52,"")</f>
        <v>174130</v>
      </c>
      <c r="B52" s="16" t="str">
        <f>IF(USDAFoodsLookup!B52&lt;&gt;"",USDAFoodsLookup!B52,"")</f>
        <v>Coffee</v>
      </c>
      <c r="C52" s="16" t="str">
        <f>IFERROR(IF(B52="","", VLOOKUP(USDAFoodsLookup!D52,RACCBuckets!$A$2:$C$23,2,FALSE )), "ERROR")</f>
        <v>Coffee or tea, flavored and sweetened</v>
      </c>
      <c r="D52" s="15">
        <f>IFERROR(IF(C52="","", VLOOKUP(USDAFoodsLookup!D52,RACCBuckets!$A$2:$C$23,3,FALSE )), "ERROR")</f>
        <v>358</v>
      </c>
      <c r="E52" s="16"/>
      <c r="F52" s="16"/>
    </row>
    <row r="53" spans="1:6" x14ac:dyDescent="0.45">
      <c r="A53" s="17">
        <f>IF(USDAFoodsLookup!C53&lt;&gt;"",USDAFoodsLookup!C53,"")</f>
        <v>1101819</v>
      </c>
      <c r="B53" s="16" t="str">
        <f>IF(USDAFoodsLookup!B53&lt;&gt;"",USDAFoodsLookup!B53,"")</f>
        <v>Wheat germ</v>
      </c>
      <c r="C53" s="16" t="str">
        <f>IFERROR(IF(B53="","", VLOOKUP(USDAFoodsLookup!D53,RACCBuckets!$A$2:$C$23,2,FALSE )), "ERROR")</f>
        <v>Bran or wheat germ</v>
      </c>
      <c r="D53" s="15">
        <f>IFERROR(IF(C53="","", VLOOKUP(USDAFoodsLookup!D53,RACCBuckets!$A$2:$C$23,3,FALSE )), "ERROR")</f>
        <v>15</v>
      </c>
      <c r="E53" s="16"/>
      <c r="F53" s="16"/>
    </row>
    <row r="54" spans="1:6" x14ac:dyDescent="0.45">
      <c r="A54" s="17">
        <f>IF(USDAFoodsLookup!C54&lt;&gt;"",USDAFoodsLookup!C54,"")</f>
        <v>1101824</v>
      </c>
      <c r="B54" s="16" t="str">
        <f>IF(USDAFoodsLookup!B54&lt;&gt;"",USDAFoodsLookup!B54,"")</f>
        <v>Wheat bran</v>
      </c>
      <c r="C54" s="16" t="str">
        <f>IFERROR(IF(B54="","", VLOOKUP(USDAFoodsLookup!D54,RACCBuckets!$A$2:$C$23,2,FALSE )), "ERROR")</f>
        <v>Bran or wheat germ</v>
      </c>
      <c r="D54" s="15">
        <f>IFERROR(IF(C54="","", VLOOKUP(USDAFoodsLookup!D54,RACCBuckets!$A$2:$C$23,3,FALSE )), "ERROR")</f>
        <v>15</v>
      </c>
    </row>
  </sheetData>
  <conditionalFormatting sqref="C2:D54">
    <cfRule type="cellIs" dxfId="0" priority="1" operator="equal">
      <formula>"ERROR"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3" workbookViewId="0">
      <selection activeCell="B58" sqref="B58"/>
    </sheetView>
  </sheetViews>
  <sheetFormatPr defaultRowHeight="14.5" x14ac:dyDescent="0.35"/>
  <cols>
    <col min="1" max="1" width="39.6328125" bestFit="1" customWidth="1"/>
    <col min="2" max="2" width="38" bestFit="1" customWidth="1"/>
    <col min="3" max="3" width="43.7265625" bestFit="1" customWidth="1"/>
    <col min="4" max="4" width="36.54296875" bestFit="1" customWidth="1"/>
    <col min="5" max="5" width="31.9062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1" t="s">
        <v>56</v>
      </c>
    </row>
    <row r="3" spans="1:5" x14ac:dyDescent="0.35">
      <c r="A3" t="s">
        <v>8</v>
      </c>
    </row>
    <row r="4" spans="1:5" x14ac:dyDescent="0.35">
      <c r="A4" t="s">
        <v>10</v>
      </c>
    </row>
    <row r="5" spans="1:5" x14ac:dyDescent="0.35">
      <c r="A5" t="s">
        <v>12</v>
      </c>
    </row>
    <row r="6" spans="1:5" x14ac:dyDescent="0.35">
      <c r="A6" t="s">
        <v>14</v>
      </c>
    </row>
    <row r="7" spans="1:5" x14ac:dyDescent="0.35">
      <c r="A7" t="s">
        <v>19</v>
      </c>
    </row>
    <row r="8" spans="1:5" x14ac:dyDescent="0.35">
      <c r="A8" t="s">
        <v>21</v>
      </c>
    </row>
    <row r="9" spans="1:5" x14ac:dyDescent="0.35">
      <c r="A9" t="s">
        <v>25</v>
      </c>
    </row>
    <row r="10" spans="1:5" x14ac:dyDescent="0.35">
      <c r="A10" t="s">
        <v>27</v>
      </c>
    </row>
    <row r="11" spans="1:5" x14ac:dyDescent="0.35">
      <c r="A11" t="s">
        <v>28</v>
      </c>
    </row>
    <row r="12" spans="1:5" x14ac:dyDescent="0.35">
      <c r="A12" t="s">
        <v>29</v>
      </c>
    </row>
    <row r="13" spans="1:5" x14ac:dyDescent="0.35">
      <c r="A13" t="s">
        <v>31</v>
      </c>
    </row>
    <row r="14" spans="1:5" x14ac:dyDescent="0.35">
      <c r="A14" t="s">
        <v>33</v>
      </c>
    </row>
    <row r="15" spans="1:5" x14ac:dyDescent="0.35">
      <c r="A15" t="s">
        <v>36</v>
      </c>
      <c r="B15" t="s">
        <v>36</v>
      </c>
    </row>
    <row r="16" spans="1:5" x14ac:dyDescent="0.35">
      <c r="A16" t="s">
        <v>37</v>
      </c>
      <c r="B16" t="s">
        <v>37</v>
      </c>
    </row>
    <row r="17" spans="1:2" x14ac:dyDescent="0.35">
      <c r="A17" t="s">
        <v>38</v>
      </c>
      <c r="B17" t="s">
        <v>38</v>
      </c>
    </row>
    <row r="18" spans="1:2" x14ac:dyDescent="0.35">
      <c r="A18" t="s">
        <v>39</v>
      </c>
    </row>
    <row r="19" spans="1:2" x14ac:dyDescent="0.35">
      <c r="A19" t="s">
        <v>40</v>
      </c>
    </row>
    <row r="20" spans="1:2" x14ac:dyDescent="0.35">
      <c r="A20" t="s">
        <v>41</v>
      </c>
    </row>
    <row r="21" spans="1:2" x14ac:dyDescent="0.35">
      <c r="A21" t="s">
        <v>42</v>
      </c>
    </row>
    <row r="22" spans="1:2" x14ac:dyDescent="0.35">
      <c r="A22" t="s">
        <v>43</v>
      </c>
    </row>
    <row r="23" spans="1:2" x14ac:dyDescent="0.35">
      <c r="A23" t="s">
        <v>44</v>
      </c>
    </row>
    <row r="24" spans="1:2" x14ac:dyDescent="0.35">
      <c r="A24" t="s">
        <v>45</v>
      </c>
    </row>
    <row r="25" spans="1:2" x14ac:dyDescent="0.35">
      <c r="A25" t="s">
        <v>46</v>
      </c>
    </row>
    <row r="26" spans="1:2" x14ac:dyDescent="0.35">
      <c r="A26" t="s">
        <v>47</v>
      </c>
    </row>
    <row r="27" spans="1:2" x14ac:dyDescent="0.35">
      <c r="A27" t="s">
        <v>48</v>
      </c>
    </row>
    <row r="28" spans="1:2" x14ac:dyDescent="0.35">
      <c r="A28" t="s">
        <v>49</v>
      </c>
    </row>
    <row r="29" spans="1:2" x14ac:dyDescent="0.35">
      <c r="A29" t="s">
        <v>50</v>
      </c>
    </row>
    <row r="30" spans="1:2" x14ac:dyDescent="0.35">
      <c r="A30" t="s">
        <v>51</v>
      </c>
    </row>
    <row r="31" spans="1:2" x14ac:dyDescent="0.35">
      <c r="A31" t="s">
        <v>52</v>
      </c>
    </row>
    <row r="32" spans="1:2" x14ac:dyDescent="0.35">
      <c r="A32" t="s">
        <v>53</v>
      </c>
    </row>
    <row r="33" spans="1:1" x14ac:dyDescent="0.35">
      <c r="A3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pane ySplit="1" topLeftCell="A2" activePane="bottomLeft" state="frozen"/>
      <selection pane="bottomLeft" activeCell="A15" sqref="A15:XFD15"/>
    </sheetView>
  </sheetViews>
  <sheetFormatPr defaultRowHeight="14.5" x14ac:dyDescent="0.35"/>
  <cols>
    <col min="1" max="1" width="20.54296875" bestFit="1" customWidth="1"/>
  </cols>
  <sheetData>
    <row r="1" spans="1:1" x14ac:dyDescent="0.35">
      <c r="A1" s="2" t="s">
        <v>1</v>
      </c>
    </row>
    <row r="2" spans="1:1" x14ac:dyDescent="0.35">
      <c r="A2" s="3" t="s">
        <v>65</v>
      </c>
    </row>
    <row r="3" spans="1:1" x14ac:dyDescent="0.35">
      <c r="A3" s="3" t="s">
        <v>696</v>
      </c>
    </row>
    <row r="4" spans="1:1" x14ac:dyDescent="0.35">
      <c r="A4" s="3" t="s">
        <v>689</v>
      </c>
    </row>
    <row r="5" spans="1:1" x14ac:dyDescent="0.35">
      <c r="A5" s="3" t="s">
        <v>699</v>
      </c>
    </row>
    <row r="6" spans="1:1" x14ac:dyDescent="0.35">
      <c r="A6" s="3" t="s">
        <v>691</v>
      </c>
    </row>
    <row r="7" spans="1:1" x14ac:dyDescent="0.35">
      <c r="A7" t="s">
        <v>695</v>
      </c>
    </row>
    <row r="8" spans="1:1" x14ac:dyDescent="0.35">
      <c r="A8" s="3" t="s">
        <v>686</v>
      </c>
    </row>
    <row r="9" spans="1:1" x14ac:dyDescent="0.35">
      <c r="A9" s="3" t="s">
        <v>693</v>
      </c>
    </row>
    <row r="10" spans="1:1" x14ac:dyDescent="0.35">
      <c r="A10" s="3" t="s">
        <v>67</v>
      </c>
    </row>
    <row r="11" spans="1:1" x14ac:dyDescent="0.35">
      <c r="A11" s="3" t="s">
        <v>71</v>
      </c>
    </row>
    <row r="12" spans="1:1" x14ac:dyDescent="0.35">
      <c r="A12" s="3" t="s">
        <v>68</v>
      </c>
    </row>
    <row r="13" spans="1:1" x14ac:dyDescent="0.35">
      <c r="A13" s="3" t="s">
        <v>69</v>
      </c>
    </row>
    <row r="14" spans="1:1" x14ac:dyDescent="0.35">
      <c r="A14" s="3" t="s">
        <v>70</v>
      </c>
    </row>
    <row r="15" spans="1:1" x14ac:dyDescent="0.35">
      <c r="A15" s="3" t="s">
        <v>72</v>
      </c>
    </row>
    <row r="16" spans="1:1" x14ac:dyDescent="0.35">
      <c r="A16" s="3" t="s">
        <v>73</v>
      </c>
    </row>
    <row r="17" spans="1:1" x14ac:dyDescent="0.35">
      <c r="A17" s="3" t="s">
        <v>74</v>
      </c>
    </row>
    <row r="18" spans="1:1" x14ac:dyDescent="0.35">
      <c r="A18" s="3" t="s">
        <v>75</v>
      </c>
    </row>
    <row r="19" spans="1:1" x14ac:dyDescent="0.35">
      <c r="A19" s="3" t="s">
        <v>76</v>
      </c>
    </row>
    <row r="20" spans="1:1" x14ac:dyDescent="0.35">
      <c r="A20" s="3" t="s">
        <v>77</v>
      </c>
    </row>
    <row r="21" spans="1:1" x14ac:dyDescent="0.35">
      <c r="A21" s="3" t="s">
        <v>78</v>
      </c>
    </row>
    <row r="22" spans="1:1" x14ac:dyDescent="0.35">
      <c r="A22" s="3" t="s">
        <v>79</v>
      </c>
    </row>
    <row r="23" spans="1:1" x14ac:dyDescent="0.35">
      <c r="A23" s="3" t="s">
        <v>80</v>
      </c>
    </row>
    <row r="24" spans="1:1" x14ac:dyDescent="0.35">
      <c r="A24" s="3" t="s">
        <v>81</v>
      </c>
    </row>
    <row r="25" spans="1:1" x14ac:dyDescent="0.35">
      <c r="A25" s="3" t="s">
        <v>82</v>
      </c>
    </row>
    <row r="26" spans="1:1" x14ac:dyDescent="0.35">
      <c r="A26" s="3" t="s">
        <v>83</v>
      </c>
    </row>
    <row r="27" spans="1:1" x14ac:dyDescent="0.35">
      <c r="A27" s="3" t="s">
        <v>99</v>
      </c>
    </row>
    <row r="28" spans="1:1" x14ac:dyDescent="0.35">
      <c r="A28" s="3" t="s">
        <v>84</v>
      </c>
    </row>
    <row r="29" spans="1:1" x14ac:dyDescent="0.35">
      <c r="A29" s="3" t="s">
        <v>85</v>
      </c>
    </row>
    <row r="30" spans="1:1" x14ac:dyDescent="0.35">
      <c r="A30" s="3" t="s">
        <v>86</v>
      </c>
    </row>
    <row r="31" spans="1:1" x14ac:dyDescent="0.35">
      <c r="A31" s="3" t="s">
        <v>87</v>
      </c>
    </row>
    <row r="32" spans="1:1" x14ac:dyDescent="0.35">
      <c r="A32" s="3" t="s">
        <v>88</v>
      </c>
    </row>
    <row r="33" spans="1:1" x14ac:dyDescent="0.35">
      <c r="A33" s="3" t="s">
        <v>89</v>
      </c>
    </row>
    <row r="34" spans="1:1" x14ac:dyDescent="0.35">
      <c r="A34" s="3" t="s">
        <v>90</v>
      </c>
    </row>
    <row r="35" spans="1:1" x14ac:dyDescent="0.35">
      <c r="A35" s="4" t="s">
        <v>91</v>
      </c>
    </row>
    <row r="36" spans="1:1" x14ac:dyDescent="0.35">
      <c r="A36" s="3" t="s">
        <v>92</v>
      </c>
    </row>
    <row r="37" spans="1:1" x14ac:dyDescent="0.35">
      <c r="A37" s="3" t="s">
        <v>93</v>
      </c>
    </row>
    <row r="38" spans="1:1" x14ac:dyDescent="0.35">
      <c r="A38" s="3" t="s">
        <v>94</v>
      </c>
    </row>
    <row r="39" spans="1:1" x14ac:dyDescent="0.35">
      <c r="A39" s="3" t="s">
        <v>95</v>
      </c>
    </row>
    <row r="40" spans="1:1" x14ac:dyDescent="0.35">
      <c r="A40" s="3" t="s">
        <v>96</v>
      </c>
    </row>
    <row r="41" spans="1:1" x14ac:dyDescent="0.35">
      <c r="A41" s="3" t="s">
        <v>97</v>
      </c>
    </row>
    <row r="42" spans="1:1" x14ac:dyDescent="0.35">
      <c r="A42" s="3" t="s">
        <v>98</v>
      </c>
    </row>
  </sheetData>
  <conditionalFormatting sqref="A2:A3 A5:A6 A8:A42">
    <cfRule type="duplicateValues" dxfId="31" priority="3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zoomScaleNormal="100" workbookViewId="0">
      <pane ySplit="1" topLeftCell="A116" activePane="bottomLeft" state="frozen"/>
      <selection pane="bottomLeft" activeCell="F129" sqref="F129"/>
    </sheetView>
  </sheetViews>
  <sheetFormatPr defaultRowHeight="14.5" x14ac:dyDescent="0.35"/>
  <cols>
    <col min="1" max="1" width="38.453125" bestFit="1" customWidth="1"/>
    <col min="2" max="2" width="20.54296875" bestFit="1" customWidth="1"/>
    <col min="3" max="3" width="13.7265625" bestFit="1" customWidth="1"/>
    <col min="4" max="4" width="5.1796875" bestFit="1" customWidth="1"/>
    <col min="5" max="5" width="10.26953125" bestFit="1" customWidth="1"/>
    <col min="6" max="6" width="73.08984375" bestFit="1" customWidth="1"/>
  </cols>
  <sheetData>
    <row r="1" spans="1:6" s="2" customFormat="1" x14ac:dyDescent="0.35">
      <c r="A1" s="6" t="s">
        <v>0</v>
      </c>
      <c r="B1" s="6" t="s">
        <v>1</v>
      </c>
      <c r="C1" s="6" t="s">
        <v>115</v>
      </c>
      <c r="D1" s="6" t="s">
        <v>55</v>
      </c>
      <c r="E1" s="6" t="s">
        <v>681</v>
      </c>
      <c r="F1" s="2" t="s">
        <v>64</v>
      </c>
    </row>
    <row r="2" spans="1:6" x14ac:dyDescent="0.35">
      <c r="A2" s="3" t="s">
        <v>65</v>
      </c>
      <c r="B2" s="3" t="s">
        <v>65</v>
      </c>
      <c r="C2" s="3"/>
      <c r="D2" s="3">
        <f t="shared" ref="D2:D65" si="0">IF(B2="", "", IF(C2="", 1, C2))</f>
        <v>1</v>
      </c>
      <c r="E2" s="3" t="b">
        <f>IFERROR(IF(MATCH(B2,CanonicalNames!$A$2:$A$440, 0), TRUE), FALSE)</f>
        <v>1</v>
      </c>
    </row>
    <row r="3" spans="1:6" x14ac:dyDescent="0.35">
      <c r="A3" s="3" t="s">
        <v>66</v>
      </c>
      <c r="B3" s="3" t="s">
        <v>696</v>
      </c>
      <c r="C3" s="3"/>
      <c r="D3" s="3">
        <f t="shared" si="0"/>
        <v>1</v>
      </c>
      <c r="E3" s="3" t="b">
        <f>IFERROR(IF(MATCH(B3,CanonicalNames!$A$2:$A$440, 0), TRUE), FALSE)</f>
        <v>1</v>
      </c>
    </row>
    <row r="4" spans="1:6" x14ac:dyDescent="0.35">
      <c r="A4" s="3" t="s">
        <v>67</v>
      </c>
      <c r="B4" s="3" t="s">
        <v>67</v>
      </c>
      <c r="C4" s="3"/>
      <c r="D4" s="3">
        <f t="shared" si="0"/>
        <v>1</v>
      </c>
      <c r="E4" s="3" t="b">
        <f>IFERROR(IF(MATCH(B4,CanonicalNames!$A$2:$A$440, 0), TRUE), FALSE)</f>
        <v>1</v>
      </c>
    </row>
    <row r="5" spans="1:6" x14ac:dyDescent="0.35">
      <c r="A5" s="3" t="s">
        <v>68</v>
      </c>
      <c r="B5" s="3" t="s">
        <v>68</v>
      </c>
      <c r="C5" s="3"/>
      <c r="D5" s="3">
        <f t="shared" si="0"/>
        <v>1</v>
      </c>
      <c r="E5" s="3" t="b">
        <f>IFERROR(IF(MATCH(B5,CanonicalNames!$A$2:$A$440, 0), TRUE), FALSE)</f>
        <v>1</v>
      </c>
    </row>
    <row r="6" spans="1:6" x14ac:dyDescent="0.35">
      <c r="A6" s="3" t="s">
        <v>69</v>
      </c>
      <c r="B6" s="3" t="s">
        <v>69</v>
      </c>
      <c r="C6" s="3"/>
      <c r="D6" s="3">
        <f t="shared" si="0"/>
        <v>1</v>
      </c>
      <c r="E6" s="3" t="b">
        <f>IFERROR(IF(MATCH(B6,CanonicalNames!$A$2:$A$440, 0), TRUE), FALSE)</f>
        <v>1</v>
      </c>
    </row>
    <row r="7" spans="1:6" x14ac:dyDescent="0.35">
      <c r="A7" s="3" t="s">
        <v>70</v>
      </c>
      <c r="B7" s="3" t="s">
        <v>70</v>
      </c>
      <c r="C7" s="3"/>
      <c r="D7" s="3">
        <f t="shared" si="0"/>
        <v>1</v>
      </c>
      <c r="E7" s="3" t="b">
        <f>IFERROR(IF(MATCH(B7,CanonicalNames!$A$2:$A$440, 0), TRUE), FALSE)</f>
        <v>1</v>
      </c>
    </row>
    <row r="8" spans="1:6" x14ac:dyDescent="0.35">
      <c r="A8" s="3" t="s">
        <v>71</v>
      </c>
      <c r="B8" s="3" t="s">
        <v>71</v>
      </c>
      <c r="C8" s="3"/>
      <c r="D8" s="3">
        <f t="shared" si="0"/>
        <v>1</v>
      </c>
      <c r="E8" s="3" t="b">
        <f>IFERROR(IF(MATCH(B8,CanonicalNames!$A$2:$A$440, 0), TRUE), FALSE)</f>
        <v>1</v>
      </c>
    </row>
    <row r="9" spans="1:6" x14ac:dyDescent="0.35">
      <c r="A9" s="3" t="s">
        <v>72</v>
      </c>
      <c r="B9" s="3" t="s">
        <v>72</v>
      </c>
      <c r="C9" s="3"/>
      <c r="D9" s="3">
        <f t="shared" si="0"/>
        <v>1</v>
      </c>
      <c r="E9" s="3" t="b">
        <f>IFERROR(IF(MATCH(B9,CanonicalNames!$A$2:$A$440, 0), TRUE), FALSE)</f>
        <v>1</v>
      </c>
    </row>
    <row r="10" spans="1:6" x14ac:dyDescent="0.35">
      <c r="A10" s="3" t="s">
        <v>73</v>
      </c>
      <c r="B10" s="3" t="s">
        <v>73</v>
      </c>
      <c r="C10" s="3"/>
      <c r="D10" s="3">
        <f t="shared" si="0"/>
        <v>1</v>
      </c>
      <c r="E10" s="3" t="b">
        <f>IFERROR(IF(MATCH(B10,CanonicalNames!$A$2:$A$440, 0), TRUE), FALSE)</f>
        <v>1</v>
      </c>
    </row>
    <row r="11" spans="1:6" x14ac:dyDescent="0.35">
      <c r="A11" s="3" t="s">
        <v>74</v>
      </c>
      <c r="B11" s="3" t="s">
        <v>74</v>
      </c>
      <c r="C11" s="3"/>
      <c r="D11" s="3">
        <f t="shared" si="0"/>
        <v>1</v>
      </c>
      <c r="E11" s="3" t="b">
        <f>IFERROR(IF(MATCH(B11,CanonicalNames!$A$2:$A$440, 0), TRUE), FALSE)</f>
        <v>1</v>
      </c>
    </row>
    <row r="12" spans="1:6" x14ac:dyDescent="0.35">
      <c r="A12" s="3" t="s">
        <v>75</v>
      </c>
      <c r="B12" s="3" t="s">
        <v>75</v>
      </c>
      <c r="C12" s="3"/>
      <c r="D12" s="3">
        <f t="shared" si="0"/>
        <v>1</v>
      </c>
      <c r="E12" s="3" t="b">
        <f>IFERROR(IF(MATCH(B12,CanonicalNames!$A$2:$A$440, 0), TRUE), FALSE)</f>
        <v>1</v>
      </c>
    </row>
    <row r="13" spans="1:6" x14ac:dyDescent="0.35">
      <c r="A13" s="3" t="s">
        <v>76</v>
      </c>
      <c r="B13" s="3" t="s">
        <v>76</v>
      </c>
      <c r="C13" s="3"/>
      <c r="D13" s="3">
        <f t="shared" si="0"/>
        <v>1</v>
      </c>
      <c r="E13" s="3" t="b">
        <f>IFERROR(IF(MATCH(B13,CanonicalNames!$A$2:$A$440, 0), TRUE), FALSE)</f>
        <v>1</v>
      </c>
    </row>
    <row r="14" spans="1:6" x14ac:dyDescent="0.35">
      <c r="A14" s="3" t="s">
        <v>77</v>
      </c>
      <c r="B14" s="3" t="s">
        <v>77</v>
      </c>
      <c r="C14" s="3"/>
      <c r="D14" s="3">
        <f t="shared" si="0"/>
        <v>1</v>
      </c>
      <c r="E14" s="3" t="b">
        <f>IFERROR(IF(MATCH(B14,CanonicalNames!$A$2:$A$440, 0), TRUE), FALSE)</f>
        <v>1</v>
      </c>
    </row>
    <row r="15" spans="1:6" x14ac:dyDescent="0.35">
      <c r="A15" s="3" t="s">
        <v>78</v>
      </c>
      <c r="B15" s="3" t="s">
        <v>78</v>
      </c>
      <c r="C15" s="3"/>
      <c r="D15" s="3">
        <f t="shared" si="0"/>
        <v>1</v>
      </c>
      <c r="E15" s="3" t="b">
        <f>IFERROR(IF(MATCH(B15,CanonicalNames!$A$2:$A$440, 0), TRUE), FALSE)</f>
        <v>1</v>
      </c>
    </row>
    <row r="16" spans="1:6" x14ac:dyDescent="0.35">
      <c r="A16" s="3" t="s">
        <v>79</v>
      </c>
      <c r="B16" s="3" t="s">
        <v>79</v>
      </c>
      <c r="C16" s="3"/>
      <c r="D16" s="3">
        <f t="shared" si="0"/>
        <v>1</v>
      </c>
      <c r="E16" s="3" t="b">
        <f>IFERROR(IF(MATCH(B16,CanonicalNames!$A$2:$A$440, 0), TRUE), FALSE)</f>
        <v>1</v>
      </c>
    </row>
    <row r="17" spans="1:5" x14ac:dyDescent="0.35">
      <c r="A17" s="3" t="s">
        <v>80</v>
      </c>
      <c r="B17" s="3" t="s">
        <v>80</v>
      </c>
      <c r="C17" s="3"/>
      <c r="D17" s="3">
        <f t="shared" si="0"/>
        <v>1</v>
      </c>
      <c r="E17" s="3" t="b">
        <f>IFERROR(IF(MATCH(B17,CanonicalNames!$A$2:$A$440, 0), TRUE), FALSE)</f>
        <v>1</v>
      </c>
    </row>
    <row r="18" spans="1:5" x14ac:dyDescent="0.35">
      <c r="A18" s="3" t="s">
        <v>81</v>
      </c>
      <c r="B18" s="3" t="s">
        <v>81</v>
      </c>
      <c r="C18" s="3"/>
      <c r="D18" s="3">
        <f t="shared" si="0"/>
        <v>1</v>
      </c>
      <c r="E18" s="3" t="b">
        <f>IFERROR(IF(MATCH(B18,CanonicalNames!$A$2:$A$440, 0), TRUE), FALSE)</f>
        <v>1</v>
      </c>
    </row>
    <row r="19" spans="1:5" x14ac:dyDescent="0.35">
      <c r="A19" s="3" t="s">
        <v>82</v>
      </c>
      <c r="B19" s="3" t="s">
        <v>82</v>
      </c>
      <c r="C19" s="3"/>
      <c r="D19" s="3">
        <f t="shared" si="0"/>
        <v>1</v>
      </c>
      <c r="E19" s="3" t="b">
        <f>IFERROR(IF(MATCH(B19,CanonicalNames!$A$2:$A$440, 0), TRUE), FALSE)</f>
        <v>1</v>
      </c>
    </row>
    <row r="20" spans="1:5" x14ac:dyDescent="0.35">
      <c r="A20" s="3" t="s">
        <v>83</v>
      </c>
      <c r="B20" s="3" t="s">
        <v>83</v>
      </c>
      <c r="C20" s="3"/>
      <c r="D20" s="3">
        <f t="shared" si="0"/>
        <v>1</v>
      </c>
      <c r="E20" s="3" t="b">
        <f>IFERROR(IF(MATCH(B20,CanonicalNames!$A$2:$A$440, 0), TRUE), FALSE)</f>
        <v>1</v>
      </c>
    </row>
    <row r="21" spans="1:5" x14ac:dyDescent="0.35">
      <c r="A21" s="3" t="s">
        <v>99</v>
      </c>
      <c r="B21" s="3" t="s">
        <v>99</v>
      </c>
      <c r="C21" s="3"/>
      <c r="D21" s="3">
        <f t="shared" si="0"/>
        <v>1</v>
      </c>
      <c r="E21" s="3" t="b">
        <f>IFERROR(IF(MATCH(B21,CanonicalNames!$A$2:$A$440, 0), TRUE), FALSE)</f>
        <v>1</v>
      </c>
    </row>
    <row r="22" spans="1:5" x14ac:dyDescent="0.35">
      <c r="A22" s="3" t="s">
        <v>84</v>
      </c>
      <c r="B22" s="3" t="s">
        <v>84</v>
      </c>
      <c r="C22" s="3"/>
      <c r="D22" s="3">
        <f t="shared" si="0"/>
        <v>1</v>
      </c>
      <c r="E22" s="3" t="b">
        <f>IFERROR(IF(MATCH(B22,CanonicalNames!$A$2:$A$440, 0), TRUE), FALSE)</f>
        <v>1</v>
      </c>
    </row>
    <row r="23" spans="1:5" x14ac:dyDescent="0.35">
      <c r="A23" s="3" t="s">
        <v>85</v>
      </c>
      <c r="B23" s="3" t="s">
        <v>85</v>
      </c>
      <c r="C23" s="3"/>
      <c r="D23" s="3">
        <f t="shared" si="0"/>
        <v>1</v>
      </c>
      <c r="E23" s="3" t="b">
        <f>IFERROR(IF(MATCH(B23,CanonicalNames!$A$2:$A$440, 0), TRUE), FALSE)</f>
        <v>1</v>
      </c>
    </row>
    <row r="24" spans="1:5" x14ac:dyDescent="0.35">
      <c r="A24" s="3" t="s">
        <v>86</v>
      </c>
      <c r="B24" s="3" t="s">
        <v>86</v>
      </c>
      <c r="C24" s="3"/>
      <c r="D24" s="3">
        <f t="shared" si="0"/>
        <v>1</v>
      </c>
      <c r="E24" s="3" t="b">
        <f>IFERROR(IF(MATCH(B24,CanonicalNames!$A$2:$A$440, 0), TRUE), FALSE)</f>
        <v>1</v>
      </c>
    </row>
    <row r="25" spans="1:5" x14ac:dyDescent="0.35">
      <c r="A25" s="3" t="s">
        <v>87</v>
      </c>
      <c r="B25" s="3" t="s">
        <v>87</v>
      </c>
      <c r="C25" s="3"/>
      <c r="D25" s="3">
        <f t="shared" si="0"/>
        <v>1</v>
      </c>
      <c r="E25" s="3" t="b">
        <f>IFERROR(IF(MATCH(B25,CanonicalNames!$A$2:$A$440, 0), TRUE), FALSE)</f>
        <v>1</v>
      </c>
    </row>
    <row r="26" spans="1:5" x14ac:dyDescent="0.35">
      <c r="A26" s="3" t="s">
        <v>88</v>
      </c>
      <c r="B26" s="3" t="s">
        <v>88</v>
      </c>
      <c r="C26" s="3"/>
      <c r="D26" s="3">
        <f t="shared" si="0"/>
        <v>1</v>
      </c>
      <c r="E26" s="3" t="b">
        <f>IFERROR(IF(MATCH(B26,CanonicalNames!$A$2:$A$440, 0), TRUE), FALSE)</f>
        <v>1</v>
      </c>
    </row>
    <row r="27" spans="1:5" x14ac:dyDescent="0.35">
      <c r="A27" s="3" t="s">
        <v>89</v>
      </c>
      <c r="B27" s="3" t="s">
        <v>89</v>
      </c>
      <c r="C27" s="3"/>
      <c r="D27" s="3">
        <f t="shared" si="0"/>
        <v>1</v>
      </c>
      <c r="E27" s="3" t="b">
        <f>IFERROR(IF(MATCH(B27,CanonicalNames!$A$2:$A$440, 0), TRUE), FALSE)</f>
        <v>1</v>
      </c>
    </row>
    <row r="28" spans="1:5" x14ac:dyDescent="0.35">
      <c r="A28" s="3" t="s">
        <v>90</v>
      </c>
      <c r="B28" s="3" t="s">
        <v>90</v>
      </c>
      <c r="C28" s="3"/>
      <c r="D28" s="3">
        <f t="shared" si="0"/>
        <v>1</v>
      </c>
      <c r="E28" s="3" t="b">
        <f>IFERROR(IF(MATCH(B28,CanonicalNames!$A$2:$A$440, 0), TRUE), FALSE)</f>
        <v>1</v>
      </c>
    </row>
    <row r="29" spans="1:5" x14ac:dyDescent="0.35">
      <c r="A29" s="4" t="s">
        <v>91</v>
      </c>
      <c r="B29" s="3" t="s">
        <v>91</v>
      </c>
      <c r="C29" s="4"/>
      <c r="D29" s="3">
        <f t="shared" si="0"/>
        <v>1</v>
      </c>
      <c r="E29" s="3" t="b">
        <f>IFERROR(IF(MATCH(B29,CanonicalNames!$A$2:$A$440, 0), TRUE), FALSE)</f>
        <v>1</v>
      </c>
    </row>
    <row r="30" spans="1:5" x14ac:dyDescent="0.35">
      <c r="A30" s="3" t="s">
        <v>92</v>
      </c>
      <c r="B30" s="3" t="s">
        <v>92</v>
      </c>
      <c r="C30" s="3"/>
      <c r="D30" s="3">
        <f t="shared" si="0"/>
        <v>1</v>
      </c>
      <c r="E30" s="3" t="b">
        <f>IFERROR(IF(MATCH(B30,CanonicalNames!$A$2:$A$440, 0), TRUE), FALSE)</f>
        <v>1</v>
      </c>
    </row>
    <row r="31" spans="1:5" x14ac:dyDescent="0.35">
      <c r="A31" s="3" t="s">
        <v>93</v>
      </c>
      <c r="B31" s="3" t="s">
        <v>93</v>
      </c>
      <c r="C31" s="3"/>
      <c r="D31" s="3">
        <f t="shared" si="0"/>
        <v>1</v>
      </c>
      <c r="E31" s="3" t="b">
        <f>IFERROR(IF(MATCH(B31,CanonicalNames!$A$2:$A$440, 0), TRUE), FALSE)</f>
        <v>1</v>
      </c>
    </row>
    <row r="32" spans="1:5" x14ac:dyDescent="0.35">
      <c r="A32" s="3" t="s">
        <v>94</v>
      </c>
      <c r="B32" s="3" t="s">
        <v>94</v>
      </c>
      <c r="C32" s="3"/>
      <c r="D32" s="3">
        <f t="shared" si="0"/>
        <v>1</v>
      </c>
      <c r="E32" s="3" t="b">
        <f>IFERROR(IF(MATCH(B32,CanonicalNames!$A$2:$A$440, 0), TRUE), FALSE)</f>
        <v>1</v>
      </c>
    </row>
    <row r="33" spans="1:5" x14ac:dyDescent="0.35">
      <c r="A33" s="3" t="s">
        <v>95</v>
      </c>
      <c r="B33" s="3" t="s">
        <v>95</v>
      </c>
      <c r="C33" s="3"/>
      <c r="D33" s="3">
        <f t="shared" si="0"/>
        <v>1</v>
      </c>
      <c r="E33" s="3" t="b">
        <f>IFERROR(IF(MATCH(B33,CanonicalNames!$A$2:$A$440, 0), TRUE), FALSE)</f>
        <v>1</v>
      </c>
    </row>
    <row r="34" spans="1:5" x14ac:dyDescent="0.35">
      <c r="A34" s="3" t="s">
        <v>96</v>
      </c>
      <c r="B34" s="3" t="s">
        <v>96</v>
      </c>
      <c r="C34" s="3"/>
      <c r="D34" s="3">
        <f t="shared" si="0"/>
        <v>1</v>
      </c>
      <c r="E34" s="3" t="b">
        <f>IFERROR(IF(MATCH(B34,CanonicalNames!$A$2:$A$440, 0), TRUE), FALSE)</f>
        <v>1</v>
      </c>
    </row>
    <row r="35" spans="1:5" x14ac:dyDescent="0.35">
      <c r="A35" s="3" t="s">
        <v>97</v>
      </c>
      <c r="B35" s="3" t="s">
        <v>97</v>
      </c>
      <c r="C35" s="3"/>
      <c r="D35" s="3">
        <f t="shared" si="0"/>
        <v>1</v>
      </c>
      <c r="E35" s="3" t="b">
        <f>IFERROR(IF(MATCH(B35,CanonicalNames!$A$2:$A$440, 0), TRUE), FALSE)</f>
        <v>1</v>
      </c>
    </row>
    <row r="36" spans="1:5" x14ac:dyDescent="0.35">
      <c r="A36" s="3" t="s">
        <v>98</v>
      </c>
      <c r="B36" s="3" t="s">
        <v>98</v>
      </c>
      <c r="C36" s="3"/>
      <c r="D36" s="3">
        <f t="shared" si="0"/>
        <v>1</v>
      </c>
      <c r="E36" s="3" t="b">
        <f>IFERROR(IF(MATCH(B36,CanonicalNames!$A$2:$A$440, 0), TRUE), FALSE)</f>
        <v>1</v>
      </c>
    </row>
    <row r="37" spans="1:5" s="2" customFormat="1" x14ac:dyDescent="0.35">
      <c r="A37" s="3" t="s">
        <v>101</v>
      </c>
      <c r="B37" s="3" t="s">
        <v>65</v>
      </c>
      <c r="C37" s="3"/>
      <c r="D37" s="3">
        <f t="shared" si="0"/>
        <v>1</v>
      </c>
      <c r="E37" s="3" t="b">
        <f>IFERROR(IF(MATCH(B37,CanonicalNames!$A$2:$A$440, 0), TRUE), FALSE)</f>
        <v>1</v>
      </c>
    </row>
    <row r="38" spans="1:5" s="2" customFormat="1" x14ac:dyDescent="0.35">
      <c r="A38" s="3" t="s">
        <v>102</v>
      </c>
      <c r="B38" s="3" t="s">
        <v>696</v>
      </c>
      <c r="C38" s="3"/>
      <c r="D38" s="3">
        <f t="shared" si="0"/>
        <v>1</v>
      </c>
      <c r="E38" s="3" t="b">
        <f>IFERROR(IF(MATCH(B38,CanonicalNames!$A$2:$A$440, 0), TRUE), FALSE)</f>
        <v>1</v>
      </c>
    </row>
    <row r="39" spans="1:5" s="2" customFormat="1" x14ac:dyDescent="0.35">
      <c r="A39" s="3" t="s">
        <v>103</v>
      </c>
      <c r="B39" s="3" t="s">
        <v>67</v>
      </c>
      <c r="C39" s="3"/>
      <c r="D39" s="3">
        <f t="shared" si="0"/>
        <v>1</v>
      </c>
      <c r="E39" s="3" t="b">
        <f>IFERROR(IF(MATCH(B39,CanonicalNames!$A$2:$A$440, 0), TRUE), FALSE)</f>
        <v>1</v>
      </c>
    </row>
    <row r="40" spans="1:5" x14ac:dyDescent="0.35">
      <c r="A40" s="3" t="s">
        <v>8</v>
      </c>
      <c r="B40" s="3" t="s">
        <v>91</v>
      </c>
      <c r="C40" s="3"/>
      <c r="D40" s="3">
        <f t="shared" si="0"/>
        <v>1</v>
      </c>
      <c r="E40" s="3" t="b">
        <f>IFERROR(IF(MATCH(B40,CanonicalNames!$A$2:$A$440, 0), TRUE), FALSE)</f>
        <v>1</v>
      </c>
    </row>
    <row r="41" spans="1:5" x14ac:dyDescent="0.35">
      <c r="A41" s="3" t="s">
        <v>7</v>
      </c>
      <c r="B41" s="3" t="s">
        <v>68</v>
      </c>
      <c r="C41" s="3"/>
      <c r="D41" s="3">
        <f t="shared" si="0"/>
        <v>1</v>
      </c>
      <c r="E41" s="3" t="b">
        <f>IFERROR(IF(MATCH(B41,CanonicalNames!$A$2:$A$440, 0), TRUE), FALSE)</f>
        <v>1</v>
      </c>
    </row>
    <row r="42" spans="1:5" x14ac:dyDescent="0.35">
      <c r="A42" s="3" t="s">
        <v>37</v>
      </c>
      <c r="B42" s="3" t="s">
        <v>69</v>
      </c>
      <c r="C42" s="3"/>
      <c r="D42" s="3">
        <f t="shared" si="0"/>
        <v>1</v>
      </c>
      <c r="E42" s="3" t="b">
        <f>IFERROR(IF(MATCH(B42,CanonicalNames!$A$2:$A$440, 0), TRUE), FALSE)</f>
        <v>1</v>
      </c>
    </row>
    <row r="43" spans="1:5" x14ac:dyDescent="0.35">
      <c r="A43" s="3" t="s">
        <v>40</v>
      </c>
      <c r="B43" s="3" t="s">
        <v>70</v>
      </c>
      <c r="C43" s="3"/>
      <c r="D43" s="3">
        <f t="shared" si="0"/>
        <v>1</v>
      </c>
      <c r="E43" s="3" t="b">
        <f>IFERROR(IF(MATCH(B43,CanonicalNames!$A$2:$A$440, 0), TRUE), FALSE)</f>
        <v>1</v>
      </c>
    </row>
    <row r="44" spans="1:5" x14ac:dyDescent="0.35">
      <c r="A44" s="3" t="s">
        <v>100</v>
      </c>
      <c r="B44" s="3" t="s">
        <v>71</v>
      </c>
      <c r="C44" s="3"/>
      <c r="D44" s="3">
        <f t="shared" si="0"/>
        <v>1</v>
      </c>
      <c r="E44" s="3" t="b">
        <f>IFERROR(IF(MATCH(B44,CanonicalNames!$A$2:$A$440, 0), TRUE), FALSE)</f>
        <v>1</v>
      </c>
    </row>
    <row r="45" spans="1:5" x14ac:dyDescent="0.35">
      <c r="A45" s="3" t="s">
        <v>41</v>
      </c>
      <c r="B45" s="3" t="s">
        <v>72</v>
      </c>
      <c r="C45" s="3"/>
      <c r="D45" s="3">
        <f t="shared" si="0"/>
        <v>1</v>
      </c>
      <c r="E45" s="3" t="b">
        <f>IFERROR(IF(MATCH(B45,CanonicalNames!$A$2:$A$440, 0), TRUE), FALSE)</f>
        <v>1</v>
      </c>
    </row>
    <row r="46" spans="1:5" x14ac:dyDescent="0.35">
      <c r="A46" s="3" t="s">
        <v>38</v>
      </c>
      <c r="B46" s="3" t="s">
        <v>73</v>
      </c>
      <c r="C46" s="3"/>
      <c r="D46" s="3">
        <f t="shared" si="0"/>
        <v>1</v>
      </c>
      <c r="E46" s="3" t="b">
        <f>IFERROR(IF(MATCH(B46,CanonicalNames!$A$2:$A$440, 0), TRUE), FALSE)</f>
        <v>1</v>
      </c>
    </row>
    <row r="47" spans="1:5" x14ac:dyDescent="0.35">
      <c r="A47" s="3" t="s">
        <v>42</v>
      </c>
      <c r="B47" s="3" t="s">
        <v>74</v>
      </c>
      <c r="C47" s="3"/>
      <c r="D47" s="3">
        <f t="shared" si="0"/>
        <v>1</v>
      </c>
      <c r="E47" s="3" t="b">
        <f>IFERROR(IF(MATCH(B47,CanonicalNames!$A$2:$A$440, 0), TRUE), FALSE)</f>
        <v>1</v>
      </c>
    </row>
    <row r="48" spans="1:5" x14ac:dyDescent="0.35">
      <c r="A48" s="3" t="s">
        <v>43</v>
      </c>
      <c r="B48" s="3" t="s">
        <v>75</v>
      </c>
      <c r="C48" s="3"/>
      <c r="D48" s="3">
        <f t="shared" si="0"/>
        <v>1</v>
      </c>
      <c r="E48" s="3" t="b">
        <f>IFERROR(IF(MATCH(B48,CanonicalNames!$A$2:$A$440, 0), TRUE), FALSE)</f>
        <v>1</v>
      </c>
    </row>
    <row r="49" spans="1:6" x14ac:dyDescent="0.35">
      <c r="A49" s="3" t="s">
        <v>44</v>
      </c>
      <c r="B49" s="3" t="s">
        <v>76</v>
      </c>
      <c r="C49" s="3"/>
      <c r="D49" s="3">
        <f t="shared" si="0"/>
        <v>1</v>
      </c>
      <c r="E49" s="3" t="b">
        <f>IFERROR(IF(MATCH(B49,CanonicalNames!$A$2:$A$440, 0), TRUE), FALSE)</f>
        <v>1</v>
      </c>
    </row>
    <row r="50" spans="1:6" x14ac:dyDescent="0.35">
      <c r="A50" s="3" t="s">
        <v>32</v>
      </c>
      <c r="B50" s="3" t="s">
        <v>77</v>
      </c>
      <c r="C50" s="3">
        <v>0.6</v>
      </c>
      <c r="D50" s="3">
        <f t="shared" si="0"/>
        <v>0.6</v>
      </c>
      <c r="E50" s="3" t="b">
        <f>IFERROR(IF(MATCH(B50,CanonicalNames!$A$2:$A$440, 0), TRUE), FALSE)</f>
        <v>1</v>
      </c>
      <c r="F50" t="s">
        <v>60</v>
      </c>
    </row>
    <row r="51" spans="1:6" x14ac:dyDescent="0.35">
      <c r="A51" s="3" t="s">
        <v>31</v>
      </c>
      <c r="B51" s="3" t="s">
        <v>77</v>
      </c>
      <c r="C51" s="3"/>
      <c r="D51" s="3">
        <f t="shared" si="0"/>
        <v>1</v>
      </c>
      <c r="E51" s="3" t="b">
        <f>IFERROR(IF(MATCH(B51,CanonicalNames!$A$2:$A$440, 0), TRUE), FALSE)</f>
        <v>1</v>
      </c>
    </row>
    <row r="52" spans="1:6" x14ac:dyDescent="0.35">
      <c r="A52" s="3" t="s">
        <v>45</v>
      </c>
      <c r="B52" s="3" t="s">
        <v>78</v>
      </c>
      <c r="C52" s="3"/>
      <c r="D52" s="3">
        <f t="shared" si="0"/>
        <v>1</v>
      </c>
      <c r="E52" s="3" t="b">
        <f>IFERROR(IF(MATCH(B52,CanonicalNames!$A$2:$A$440, 0), TRUE), FALSE)</f>
        <v>1</v>
      </c>
    </row>
    <row r="53" spans="1:6" x14ac:dyDescent="0.35">
      <c r="A53" s="3" t="s">
        <v>46</v>
      </c>
      <c r="B53" s="3" t="s">
        <v>79</v>
      </c>
      <c r="C53" s="3"/>
      <c r="D53" s="3">
        <f t="shared" si="0"/>
        <v>1</v>
      </c>
      <c r="E53" s="3" t="b">
        <f>IFERROR(IF(MATCH(B53,CanonicalNames!$A$2:$A$440, 0), TRUE), FALSE)</f>
        <v>1</v>
      </c>
    </row>
    <row r="54" spans="1:6" x14ac:dyDescent="0.35">
      <c r="A54" s="3" t="s">
        <v>47</v>
      </c>
      <c r="B54" s="3" t="s">
        <v>80</v>
      </c>
      <c r="C54" s="3"/>
      <c r="D54" s="3">
        <f t="shared" si="0"/>
        <v>1</v>
      </c>
      <c r="E54" s="3" t="b">
        <f>IFERROR(IF(MATCH(B54,CanonicalNames!$A$2:$A$440, 0), TRUE), FALSE)</f>
        <v>1</v>
      </c>
    </row>
    <row r="55" spans="1:6" x14ac:dyDescent="0.35">
      <c r="A55" s="3" t="s">
        <v>48</v>
      </c>
      <c r="B55" s="3" t="s">
        <v>81</v>
      </c>
      <c r="C55" s="3"/>
      <c r="D55" s="3">
        <f t="shared" si="0"/>
        <v>1</v>
      </c>
      <c r="E55" s="3" t="b">
        <f>IFERROR(IF(MATCH(B55,CanonicalNames!$A$2:$A$440, 0), TRUE), FALSE)</f>
        <v>1</v>
      </c>
    </row>
    <row r="56" spans="1:6" x14ac:dyDescent="0.35">
      <c r="A56" s="3" t="s">
        <v>49</v>
      </c>
      <c r="B56" s="3" t="s">
        <v>82</v>
      </c>
      <c r="C56" s="3"/>
      <c r="D56" s="3">
        <f t="shared" si="0"/>
        <v>1</v>
      </c>
      <c r="E56" s="3" t="b">
        <f>IFERROR(IF(MATCH(B56,CanonicalNames!$A$2:$A$440, 0), TRUE), FALSE)</f>
        <v>1</v>
      </c>
    </row>
    <row r="57" spans="1:6" x14ac:dyDescent="0.35">
      <c r="A57" s="3" t="s">
        <v>50</v>
      </c>
      <c r="B57" s="3" t="s">
        <v>83</v>
      </c>
      <c r="C57" s="3"/>
      <c r="D57" s="3">
        <f t="shared" si="0"/>
        <v>1</v>
      </c>
      <c r="E57" s="3" t="b">
        <f>IFERROR(IF(MATCH(B57,CanonicalNames!$A$2:$A$440, 0), TRUE), FALSE)</f>
        <v>1</v>
      </c>
    </row>
    <row r="58" spans="1:6" x14ac:dyDescent="0.35">
      <c r="A58" s="3" t="s">
        <v>63</v>
      </c>
      <c r="B58" s="3" t="s">
        <v>99</v>
      </c>
      <c r="C58" s="3"/>
      <c r="D58" s="3">
        <f t="shared" si="0"/>
        <v>1</v>
      </c>
      <c r="E58" s="3" t="b">
        <f>IFERROR(IF(MATCH(B58,CanonicalNames!$A$2:$A$440, 0), TRUE), FALSE)</f>
        <v>1</v>
      </c>
    </row>
    <row r="59" spans="1:6" x14ac:dyDescent="0.35">
      <c r="A59" s="3" t="s">
        <v>59</v>
      </c>
      <c r="B59" s="3" t="s">
        <v>99</v>
      </c>
      <c r="C59" s="3"/>
      <c r="D59" s="3">
        <f t="shared" si="0"/>
        <v>1</v>
      </c>
      <c r="E59" s="3" t="b">
        <f>IFERROR(IF(MATCH(B59,CanonicalNames!$A$2:$A$440, 0), TRUE), FALSE)</f>
        <v>1</v>
      </c>
    </row>
    <row r="60" spans="1:6" x14ac:dyDescent="0.35">
      <c r="A60" s="3" t="s">
        <v>62</v>
      </c>
      <c r="B60" s="3" t="s">
        <v>84</v>
      </c>
      <c r="C60" s="3"/>
      <c r="D60" s="3">
        <f t="shared" si="0"/>
        <v>1</v>
      </c>
      <c r="E60" s="3" t="b">
        <f>IFERROR(IF(MATCH(B60,CanonicalNames!$A$2:$A$440, 0), TRUE), FALSE)</f>
        <v>1</v>
      </c>
    </row>
    <row r="61" spans="1:6" x14ac:dyDescent="0.35">
      <c r="A61" s="3" t="s">
        <v>58</v>
      </c>
      <c r="B61" s="3" t="s">
        <v>84</v>
      </c>
      <c r="C61" s="3"/>
      <c r="D61" s="3">
        <f t="shared" si="0"/>
        <v>1</v>
      </c>
      <c r="E61" s="3" t="b">
        <f>IFERROR(IF(MATCH(B61,CanonicalNames!$A$2:$A$440, 0), TRUE), FALSE)</f>
        <v>1</v>
      </c>
    </row>
    <row r="62" spans="1:6" x14ac:dyDescent="0.35">
      <c r="A62" s="3" t="s">
        <v>36</v>
      </c>
      <c r="B62" s="3" t="s">
        <v>85</v>
      </c>
      <c r="C62" s="3"/>
      <c r="D62" s="3">
        <f t="shared" si="0"/>
        <v>1</v>
      </c>
      <c r="E62" s="3" t="b">
        <f>IFERROR(IF(MATCH(B62,CanonicalNames!$A$2:$A$440, 0), TRUE), FALSE)</f>
        <v>1</v>
      </c>
    </row>
    <row r="63" spans="1:6" x14ac:dyDescent="0.35">
      <c r="A63" s="3" t="s">
        <v>51</v>
      </c>
      <c r="B63" s="3" t="s">
        <v>86</v>
      </c>
      <c r="C63" s="3"/>
      <c r="D63" s="3">
        <f t="shared" si="0"/>
        <v>1</v>
      </c>
      <c r="E63" s="3" t="b">
        <f>IFERROR(IF(MATCH(B63,CanonicalNames!$A$2:$A$440, 0), TRUE), FALSE)</f>
        <v>1</v>
      </c>
    </row>
    <row r="64" spans="1:6" x14ac:dyDescent="0.35">
      <c r="A64" s="3" t="s">
        <v>52</v>
      </c>
      <c r="B64" s="3" t="s">
        <v>87</v>
      </c>
      <c r="C64" s="3"/>
      <c r="D64" s="3">
        <f t="shared" si="0"/>
        <v>1</v>
      </c>
      <c r="E64" s="3" t="b">
        <f>IFERROR(IF(MATCH(B64,CanonicalNames!$A$2:$A$440, 0), TRUE), FALSE)</f>
        <v>1</v>
      </c>
    </row>
    <row r="65" spans="1:6" x14ac:dyDescent="0.35">
      <c r="A65" s="3" t="s">
        <v>26</v>
      </c>
      <c r="B65" s="3" t="s">
        <v>88</v>
      </c>
      <c r="C65" s="3"/>
      <c r="D65" s="3">
        <f t="shared" si="0"/>
        <v>1</v>
      </c>
      <c r="E65" s="3" t="b">
        <f>IFERROR(IF(MATCH(B65,CanonicalNames!$A$2:$A$440, 0), TRUE), FALSE)</f>
        <v>1</v>
      </c>
    </row>
    <row r="66" spans="1:6" x14ac:dyDescent="0.35">
      <c r="A66" s="3" t="s">
        <v>53</v>
      </c>
      <c r="B66" s="3" t="s">
        <v>89</v>
      </c>
      <c r="C66" s="3"/>
      <c r="D66" s="3">
        <f t="shared" ref="D66:D109" si="1">IF(B66="", "", IF(C66="", 1, C66))</f>
        <v>1</v>
      </c>
      <c r="E66" s="3" t="b">
        <f>IFERROR(IF(MATCH(B66,CanonicalNames!$A$2:$A$440, 0), TRUE), FALSE)</f>
        <v>1</v>
      </c>
    </row>
    <row r="67" spans="1:6" x14ac:dyDescent="0.35">
      <c r="A67" s="3" t="s">
        <v>22</v>
      </c>
      <c r="B67" s="3" t="s">
        <v>90</v>
      </c>
      <c r="C67" s="3"/>
      <c r="D67" s="3">
        <f t="shared" si="1"/>
        <v>1</v>
      </c>
      <c r="E67" s="3" t="b">
        <f>IFERROR(IF(MATCH(B67,CanonicalNames!$A$2:$A$440, 0), TRUE), FALSE)</f>
        <v>1</v>
      </c>
    </row>
    <row r="68" spans="1:6" x14ac:dyDescent="0.35">
      <c r="A68" s="3" t="s">
        <v>23</v>
      </c>
      <c r="B68" s="3" t="s">
        <v>90</v>
      </c>
      <c r="C68" s="3"/>
      <c r="D68" s="3">
        <f t="shared" si="1"/>
        <v>1</v>
      </c>
      <c r="E68" s="3" t="b">
        <f>IFERROR(IF(MATCH(B68,CanonicalNames!$A$2:$A$440, 0), TRUE), FALSE)</f>
        <v>1</v>
      </c>
    </row>
    <row r="69" spans="1:6" x14ac:dyDescent="0.35">
      <c r="A69" s="3" t="s">
        <v>24</v>
      </c>
      <c r="B69" s="3" t="s">
        <v>90</v>
      </c>
      <c r="C69" s="3"/>
      <c r="D69" s="3">
        <f t="shared" si="1"/>
        <v>1</v>
      </c>
      <c r="E69" s="3" t="b">
        <f>IFERROR(IF(MATCH(B69,CanonicalNames!$A$2:$A$440, 0), TRUE), FALSE)</f>
        <v>1</v>
      </c>
    </row>
    <row r="70" spans="1:6" x14ac:dyDescent="0.35">
      <c r="A70" s="3" t="s">
        <v>9</v>
      </c>
      <c r="B70" s="3" t="s">
        <v>91</v>
      </c>
      <c r="C70" s="3"/>
      <c r="D70" s="3">
        <f t="shared" si="1"/>
        <v>1</v>
      </c>
      <c r="E70" s="3" t="b">
        <f>IFERROR(IF(MATCH(B70,CanonicalNames!$A$2:$A$440, 0), TRUE), FALSE)</f>
        <v>1</v>
      </c>
    </row>
    <row r="71" spans="1:6" x14ac:dyDescent="0.35">
      <c r="A71" s="3" t="s">
        <v>34</v>
      </c>
      <c r="B71" s="3" t="s">
        <v>92</v>
      </c>
      <c r="C71" s="3"/>
      <c r="D71" s="3">
        <f t="shared" si="1"/>
        <v>1</v>
      </c>
      <c r="E71" s="3" t="b">
        <f>IFERROR(IF(MATCH(B71,CanonicalNames!$A$2:$A$440, 0), TRUE), FALSE)</f>
        <v>1</v>
      </c>
    </row>
    <row r="72" spans="1:6" x14ac:dyDescent="0.35">
      <c r="A72" s="3" t="s">
        <v>35</v>
      </c>
      <c r="B72" s="3" t="s">
        <v>92</v>
      </c>
      <c r="C72" s="3"/>
      <c r="D72" s="3">
        <f t="shared" si="1"/>
        <v>1</v>
      </c>
      <c r="E72" s="3" t="b">
        <f>IFERROR(IF(MATCH(B72,CanonicalNames!$A$2:$A$440, 0), TRUE), FALSE)</f>
        <v>1</v>
      </c>
    </row>
    <row r="73" spans="1:6" x14ac:dyDescent="0.35">
      <c r="A73" s="3" t="s">
        <v>30</v>
      </c>
      <c r="B73" s="3" t="s">
        <v>93</v>
      </c>
      <c r="C73" s="3"/>
      <c r="D73" s="3">
        <f t="shared" si="1"/>
        <v>1</v>
      </c>
      <c r="E73" s="3" t="b">
        <f>IFERROR(IF(MATCH(B73,CanonicalNames!$A$2:$A$440, 0), TRUE), FALSE)</f>
        <v>1</v>
      </c>
    </row>
    <row r="74" spans="1:6" x14ac:dyDescent="0.35">
      <c r="A74" s="3" t="s">
        <v>11</v>
      </c>
      <c r="B74" s="3" t="s">
        <v>94</v>
      </c>
      <c r="C74" s="3"/>
      <c r="D74" s="3">
        <f t="shared" si="1"/>
        <v>1</v>
      </c>
      <c r="E74" s="3" t="b">
        <f>IFERROR(IF(MATCH(B74,CanonicalNames!$A$2:$A$440, 0), TRUE), FALSE)</f>
        <v>1</v>
      </c>
    </row>
    <row r="75" spans="1:6" x14ac:dyDescent="0.35">
      <c r="A75" s="3" t="s">
        <v>13</v>
      </c>
      <c r="B75" s="3" t="s">
        <v>95</v>
      </c>
      <c r="C75" s="3"/>
      <c r="D75" s="3">
        <f t="shared" si="1"/>
        <v>1</v>
      </c>
      <c r="E75" s="3" t="b">
        <f>IFERROR(IF(MATCH(B75,CanonicalNames!$A$2:$A$440, 0), TRUE), FALSE)</f>
        <v>1</v>
      </c>
    </row>
    <row r="76" spans="1:6" x14ac:dyDescent="0.35">
      <c r="A76" s="3" t="s">
        <v>15</v>
      </c>
      <c r="B76" s="3" t="s">
        <v>96</v>
      </c>
      <c r="C76" s="7"/>
      <c r="D76" s="3">
        <f t="shared" si="1"/>
        <v>1</v>
      </c>
      <c r="E76" s="3" t="b">
        <f>IFERROR(IF(MATCH(B76,CanonicalNames!$A$2:$A$440, 0), TRUE), FALSE)</f>
        <v>1</v>
      </c>
    </row>
    <row r="77" spans="1:6" x14ac:dyDescent="0.35">
      <c r="A77" s="3" t="s">
        <v>16</v>
      </c>
      <c r="B77" s="3" t="s">
        <v>96</v>
      </c>
      <c r="C77" s="7"/>
      <c r="D77" s="3">
        <f t="shared" si="1"/>
        <v>1</v>
      </c>
      <c r="E77" s="3" t="b">
        <f>IFERROR(IF(MATCH(B77,CanonicalNames!$A$2:$A$440, 0), TRUE), FALSE)</f>
        <v>1</v>
      </c>
    </row>
    <row r="78" spans="1:6" x14ac:dyDescent="0.35">
      <c r="A78" s="3" t="s">
        <v>17</v>
      </c>
      <c r="B78" s="3" t="s">
        <v>96</v>
      </c>
      <c r="C78" s="3"/>
      <c r="D78" s="3">
        <f t="shared" si="1"/>
        <v>1</v>
      </c>
      <c r="E78" s="3" t="b">
        <f>IFERROR(IF(MATCH(B78,CanonicalNames!$A$2:$A$440, 0), TRUE), FALSE)</f>
        <v>1</v>
      </c>
    </row>
    <row r="79" spans="1:6" x14ac:dyDescent="0.35">
      <c r="A79" s="3" t="s">
        <v>18</v>
      </c>
      <c r="B79" s="3" t="s">
        <v>96</v>
      </c>
      <c r="C79" s="3">
        <v>0.5</v>
      </c>
      <c r="D79" s="3">
        <f t="shared" si="1"/>
        <v>0.5</v>
      </c>
      <c r="E79" s="3" t="b">
        <f>IFERROR(IF(MATCH(B79,CanonicalNames!$A$2:$A$440, 0), TRUE), FALSE)</f>
        <v>1</v>
      </c>
      <c r="F79" t="s">
        <v>61</v>
      </c>
    </row>
    <row r="80" spans="1:6" x14ac:dyDescent="0.35">
      <c r="A80" s="3" t="s">
        <v>20</v>
      </c>
      <c r="B80" s="3" t="s">
        <v>97</v>
      </c>
      <c r="C80" s="3"/>
      <c r="D80" s="3">
        <f t="shared" si="1"/>
        <v>1</v>
      </c>
      <c r="E80" s="3" t="b">
        <f>IFERROR(IF(MATCH(B80,CanonicalNames!$A$2:$A$440, 0), TRUE), FALSE)</f>
        <v>1</v>
      </c>
    </row>
    <row r="81" spans="1:5" x14ac:dyDescent="0.35">
      <c r="A81" s="3" t="s">
        <v>54</v>
      </c>
      <c r="B81" s="3" t="s">
        <v>98</v>
      </c>
      <c r="C81" s="3"/>
      <c r="D81" s="3">
        <f t="shared" si="1"/>
        <v>1</v>
      </c>
      <c r="E81" s="3" t="b">
        <f>IFERROR(IF(MATCH(B81,CanonicalNames!$A$2:$A$440, 0), TRUE), FALSE)</f>
        <v>1</v>
      </c>
    </row>
    <row r="82" spans="1:5" x14ac:dyDescent="0.35">
      <c r="A82" s="11" t="s">
        <v>152</v>
      </c>
      <c r="B82" s="3" t="s">
        <v>68</v>
      </c>
      <c r="D82" s="3">
        <f t="shared" si="1"/>
        <v>1</v>
      </c>
      <c r="E82" s="3" t="b">
        <f>IFERROR(IF(MATCH(B82,CanonicalNames!$A$2:$A$440, 0), TRUE), FALSE)</f>
        <v>1</v>
      </c>
    </row>
    <row r="83" spans="1:5" x14ac:dyDescent="0.35">
      <c r="A83" s="3" t="s">
        <v>151</v>
      </c>
      <c r="B83" s="3" t="s">
        <v>70</v>
      </c>
      <c r="D83" s="3">
        <f t="shared" si="1"/>
        <v>1</v>
      </c>
      <c r="E83" s="3" t="b">
        <f>IFERROR(IF(MATCH(B83,CanonicalNames!$A$2:$A$440, 0), TRUE), FALSE)</f>
        <v>1</v>
      </c>
    </row>
    <row r="84" spans="1:5" x14ac:dyDescent="0.35">
      <c r="A84" s="11" t="s">
        <v>150</v>
      </c>
      <c r="B84" s="3" t="s">
        <v>72</v>
      </c>
      <c r="D84" s="3">
        <f t="shared" si="1"/>
        <v>1</v>
      </c>
      <c r="E84" s="3" t="b">
        <f>IFERROR(IF(MATCH(B84,CanonicalNames!$A$2:$A$440, 0), TRUE), FALSE)</f>
        <v>1</v>
      </c>
    </row>
    <row r="85" spans="1:5" x14ac:dyDescent="0.35">
      <c r="A85" s="11" t="s">
        <v>149</v>
      </c>
      <c r="B85" s="3" t="s">
        <v>73</v>
      </c>
      <c r="D85" s="3">
        <f t="shared" si="1"/>
        <v>1</v>
      </c>
      <c r="E85" s="3" t="b">
        <f>IFERROR(IF(MATCH(B85,CanonicalNames!$A$2:$A$440, 0), TRUE), FALSE)</f>
        <v>1</v>
      </c>
    </row>
    <row r="86" spans="1:5" x14ac:dyDescent="0.35">
      <c r="A86" s="3" t="s">
        <v>148</v>
      </c>
      <c r="B86" s="3" t="s">
        <v>74</v>
      </c>
      <c r="D86" s="3">
        <f t="shared" si="1"/>
        <v>1</v>
      </c>
      <c r="E86" s="3" t="b">
        <f>IFERROR(IF(MATCH(B86,CanonicalNames!$A$2:$A$440, 0), TRUE), FALSE)</f>
        <v>1</v>
      </c>
    </row>
    <row r="87" spans="1:5" x14ac:dyDescent="0.35">
      <c r="A87" s="11" t="s">
        <v>147</v>
      </c>
      <c r="B87" s="3" t="s">
        <v>75</v>
      </c>
      <c r="D87" s="3">
        <f t="shared" si="1"/>
        <v>1</v>
      </c>
      <c r="E87" s="3" t="b">
        <f>IFERROR(IF(MATCH(B87,CanonicalNames!$A$2:$A$440, 0), TRUE), FALSE)</f>
        <v>1</v>
      </c>
    </row>
    <row r="88" spans="1:5" x14ac:dyDescent="0.35">
      <c r="A88" s="11" t="s">
        <v>146</v>
      </c>
      <c r="B88" s="3" t="s">
        <v>696</v>
      </c>
      <c r="D88" s="3">
        <f t="shared" si="1"/>
        <v>1</v>
      </c>
      <c r="E88" s="3" t="b">
        <f>IFERROR(IF(MATCH(B88,CanonicalNames!$A$2:$A$440, 0), TRUE), FALSE)</f>
        <v>1</v>
      </c>
    </row>
    <row r="89" spans="1:5" x14ac:dyDescent="0.35">
      <c r="A89" s="11" t="s">
        <v>145</v>
      </c>
      <c r="B89" s="3" t="s">
        <v>76</v>
      </c>
      <c r="D89" s="3">
        <f t="shared" si="1"/>
        <v>1</v>
      </c>
      <c r="E89" s="3" t="b">
        <f>IFERROR(IF(MATCH(B89,CanonicalNames!$A$2:$A$440, 0), TRUE), FALSE)</f>
        <v>1</v>
      </c>
    </row>
    <row r="90" spans="1:5" x14ac:dyDescent="0.35">
      <c r="A90" s="11" t="s">
        <v>144</v>
      </c>
      <c r="B90" s="3" t="s">
        <v>77</v>
      </c>
      <c r="D90" s="3">
        <f t="shared" si="1"/>
        <v>1</v>
      </c>
      <c r="E90" s="3" t="b">
        <f>IFERROR(IF(MATCH(B90,CanonicalNames!$A$2:$A$440, 0), TRUE), FALSE)</f>
        <v>1</v>
      </c>
    </row>
    <row r="91" spans="1:5" x14ac:dyDescent="0.35">
      <c r="A91" s="11" t="s">
        <v>143</v>
      </c>
      <c r="B91" s="3" t="s">
        <v>78</v>
      </c>
      <c r="D91" s="3">
        <f t="shared" si="1"/>
        <v>1</v>
      </c>
      <c r="E91" s="3" t="b">
        <f>IFERROR(IF(MATCH(B91,CanonicalNames!$A$2:$A$440, 0), TRUE), FALSE)</f>
        <v>1</v>
      </c>
    </row>
    <row r="92" spans="1:5" x14ac:dyDescent="0.35">
      <c r="A92" s="11" t="s">
        <v>142</v>
      </c>
      <c r="B92" s="3" t="s">
        <v>79</v>
      </c>
      <c r="D92" s="3">
        <f t="shared" si="1"/>
        <v>1</v>
      </c>
      <c r="E92" s="3" t="b">
        <f>IFERROR(IF(MATCH(B92,CanonicalNames!$A$2:$A$440, 0), TRUE), FALSE)</f>
        <v>1</v>
      </c>
    </row>
    <row r="93" spans="1:5" x14ac:dyDescent="0.35">
      <c r="A93" s="11" t="s">
        <v>141</v>
      </c>
      <c r="B93" s="3" t="s">
        <v>80</v>
      </c>
      <c r="D93" s="3">
        <f t="shared" si="1"/>
        <v>1</v>
      </c>
      <c r="E93" s="3" t="b">
        <f>IFERROR(IF(MATCH(B93,CanonicalNames!$A$2:$A$440, 0), TRUE), FALSE)</f>
        <v>1</v>
      </c>
    </row>
    <row r="94" spans="1:5" x14ac:dyDescent="0.35">
      <c r="A94" s="11" t="s">
        <v>140</v>
      </c>
      <c r="B94" s="3" t="s">
        <v>81</v>
      </c>
      <c r="D94" s="3">
        <f t="shared" si="1"/>
        <v>1</v>
      </c>
      <c r="E94" s="3" t="b">
        <f>IFERROR(IF(MATCH(B94,CanonicalNames!$A$2:$A$440, 0), TRUE), FALSE)</f>
        <v>1</v>
      </c>
    </row>
    <row r="95" spans="1:5" x14ac:dyDescent="0.35">
      <c r="A95" s="3" t="s">
        <v>139</v>
      </c>
      <c r="B95" s="3" t="s">
        <v>82</v>
      </c>
      <c r="D95" s="3">
        <f t="shared" si="1"/>
        <v>1</v>
      </c>
      <c r="E95" s="3" t="b">
        <f>IFERROR(IF(MATCH(B95,CanonicalNames!$A$2:$A$440, 0), TRUE), FALSE)</f>
        <v>1</v>
      </c>
    </row>
    <row r="96" spans="1:5" x14ac:dyDescent="0.35">
      <c r="A96" s="3" t="s">
        <v>138</v>
      </c>
      <c r="B96" s="3" t="s">
        <v>83</v>
      </c>
      <c r="D96" s="3">
        <f t="shared" si="1"/>
        <v>1</v>
      </c>
      <c r="E96" s="3" t="b">
        <f>IFERROR(IF(MATCH(B96,CanonicalNames!$A$2:$A$440, 0), TRUE), FALSE)</f>
        <v>1</v>
      </c>
    </row>
    <row r="97" spans="1:5" x14ac:dyDescent="0.35">
      <c r="A97" s="11" t="s">
        <v>136</v>
      </c>
      <c r="B97" s="3" t="s">
        <v>86</v>
      </c>
      <c r="D97" s="3">
        <f t="shared" si="1"/>
        <v>1</v>
      </c>
      <c r="E97" s="3" t="b">
        <f>IFERROR(IF(MATCH(B97,CanonicalNames!$A$2:$A$440, 0), TRUE), FALSE)</f>
        <v>1</v>
      </c>
    </row>
    <row r="98" spans="1:5" x14ac:dyDescent="0.35">
      <c r="A98" s="11" t="s">
        <v>135</v>
      </c>
      <c r="B98" s="3" t="s">
        <v>87</v>
      </c>
      <c r="D98" s="3">
        <f t="shared" si="1"/>
        <v>1</v>
      </c>
      <c r="E98" s="3" t="b">
        <f>IFERROR(IF(MATCH(B98,CanonicalNames!$A$2:$A$440, 0), TRUE), FALSE)</f>
        <v>1</v>
      </c>
    </row>
    <row r="99" spans="1:5" x14ac:dyDescent="0.35">
      <c r="A99" s="11" t="s">
        <v>25</v>
      </c>
      <c r="B99" s="3" t="s">
        <v>88</v>
      </c>
      <c r="D99" s="3">
        <f t="shared" si="1"/>
        <v>1</v>
      </c>
      <c r="E99" s="3" t="b">
        <f>IFERROR(IF(MATCH(B99,CanonicalNames!$A$2:$A$440, 0), TRUE), FALSE)</f>
        <v>1</v>
      </c>
    </row>
    <row r="100" spans="1:5" x14ac:dyDescent="0.35">
      <c r="A100" s="11" t="s">
        <v>134</v>
      </c>
      <c r="B100" s="3" t="s">
        <v>89</v>
      </c>
      <c r="D100" s="3">
        <f t="shared" si="1"/>
        <v>1</v>
      </c>
      <c r="E100" s="3" t="b">
        <f>IFERROR(IF(MATCH(B100,CanonicalNames!$A$2:$A$440, 0), TRUE), FALSE)</f>
        <v>1</v>
      </c>
    </row>
    <row r="101" spans="1:5" x14ac:dyDescent="0.35">
      <c r="A101" s="11" t="s">
        <v>21</v>
      </c>
      <c r="B101" s="3" t="s">
        <v>90</v>
      </c>
      <c r="D101" s="3">
        <f t="shared" si="1"/>
        <v>1</v>
      </c>
      <c r="E101" s="3" t="b">
        <f>IFERROR(IF(MATCH(B101,CanonicalNames!$A$2:$A$440, 0), TRUE), FALSE)</f>
        <v>1</v>
      </c>
    </row>
    <row r="102" spans="1:5" x14ac:dyDescent="0.35">
      <c r="A102" s="11" t="s">
        <v>133</v>
      </c>
      <c r="B102" s="3" t="s">
        <v>91</v>
      </c>
      <c r="D102" s="3">
        <f t="shared" si="1"/>
        <v>1</v>
      </c>
      <c r="E102" s="3" t="b">
        <f>IFERROR(IF(MATCH(B102,CanonicalNames!$A$2:$A$440, 0), TRUE), FALSE)</f>
        <v>1</v>
      </c>
    </row>
    <row r="103" spans="1:5" x14ac:dyDescent="0.35">
      <c r="A103" s="11" t="s">
        <v>132</v>
      </c>
      <c r="B103" s="3" t="s">
        <v>92</v>
      </c>
      <c r="D103" s="3">
        <f t="shared" si="1"/>
        <v>1</v>
      </c>
      <c r="E103" s="3" t="b">
        <f>IFERROR(IF(MATCH(B103,CanonicalNames!$A$2:$A$440, 0), TRUE), FALSE)</f>
        <v>1</v>
      </c>
    </row>
    <row r="104" spans="1:5" x14ac:dyDescent="0.35">
      <c r="A104" s="11" t="s">
        <v>131</v>
      </c>
      <c r="B104" s="3" t="s">
        <v>93</v>
      </c>
      <c r="D104" s="3">
        <f t="shared" si="1"/>
        <v>1</v>
      </c>
      <c r="E104" s="3" t="b">
        <f>IFERROR(IF(MATCH(B104,CanonicalNames!$A$2:$A$440, 0), TRUE), FALSE)</f>
        <v>1</v>
      </c>
    </row>
    <row r="105" spans="1:5" x14ac:dyDescent="0.35">
      <c r="A105" s="11" t="s">
        <v>130</v>
      </c>
      <c r="B105" s="3" t="s">
        <v>94</v>
      </c>
      <c r="D105" s="3">
        <f t="shared" si="1"/>
        <v>1</v>
      </c>
      <c r="E105" s="3" t="b">
        <f>IFERROR(IF(MATCH(B105,CanonicalNames!$A$2:$A$440, 0), TRUE), FALSE)</f>
        <v>1</v>
      </c>
    </row>
    <row r="106" spans="1:5" x14ac:dyDescent="0.35">
      <c r="A106" s="11" t="s">
        <v>129</v>
      </c>
      <c r="B106" s="3" t="s">
        <v>95</v>
      </c>
      <c r="D106" s="3">
        <f t="shared" si="1"/>
        <v>1</v>
      </c>
      <c r="E106" s="3" t="b">
        <f>IFERROR(IF(MATCH(B106,CanonicalNames!$A$2:$A$440, 0), TRUE), FALSE)</f>
        <v>1</v>
      </c>
    </row>
    <row r="107" spans="1:5" x14ac:dyDescent="0.35">
      <c r="A107" s="11" t="s">
        <v>128</v>
      </c>
      <c r="B107" s="3" t="s">
        <v>96</v>
      </c>
      <c r="D107" s="3">
        <f t="shared" si="1"/>
        <v>1</v>
      </c>
      <c r="E107" s="3" t="b">
        <f>IFERROR(IF(MATCH(B107,CanonicalNames!$A$2:$A$440, 0), TRUE), FALSE)</f>
        <v>1</v>
      </c>
    </row>
    <row r="108" spans="1:5" x14ac:dyDescent="0.35">
      <c r="A108" s="11" t="s">
        <v>127</v>
      </c>
      <c r="B108" s="3" t="s">
        <v>97</v>
      </c>
      <c r="D108" s="3">
        <f t="shared" si="1"/>
        <v>1</v>
      </c>
      <c r="E108" s="3" t="b">
        <f>IFERROR(IF(MATCH(B108,CanonicalNames!$A$2:$A$440, 0), TRUE), FALSE)</f>
        <v>1</v>
      </c>
    </row>
    <row r="109" spans="1:5" x14ac:dyDescent="0.35">
      <c r="A109" s="11" t="s">
        <v>126</v>
      </c>
      <c r="B109" s="3" t="s">
        <v>98</v>
      </c>
      <c r="D109" s="3">
        <f t="shared" si="1"/>
        <v>1</v>
      </c>
      <c r="E109" s="3" t="b">
        <f>IFERROR(IF(MATCH(B109,CanonicalNames!$A$2:$A$440, 0), TRUE), FALSE)</f>
        <v>1</v>
      </c>
    </row>
    <row r="110" spans="1:5" x14ac:dyDescent="0.35">
      <c r="A110" s="3" t="s">
        <v>12</v>
      </c>
      <c r="B110" s="3" t="s">
        <v>95</v>
      </c>
      <c r="D110" s="3">
        <f t="shared" ref="D110:D116" si="2">IF(B110="", "", IF(C110="", 1, C110))</f>
        <v>1</v>
      </c>
      <c r="E110" s="3" t="b">
        <f>IFERROR(IF(MATCH(B110,CanonicalNames!$A$2:$A$440, 0), TRUE), FALSE)</f>
        <v>1</v>
      </c>
    </row>
    <row r="111" spans="1:5" x14ac:dyDescent="0.35">
      <c r="A111" s="3" t="s">
        <v>29</v>
      </c>
      <c r="B111" s="3" t="s">
        <v>93</v>
      </c>
      <c r="D111" s="3">
        <f t="shared" si="2"/>
        <v>1</v>
      </c>
      <c r="E111" s="3" t="b">
        <f>IFERROR(IF(MATCH(B111,CanonicalNames!$A$2:$A$440, 0), TRUE), FALSE)</f>
        <v>1</v>
      </c>
    </row>
    <row r="112" spans="1:5" x14ac:dyDescent="0.35">
      <c r="A112" s="3" t="s">
        <v>14</v>
      </c>
      <c r="B112" s="3" t="s">
        <v>96</v>
      </c>
      <c r="D112" s="3">
        <f t="shared" si="2"/>
        <v>1</v>
      </c>
      <c r="E112" s="3" t="b">
        <f>IFERROR(IF(MATCH(B112,CanonicalNames!$A$2:$A$440, 0), TRUE), FALSE)</f>
        <v>1</v>
      </c>
    </row>
    <row r="113" spans="1:5" x14ac:dyDescent="0.35">
      <c r="A113" s="3" t="s">
        <v>10</v>
      </c>
      <c r="B113" s="3" t="s">
        <v>94</v>
      </c>
      <c r="D113" s="3">
        <f t="shared" si="2"/>
        <v>1</v>
      </c>
      <c r="E113" s="3" t="b">
        <f>IFERROR(IF(MATCH(B113,CanonicalNames!$A$2:$A$440, 0), TRUE), FALSE)</f>
        <v>1</v>
      </c>
    </row>
    <row r="114" spans="1:5" x14ac:dyDescent="0.35">
      <c r="A114" s="3" t="s">
        <v>19</v>
      </c>
      <c r="B114" s="3" t="s">
        <v>97</v>
      </c>
      <c r="D114" s="3">
        <f t="shared" si="2"/>
        <v>1</v>
      </c>
      <c r="E114" s="3" t="b">
        <f>IFERROR(IF(MATCH(B114,CanonicalNames!$A$2:$A$440, 0), TRUE), FALSE)</f>
        <v>1</v>
      </c>
    </row>
    <row r="115" spans="1:5" x14ac:dyDescent="0.35">
      <c r="A115" s="3" t="s">
        <v>33</v>
      </c>
      <c r="B115" s="3" t="s">
        <v>92</v>
      </c>
      <c r="D115" s="3">
        <f t="shared" si="2"/>
        <v>1</v>
      </c>
      <c r="E115" s="3" t="b">
        <f>IFERROR(IF(MATCH(B115,CanonicalNames!$A$2:$A$440, 0), TRUE), FALSE)</f>
        <v>1</v>
      </c>
    </row>
    <row r="116" spans="1:5" x14ac:dyDescent="0.35">
      <c r="A116" s="3" t="s">
        <v>57</v>
      </c>
      <c r="B116" s="3" t="s">
        <v>68</v>
      </c>
      <c r="D116" s="3">
        <f t="shared" si="2"/>
        <v>1</v>
      </c>
      <c r="E116" s="3" t="b">
        <f>IFERROR(IF(MATCH(B116,CanonicalNames!$A$2:$A$440, 0), TRUE), FALSE)</f>
        <v>1</v>
      </c>
    </row>
    <row r="117" spans="1:5" x14ac:dyDescent="0.35">
      <c r="A117" s="3" t="s">
        <v>687</v>
      </c>
      <c r="B117" s="21" t="s">
        <v>65</v>
      </c>
      <c r="D117" s="3">
        <f t="shared" ref="D117" si="3">IF(B117="", "", IF(C117="", 1, C117))</f>
        <v>1</v>
      </c>
      <c r="E117" s="3" t="b">
        <f>IFERROR(IF(MATCH(B117,CanonicalNames!$A$2:$A$440, 0), TRUE), FALSE)</f>
        <v>1</v>
      </c>
    </row>
    <row r="118" spans="1:5" x14ac:dyDescent="0.35">
      <c r="A118" s="3" t="s">
        <v>688</v>
      </c>
      <c r="B118" s="3" t="s">
        <v>689</v>
      </c>
      <c r="D118" s="3">
        <f t="shared" ref="D118" si="4">IF(B118="", "", IF(C118="", 1, C118))</f>
        <v>1</v>
      </c>
      <c r="E118" s="3" t="b">
        <f>IFERROR(IF(MATCH(B118,CanonicalNames!$A$2:$A$440, 0), TRUE), FALSE)</f>
        <v>1</v>
      </c>
    </row>
    <row r="119" spans="1:5" x14ac:dyDescent="0.35">
      <c r="A119" s="3" t="s">
        <v>690</v>
      </c>
      <c r="B119" s="3" t="s">
        <v>691</v>
      </c>
      <c r="D119" s="3">
        <f t="shared" ref="D119" si="5">IF(B119="", "", IF(C119="", 1, C119))</f>
        <v>1</v>
      </c>
      <c r="E119" s="3" t="b">
        <f>IFERROR(IF(MATCH(B119,CanonicalNames!$A$2:$A$440, 0), TRUE), FALSE)</f>
        <v>1</v>
      </c>
    </row>
    <row r="120" spans="1:5" x14ac:dyDescent="0.35">
      <c r="A120" s="3" t="s">
        <v>694</v>
      </c>
      <c r="B120" t="s">
        <v>695</v>
      </c>
      <c r="D120" s="3">
        <f t="shared" ref="D120:D123" si="6">IF(B120="", "", IF(C120="", 1, C120))</f>
        <v>1</v>
      </c>
      <c r="E120" s="3" t="b">
        <f>IFERROR(IF(MATCH(B120,CanonicalNames!$A$2:$A$440, 0), TRUE), FALSE)</f>
        <v>1</v>
      </c>
    </row>
    <row r="121" spans="1:5" x14ac:dyDescent="0.35">
      <c r="A121" s="3" t="s">
        <v>692</v>
      </c>
      <c r="B121" s="3" t="s">
        <v>693</v>
      </c>
      <c r="D121" s="3">
        <f t="shared" si="6"/>
        <v>1</v>
      </c>
      <c r="E121" s="3" t="b">
        <f>IFERROR(IF(MATCH(B121,CanonicalNames!$A$2:$A$440, 0), TRUE), FALSE)</f>
        <v>1</v>
      </c>
    </row>
    <row r="122" spans="1:5" x14ac:dyDescent="0.35">
      <c r="A122" s="3" t="s">
        <v>466</v>
      </c>
      <c r="B122" s="3" t="s">
        <v>699</v>
      </c>
      <c r="D122" s="3">
        <f t="shared" ref="D122" si="7">IF(B122="", "", IF(C122="", 1, C122))</f>
        <v>1</v>
      </c>
      <c r="E122" s="3" t="b">
        <f>IFERROR(IF(MATCH(B122,CanonicalNames!$A$2:$A$440, 0), TRUE), FALSE)</f>
        <v>1</v>
      </c>
    </row>
    <row r="123" spans="1:5" x14ac:dyDescent="0.35">
      <c r="A123" s="3" t="s">
        <v>685</v>
      </c>
      <c r="B123" s="3" t="s">
        <v>686</v>
      </c>
      <c r="D123" s="3">
        <f t="shared" si="6"/>
        <v>1</v>
      </c>
      <c r="E123" s="3" t="b">
        <f>IFERROR(IF(MATCH(B123,CanonicalNames!$A$2:$A$440, 0), TRUE), FALSE)</f>
        <v>1</v>
      </c>
    </row>
    <row r="124" spans="1:5" x14ac:dyDescent="0.35">
      <c r="A124" s="3" t="s">
        <v>124</v>
      </c>
      <c r="B124" s="3" t="s">
        <v>93</v>
      </c>
      <c r="D124" s="3">
        <f t="shared" ref="D124" si="8">IF(B124="", "", IF(C124="", 1, C124))</f>
        <v>1</v>
      </c>
      <c r="E124" s="3" t="b">
        <f>IFERROR(IF(MATCH(B124,CanonicalNames!$A$2:$A$440, 0), TRUE), FALSE)</f>
        <v>1</v>
      </c>
    </row>
    <row r="125" spans="1:5" x14ac:dyDescent="0.35">
      <c r="A125" s="3" t="s">
        <v>326</v>
      </c>
      <c r="B125" s="3" t="s">
        <v>696</v>
      </c>
      <c r="D125" s="3">
        <f t="shared" ref="D125" si="9">IF(B125="", "", IF(C125="", 1, C125))</f>
        <v>1</v>
      </c>
      <c r="E125" s="3" t="b">
        <f>IFERROR(IF(MATCH(B125,CanonicalNames!$A$2:$A$440, 0), TRUE), FALSE)</f>
        <v>1</v>
      </c>
    </row>
    <row r="126" spans="1:5" x14ac:dyDescent="0.35">
      <c r="A126" s="3" t="s">
        <v>471</v>
      </c>
      <c r="B126" s="3" t="s">
        <v>689</v>
      </c>
      <c r="D126" s="3">
        <f t="shared" ref="D126" si="10">IF(B126="", "", IF(C126="", 1, C126))</f>
        <v>1</v>
      </c>
      <c r="E126" s="3" t="b">
        <f>IFERROR(IF(MATCH(B126,CanonicalNames!$A$2:$A$440, 0), TRUE), FALSE)</f>
        <v>1</v>
      </c>
    </row>
    <row r="127" spans="1:5" x14ac:dyDescent="0.35">
      <c r="A127" s="3" t="s">
        <v>329</v>
      </c>
      <c r="B127" s="3" t="s">
        <v>691</v>
      </c>
      <c r="D127" s="3">
        <f t="shared" ref="D127" si="11">IF(B127="", "", IF(C127="", 1, C127))</f>
        <v>1</v>
      </c>
      <c r="E127" s="3" t="b">
        <f>IFERROR(IF(MATCH(B127,CanonicalNames!$A$2:$A$440, 0), TRUE), FALSE)</f>
        <v>1</v>
      </c>
    </row>
    <row r="128" spans="1:5" x14ac:dyDescent="0.35">
      <c r="A128" s="3" t="s">
        <v>293</v>
      </c>
      <c r="B128" t="s">
        <v>695</v>
      </c>
      <c r="D128" s="3">
        <f t="shared" ref="D128:D134" si="12">IF(B128="", "", IF(C128="", 1, C128))</f>
        <v>1</v>
      </c>
      <c r="E128" s="3" t="b">
        <f>IFERROR(IF(MATCH(B128,CanonicalNames!$A$2:$A$440, 0), TRUE), FALSE)</f>
        <v>1</v>
      </c>
    </row>
    <row r="129" spans="1:5" x14ac:dyDescent="0.35">
      <c r="A129" s="3" t="s">
        <v>123</v>
      </c>
      <c r="B129" s="3" t="s">
        <v>95</v>
      </c>
      <c r="D129" s="3">
        <f t="shared" si="12"/>
        <v>1</v>
      </c>
      <c r="E129" s="3" t="b">
        <f>IFERROR(IF(MATCH(B129,CanonicalNames!$A$2:$A$440, 0), TRUE), FALSE)</f>
        <v>1</v>
      </c>
    </row>
    <row r="130" spans="1:5" x14ac:dyDescent="0.35">
      <c r="A130" s="3" t="s">
        <v>122</v>
      </c>
      <c r="B130" s="3" t="s">
        <v>96</v>
      </c>
      <c r="D130" s="3">
        <f t="shared" si="12"/>
        <v>1</v>
      </c>
      <c r="E130" s="3" t="b">
        <f>IFERROR(IF(MATCH(B130,CanonicalNames!$A$2:$A$440, 0), TRUE), FALSE)</f>
        <v>1</v>
      </c>
    </row>
    <row r="131" spans="1:5" x14ac:dyDescent="0.35">
      <c r="A131" s="3" t="s">
        <v>121</v>
      </c>
      <c r="B131" s="3" t="s">
        <v>91</v>
      </c>
      <c r="D131" s="3">
        <f t="shared" si="12"/>
        <v>1</v>
      </c>
      <c r="E131" s="3" t="b">
        <f>IFERROR(IF(MATCH(B131,CanonicalNames!$A$2:$A$440, 0), TRUE), FALSE)</f>
        <v>1</v>
      </c>
    </row>
    <row r="132" spans="1:5" x14ac:dyDescent="0.35">
      <c r="A132" s="3" t="s">
        <v>120</v>
      </c>
      <c r="B132" s="3" t="s">
        <v>94</v>
      </c>
      <c r="D132" s="3">
        <f t="shared" si="12"/>
        <v>1</v>
      </c>
      <c r="E132" s="3" t="b">
        <f>IFERROR(IF(MATCH(B132,CanonicalNames!$A$2:$A$440, 0), TRUE), FALSE)</f>
        <v>1</v>
      </c>
    </row>
    <row r="133" spans="1:5" x14ac:dyDescent="0.35">
      <c r="A133" s="3" t="s">
        <v>119</v>
      </c>
      <c r="B133" s="3" t="s">
        <v>97</v>
      </c>
      <c r="D133" s="3">
        <f t="shared" si="12"/>
        <v>1</v>
      </c>
      <c r="E133" s="3" t="b">
        <f>IFERROR(IF(MATCH(B133,CanonicalNames!$A$2:$A$440, 0), TRUE), FALSE)</f>
        <v>1</v>
      </c>
    </row>
    <row r="134" spans="1:5" x14ac:dyDescent="0.35">
      <c r="A134" s="3" t="s">
        <v>118</v>
      </c>
      <c r="B134" s="3" t="s">
        <v>92</v>
      </c>
      <c r="D134" s="3">
        <f t="shared" si="12"/>
        <v>1</v>
      </c>
      <c r="E134" s="3" t="b">
        <f>IFERROR(IF(MATCH(B134,CanonicalNames!$A$2:$A$440, 0), TRUE), FALSE)</f>
        <v>1</v>
      </c>
    </row>
  </sheetData>
  <autoFilter ref="A1:F134"/>
  <phoneticPr fontId="2" type="noConversion"/>
  <conditionalFormatting sqref="A2:A36 C2:C36">
    <cfRule type="duplicateValues" dxfId="30" priority="25"/>
  </conditionalFormatting>
  <conditionalFormatting sqref="A2:A109">
    <cfRule type="duplicateValues" dxfId="29" priority="34"/>
  </conditionalFormatting>
  <conditionalFormatting sqref="B116">
    <cfRule type="duplicateValues" dxfId="28" priority="23"/>
  </conditionalFormatting>
  <conditionalFormatting sqref="A2:A117">
    <cfRule type="duplicateValues" dxfId="27" priority="22"/>
  </conditionalFormatting>
  <conditionalFormatting sqref="E2:E128">
    <cfRule type="cellIs" dxfId="26" priority="21" operator="equal">
      <formula>FALSE</formula>
    </cfRule>
  </conditionalFormatting>
  <conditionalFormatting sqref="B2:B116">
    <cfRule type="expression" dxfId="25" priority="20">
      <formula>NOT(E2)</formula>
    </cfRule>
  </conditionalFormatting>
  <conditionalFormatting sqref="B117">
    <cfRule type="expression" dxfId="24" priority="19">
      <formula>NOT(E117)</formula>
    </cfRule>
  </conditionalFormatting>
  <conditionalFormatting sqref="B119">
    <cfRule type="duplicateValues" dxfId="23" priority="18"/>
  </conditionalFormatting>
  <conditionalFormatting sqref="A119">
    <cfRule type="duplicateValues" dxfId="22" priority="17"/>
  </conditionalFormatting>
  <conditionalFormatting sqref="B121:B123">
    <cfRule type="duplicateValues" dxfId="21" priority="16"/>
  </conditionalFormatting>
  <conditionalFormatting sqref="A121:A123">
    <cfRule type="duplicateValues" dxfId="20" priority="15"/>
  </conditionalFormatting>
  <conditionalFormatting sqref="B124">
    <cfRule type="expression" dxfId="19" priority="14">
      <formula>NOT(E124)</formula>
    </cfRule>
  </conditionalFormatting>
  <conditionalFormatting sqref="B127">
    <cfRule type="duplicateValues" dxfId="18" priority="13"/>
  </conditionalFormatting>
  <conditionalFormatting sqref="A129">
    <cfRule type="duplicateValues" dxfId="17" priority="8"/>
  </conditionalFormatting>
  <conditionalFormatting sqref="E129:E134">
    <cfRule type="cellIs" dxfId="16" priority="7" operator="equal">
      <formula>FALSE</formula>
    </cfRule>
  </conditionalFormatting>
  <conditionalFormatting sqref="B129">
    <cfRule type="expression" dxfId="15" priority="6">
      <formula>NOT(E129)</formula>
    </cfRule>
  </conditionalFormatting>
  <conditionalFormatting sqref="B130">
    <cfRule type="expression" dxfId="14" priority="5">
      <formula>NOT(E130)</formula>
    </cfRule>
  </conditionalFormatting>
  <conditionalFormatting sqref="B132">
    <cfRule type="expression" dxfId="13" priority="4">
      <formula>NOT(E132)</formula>
    </cfRule>
  </conditionalFormatting>
  <conditionalFormatting sqref="B131">
    <cfRule type="expression" dxfId="12" priority="3">
      <formula>NOT(E131)</formula>
    </cfRule>
  </conditionalFormatting>
  <conditionalFormatting sqref="B133">
    <cfRule type="expression" dxfId="11" priority="2">
      <formula>NOT(E133)</formula>
    </cfRule>
  </conditionalFormatting>
  <conditionalFormatting sqref="B134">
    <cfRule type="expression" dxfId="10" priority="1">
      <formula>NOT(E134)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 activeCell="A5" sqref="A5"/>
    </sheetView>
  </sheetViews>
  <sheetFormatPr defaultColWidth="8.7265625" defaultRowHeight="14.5" x14ac:dyDescent="0.35"/>
  <cols>
    <col min="1" max="1" width="31.26953125" style="3" bestFit="1" customWidth="1"/>
    <col min="2" max="2" width="9" style="3" bestFit="1" customWidth="1"/>
    <col min="3" max="16384" width="8.7265625" style="3"/>
  </cols>
  <sheetData>
    <row r="1" spans="1:2" x14ac:dyDescent="0.35">
      <c r="A1" s="6" t="s">
        <v>683</v>
      </c>
      <c r="B1" s="6" t="s">
        <v>684</v>
      </c>
    </row>
    <row r="2" spans="1:2" x14ac:dyDescent="0.35">
      <c r="A2" s="3" t="s">
        <v>32</v>
      </c>
      <c r="B2" s="3">
        <v>1E-3</v>
      </c>
    </row>
    <row r="3" spans="1:2" x14ac:dyDescent="0.35">
      <c r="A3" s="3" t="s">
        <v>9</v>
      </c>
      <c r="B3" s="3">
        <v>1E-3</v>
      </c>
    </row>
    <row r="4" spans="1:2" x14ac:dyDescent="0.35">
      <c r="A4" s="3" t="s">
        <v>34</v>
      </c>
      <c r="B4" s="3">
        <v>1E-3</v>
      </c>
    </row>
    <row r="5" spans="1:2" x14ac:dyDescent="0.35">
      <c r="A5" s="3" t="s">
        <v>13</v>
      </c>
      <c r="B5" s="3">
        <v>1E-3</v>
      </c>
    </row>
    <row r="6" spans="1:2" x14ac:dyDescent="0.35">
      <c r="A6" s="3" t="s">
        <v>37</v>
      </c>
      <c r="B6" s="3">
        <v>1E-3</v>
      </c>
    </row>
    <row r="7" spans="1:2" x14ac:dyDescent="0.35">
      <c r="A7" s="3" t="s">
        <v>42</v>
      </c>
      <c r="B7" s="3">
        <v>1E-3</v>
      </c>
    </row>
    <row r="8" spans="1:2" x14ac:dyDescent="0.35">
      <c r="A8" s="3" t="s">
        <v>45</v>
      </c>
      <c r="B8" s="3">
        <v>1E-3</v>
      </c>
    </row>
    <row r="9" spans="1:2" x14ac:dyDescent="0.35">
      <c r="A9" s="3" t="s">
        <v>53</v>
      </c>
      <c r="B9" s="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pane ySplit="1" topLeftCell="A28" activePane="bottomLeft" state="frozen"/>
      <selection pane="bottomLeft" activeCell="A60" sqref="A60:A89"/>
    </sheetView>
  </sheetViews>
  <sheetFormatPr defaultColWidth="8.7265625" defaultRowHeight="14.5" x14ac:dyDescent="0.35"/>
  <cols>
    <col min="1" max="1" width="12.7265625" style="3" bestFit="1" customWidth="1"/>
    <col min="2" max="2" width="14.81640625" style="3" bestFit="1" customWidth="1"/>
    <col min="3" max="3" width="10.7265625" style="3" bestFit="1" customWidth="1"/>
    <col min="4" max="4" width="5.1796875" style="3" bestFit="1" customWidth="1"/>
    <col min="5" max="5" width="20.81640625" style="11" customWidth="1"/>
    <col min="6" max="6" width="24.1796875" style="3" bestFit="1" customWidth="1"/>
    <col min="7" max="7" width="4.81640625" style="3" bestFit="1" customWidth="1"/>
    <col min="8" max="8" width="12.90625" style="3" bestFit="1" customWidth="1"/>
    <col min="9" max="16384" width="8.7265625" style="3"/>
  </cols>
  <sheetData>
    <row r="1" spans="1:9" s="6" customFormat="1" x14ac:dyDescent="0.35">
      <c r="A1" s="6" t="s">
        <v>125</v>
      </c>
      <c r="B1" s="6" t="s">
        <v>114</v>
      </c>
      <c r="C1" s="6" t="s">
        <v>113</v>
      </c>
      <c r="D1" s="6" t="s">
        <v>112</v>
      </c>
      <c r="E1" s="10" t="s">
        <v>110</v>
      </c>
      <c r="F1" s="6" t="s">
        <v>111</v>
      </c>
      <c r="G1" s="9">
        <v>0.5</v>
      </c>
      <c r="H1" s="9" t="s">
        <v>682</v>
      </c>
      <c r="I1" s="6" t="s">
        <v>109</v>
      </c>
    </row>
    <row r="2" spans="1:9" x14ac:dyDescent="0.35">
      <c r="A2" s="3" t="s">
        <v>700</v>
      </c>
      <c r="B2" s="3" t="s">
        <v>50</v>
      </c>
      <c r="C2" s="3">
        <v>1</v>
      </c>
      <c r="D2" s="3" t="s">
        <v>105</v>
      </c>
      <c r="E2" s="5" t="s">
        <v>104</v>
      </c>
      <c r="F2" s="3">
        <f>IF(ISNUMBER(C2), IFERROR(VLOOKUP(LOWER(D2), UOM!$A$1:$B$5, 2, FALSE) * C2, "UOM UNRECOGNIZED"), "")</f>
        <v>1</v>
      </c>
      <c r="G2" s="3">
        <f t="shared" ref="G2:G32" si="0">IFERROR(F2*0.5, "")</f>
        <v>0.5</v>
      </c>
      <c r="H2" s="3">
        <f t="shared" ref="H2:H32" si="1">IFERROR(F2*0.75, "")</f>
        <v>0.75</v>
      </c>
      <c r="I2" s="3" t="b">
        <f>IF(B2="", "", IFERROR(IF(MATCH(B2, NutrientAliases!$A$2:$A$5000, 0), TRUE), FALSE))</f>
        <v>1</v>
      </c>
    </row>
    <row r="3" spans="1:9" x14ac:dyDescent="0.35">
      <c r="A3" s="3" t="s">
        <v>700</v>
      </c>
      <c r="B3" s="3" t="s">
        <v>38</v>
      </c>
      <c r="C3" s="3">
        <v>3.5</v>
      </c>
      <c r="D3" s="3" t="s">
        <v>108</v>
      </c>
      <c r="E3" s="5" t="s">
        <v>104</v>
      </c>
      <c r="F3" s="3">
        <f>IF(ISNUMBER(C3), IFERROR(VLOOKUP(LOWER(D3), UOM!$A$1:$B$5, 2, FALSE) * C3, "UOM UNRECOGNIZED"), "")</f>
        <v>3500</v>
      </c>
      <c r="G3" s="3">
        <f t="shared" si="0"/>
        <v>1750</v>
      </c>
      <c r="H3" s="3">
        <f t="shared" si="1"/>
        <v>2625</v>
      </c>
      <c r="I3" s="3" t="b">
        <f>IF(B3="", "", IFERROR(IF(MATCH(B3, NutrientAliases!$A$2:$A$5000, 0), TRUE), FALSE))</f>
        <v>1</v>
      </c>
    </row>
    <row r="4" spans="1:9" x14ac:dyDescent="0.35">
      <c r="A4" s="3" t="s">
        <v>700</v>
      </c>
      <c r="B4" s="3" t="s">
        <v>51</v>
      </c>
      <c r="C4" s="3">
        <v>4</v>
      </c>
      <c r="D4" s="3" t="s">
        <v>108</v>
      </c>
      <c r="E4" s="5" t="s">
        <v>104</v>
      </c>
      <c r="F4" s="3">
        <f>IF(ISNUMBER(C4), IFERROR(VLOOKUP(LOWER(D4), UOM!$A$1:$B$5, 2, FALSE) * C4, "UOM UNRECOGNIZED"), "")</f>
        <v>4000</v>
      </c>
      <c r="G4" s="3">
        <f t="shared" si="0"/>
        <v>2000</v>
      </c>
      <c r="H4" s="3">
        <f t="shared" si="1"/>
        <v>3000</v>
      </c>
      <c r="I4" s="3" t="b">
        <f>IF(B4="", "", IFERROR(IF(MATCH(B4, NutrientAliases!$A$2:$A$5000, 0), TRUE), FALSE))</f>
        <v>1</v>
      </c>
    </row>
    <row r="5" spans="1:9" x14ac:dyDescent="0.35">
      <c r="A5" s="3" t="s">
        <v>700</v>
      </c>
      <c r="B5" s="3" t="s">
        <v>44</v>
      </c>
      <c r="C5" s="3">
        <v>10</v>
      </c>
      <c r="D5" s="3" t="s">
        <v>105</v>
      </c>
      <c r="E5" s="5" t="s">
        <v>104</v>
      </c>
      <c r="F5" s="3">
        <f>IF(ISNUMBER(C5), IFERROR(VLOOKUP(LOWER(D5), UOM!$A$1:$B$5, 2, FALSE) * C5, "UOM UNRECOGNIZED"), "")</f>
        <v>10</v>
      </c>
      <c r="G5" s="3">
        <f t="shared" si="0"/>
        <v>5</v>
      </c>
      <c r="H5" s="3">
        <f t="shared" si="1"/>
        <v>7.5</v>
      </c>
      <c r="I5" s="3" t="b">
        <f>IF(B5="", "", IFERROR(IF(MATCH(B5, NutrientAliases!$A$2:$A$5000, 0), TRUE), FALSE))</f>
        <v>1</v>
      </c>
    </row>
    <row r="6" spans="1:9" x14ac:dyDescent="0.35">
      <c r="A6" s="3" t="s">
        <v>700</v>
      </c>
      <c r="B6" s="3" t="s">
        <v>48</v>
      </c>
      <c r="C6" s="3">
        <v>11</v>
      </c>
      <c r="D6" s="3" t="s">
        <v>105</v>
      </c>
      <c r="E6" s="5" t="s">
        <v>104</v>
      </c>
      <c r="F6" s="3">
        <f>IF(ISNUMBER(C6), IFERROR(VLOOKUP(LOWER(D6), UOM!$A$1:$B$5, 2, FALSE) * C6, "UOM UNRECOGNIZED"), "")</f>
        <v>11</v>
      </c>
      <c r="G6" s="3">
        <f t="shared" si="0"/>
        <v>5.5</v>
      </c>
      <c r="H6" s="3">
        <f t="shared" si="1"/>
        <v>8.25</v>
      </c>
      <c r="I6" s="3" t="b">
        <f>IF(B6="", "", IFERROR(IF(MATCH(B6, NutrientAliases!$A$2:$A$5000, 0), TRUE), FALSE))</f>
        <v>1</v>
      </c>
    </row>
    <row r="7" spans="1:9" x14ac:dyDescent="0.35">
      <c r="A7" s="3" t="s">
        <v>700</v>
      </c>
      <c r="B7" s="3" t="s">
        <v>40</v>
      </c>
      <c r="C7" s="3">
        <v>20</v>
      </c>
      <c r="D7" s="3" t="s">
        <v>105</v>
      </c>
      <c r="E7" s="5" t="s">
        <v>104</v>
      </c>
      <c r="F7" s="3">
        <f>IF(ISNUMBER(C7), IFERROR(VLOOKUP(LOWER(D7), UOM!$A$1:$B$5, 2, FALSE) * C7, "UOM UNRECOGNIZED"), "")</f>
        <v>20</v>
      </c>
      <c r="G7" s="3">
        <f t="shared" si="0"/>
        <v>10</v>
      </c>
      <c r="H7" s="3">
        <f t="shared" si="1"/>
        <v>15</v>
      </c>
      <c r="I7" s="3" t="b">
        <f>IF(B7="", "", IFERROR(IF(MATCH(B7, NutrientAliases!$A$2:$A$5000, 0), TRUE), FALSE))</f>
        <v>1</v>
      </c>
    </row>
    <row r="8" spans="1:9" x14ac:dyDescent="0.35">
      <c r="A8" s="3" t="s">
        <v>700</v>
      </c>
      <c r="B8" s="3" t="s">
        <v>58</v>
      </c>
      <c r="C8" s="3">
        <v>35</v>
      </c>
      <c r="D8" s="3" t="s">
        <v>105</v>
      </c>
      <c r="E8" s="5" t="s">
        <v>104</v>
      </c>
      <c r="F8" s="3">
        <f>IF(ISNUMBER(C8), IFERROR(VLOOKUP(LOWER(D8), UOM!$A$1:$B$5, 2, FALSE) * C8, "UOM UNRECOGNIZED"), "")</f>
        <v>35</v>
      </c>
      <c r="G8" s="3">
        <f t="shared" si="0"/>
        <v>17.5</v>
      </c>
      <c r="H8" s="3">
        <f t="shared" si="1"/>
        <v>26.25</v>
      </c>
      <c r="I8" s="3" t="b">
        <f>IF(B8="", "", IFERROR(IF(MATCH(B8, NutrientAliases!$A$2:$A$5000, 0), TRUE), FALSE))</f>
        <v>1</v>
      </c>
    </row>
    <row r="9" spans="1:9" x14ac:dyDescent="0.35">
      <c r="A9" s="3" t="s">
        <v>700</v>
      </c>
      <c r="B9" s="3" t="s">
        <v>54</v>
      </c>
      <c r="C9" s="3">
        <v>40</v>
      </c>
      <c r="D9" s="3" t="s">
        <v>105</v>
      </c>
      <c r="E9" s="5" t="s">
        <v>104</v>
      </c>
      <c r="F9" s="3">
        <f>IF(ISNUMBER(C9), IFERROR(VLOOKUP(LOWER(D9), UOM!$A$1:$B$5, 2, FALSE) * C9, "UOM UNRECOGNIZED"), "")</f>
        <v>40</v>
      </c>
      <c r="G9" s="3">
        <f t="shared" si="0"/>
        <v>20</v>
      </c>
      <c r="H9" s="3">
        <f t="shared" si="1"/>
        <v>30</v>
      </c>
      <c r="I9" s="3" t="b">
        <f>IF(B9="", "", IFERROR(IF(MATCH(B9, NutrientAliases!$A$2:$A$5000, 0), TRUE), FALSE))</f>
        <v>1</v>
      </c>
    </row>
    <row r="10" spans="1:9" x14ac:dyDescent="0.35">
      <c r="A10" s="3" t="s">
        <v>700</v>
      </c>
      <c r="B10" s="3" t="s">
        <v>46</v>
      </c>
      <c r="C10" s="3">
        <v>45</v>
      </c>
      <c r="D10" s="3" t="s">
        <v>105</v>
      </c>
      <c r="E10" s="5" t="s">
        <v>104</v>
      </c>
      <c r="F10" s="3">
        <f>IF(ISNUMBER(C10), IFERROR(VLOOKUP(LOWER(D10), UOM!$A$1:$B$5, 2, FALSE) * C10, "UOM UNRECOGNIZED"), "")</f>
        <v>45</v>
      </c>
      <c r="G10" s="3">
        <f t="shared" si="0"/>
        <v>22.5</v>
      </c>
      <c r="H10" s="3">
        <f t="shared" si="1"/>
        <v>33.75</v>
      </c>
      <c r="I10" s="3" t="b">
        <f>IF(B10="", "", IFERROR(IF(MATCH(B10, NutrientAliases!$A$2:$A$5000, 0), TRUE), FALSE))</f>
        <v>1</v>
      </c>
    </row>
    <row r="11" spans="1:9" x14ac:dyDescent="0.35">
      <c r="A11" s="3" t="s">
        <v>700</v>
      </c>
      <c r="B11" s="3" t="s">
        <v>12</v>
      </c>
      <c r="C11" s="3">
        <v>100</v>
      </c>
      <c r="D11" s="3" t="s">
        <v>107</v>
      </c>
      <c r="E11" s="5" t="s">
        <v>104</v>
      </c>
      <c r="F11" s="3">
        <f>IF(ISNUMBER(C11), IFERROR(VLOOKUP(LOWER(D11), UOM!$A$1:$B$5, 2, FALSE) * C11, "UOM UNRECOGNIZED"), "")</f>
        <v>0.1</v>
      </c>
      <c r="G11" s="3">
        <f t="shared" si="0"/>
        <v>0.05</v>
      </c>
      <c r="H11" s="3">
        <f t="shared" si="1"/>
        <v>7.5000000000000011E-2</v>
      </c>
      <c r="I11" s="3" t="b">
        <f>IF(B11="", "", IFERROR(IF(MATCH(B11, NutrientAliases!$A$2:$A$5000, 0), TRUE), FALSE))</f>
        <v>1</v>
      </c>
    </row>
    <row r="12" spans="1:9" x14ac:dyDescent="0.35">
      <c r="A12" s="3" t="s">
        <v>700</v>
      </c>
      <c r="B12" s="3" t="s">
        <v>29</v>
      </c>
      <c r="C12" s="3">
        <v>100</v>
      </c>
      <c r="D12" s="3" t="s">
        <v>105</v>
      </c>
      <c r="E12" s="5" t="s">
        <v>104</v>
      </c>
      <c r="F12" s="3">
        <f>IF(ISNUMBER(C12), IFERROR(VLOOKUP(LOWER(D12), UOM!$A$1:$B$5, 2, FALSE) * C12, "UOM UNRECOGNIZED"), "")</f>
        <v>100</v>
      </c>
      <c r="G12" s="3">
        <f t="shared" si="0"/>
        <v>50</v>
      </c>
      <c r="H12" s="3">
        <f t="shared" si="1"/>
        <v>75</v>
      </c>
      <c r="I12" s="3" t="b">
        <f>IF(B12="", "", IFERROR(IF(MATCH(B12, NutrientAliases!$A$2:$A$5000, 0), TRUE), FALSE))</f>
        <v>1</v>
      </c>
    </row>
    <row r="13" spans="1:9" x14ac:dyDescent="0.35">
      <c r="A13" s="3" t="s">
        <v>700</v>
      </c>
      <c r="B13" s="3" t="s">
        <v>47</v>
      </c>
      <c r="C13" s="3">
        <v>350</v>
      </c>
      <c r="D13" s="3" t="s">
        <v>105</v>
      </c>
      <c r="E13" s="5" t="s">
        <v>104</v>
      </c>
      <c r="F13" s="3">
        <f>IF(ISNUMBER(C13), IFERROR(VLOOKUP(LOWER(D13), UOM!$A$1:$B$5, 2, FALSE) * C13, "UOM UNRECOGNIZED"), "")</f>
        <v>350</v>
      </c>
      <c r="G13" s="3">
        <f t="shared" si="0"/>
        <v>175</v>
      </c>
      <c r="H13" s="3">
        <f t="shared" si="1"/>
        <v>262.5</v>
      </c>
      <c r="I13" s="3" t="b">
        <f>IF(B13="", "", IFERROR(IF(MATCH(B13, NutrientAliases!$A$2:$A$5000, 0), TRUE), FALSE))</f>
        <v>1</v>
      </c>
    </row>
    <row r="14" spans="1:9" x14ac:dyDescent="0.35">
      <c r="A14" s="3" t="s">
        <v>700</v>
      </c>
      <c r="B14" s="3" t="s">
        <v>53</v>
      </c>
      <c r="C14" s="3">
        <v>400</v>
      </c>
      <c r="D14" s="3" t="s">
        <v>107</v>
      </c>
      <c r="E14" s="5" t="s">
        <v>104</v>
      </c>
      <c r="F14" s="3">
        <f>IF(ISNUMBER(C14), IFERROR(VLOOKUP(LOWER(D14), UOM!$A$1:$B$5, 2, FALSE) * C14, "UOM UNRECOGNIZED"), "")</f>
        <v>0.4</v>
      </c>
      <c r="G14" s="3">
        <f t="shared" si="0"/>
        <v>0.2</v>
      </c>
      <c r="H14" s="3">
        <f t="shared" si="1"/>
        <v>0.30000000000000004</v>
      </c>
      <c r="I14" s="3" t="b">
        <f>IF(B14="", "", IFERROR(IF(MATCH(B14, NutrientAliases!$A$2:$A$5000, 0), TRUE), FALSE))</f>
        <v>1</v>
      </c>
    </row>
    <row r="15" spans="1:9" x14ac:dyDescent="0.35">
      <c r="A15" s="3" t="s">
        <v>700</v>
      </c>
      <c r="B15" s="3" t="s">
        <v>14</v>
      </c>
      <c r="C15" s="3">
        <v>1000</v>
      </c>
      <c r="D15" s="3" t="s">
        <v>105</v>
      </c>
      <c r="E15" s="5" t="s">
        <v>104</v>
      </c>
      <c r="F15" s="3">
        <f>IF(ISNUMBER(C15), IFERROR(VLOOKUP(LOWER(D15), UOM!$A$1:$B$5, 2, FALSE) * C15, "UOM UNRECOGNIZED"), "")</f>
        <v>1000</v>
      </c>
      <c r="G15" s="3">
        <f t="shared" si="0"/>
        <v>500</v>
      </c>
      <c r="H15" s="3">
        <f t="shared" si="1"/>
        <v>750</v>
      </c>
      <c r="I15" s="3" t="b">
        <f>IF(B15="", "", IFERROR(IF(MATCH(B15, NutrientAliases!$A$2:$A$5000, 0), TRUE), FALSE))</f>
        <v>1</v>
      </c>
    </row>
    <row r="16" spans="1:9" x14ac:dyDescent="0.35">
      <c r="A16" s="3" t="s">
        <v>700</v>
      </c>
      <c r="B16" s="3" t="s">
        <v>31</v>
      </c>
      <c r="C16" s="3">
        <v>1000</v>
      </c>
      <c r="D16" s="3" t="s">
        <v>107</v>
      </c>
      <c r="E16" s="5" t="s">
        <v>104</v>
      </c>
      <c r="F16" s="3">
        <f>IF(ISNUMBER(C16), IFERROR(VLOOKUP(LOWER(D16), UOM!$A$1:$B$5, 2, FALSE) * C16, "UOM UNRECOGNIZED"), "")</f>
        <v>1</v>
      </c>
      <c r="G16" s="3">
        <f t="shared" si="0"/>
        <v>0.5</v>
      </c>
      <c r="H16" s="3">
        <f t="shared" si="1"/>
        <v>0.75</v>
      </c>
      <c r="I16" s="3" t="b">
        <f>IF(B16="", "", IFERROR(IF(MATCH(B16, NutrientAliases!$A$2:$A$5000, 0), TRUE), FALSE))</f>
        <v>1</v>
      </c>
    </row>
    <row r="17" spans="1:9" x14ac:dyDescent="0.35">
      <c r="A17" s="3" t="s">
        <v>700</v>
      </c>
      <c r="B17" s="3" t="s">
        <v>45</v>
      </c>
      <c r="C17" s="3">
        <v>1100</v>
      </c>
      <c r="D17" s="3" t="s">
        <v>107</v>
      </c>
      <c r="E17" s="5" t="s">
        <v>104</v>
      </c>
      <c r="F17" s="3">
        <f>IF(ISNUMBER(C17), IFERROR(VLOOKUP(LOWER(D17), UOM!$A$1:$B$5, 2, FALSE) * C17, "UOM UNRECOGNIZED"), "")</f>
        <v>1.1000000000000001</v>
      </c>
      <c r="G17" s="3">
        <f t="shared" si="0"/>
        <v>0.55000000000000004</v>
      </c>
      <c r="H17" s="3">
        <f t="shared" si="1"/>
        <v>0.82500000000000007</v>
      </c>
      <c r="I17" s="3" t="b">
        <f>IF(B17="", "", IFERROR(IF(MATCH(B17, NutrientAliases!$A$2:$A$5000, 0), TRUE), FALSE))</f>
        <v>1</v>
      </c>
    </row>
    <row r="18" spans="1:9" x14ac:dyDescent="0.35">
      <c r="A18" s="3" t="s">
        <v>700</v>
      </c>
      <c r="B18" s="3" t="s">
        <v>10</v>
      </c>
      <c r="C18" s="3">
        <v>2000</v>
      </c>
      <c r="D18" s="3" t="s">
        <v>105</v>
      </c>
      <c r="E18" s="5" t="s">
        <v>104</v>
      </c>
      <c r="F18" s="3">
        <f>IF(ISNUMBER(C18), IFERROR(VLOOKUP(LOWER(D18), UOM!$A$1:$B$5, 2, FALSE) * C18, "UOM UNRECOGNIZED"), "")</f>
        <v>2000</v>
      </c>
      <c r="G18" s="3">
        <f t="shared" si="0"/>
        <v>1000</v>
      </c>
      <c r="H18" s="3">
        <f t="shared" si="1"/>
        <v>1500</v>
      </c>
      <c r="I18" s="3" t="b">
        <f>IF(B18="", "", IFERROR(IF(MATCH(B18, NutrientAliases!$A$2:$A$5000, 0), TRUE), FALSE))</f>
        <v>1</v>
      </c>
    </row>
    <row r="19" spans="1:9" x14ac:dyDescent="0.35">
      <c r="A19" s="3" t="s">
        <v>700</v>
      </c>
      <c r="B19" s="3" t="s">
        <v>49</v>
      </c>
      <c r="C19" s="3">
        <v>2000</v>
      </c>
      <c r="D19" s="3" t="s">
        <v>107</v>
      </c>
      <c r="E19" s="5" t="s">
        <v>104</v>
      </c>
      <c r="F19" s="3">
        <f>IF(ISNUMBER(C19), IFERROR(VLOOKUP(LOWER(D19), UOM!$A$1:$B$5, 2, FALSE) * C19, "UOM UNRECOGNIZED"), "")</f>
        <v>2</v>
      </c>
      <c r="G19" s="3">
        <f t="shared" si="0"/>
        <v>1</v>
      </c>
      <c r="H19" s="3">
        <f t="shared" si="1"/>
        <v>1.5</v>
      </c>
      <c r="I19" s="3" t="b">
        <f>IF(B19="", "", IFERROR(IF(MATCH(B19, NutrientAliases!$A$2:$A$5000, 0), TRUE), FALSE))</f>
        <v>1</v>
      </c>
    </row>
    <row r="20" spans="1:9" x14ac:dyDescent="0.35">
      <c r="A20" s="3" t="s">
        <v>700</v>
      </c>
      <c r="B20" s="3" t="s">
        <v>41</v>
      </c>
      <c r="C20" s="3">
        <v>2500</v>
      </c>
      <c r="D20" s="3" t="s">
        <v>105</v>
      </c>
      <c r="E20" s="5" t="s">
        <v>104</v>
      </c>
      <c r="F20" s="3">
        <f>IF(ISNUMBER(C20), IFERROR(VLOOKUP(LOWER(D20), UOM!$A$1:$B$5, 2, FALSE) * C20, "UOM UNRECOGNIZED"), "")</f>
        <v>2500</v>
      </c>
      <c r="G20" s="3">
        <f t="shared" si="0"/>
        <v>1250</v>
      </c>
      <c r="H20" s="3">
        <f t="shared" si="1"/>
        <v>1875</v>
      </c>
      <c r="I20" s="3" t="b">
        <f>IF(B20="", "", IFERROR(IF(MATCH(B20, NutrientAliases!$A$2:$A$5000, 0), TRUE), FALSE))</f>
        <v>1</v>
      </c>
    </row>
    <row r="21" spans="1:9" x14ac:dyDescent="0.35">
      <c r="A21" s="3" t="s">
        <v>700</v>
      </c>
      <c r="B21" s="3" t="s">
        <v>8</v>
      </c>
      <c r="C21" s="3">
        <v>3000</v>
      </c>
      <c r="D21" s="3" t="s">
        <v>107</v>
      </c>
      <c r="E21" s="5" t="s">
        <v>104</v>
      </c>
      <c r="F21" s="3">
        <f>IF(ISNUMBER(C21), IFERROR(VLOOKUP(LOWER(D21), UOM!$A$1:$B$5, 2, FALSE) * C21, "UOM UNRECOGNIZED"), "")</f>
        <v>3</v>
      </c>
      <c r="G21" s="3">
        <f t="shared" si="0"/>
        <v>1.5</v>
      </c>
      <c r="H21" s="3">
        <f t="shared" si="1"/>
        <v>2.25</v>
      </c>
      <c r="I21" s="3" t="b">
        <f>IF(B21="", "", IFERROR(IF(MATCH(B21, NutrientAliases!$A$2:$A$5000, 0), TRUE), FALSE))</f>
        <v>1</v>
      </c>
    </row>
    <row r="22" spans="1:9" x14ac:dyDescent="0.35">
      <c r="A22" s="3" t="s">
        <v>700</v>
      </c>
      <c r="B22" s="3" t="s">
        <v>43</v>
      </c>
      <c r="C22" s="3">
        <v>10000</v>
      </c>
      <c r="D22" s="3" t="s">
        <v>107</v>
      </c>
      <c r="E22" s="5" t="s">
        <v>104</v>
      </c>
      <c r="F22" s="3">
        <f>IF(ISNUMBER(C22), IFERROR(VLOOKUP(LOWER(D22), UOM!$A$1:$B$5, 2, FALSE) * C22, "UOM UNRECOGNIZED"), "")</f>
        <v>10</v>
      </c>
      <c r="G22" s="3">
        <f t="shared" si="0"/>
        <v>5</v>
      </c>
      <c r="H22" s="3">
        <f t="shared" si="1"/>
        <v>7.5</v>
      </c>
      <c r="I22" s="3" t="b">
        <f>IF(B22="", "", IFERROR(IF(MATCH(B22, NutrientAliases!$A$2:$A$5000, 0), TRUE), FALSE))</f>
        <v>1</v>
      </c>
    </row>
    <row r="23" spans="1:9" x14ac:dyDescent="0.35">
      <c r="A23" s="3" t="s">
        <v>700</v>
      </c>
      <c r="B23" s="3" t="s">
        <v>19</v>
      </c>
      <c r="C23" s="3" t="s">
        <v>106</v>
      </c>
      <c r="E23" s="5" t="s">
        <v>104</v>
      </c>
      <c r="F23" s="3" t="str">
        <f>IF(ISNUMBER(C23), IFERROR(VLOOKUP(LOWER(D23), UOM!$A$1:$B$5, 2, FALSE) * C23, "UOM UNRECOGNIZED"), "")</f>
        <v/>
      </c>
      <c r="G23" s="3" t="str">
        <f t="shared" si="0"/>
        <v/>
      </c>
      <c r="H23" s="3" t="str">
        <f t="shared" si="1"/>
        <v/>
      </c>
      <c r="I23" s="3" t="b">
        <f>IF(B23="", "", IFERROR(IF(MATCH(B23, NutrientAliases!$A$2:$A$5000, 0), TRUE), FALSE))</f>
        <v>1</v>
      </c>
    </row>
    <row r="24" spans="1:9" x14ac:dyDescent="0.35">
      <c r="A24" s="3" t="s">
        <v>700</v>
      </c>
      <c r="B24" s="3" t="s">
        <v>21</v>
      </c>
      <c r="C24" s="3" t="s">
        <v>106</v>
      </c>
      <c r="E24" s="5" t="s">
        <v>104</v>
      </c>
      <c r="F24" s="3" t="str">
        <f>IF(ISNUMBER(C24), IFERROR(VLOOKUP(LOWER(D24), UOM!$A$1:$B$5, 2, FALSE) * C24, "UOM UNRECOGNIZED"), "")</f>
        <v/>
      </c>
      <c r="G24" s="3" t="str">
        <f t="shared" si="0"/>
        <v/>
      </c>
      <c r="H24" s="3" t="str">
        <f t="shared" si="1"/>
        <v/>
      </c>
      <c r="I24" s="3" t="b">
        <f>IF(B24="", "", IFERROR(IF(MATCH(B24, NutrientAliases!$A$2:$A$5000, 0), TRUE), FALSE))</f>
        <v>1</v>
      </c>
    </row>
    <row r="25" spans="1:9" x14ac:dyDescent="0.35">
      <c r="A25" s="3" t="s">
        <v>700</v>
      </c>
      <c r="B25" s="3" t="s">
        <v>25</v>
      </c>
      <c r="C25" s="3" t="s">
        <v>106</v>
      </c>
      <c r="E25" s="5" t="s">
        <v>104</v>
      </c>
      <c r="F25" s="3" t="str">
        <f>IF(ISNUMBER(C25), IFERROR(VLOOKUP(LOWER(D25), UOM!$A$1:$B$5, 2, FALSE) * C25, "UOM UNRECOGNIZED"), "")</f>
        <v/>
      </c>
      <c r="G25" s="3" t="str">
        <f t="shared" si="0"/>
        <v/>
      </c>
      <c r="H25" s="3" t="str">
        <f t="shared" si="1"/>
        <v/>
      </c>
      <c r="I25" s="3" t="b">
        <f>IF(B25="", "", IFERROR(IF(MATCH(B25, NutrientAliases!$A$2:$A$5000, 0), TRUE), FALSE))</f>
        <v>1</v>
      </c>
    </row>
    <row r="26" spans="1:9" x14ac:dyDescent="0.35">
      <c r="A26" s="3" t="s">
        <v>700</v>
      </c>
      <c r="B26" s="3" t="s">
        <v>33</v>
      </c>
      <c r="C26" s="3" t="s">
        <v>106</v>
      </c>
      <c r="E26" s="5" t="s">
        <v>104</v>
      </c>
      <c r="F26" s="3" t="str">
        <f>IF(ISNUMBER(C26), IFERROR(VLOOKUP(LOWER(D26), UOM!$A$1:$B$5, 2, FALSE) * C26, "UOM UNRECOGNIZED"), "")</f>
        <v/>
      </c>
      <c r="G26" s="3" t="str">
        <f t="shared" si="0"/>
        <v/>
      </c>
      <c r="H26" s="3" t="str">
        <f t="shared" si="1"/>
        <v/>
      </c>
      <c r="I26" s="3" t="b">
        <f>IF(B26="", "", IFERROR(IF(MATCH(B26, NutrientAliases!$A$2:$A$5000, 0), TRUE), FALSE))</f>
        <v>1</v>
      </c>
    </row>
    <row r="27" spans="1:9" x14ac:dyDescent="0.35">
      <c r="A27" s="3" t="s">
        <v>700</v>
      </c>
      <c r="B27" s="3" t="s">
        <v>36</v>
      </c>
      <c r="C27" s="3" t="s">
        <v>106</v>
      </c>
      <c r="E27" s="5" t="s">
        <v>104</v>
      </c>
      <c r="F27" s="3" t="str">
        <f>IF(ISNUMBER(C27), IFERROR(VLOOKUP(LOWER(D27), UOM!$A$1:$B$5, 2, FALSE) * C27, "UOM UNRECOGNIZED"), "")</f>
        <v/>
      </c>
      <c r="G27" s="3" t="str">
        <f t="shared" si="0"/>
        <v/>
      </c>
      <c r="H27" s="3" t="str">
        <f t="shared" si="1"/>
        <v/>
      </c>
      <c r="I27" s="3" t="b">
        <f>IF(B27="", "", IFERROR(IF(MATCH(B27, NutrientAliases!$A$2:$A$5000, 0), TRUE), FALSE))</f>
        <v>1</v>
      </c>
    </row>
    <row r="28" spans="1:9" x14ac:dyDescent="0.35">
      <c r="A28" s="3" t="s">
        <v>700</v>
      </c>
      <c r="B28" s="3" t="s">
        <v>37</v>
      </c>
      <c r="C28" s="3" t="s">
        <v>106</v>
      </c>
      <c r="E28" s="5" t="s">
        <v>104</v>
      </c>
      <c r="F28" s="3" t="str">
        <f>IF(ISNUMBER(C28), IFERROR(VLOOKUP(LOWER(D28), UOM!$A$1:$B$5, 2, FALSE) * C28, "UOM UNRECOGNIZED"), "")</f>
        <v/>
      </c>
      <c r="G28" s="3" t="str">
        <f t="shared" si="0"/>
        <v/>
      </c>
      <c r="H28" s="3" t="str">
        <f t="shared" si="1"/>
        <v/>
      </c>
      <c r="I28" s="3" t="b">
        <f>IF(B28="", "", IFERROR(IF(MATCH(B28, NutrientAliases!$A$2:$A$5000, 0), TRUE), FALSE))</f>
        <v>1</v>
      </c>
    </row>
    <row r="29" spans="1:9" x14ac:dyDescent="0.35">
      <c r="A29" s="3" t="s">
        <v>700</v>
      </c>
      <c r="B29" s="3" t="s">
        <v>57</v>
      </c>
      <c r="C29" s="3" t="s">
        <v>106</v>
      </c>
      <c r="E29" s="5" t="s">
        <v>104</v>
      </c>
      <c r="F29" s="3" t="str">
        <f>IF(ISNUMBER(C29), IFERROR(VLOOKUP(LOWER(D29), UOM!$A$1:$B$5, 2, FALSE) * C29, "UOM UNRECOGNIZED"), "")</f>
        <v/>
      </c>
      <c r="G29" s="3" t="str">
        <f t="shared" si="0"/>
        <v/>
      </c>
      <c r="H29" s="3" t="str">
        <f t="shared" si="1"/>
        <v/>
      </c>
      <c r="I29" s="3" t="b">
        <f>IF(B29="", "", IFERROR(IF(MATCH(B29, NutrientAliases!$A$2:$A$5000, 0), TRUE), FALSE))</f>
        <v>1</v>
      </c>
    </row>
    <row r="30" spans="1:9" x14ac:dyDescent="0.35">
      <c r="A30" s="3" t="s">
        <v>700</v>
      </c>
      <c r="B30" s="3" t="s">
        <v>42</v>
      </c>
      <c r="C30" s="3" t="s">
        <v>106</v>
      </c>
      <c r="E30" s="5" t="s">
        <v>104</v>
      </c>
      <c r="F30" s="3" t="str">
        <f>IF(ISNUMBER(C30), IFERROR(VLOOKUP(LOWER(D30), UOM!$A$1:$B$5, 2, FALSE) * C30, "UOM UNRECOGNIZED"), "")</f>
        <v/>
      </c>
      <c r="G30" s="3" t="str">
        <f t="shared" si="0"/>
        <v/>
      </c>
      <c r="H30" s="3" t="str">
        <f t="shared" si="1"/>
        <v/>
      </c>
      <c r="I30" s="3" t="b">
        <f>IF(B30="", "", IFERROR(IF(MATCH(B30, NutrientAliases!$A$2:$A$5000, 0), TRUE), FALSE))</f>
        <v>1</v>
      </c>
    </row>
    <row r="31" spans="1:9" x14ac:dyDescent="0.35">
      <c r="A31" s="3" t="s">
        <v>700</v>
      </c>
      <c r="B31" s="3" t="s">
        <v>52</v>
      </c>
      <c r="C31" s="3" t="s">
        <v>106</v>
      </c>
      <c r="E31" s="5" t="s">
        <v>104</v>
      </c>
      <c r="F31" s="3" t="str">
        <f>IF(ISNUMBER(C31), IFERROR(VLOOKUP(LOWER(D31), UOM!$A$1:$B$5, 2, FALSE) * C31, "UOM UNRECOGNIZED"), "")</f>
        <v/>
      </c>
      <c r="G31" s="3" t="str">
        <f t="shared" si="0"/>
        <v/>
      </c>
      <c r="H31" s="3" t="str">
        <f t="shared" si="1"/>
        <v/>
      </c>
      <c r="I31" s="3" t="b">
        <f>IF(B31="", "", IFERROR(IF(MATCH(B31, NutrientAliases!$A$2:$A$5000, 0), TRUE), FALSE))</f>
        <v>1</v>
      </c>
    </row>
    <row r="32" spans="1:9" x14ac:dyDescent="0.35">
      <c r="A32" s="3" t="s">
        <v>117</v>
      </c>
      <c r="B32" s="3" t="s">
        <v>49</v>
      </c>
      <c r="C32" s="3">
        <v>0.6</v>
      </c>
      <c r="D32" s="3" t="s">
        <v>105</v>
      </c>
      <c r="E32" s="5" t="s">
        <v>116</v>
      </c>
      <c r="F32" s="3">
        <f>IF(ISNUMBER(C32), IFERROR(VLOOKUP(LOWER(D32), UOM!$A$1:$B$5, 2, FALSE) * C32, "UOM UNRECOGNIZED"), "")</f>
        <v>0.6</v>
      </c>
      <c r="G32" s="3">
        <f t="shared" si="0"/>
        <v>0.3</v>
      </c>
      <c r="H32" s="3">
        <f t="shared" si="1"/>
        <v>0.44999999999999996</v>
      </c>
      <c r="I32" s="3" t="b">
        <f>IF(B32="", "", IFERROR(IF(MATCH(B32, NutrientAliases!$A$2:$A$5000, 0), TRUE), FALSE))</f>
        <v>1</v>
      </c>
    </row>
    <row r="33" spans="1:9" x14ac:dyDescent="0.35">
      <c r="A33" s="3" t="s">
        <v>117</v>
      </c>
      <c r="B33" s="3" t="s">
        <v>43</v>
      </c>
      <c r="C33" s="3">
        <v>5</v>
      </c>
      <c r="D33" s="3" t="s">
        <v>105</v>
      </c>
      <c r="E33" s="5" t="s">
        <v>116</v>
      </c>
      <c r="F33" s="3">
        <f>IF(ISNUMBER(C33), IFERROR(VLOOKUP(LOWER(D33), UOM!$A$1:$B$5, 2, FALSE) * C33, "UOM UNRECOGNIZED"), "")</f>
        <v>5</v>
      </c>
      <c r="G33" s="3">
        <f t="shared" ref="G33:G89" si="2">IFERROR(F33*0.5, "")</f>
        <v>2.5</v>
      </c>
      <c r="H33" s="3">
        <f t="shared" ref="H33:H89" si="3">IFERROR(F33*0.75, "")</f>
        <v>3.75</v>
      </c>
      <c r="I33" s="3" t="b">
        <f>IF(B33="", "", IFERROR(IF(MATCH(B33, NutrientAliases!$A$2:$A$5000, 0), TRUE), FALSE))</f>
        <v>1</v>
      </c>
    </row>
    <row r="34" spans="1:9" x14ac:dyDescent="0.35">
      <c r="A34" s="3" t="s">
        <v>117</v>
      </c>
      <c r="B34" s="3" t="s">
        <v>44</v>
      </c>
      <c r="C34" s="3">
        <v>7</v>
      </c>
      <c r="D34" s="3" t="s">
        <v>105</v>
      </c>
      <c r="E34" s="5" t="s">
        <v>116</v>
      </c>
      <c r="F34" s="3">
        <f>IF(ISNUMBER(C34), IFERROR(VLOOKUP(LOWER(D34), UOM!$A$1:$B$5, 2, FALSE) * C34, "UOM UNRECOGNIZED"), "")</f>
        <v>7</v>
      </c>
      <c r="G34" s="3">
        <f t="shared" si="2"/>
        <v>3.5</v>
      </c>
      <c r="H34" s="3">
        <f t="shared" si="3"/>
        <v>5.25</v>
      </c>
      <c r="I34" s="3" t="b">
        <f>IF(B34="", "", IFERROR(IF(MATCH(B34, NutrientAliases!$A$2:$A$5000, 0), TRUE), FALSE))</f>
        <v>1</v>
      </c>
    </row>
    <row r="35" spans="1:9" x14ac:dyDescent="0.35">
      <c r="A35" s="3" t="s">
        <v>117</v>
      </c>
      <c r="B35" s="3" t="s">
        <v>58</v>
      </c>
      <c r="C35" s="3">
        <v>10</v>
      </c>
      <c r="D35" s="3" t="s">
        <v>105</v>
      </c>
      <c r="E35" s="5" t="s">
        <v>116</v>
      </c>
      <c r="F35" s="3">
        <f>IF(ISNUMBER(C35), IFERROR(VLOOKUP(LOWER(D35), UOM!$A$1:$B$5, 2, FALSE) * C35, "UOM UNRECOGNIZED"), "")</f>
        <v>10</v>
      </c>
      <c r="G35" s="3">
        <f t="shared" si="2"/>
        <v>5</v>
      </c>
      <c r="H35" s="3">
        <f t="shared" si="3"/>
        <v>7.5</v>
      </c>
      <c r="I35" s="3" t="b">
        <f>IF(B35="", "", IFERROR(IF(MATCH(B35, NutrientAliases!$A$2:$A$5000, 0), TRUE), FALSE))</f>
        <v>1</v>
      </c>
    </row>
    <row r="36" spans="1:9" x14ac:dyDescent="0.35">
      <c r="A36" s="3" t="s">
        <v>117</v>
      </c>
      <c r="B36" s="3" t="s">
        <v>40</v>
      </c>
      <c r="C36" s="3">
        <v>10</v>
      </c>
      <c r="D36" s="3" t="s">
        <v>105</v>
      </c>
      <c r="E36" s="5" t="s">
        <v>116</v>
      </c>
      <c r="F36" s="3">
        <f>IF(ISNUMBER(C36), IFERROR(VLOOKUP(LOWER(D36), UOM!$A$1:$B$5, 2, FALSE) * C36, "UOM UNRECOGNIZED"), "")</f>
        <v>10</v>
      </c>
      <c r="G36" s="3">
        <f t="shared" si="2"/>
        <v>5</v>
      </c>
      <c r="H36" s="3">
        <f t="shared" si="3"/>
        <v>7.5</v>
      </c>
      <c r="I36" s="3" t="b">
        <f>IF(B36="", "", IFERROR(IF(MATCH(B36, NutrientAliases!$A$2:$A$5000, 0), TRUE), FALSE))</f>
        <v>1</v>
      </c>
    </row>
    <row r="37" spans="1:9" x14ac:dyDescent="0.35">
      <c r="A37" s="3" t="s">
        <v>117</v>
      </c>
      <c r="B37" s="3" t="s">
        <v>124</v>
      </c>
      <c r="C37" s="3">
        <v>25</v>
      </c>
      <c r="D37" s="3" t="s">
        <v>105</v>
      </c>
      <c r="E37" s="5" t="s">
        <v>116</v>
      </c>
      <c r="F37" s="3">
        <f>IF(ISNUMBER(C37), IFERROR(VLOOKUP(LOWER(D37), UOM!$A$1:$B$5, 2, FALSE) * C37, "UOM UNRECOGNIZED"), "")</f>
        <v>25</v>
      </c>
      <c r="G37" s="3">
        <f t="shared" si="2"/>
        <v>12.5</v>
      </c>
      <c r="H37" s="3">
        <f t="shared" si="3"/>
        <v>18.75</v>
      </c>
      <c r="I37" s="3" t="b">
        <f>IF(B37="", "", IFERROR(IF(MATCH(B37, NutrientAliases!$A$2:$A$5000, 0), TRUE), FALSE))</f>
        <v>1</v>
      </c>
    </row>
    <row r="38" spans="1:9" x14ac:dyDescent="0.35">
      <c r="A38" s="3" t="s">
        <v>117</v>
      </c>
      <c r="B38" s="3" t="s">
        <v>54</v>
      </c>
      <c r="C38" s="3">
        <v>25</v>
      </c>
      <c r="D38" s="3" t="s">
        <v>105</v>
      </c>
      <c r="E38" s="5" t="s">
        <v>116</v>
      </c>
      <c r="F38" s="3">
        <f>IF(ISNUMBER(C38), IFERROR(VLOOKUP(LOWER(D38), UOM!$A$1:$B$5, 2, FALSE) * C38, "UOM UNRECOGNIZED"), "")</f>
        <v>25</v>
      </c>
      <c r="G38" s="3">
        <f t="shared" si="2"/>
        <v>12.5</v>
      </c>
      <c r="H38" s="3">
        <f t="shared" si="3"/>
        <v>18.75</v>
      </c>
      <c r="I38" s="3" t="b">
        <f>IF(B38="", "", IFERROR(IF(MATCH(B38, NutrientAliases!$A$2:$A$5000, 0), TRUE), FALSE))</f>
        <v>1</v>
      </c>
    </row>
    <row r="39" spans="1:9" x14ac:dyDescent="0.35">
      <c r="A39" s="3" t="s">
        <v>117</v>
      </c>
      <c r="B39" s="3" t="s">
        <v>123</v>
      </c>
      <c r="C39" s="3">
        <v>100</v>
      </c>
      <c r="D39" s="3" t="s">
        <v>107</v>
      </c>
      <c r="E39" s="5" t="s">
        <v>116</v>
      </c>
      <c r="F39" s="3">
        <f>IF(ISNUMBER(C39), IFERROR(VLOOKUP(LOWER(D39), UOM!$A$1:$B$5, 2, FALSE) * C39, "UOM UNRECOGNIZED"), "")</f>
        <v>0.1</v>
      </c>
      <c r="G39" s="3">
        <f t="shared" si="2"/>
        <v>0.05</v>
      </c>
      <c r="H39" s="3">
        <f t="shared" si="3"/>
        <v>7.5000000000000011E-2</v>
      </c>
      <c r="I39" s="3" t="b">
        <f>IF(B39="", "", IFERROR(IF(MATCH(B39, NutrientAliases!$A$2:$A$5000, 0), TRUE), FALSE))</f>
        <v>1</v>
      </c>
    </row>
    <row r="40" spans="1:9" x14ac:dyDescent="0.35">
      <c r="A40" s="3" t="s">
        <v>117</v>
      </c>
      <c r="B40" s="3" t="s">
        <v>47</v>
      </c>
      <c r="C40" s="3">
        <v>250</v>
      </c>
      <c r="D40" s="3" t="s">
        <v>105</v>
      </c>
      <c r="E40" s="5" t="s">
        <v>116</v>
      </c>
      <c r="F40" s="3">
        <f>IF(ISNUMBER(C40), IFERROR(VLOOKUP(LOWER(D40), UOM!$A$1:$B$5, 2, FALSE) * C40, "UOM UNRECOGNIZED"), "")</f>
        <v>250</v>
      </c>
      <c r="G40" s="3">
        <f t="shared" si="2"/>
        <v>125</v>
      </c>
      <c r="H40" s="3">
        <f t="shared" si="3"/>
        <v>187.5</v>
      </c>
      <c r="I40" s="3" t="b">
        <f>IF(B40="", "", IFERROR(IF(MATCH(B40, NutrientAliases!$A$2:$A$5000, 0), TRUE), FALSE))</f>
        <v>1</v>
      </c>
    </row>
    <row r="41" spans="1:9" x14ac:dyDescent="0.35">
      <c r="A41" s="3" t="s">
        <v>117</v>
      </c>
      <c r="B41" s="3" t="s">
        <v>122</v>
      </c>
      <c r="C41" s="3">
        <v>300</v>
      </c>
      <c r="D41" s="3" t="s">
        <v>105</v>
      </c>
      <c r="E41" s="5" t="s">
        <v>116</v>
      </c>
      <c r="F41" s="3">
        <f>IF(ISNUMBER(C41), IFERROR(VLOOKUP(LOWER(D41), UOM!$A$1:$B$5, 2, FALSE) * C41, "UOM UNRECOGNIZED"), "")</f>
        <v>300</v>
      </c>
      <c r="G41" s="3">
        <f t="shared" si="2"/>
        <v>150</v>
      </c>
      <c r="H41" s="3">
        <f t="shared" si="3"/>
        <v>225</v>
      </c>
      <c r="I41" s="3" t="b">
        <f>IF(B41="", "", IFERROR(IF(MATCH(B41, NutrientAliases!$A$2:$A$5000, 0), TRUE), FALSE))</f>
        <v>1</v>
      </c>
    </row>
    <row r="42" spans="1:9" x14ac:dyDescent="0.35">
      <c r="A42" s="3" t="s">
        <v>117</v>
      </c>
      <c r="B42" s="3" t="s">
        <v>53</v>
      </c>
      <c r="C42" s="3">
        <v>300</v>
      </c>
      <c r="D42" s="3" t="s">
        <v>107</v>
      </c>
      <c r="E42" s="5" t="s">
        <v>116</v>
      </c>
      <c r="F42" s="3">
        <f>IF(ISNUMBER(C42), IFERROR(VLOOKUP(LOWER(D42), UOM!$A$1:$B$5, 2, FALSE) * C42, "UOM UNRECOGNIZED"), "")</f>
        <v>0.3</v>
      </c>
      <c r="G42" s="3">
        <f t="shared" si="2"/>
        <v>0.15</v>
      </c>
      <c r="H42" s="3">
        <f t="shared" si="3"/>
        <v>0.22499999999999998</v>
      </c>
      <c r="I42" s="3" t="b">
        <f>IF(B42="", "", IFERROR(IF(MATCH(B42, NutrientAliases!$A$2:$A$5000, 0), TRUE), FALSE))</f>
        <v>1</v>
      </c>
    </row>
    <row r="43" spans="1:9" x14ac:dyDescent="0.35">
      <c r="A43" s="3" t="s">
        <v>117</v>
      </c>
      <c r="B43" s="3" t="s">
        <v>45</v>
      </c>
      <c r="C43" s="3">
        <v>600</v>
      </c>
      <c r="D43" s="3" t="s">
        <v>107</v>
      </c>
      <c r="E43" s="5" t="s">
        <v>116</v>
      </c>
      <c r="F43" s="3">
        <f>IF(ISNUMBER(C43), IFERROR(VLOOKUP(LOWER(D43), UOM!$A$1:$B$5, 2, FALSE) * C43, "UOM UNRECOGNIZED"), "")</f>
        <v>0.6</v>
      </c>
      <c r="G43" s="3">
        <f t="shared" si="2"/>
        <v>0.3</v>
      </c>
      <c r="H43" s="3">
        <f t="shared" si="3"/>
        <v>0.44999999999999996</v>
      </c>
      <c r="I43" s="3" t="b">
        <f>IF(B43="", "", IFERROR(IF(MATCH(B43, NutrientAliases!$A$2:$A$5000, 0), TRUE), FALSE))</f>
        <v>1</v>
      </c>
    </row>
    <row r="44" spans="1:9" x14ac:dyDescent="0.35">
      <c r="A44" s="3" t="s">
        <v>117</v>
      </c>
      <c r="B44" s="3" t="s">
        <v>59</v>
      </c>
      <c r="C44" s="3">
        <v>900</v>
      </c>
      <c r="D44" s="3" t="s">
        <v>105</v>
      </c>
      <c r="E44" s="5" t="s">
        <v>116</v>
      </c>
      <c r="F44" s="3">
        <f>IF(ISNUMBER(C44), IFERROR(VLOOKUP(LOWER(D44), UOM!$A$1:$B$5, 2, FALSE) * C44, "UOM UNRECOGNIZED"), "")</f>
        <v>900</v>
      </c>
      <c r="G44" s="3">
        <f t="shared" si="2"/>
        <v>450</v>
      </c>
      <c r="H44" s="3">
        <f t="shared" si="3"/>
        <v>675</v>
      </c>
      <c r="I44" s="3" t="b">
        <f>IF(B44="", "", IFERROR(IF(MATCH(B44, NutrientAliases!$A$2:$A$5000, 0), TRUE), FALSE))</f>
        <v>1</v>
      </c>
    </row>
    <row r="45" spans="1:9" x14ac:dyDescent="0.35">
      <c r="A45" s="3" t="s">
        <v>117</v>
      </c>
      <c r="B45" s="3" t="s">
        <v>32</v>
      </c>
      <c r="C45" s="3">
        <v>1000</v>
      </c>
      <c r="D45" s="3" t="s">
        <v>107</v>
      </c>
      <c r="E45" s="5" t="s">
        <v>116</v>
      </c>
      <c r="F45" s="3">
        <f>IF(ISNUMBER(C45), IFERROR(VLOOKUP(LOWER(D45), UOM!$A$1:$B$5, 2, FALSE) * C45, "UOM UNRECOGNIZED"), "")</f>
        <v>1</v>
      </c>
      <c r="G45" s="3">
        <f t="shared" si="2"/>
        <v>0.5</v>
      </c>
      <c r="H45" s="3">
        <f t="shared" si="3"/>
        <v>0.75</v>
      </c>
      <c r="I45" s="3" t="b">
        <f>IF(B45="", "", IFERROR(IF(MATCH(B45, NutrientAliases!$A$2:$A$5000, 0), TRUE), FALSE))</f>
        <v>1</v>
      </c>
    </row>
    <row r="46" spans="1:9" x14ac:dyDescent="0.35">
      <c r="A46" s="3" t="s">
        <v>117</v>
      </c>
      <c r="B46" s="3" t="s">
        <v>41</v>
      </c>
      <c r="C46" s="3">
        <v>2500</v>
      </c>
      <c r="D46" s="3" t="s">
        <v>105</v>
      </c>
      <c r="E46" s="5" t="s">
        <v>116</v>
      </c>
      <c r="F46" s="3">
        <f>IF(ISNUMBER(C46), IFERROR(VLOOKUP(LOWER(D46), UOM!$A$1:$B$5, 2, FALSE) * C46, "UOM UNRECOGNIZED"), "")</f>
        <v>2500</v>
      </c>
      <c r="G46" s="3">
        <f t="shared" si="2"/>
        <v>1250</v>
      </c>
      <c r="H46" s="3">
        <f t="shared" si="3"/>
        <v>1875</v>
      </c>
      <c r="I46" s="3" t="b">
        <f>IF(B46="", "", IFERROR(IF(MATCH(B46, NutrientAliases!$A$2:$A$5000, 0), TRUE), FALSE))</f>
        <v>1</v>
      </c>
    </row>
    <row r="47" spans="1:9" x14ac:dyDescent="0.35">
      <c r="A47" s="3" t="s">
        <v>117</v>
      </c>
      <c r="B47" s="3" t="s">
        <v>121</v>
      </c>
      <c r="C47" s="3">
        <v>3000</v>
      </c>
      <c r="D47" s="3" t="s">
        <v>107</v>
      </c>
      <c r="E47" s="5" t="s">
        <v>116</v>
      </c>
      <c r="F47" s="3">
        <f>IF(ISNUMBER(C47), IFERROR(VLOOKUP(LOWER(D47), UOM!$A$1:$B$5, 2, FALSE) * C47, "UOM UNRECOGNIZED"), "")</f>
        <v>3</v>
      </c>
      <c r="G47" s="3">
        <f t="shared" si="2"/>
        <v>1.5</v>
      </c>
      <c r="H47" s="3">
        <f t="shared" si="3"/>
        <v>2.25</v>
      </c>
      <c r="I47" s="3" t="b">
        <f>IF(B47="", "", IFERROR(IF(MATCH(B47, NutrientAliases!$A$2:$A$5000, 0), TRUE), FALSE))</f>
        <v>1</v>
      </c>
    </row>
    <row r="48" spans="1:9" x14ac:dyDescent="0.35">
      <c r="A48" s="3" t="s">
        <v>117</v>
      </c>
      <c r="B48" s="3" t="s">
        <v>120</v>
      </c>
      <c r="C48" s="3" t="s">
        <v>106</v>
      </c>
      <c r="E48" s="5" t="s">
        <v>116</v>
      </c>
      <c r="F48" s="3" t="str">
        <f>IF(ISNUMBER(C48), IFERROR(VLOOKUP(LOWER(D48), UOM!$A$1:$B$5, 2, FALSE) * C48, "UOM UNRECOGNIZED"), "")</f>
        <v/>
      </c>
      <c r="G48" s="3" t="str">
        <f t="shared" si="2"/>
        <v/>
      </c>
      <c r="H48" s="3" t="str">
        <f t="shared" si="3"/>
        <v/>
      </c>
      <c r="I48" s="3" t="b">
        <f>IF(B48="", "", IFERROR(IF(MATCH(B48, NutrientAliases!$A$2:$A$5000, 0), TRUE), FALSE))</f>
        <v>1</v>
      </c>
    </row>
    <row r="49" spans="1:9" x14ac:dyDescent="0.35">
      <c r="A49" s="3" t="s">
        <v>117</v>
      </c>
      <c r="B49" s="3" t="s">
        <v>119</v>
      </c>
      <c r="C49" s="3" t="s">
        <v>106</v>
      </c>
      <c r="E49" s="5" t="s">
        <v>116</v>
      </c>
      <c r="F49" s="3" t="str">
        <f>IF(ISNUMBER(C49), IFERROR(VLOOKUP(LOWER(D49), UOM!$A$1:$B$5, 2, FALSE) * C49, "UOM UNRECOGNIZED"), "")</f>
        <v/>
      </c>
      <c r="G49" s="3" t="str">
        <f t="shared" si="2"/>
        <v/>
      </c>
      <c r="H49" s="3" t="str">
        <f t="shared" si="3"/>
        <v/>
      </c>
      <c r="I49" s="3" t="b">
        <f>IF(B49="", "", IFERROR(IF(MATCH(B49, NutrientAliases!$A$2:$A$5000, 0), TRUE), FALSE))</f>
        <v>1</v>
      </c>
    </row>
    <row r="50" spans="1:9" x14ac:dyDescent="0.35">
      <c r="A50" s="3" t="s">
        <v>117</v>
      </c>
      <c r="B50" s="3" t="s">
        <v>118</v>
      </c>
      <c r="C50" s="3" t="s">
        <v>106</v>
      </c>
      <c r="E50" s="5" t="s">
        <v>116</v>
      </c>
      <c r="F50" s="3" t="str">
        <f>IF(ISNUMBER(C50), IFERROR(VLOOKUP(LOWER(D50), UOM!$A$1:$B$5, 2, FALSE) * C50, "UOM UNRECOGNIZED"), "")</f>
        <v/>
      </c>
      <c r="G50" s="3" t="str">
        <f t="shared" si="2"/>
        <v/>
      </c>
      <c r="H50" s="3" t="str">
        <f t="shared" si="3"/>
        <v/>
      </c>
      <c r="I50" s="3" t="b">
        <f>IF(B50="", "", IFERROR(IF(MATCH(B50, NutrientAliases!$A$2:$A$5000, 0), TRUE), FALSE))</f>
        <v>1</v>
      </c>
    </row>
    <row r="51" spans="1:9" x14ac:dyDescent="0.35">
      <c r="A51" s="3" t="s">
        <v>117</v>
      </c>
      <c r="B51" s="3" t="s">
        <v>36</v>
      </c>
      <c r="C51" s="3" t="s">
        <v>106</v>
      </c>
      <c r="E51" s="5" t="s">
        <v>116</v>
      </c>
      <c r="F51" s="3" t="str">
        <f>IF(ISNUMBER(C51), IFERROR(VLOOKUP(LOWER(D51), UOM!$A$1:$B$5, 2, FALSE) * C51, "UOM UNRECOGNIZED"), "")</f>
        <v/>
      </c>
      <c r="G51" s="3" t="str">
        <f t="shared" si="2"/>
        <v/>
      </c>
      <c r="H51" s="3" t="str">
        <f t="shared" si="3"/>
        <v/>
      </c>
      <c r="I51" s="3" t="b">
        <f>IF(B51="", "", IFERROR(IF(MATCH(B51, NutrientAliases!$A$2:$A$5000, 0), TRUE), FALSE))</f>
        <v>1</v>
      </c>
    </row>
    <row r="52" spans="1:9" x14ac:dyDescent="0.35">
      <c r="A52" s="3" t="s">
        <v>117</v>
      </c>
      <c r="B52" s="3" t="s">
        <v>37</v>
      </c>
      <c r="C52" s="3" t="s">
        <v>106</v>
      </c>
      <c r="E52" s="5" t="s">
        <v>116</v>
      </c>
      <c r="F52" s="3" t="str">
        <f>IF(ISNUMBER(C52), IFERROR(VLOOKUP(LOWER(D52), UOM!$A$1:$B$5, 2, FALSE) * C52, "UOM UNRECOGNIZED"), "")</f>
        <v/>
      </c>
      <c r="G52" s="3" t="str">
        <f t="shared" si="2"/>
        <v/>
      </c>
      <c r="H52" s="3" t="str">
        <f t="shared" si="3"/>
        <v/>
      </c>
      <c r="I52" s="3" t="b">
        <f>IF(B52="", "", IFERROR(IF(MATCH(B52, NutrientAliases!$A$2:$A$5000, 0), TRUE), FALSE))</f>
        <v>1</v>
      </c>
    </row>
    <row r="53" spans="1:9" x14ac:dyDescent="0.35">
      <c r="A53" s="3" t="s">
        <v>117</v>
      </c>
      <c r="B53" s="3" t="s">
        <v>57</v>
      </c>
      <c r="C53" s="3" t="s">
        <v>106</v>
      </c>
      <c r="E53" s="5" t="s">
        <v>116</v>
      </c>
      <c r="F53" s="3" t="str">
        <f>IF(ISNUMBER(C53), IFERROR(VLOOKUP(LOWER(D53), UOM!$A$1:$B$5, 2, FALSE) * C53, "UOM UNRECOGNIZED"), "")</f>
        <v/>
      </c>
      <c r="G53" s="3" t="str">
        <f t="shared" si="2"/>
        <v/>
      </c>
      <c r="H53" s="3" t="str">
        <f t="shared" si="3"/>
        <v/>
      </c>
      <c r="I53" s="3" t="b">
        <f>IF(B53="", "", IFERROR(IF(MATCH(B53, NutrientAliases!$A$2:$A$5000, 0), TRUE), FALSE))</f>
        <v>1</v>
      </c>
    </row>
    <row r="54" spans="1:9" x14ac:dyDescent="0.35">
      <c r="A54" s="3" t="s">
        <v>117</v>
      </c>
      <c r="B54" s="3" t="s">
        <v>42</v>
      </c>
      <c r="C54" s="3" t="s">
        <v>106</v>
      </c>
      <c r="E54" s="5" t="s">
        <v>116</v>
      </c>
      <c r="F54" s="3" t="str">
        <f>IF(ISNUMBER(C54), IFERROR(VLOOKUP(LOWER(D54), UOM!$A$1:$B$5, 2, FALSE) * C54, "UOM UNRECOGNIZED"), "")</f>
        <v/>
      </c>
      <c r="G54" s="3" t="str">
        <f t="shared" si="2"/>
        <v/>
      </c>
      <c r="H54" s="3" t="str">
        <f t="shared" si="3"/>
        <v/>
      </c>
      <c r="I54" s="3" t="b">
        <f>IF(B54="", "", IFERROR(IF(MATCH(B54, NutrientAliases!$A$2:$A$5000, 0), TRUE), FALSE))</f>
        <v>1</v>
      </c>
    </row>
    <row r="55" spans="1:9" x14ac:dyDescent="0.35">
      <c r="A55" s="3" t="s">
        <v>117</v>
      </c>
      <c r="B55" s="3" t="s">
        <v>46</v>
      </c>
      <c r="C55" s="3" t="s">
        <v>106</v>
      </c>
      <c r="E55" s="5" t="s">
        <v>116</v>
      </c>
      <c r="F55" s="3" t="str">
        <f>IF(ISNUMBER(C55), IFERROR(VLOOKUP(LOWER(D55), UOM!$A$1:$B$5, 2, FALSE) * C55, "UOM UNRECOGNIZED"), "")</f>
        <v/>
      </c>
      <c r="G55" s="3" t="str">
        <f t="shared" si="2"/>
        <v/>
      </c>
      <c r="H55" s="3" t="str">
        <f t="shared" si="3"/>
        <v/>
      </c>
      <c r="I55" s="3" t="b">
        <f>IF(B55="", "", IFERROR(IF(MATCH(B55, NutrientAliases!$A$2:$A$5000, 0), TRUE), FALSE))</f>
        <v>1</v>
      </c>
    </row>
    <row r="56" spans="1:9" x14ac:dyDescent="0.35">
      <c r="A56" s="3" t="s">
        <v>117</v>
      </c>
      <c r="B56" s="3" t="s">
        <v>48</v>
      </c>
      <c r="C56" s="3" t="s">
        <v>106</v>
      </c>
      <c r="E56" s="5" t="s">
        <v>116</v>
      </c>
      <c r="F56" s="3" t="str">
        <f>IF(ISNUMBER(C56), IFERROR(VLOOKUP(LOWER(D56), UOM!$A$1:$B$5, 2, FALSE) * C56, "UOM UNRECOGNIZED"), "")</f>
        <v/>
      </c>
      <c r="G56" s="3" t="str">
        <f t="shared" si="2"/>
        <v/>
      </c>
      <c r="H56" s="3" t="str">
        <f t="shared" si="3"/>
        <v/>
      </c>
      <c r="I56" s="3" t="b">
        <f>IF(B56="", "", IFERROR(IF(MATCH(B56, NutrientAliases!$A$2:$A$5000, 0), TRUE), FALSE))</f>
        <v>1</v>
      </c>
    </row>
    <row r="57" spans="1:9" x14ac:dyDescent="0.35">
      <c r="A57" s="3" t="s">
        <v>117</v>
      </c>
      <c r="B57" s="3" t="s">
        <v>50</v>
      </c>
      <c r="C57" s="3" t="s">
        <v>106</v>
      </c>
      <c r="E57" s="5" t="s">
        <v>116</v>
      </c>
      <c r="F57" s="3" t="str">
        <f>IF(ISNUMBER(C57), IFERROR(VLOOKUP(LOWER(D57), UOM!$A$1:$B$5, 2, FALSE) * C57, "UOM UNRECOGNIZED"), "")</f>
        <v/>
      </c>
      <c r="G57" s="3" t="str">
        <f t="shared" si="2"/>
        <v/>
      </c>
      <c r="H57" s="3" t="str">
        <f t="shared" si="3"/>
        <v/>
      </c>
      <c r="I57" s="3" t="b">
        <f>IF(B57="", "", IFERROR(IF(MATCH(B57, NutrientAliases!$A$2:$A$5000, 0), TRUE), FALSE))</f>
        <v>1</v>
      </c>
    </row>
    <row r="58" spans="1:9" x14ac:dyDescent="0.35">
      <c r="A58" s="3" t="s">
        <v>117</v>
      </c>
      <c r="B58" s="3" t="s">
        <v>51</v>
      </c>
      <c r="C58" s="3" t="s">
        <v>106</v>
      </c>
      <c r="E58" s="5" t="s">
        <v>116</v>
      </c>
      <c r="F58" s="3" t="str">
        <f>IF(ISNUMBER(C58), IFERROR(VLOOKUP(LOWER(D58), UOM!$A$1:$B$5, 2, FALSE) * C58, "UOM UNRECOGNIZED"), "")</f>
        <v/>
      </c>
      <c r="G58" s="3" t="str">
        <f t="shared" si="2"/>
        <v/>
      </c>
      <c r="H58" s="3" t="str">
        <f t="shared" si="3"/>
        <v/>
      </c>
      <c r="I58" s="3" t="b">
        <f>IF(B58="", "", IFERROR(IF(MATCH(B58, NutrientAliases!$A$2:$A$5000, 0), TRUE), FALSE))</f>
        <v>1</v>
      </c>
    </row>
    <row r="59" spans="1:9" x14ac:dyDescent="0.35">
      <c r="A59" s="3" t="s">
        <v>117</v>
      </c>
      <c r="B59" s="3" t="s">
        <v>52</v>
      </c>
      <c r="C59" s="3" t="s">
        <v>106</v>
      </c>
      <c r="E59" s="5" t="s">
        <v>116</v>
      </c>
      <c r="F59" s="3" t="str">
        <f>IF(ISNUMBER(C59), IFERROR(VLOOKUP(LOWER(D59), UOM!$A$1:$B$5, 2, FALSE) * C59, "UOM UNRECOGNIZED"), "")</f>
        <v/>
      </c>
      <c r="G59" s="3" t="str">
        <f t="shared" si="2"/>
        <v/>
      </c>
      <c r="H59" s="3" t="str">
        <f t="shared" si="3"/>
        <v/>
      </c>
      <c r="I59" s="3" t="b">
        <f>IF(B59="", "", IFERROR(IF(MATCH(B59, NutrientAliases!$A$2:$A$5000, 0), TRUE), FALSE))</f>
        <v>1</v>
      </c>
    </row>
    <row r="60" spans="1:9" x14ac:dyDescent="0.35">
      <c r="A60" s="3" t="s">
        <v>701</v>
      </c>
      <c r="B60" s="3" t="s">
        <v>50</v>
      </c>
      <c r="C60" s="3">
        <v>1</v>
      </c>
      <c r="D60" s="3" t="s">
        <v>105</v>
      </c>
      <c r="E60" s="5" t="s">
        <v>104</v>
      </c>
      <c r="F60" s="3">
        <f>IF(ISNUMBER(C60), IFERROR(VLOOKUP(LOWER(D60), UOM!$A$1:$B$5, 2, FALSE) * C60, "UOM UNRECOGNIZED"), "")</f>
        <v>1</v>
      </c>
      <c r="G60" s="3">
        <f t="shared" si="2"/>
        <v>0.5</v>
      </c>
      <c r="H60" s="3">
        <f t="shared" si="3"/>
        <v>0.75</v>
      </c>
      <c r="I60" s="3" t="b">
        <f>IF(B60="", "", IFERROR(IF(MATCH(B60, NutrientAliases!$A$2:$A$5000, 0), TRUE), FALSE))</f>
        <v>1</v>
      </c>
    </row>
    <row r="61" spans="1:9" x14ac:dyDescent="0.35">
      <c r="A61" s="3" t="s">
        <v>701</v>
      </c>
      <c r="B61" s="3" t="s">
        <v>38</v>
      </c>
      <c r="C61" s="3">
        <v>3.5</v>
      </c>
      <c r="D61" s="3" t="s">
        <v>108</v>
      </c>
      <c r="E61" s="5" t="s">
        <v>104</v>
      </c>
      <c r="F61" s="3">
        <f>IF(ISNUMBER(C61), IFERROR(VLOOKUP(LOWER(D61), UOM!$A$1:$B$5, 2, FALSE) * C61, "UOM UNRECOGNIZED"), "")</f>
        <v>3500</v>
      </c>
      <c r="G61" s="3">
        <f t="shared" si="2"/>
        <v>1750</v>
      </c>
      <c r="H61" s="3">
        <f t="shared" si="3"/>
        <v>2625</v>
      </c>
      <c r="I61" s="3" t="b">
        <f>IF(B61="", "", IFERROR(IF(MATCH(B61, NutrientAliases!$A$2:$A$5000, 0), TRUE), FALSE))</f>
        <v>1</v>
      </c>
    </row>
    <row r="62" spans="1:9" x14ac:dyDescent="0.35">
      <c r="A62" s="3" t="s">
        <v>701</v>
      </c>
      <c r="B62" s="3" t="s">
        <v>51</v>
      </c>
      <c r="C62" s="3">
        <v>4</v>
      </c>
      <c r="D62" s="3" t="s">
        <v>108</v>
      </c>
      <c r="E62" s="5" t="s">
        <v>104</v>
      </c>
      <c r="F62" s="3">
        <f>IF(ISNUMBER(C62), IFERROR(VLOOKUP(LOWER(D62), UOM!$A$1:$B$5, 2, FALSE) * C62, "UOM UNRECOGNIZED"), "")</f>
        <v>4000</v>
      </c>
      <c r="G62" s="3">
        <f t="shared" si="2"/>
        <v>2000</v>
      </c>
      <c r="H62" s="3">
        <f t="shared" si="3"/>
        <v>3000</v>
      </c>
      <c r="I62" s="3" t="b">
        <f>IF(B62="", "", IFERROR(IF(MATCH(B62, NutrientAliases!$A$2:$A$5000, 0), TRUE), FALSE))</f>
        <v>1</v>
      </c>
    </row>
    <row r="63" spans="1:9" x14ac:dyDescent="0.35">
      <c r="A63" s="3" t="s">
        <v>701</v>
      </c>
      <c r="B63" s="3" t="s">
        <v>44</v>
      </c>
      <c r="C63" s="3">
        <v>10</v>
      </c>
      <c r="D63" s="3" t="s">
        <v>105</v>
      </c>
      <c r="E63" s="5" t="s">
        <v>104</v>
      </c>
      <c r="F63" s="3">
        <f>IF(ISNUMBER(C63), IFERROR(VLOOKUP(LOWER(D63), UOM!$A$1:$B$5, 2, FALSE) * C63, "UOM UNRECOGNIZED"), "")</f>
        <v>10</v>
      </c>
      <c r="G63" s="3">
        <f t="shared" si="2"/>
        <v>5</v>
      </c>
      <c r="H63" s="3">
        <f t="shared" si="3"/>
        <v>7.5</v>
      </c>
      <c r="I63" s="3" t="b">
        <f>IF(B63="", "", IFERROR(IF(MATCH(B63, NutrientAliases!$A$2:$A$5000, 0), TRUE), FALSE))</f>
        <v>1</v>
      </c>
    </row>
    <row r="64" spans="1:9" x14ac:dyDescent="0.35">
      <c r="A64" s="3" t="s">
        <v>701</v>
      </c>
      <c r="B64" s="3" t="s">
        <v>48</v>
      </c>
      <c r="C64" s="3">
        <v>11</v>
      </c>
      <c r="D64" s="3" t="s">
        <v>105</v>
      </c>
      <c r="E64" s="5" t="s">
        <v>104</v>
      </c>
      <c r="F64" s="3">
        <f>IF(ISNUMBER(C64), IFERROR(VLOOKUP(LOWER(D64), UOM!$A$1:$B$5, 2, FALSE) * C64, "UOM UNRECOGNIZED"), "")</f>
        <v>11</v>
      </c>
      <c r="G64" s="3">
        <f t="shared" si="2"/>
        <v>5.5</v>
      </c>
      <c r="H64" s="3">
        <f t="shared" si="3"/>
        <v>8.25</v>
      </c>
      <c r="I64" s="3" t="b">
        <f>IF(B64="", "", IFERROR(IF(MATCH(B64, NutrientAliases!$A$2:$A$5000, 0), TRUE), FALSE))</f>
        <v>1</v>
      </c>
    </row>
    <row r="65" spans="1:9" x14ac:dyDescent="0.35">
      <c r="A65" s="3" t="s">
        <v>701</v>
      </c>
      <c r="B65" s="3" t="s">
        <v>40</v>
      </c>
      <c r="C65" s="3">
        <v>20</v>
      </c>
      <c r="D65" s="3" t="s">
        <v>105</v>
      </c>
      <c r="E65" s="5" t="s">
        <v>104</v>
      </c>
      <c r="F65" s="3">
        <f>IF(ISNUMBER(C65), IFERROR(VLOOKUP(LOWER(D65), UOM!$A$1:$B$5, 2, FALSE) * C65, "UOM UNRECOGNIZED"), "")</f>
        <v>20</v>
      </c>
      <c r="G65" s="3">
        <f t="shared" si="2"/>
        <v>10</v>
      </c>
      <c r="H65" s="3">
        <f t="shared" si="3"/>
        <v>15</v>
      </c>
      <c r="I65" s="3" t="b">
        <f>IF(B65="", "", IFERROR(IF(MATCH(B65, NutrientAliases!$A$2:$A$5000, 0), TRUE), FALSE))</f>
        <v>1</v>
      </c>
    </row>
    <row r="66" spans="1:9" x14ac:dyDescent="0.35">
      <c r="A66" s="3" t="s">
        <v>701</v>
      </c>
      <c r="B66" s="3" t="s">
        <v>58</v>
      </c>
      <c r="C66" s="3">
        <v>35</v>
      </c>
      <c r="D66" s="3" t="s">
        <v>105</v>
      </c>
      <c r="E66" s="5" t="s">
        <v>104</v>
      </c>
      <c r="F66" s="3">
        <f>IF(ISNUMBER(C66), IFERROR(VLOOKUP(LOWER(D66), UOM!$A$1:$B$5, 2, FALSE) * C66, "UOM UNRECOGNIZED"), "")</f>
        <v>35</v>
      </c>
      <c r="G66" s="3">
        <f t="shared" si="2"/>
        <v>17.5</v>
      </c>
      <c r="H66" s="3">
        <f t="shared" si="3"/>
        <v>26.25</v>
      </c>
      <c r="I66" s="3" t="b">
        <f>IF(B66="", "", IFERROR(IF(MATCH(B66, NutrientAliases!$A$2:$A$5000, 0), TRUE), FALSE))</f>
        <v>1</v>
      </c>
    </row>
    <row r="67" spans="1:9" x14ac:dyDescent="0.35">
      <c r="A67" s="3" t="s">
        <v>701</v>
      </c>
      <c r="B67" s="3" t="s">
        <v>54</v>
      </c>
      <c r="C67" s="3">
        <v>40</v>
      </c>
      <c r="D67" s="3" t="s">
        <v>105</v>
      </c>
      <c r="E67" s="5" t="s">
        <v>104</v>
      </c>
      <c r="F67" s="3">
        <f>IF(ISNUMBER(C67), IFERROR(VLOOKUP(LOWER(D67), UOM!$A$1:$B$5, 2, FALSE) * C67, "UOM UNRECOGNIZED"), "")</f>
        <v>40</v>
      </c>
      <c r="G67" s="3">
        <f t="shared" si="2"/>
        <v>20</v>
      </c>
      <c r="H67" s="3">
        <f t="shared" si="3"/>
        <v>30</v>
      </c>
      <c r="I67" s="3" t="b">
        <f>IF(B67="", "", IFERROR(IF(MATCH(B67, NutrientAliases!$A$2:$A$5000, 0), TRUE), FALSE))</f>
        <v>1</v>
      </c>
    </row>
    <row r="68" spans="1:9" x14ac:dyDescent="0.35">
      <c r="A68" s="3" t="s">
        <v>701</v>
      </c>
      <c r="B68" s="3" t="s">
        <v>46</v>
      </c>
      <c r="C68" s="3">
        <v>45</v>
      </c>
      <c r="D68" s="3" t="s">
        <v>105</v>
      </c>
      <c r="E68" s="5" t="s">
        <v>104</v>
      </c>
      <c r="F68" s="3">
        <f>IF(ISNUMBER(C68), IFERROR(VLOOKUP(LOWER(D68), UOM!$A$1:$B$5, 2, FALSE) * C68, "UOM UNRECOGNIZED"), "")</f>
        <v>45</v>
      </c>
      <c r="G68" s="3">
        <f t="shared" si="2"/>
        <v>22.5</v>
      </c>
      <c r="H68" s="3">
        <f t="shared" si="3"/>
        <v>33.75</v>
      </c>
      <c r="I68" s="3" t="b">
        <f>IF(B68="", "", IFERROR(IF(MATCH(B68, NutrientAliases!$A$2:$A$5000, 0), TRUE), FALSE))</f>
        <v>1</v>
      </c>
    </row>
    <row r="69" spans="1:9" x14ac:dyDescent="0.35">
      <c r="A69" s="3" t="s">
        <v>701</v>
      </c>
      <c r="B69" s="3" t="s">
        <v>12</v>
      </c>
      <c r="C69" s="3">
        <v>100</v>
      </c>
      <c r="D69" s="3" t="s">
        <v>107</v>
      </c>
      <c r="E69" s="5" t="s">
        <v>104</v>
      </c>
      <c r="F69" s="3">
        <f>IF(ISNUMBER(C69), IFERROR(VLOOKUP(LOWER(D69), UOM!$A$1:$B$5, 2, FALSE) * C69, "UOM UNRECOGNIZED"), "")</f>
        <v>0.1</v>
      </c>
      <c r="G69" s="3">
        <f t="shared" si="2"/>
        <v>0.05</v>
      </c>
      <c r="H69" s="3">
        <f t="shared" si="3"/>
        <v>7.5000000000000011E-2</v>
      </c>
      <c r="I69" s="3" t="b">
        <f>IF(B69="", "", IFERROR(IF(MATCH(B69, NutrientAliases!$A$2:$A$5000, 0), TRUE), FALSE))</f>
        <v>1</v>
      </c>
    </row>
    <row r="70" spans="1:9" x14ac:dyDescent="0.35">
      <c r="A70" s="3" t="s">
        <v>701</v>
      </c>
      <c r="B70" s="3" t="s">
        <v>29</v>
      </c>
      <c r="C70" s="3">
        <v>100</v>
      </c>
      <c r="D70" s="3" t="s">
        <v>105</v>
      </c>
      <c r="E70" s="5" t="s">
        <v>104</v>
      </c>
      <c r="F70" s="3">
        <f>IF(ISNUMBER(C70), IFERROR(VLOOKUP(LOWER(D70), UOM!$A$1:$B$5, 2, FALSE) * C70, "UOM UNRECOGNIZED"), "")</f>
        <v>100</v>
      </c>
      <c r="G70" s="3">
        <f t="shared" si="2"/>
        <v>50</v>
      </c>
      <c r="H70" s="3">
        <f t="shared" si="3"/>
        <v>75</v>
      </c>
      <c r="I70" s="3" t="b">
        <f>IF(B70="", "", IFERROR(IF(MATCH(B70, NutrientAliases!$A$2:$A$5000, 0), TRUE), FALSE))</f>
        <v>1</v>
      </c>
    </row>
    <row r="71" spans="1:9" x14ac:dyDescent="0.35">
      <c r="A71" s="3" t="s">
        <v>701</v>
      </c>
      <c r="B71" s="3" t="s">
        <v>47</v>
      </c>
      <c r="C71" s="3">
        <v>350</v>
      </c>
      <c r="D71" s="3" t="s">
        <v>105</v>
      </c>
      <c r="E71" s="5" t="s">
        <v>104</v>
      </c>
      <c r="F71" s="3">
        <f>IF(ISNUMBER(C71), IFERROR(VLOOKUP(LOWER(D71), UOM!$A$1:$B$5, 2, FALSE) * C71, "UOM UNRECOGNIZED"), "")</f>
        <v>350</v>
      </c>
      <c r="G71" s="3">
        <f t="shared" si="2"/>
        <v>175</v>
      </c>
      <c r="H71" s="3">
        <f t="shared" si="3"/>
        <v>262.5</v>
      </c>
      <c r="I71" s="3" t="b">
        <f>IF(B71="", "", IFERROR(IF(MATCH(B71, NutrientAliases!$A$2:$A$5000, 0), TRUE), FALSE))</f>
        <v>1</v>
      </c>
    </row>
    <row r="72" spans="1:9" x14ac:dyDescent="0.35">
      <c r="A72" s="3" t="s">
        <v>701</v>
      </c>
      <c r="B72" s="3" t="s">
        <v>53</v>
      </c>
      <c r="C72" s="3">
        <v>400</v>
      </c>
      <c r="D72" s="3" t="s">
        <v>107</v>
      </c>
      <c r="E72" s="5" t="s">
        <v>104</v>
      </c>
      <c r="F72" s="3">
        <f>IF(ISNUMBER(C72), IFERROR(VLOOKUP(LOWER(D72), UOM!$A$1:$B$5, 2, FALSE) * C72, "UOM UNRECOGNIZED"), "")</f>
        <v>0.4</v>
      </c>
      <c r="G72" s="3">
        <f t="shared" si="2"/>
        <v>0.2</v>
      </c>
      <c r="H72" s="3">
        <f t="shared" si="3"/>
        <v>0.30000000000000004</v>
      </c>
      <c r="I72" s="3" t="b">
        <f>IF(B72="", "", IFERROR(IF(MATCH(B72, NutrientAliases!$A$2:$A$5000, 0), TRUE), FALSE))</f>
        <v>1</v>
      </c>
    </row>
    <row r="73" spans="1:9" x14ac:dyDescent="0.35">
      <c r="A73" s="3" t="s">
        <v>701</v>
      </c>
      <c r="B73" s="3" t="s">
        <v>14</v>
      </c>
      <c r="C73" s="3">
        <v>1000</v>
      </c>
      <c r="D73" s="3" t="s">
        <v>105</v>
      </c>
      <c r="E73" s="5" t="s">
        <v>104</v>
      </c>
      <c r="F73" s="3">
        <f>IF(ISNUMBER(C73), IFERROR(VLOOKUP(LOWER(D73), UOM!$A$1:$B$5, 2, FALSE) * C73, "UOM UNRECOGNIZED"), "")</f>
        <v>1000</v>
      </c>
      <c r="G73" s="3">
        <f t="shared" si="2"/>
        <v>500</v>
      </c>
      <c r="H73" s="3">
        <f t="shared" si="3"/>
        <v>750</v>
      </c>
      <c r="I73" s="3" t="b">
        <f>IF(B73="", "", IFERROR(IF(MATCH(B73, NutrientAliases!$A$2:$A$5000, 0), TRUE), FALSE))</f>
        <v>1</v>
      </c>
    </row>
    <row r="74" spans="1:9" x14ac:dyDescent="0.35">
      <c r="A74" s="3" t="s">
        <v>701</v>
      </c>
      <c r="B74" s="3" t="s">
        <v>31</v>
      </c>
      <c r="C74" s="3">
        <v>1000</v>
      </c>
      <c r="D74" s="3" t="s">
        <v>107</v>
      </c>
      <c r="E74" s="5" t="s">
        <v>104</v>
      </c>
      <c r="F74" s="3">
        <f>IF(ISNUMBER(C74), IFERROR(VLOOKUP(LOWER(D74), UOM!$A$1:$B$5, 2, FALSE) * C74, "UOM UNRECOGNIZED"), "")</f>
        <v>1</v>
      </c>
      <c r="G74" s="3">
        <f t="shared" si="2"/>
        <v>0.5</v>
      </c>
      <c r="H74" s="3">
        <f t="shared" si="3"/>
        <v>0.75</v>
      </c>
      <c r="I74" s="3" t="b">
        <f>IF(B74="", "", IFERROR(IF(MATCH(B74, NutrientAliases!$A$2:$A$5000, 0), TRUE), FALSE))</f>
        <v>1</v>
      </c>
    </row>
    <row r="75" spans="1:9" x14ac:dyDescent="0.35">
      <c r="A75" s="3" t="s">
        <v>701</v>
      </c>
      <c r="B75" s="3" t="s">
        <v>45</v>
      </c>
      <c r="C75" s="3">
        <v>1100</v>
      </c>
      <c r="D75" s="3" t="s">
        <v>107</v>
      </c>
      <c r="E75" s="5" t="s">
        <v>104</v>
      </c>
      <c r="F75" s="3">
        <f>IF(ISNUMBER(C75), IFERROR(VLOOKUP(LOWER(D75), UOM!$A$1:$B$5, 2, FALSE) * C75, "UOM UNRECOGNIZED"), "")</f>
        <v>1.1000000000000001</v>
      </c>
      <c r="G75" s="3">
        <f t="shared" si="2"/>
        <v>0.55000000000000004</v>
      </c>
      <c r="H75" s="3">
        <f t="shared" si="3"/>
        <v>0.82500000000000007</v>
      </c>
      <c r="I75" s="3" t="b">
        <f>IF(B75="", "", IFERROR(IF(MATCH(B75, NutrientAliases!$A$2:$A$5000, 0), TRUE), FALSE))</f>
        <v>1</v>
      </c>
    </row>
    <row r="76" spans="1:9" x14ac:dyDescent="0.35">
      <c r="A76" s="3" t="s">
        <v>701</v>
      </c>
      <c r="B76" s="3" t="s">
        <v>10</v>
      </c>
      <c r="C76" s="3">
        <v>2000</v>
      </c>
      <c r="D76" s="3" t="s">
        <v>105</v>
      </c>
      <c r="E76" s="5" t="s">
        <v>104</v>
      </c>
      <c r="F76" s="3">
        <f>IF(ISNUMBER(C76), IFERROR(VLOOKUP(LOWER(D76), UOM!$A$1:$B$5, 2, FALSE) * C76, "UOM UNRECOGNIZED"), "")</f>
        <v>2000</v>
      </c>
      <c r="G76" s="3">
        <f t="shared" si="2"/>
        <v>1000</v>
      </c>
      <c r="H76" s="3">
        <f t="shared" si="3"/>
        <v>1500</v>
      </c>
      <c r="I76" s="3" t="b">
        <f>IF(B76="", "", IFERROR(IF(MATCH(B76, NutrientAliases!$A$2:$A$5000, 0), TRUE), FALSE))</f>
        <v>1</v>
      </c>
    </row>
    <row r="77" spans="1:9" x14ac:dyDescent="0.35">
      <c r="A77" s="3" t="s">
        <v>701</v>
      </c>
      <c r="B77" s="3" t="s">
        <v>49</v>
      </c>
      <c r="C77" s="3">
        <v>2000</v>
      </c>
      <c r="D77" s="3" t="s">
        <v>107</v>
      </c>
      <c r="E77" s="5" t="s">
        <v>104</v>
      </c>
      <c r="F77" s="3">
        <f>IF(ISNUMBER(C77), IFERROR(VLOOKUP(LOWER(D77), UOM!$A$1:$B$5, 2, FALSE) * C77, "UOM UNRECOGNIZED"), "")</f>
        <v>2</v>
      </c>
      <c r="G77" s="3">
        <f t="shared" si="2"/>
        <v>1</v>
      </c>
      <c r="H77" s="3">
        <f t="shared" si="3"/>
        <v>1.5</v>
      </c>
      <c r="I77" s="3" t="b">
        <f>IF(B77="", "", IFERROR(IF(MATCH(B77, NutrientAliases!$A$2:$A$5000, 0), TRUE), FALSE))</f>
        <v>1</v>
      </c>
    </row>
    <row r="78" spans="1:9" x14ac:dyDescent="0.35">
      <c r="A78" s="3" t="s">
        <v>701</v>
      </c>
      <c r="B78" s="3" t="s">
        <v>41</v>
      </c>
      <c r="C78" s="3">
        <v>2500</v>
      </c>
      <c r="D78" s="3" t="s">
        <v>105</v>
      </c>
      <c r="E78" s="5" t="s">
        <v>104</v>
      </c>
      <c r="F78" s="3">
        <f>IF(ISNUMBER(C78), IFERROR(VLOOKUP(LOWER(D78), UOM!$A$1:$B$5, 2, FALSE) * C78, "UOM UNRECOGNIZED"), "")</f>
        <v>2500</v>
      </c>
      <c r="G78" s="3">
        <f t="shared" si="2"/>
        <v>1250</v>
      </c>
      <c r="H78" s="3">
        <f t="shared" si="3"/>
        <v>1875</v>
      </c>
      <c r="I78" s="3" t="b">
        <f>IF(B78="", "", IFERROR(IF(MATCH(B78, NutrientAliases!$A$2:$A$5000, 0), TRUE), FALSE))</f>
        <v>1</v>
      </c>
    </row>
    <row r="79" spans="1:9" x14ac:dyDescent="0.35">
      <c r="A79" s="3" t="s">
        <v>701</v>
      </c>
      <c r="B79" s="3" t="s">
        <v>8</v>
      </c>
      <c r="C79" s="3">
        <v>3000</v>
      </c>
      <c r="D79" s="3" t="s">
        <v>107</v>
      </c>
      <c r="E79" s="5" t="s">
        <v>104</v>
      </c>
      <c r="F79" s="3">
        <f>IF(ISNUMBER(C79), IFERROR(VLOOKUP(LOWER(D79), UOM!$A$1:$B$5, 2, FALSE) * C79, "UOM UNRECOGNIZED"), "")</f>
        <v>3</v>
      </c>
      <c r="G79" s="3">
        <f t="shared" si="2"/>
        <v>1.5</v>
      </c>
      <c r="H79" s="3">
        <f t="shared" si="3"/>
        <v>2.25</v>
      </c>
      <c r="I79" s="3" t="b">
        <f>IF(B79="", "", IFERROR(IF(MATCH(B79, NutrientAliases!$A$2:$A$5000, 0), TRUE), FALSE))</f>
        <v>1</v>
      </c>
    </row>
    <row r="80" spans="1:9" x14ac:dyDescent="0.35">
      <c r="A80" s="3" t="s">
        <v>701</v>
      </c>
      <c r="B80" s="3" t="s">
        <v>43</v>
      </c>
      <c r="C80" s="3">
        <v>10000</v>
      </c>
      <c r="D80" s="3" t="s">
        <v>107</v>
      </c>
      <c r="E80" s="5" t="s">
        <v>104</v>
      </c>
      <c r="F80" s="3">
        <f>IF(ISNUMBER(C80), IFERROR(VLOOKUP(LOWER(D80), UOM!$A$1:$B$5, 2, FALSE) * C80, "UOM UNRECOGNIZED"), "")</f>
        <v>10</v>
      </c>
      <c r="G80" s="3">
        <f t="shared" si="2"/>
        <v>5</v>
      </c>
      <c r="H80" s="3">
        <f t="shared" si="3"/>
        <v>7.5</v>
      </c>
      <c r="I80" s="3" t="b">
        <f>IF(B80="", "", IFERROR(IF(MATCH(B80, NutrientAliases!$A$2:$A$5000, 0), TRUE), FALSE))</f>
        <v>1</v>
      </c>
    </row>
    <row r="81" spans="1:9" x14ac:dyDescent="0.35">
      <c r="A81" s="3" t="s">
        <v>701</v>
      </c>
      <c r="B81" s="3" t="s">
        <v>19</v>
      </c>
      <c r="C81" s="3" t="s">
        <v>106</v>
      </c>
      <c r="E81" s="5" t="s">
        <v>104</v>
      </c>
      <c r="F81" s="3" t="str">
        <f>IF(ISNUMBER(C81), IFERROR(VLOOKUP(LOWER(D81), UOM!$A$1:$B$5, 2, FALSE) * C81, "UOM UNRECOGNIZED"), "")</f>
        <v/>
      </c>
      <c r="G81" s="3" t="str">
        <f t="shared" si="2"/>
        <v/>
      </c>
      <c r="H81" s="3" t="str">
        <f t="shared" si="3"/>
        <v/>
      </c>
      <c r="I81" s="3" t="b">
        <f>IF(B81="", "", IFERROR(IF(MATCH(B81, NutrientAliases!$A$2:$A$5000, 0), TRUE), FALSE))</f>
        <v>1</v>
      </c>
    </row>
    <row r="82" spans="1:9" x14ac:dyDescent="0.35">
      <c r="A82" s="3" t="s">
        <v>701</v>
      </c>
      <c r="B82" s="3" t="s">
        <v>21</v>
      </c>
      <c r="C82" s="3" t="s">
        <v>106</v>
      </c>
      <c r="E82" s="5" t="s">
        <v>104</v>
      </c>
      <c r="F82" s="3" t="str">
        <f>IF(ISNUMBER(C82), IFERROR(VLOOKUP(LOWER(D82), UOM!$A$1:$B$5, 2, FALSE) * C82, "UOM UNRECOGNIZED"), "")</f>
        <v/>
      </c>
      <c r="G82" s="3" t="str">
        <f t="shared" si="2"/>
        <v/>
      </c>
      <c r="H82" s="3" t="str">
        <f t="shared" si="3"/>
        <v/>
      </c>
      <c r="I82" s="3" t="b">
        <f>IF(B82="", "", IFERROR(IF(MATCH(B82, NutrientAliases!$A$2:$A$5000, 0), TRUE), FALSE))</f>
        <v>1</v>
      </c>
    </row>
    <row r="83" spans="1:9" x14ac:dyDescent="0.35">
      <c r="A83" s="3" t="s">
        <v>701</v>
      </c>
      <c r="B83" s="3" t="s">
        <v>25</v>
      </c>
      <c r="C83" s="3" t="s">
        <v>106</v>
      </c>
      <c r="E83" s="5" t="s">
        <v>104</v>
      </c>
      <c r="F83" s="3" t="str">
        <f>IF(ISNUMBER(C83), IFERROR(VLOOKUP(LOWER(D83), UOM!$A$1:$B$5, 2, FALSE) * C83, "UOM UNRECOGNIZED"), "")</f>
        <v/>
      </c>
      <c r="G83" s="3" t="str">
        <f t="shared" si="2"/>
        <v/>
      </c>
      <c r="H83" s="3" t="str">
        <f t="shared" si="3"/>
        <v/>
      </c>
      <c r="I83" s="3" t="b">
        <f>IF(B83="", "", IFERROR(IF(MATCH(B83, NutrientAliases!$A$2:$A$5000, 0), TRUE), FALSE))</f>
        <v>1</v>
      </c>
    </row>
    <row r="84" spans="1:9" x14ac:dyDescent="0.35">
      <c r="A84" s="3" t="s">
        <v>701</v>
      </c>
      <c r="B84" s="3" t="s">
        <v>33</v>
      </c>
      <c r="C84" s="3" t="s">
        <v>106</v>
      </c>
      <c r="E84" s="5" t="s">
        <v>104</v>
      </c>
      <c r="F84" s="3" t="str">
        <f>IF(ISNUMBER(C84), IFERROR(VLOOKUP(LOWER(D84), UOM!$A$1:$B$5, 2, FALSE) * C84, "UOM UNRECOGNIZED"), "")</f>
        <v/>
      </c>
      <c r="G84" s="3" t="str">
        <f t="shared" si="2"/>
        <v/>
      </c>
      <c r="H84" s="3" t="str">
        <f t="shared" si="3"/>
        <v/>
      </c>
      <c r="I84" s="3" t="b">
        <f>IF(B84="", "", IFERROR(IF(MATCH(B84, NutrientAliases!$A$2:$A$5000, 0), TRUE), FALSE))</f>
        <v>1</v>
      </c>
    </row>
    <row r="85" spans="1:9" x14ac:dyDescent="0.35">
      <c r="A85" s="3" t="s">
        <v>701</v>
      </c>
      <c r="B85" s="3" t="s">
        <v>36</v>
      </c>
      <c r="C85" s="3" t="s">
        <v>106</v>
      </c>
      <c r="E85" s="5" t="s">
        <v>104</v>
      </c>
      <c r="F85" s="3" t="str">
        <f>IF(ISNUMBER(C85), IFERROR(VLOOKUP(LOWER(D85), UOM!$A$1:$B$5, 2, FALSE) * C85, "UOM UNRECOGNIZED"), "")</f>
        <v/>
      </c>
      <c r="G85" s="3" t="str">
        <f t="shared" si="2"/>
        <v/>
      </c>
      <c r="H85" s="3" t="str">
        <f t="shared" si="3"/>
        <v/>
      </c>
      <c r="I85" s="3" t="b">
        <f>IF(B85="", "", IFERROR(IF(MATCH(B85, NutrientAliases!$A$2:$A$5000, 0), TRUE), FALSE))</f>
        <v>1</v>
      </c>
    </row>
    <row r="86" spans="1:9" x14ac:dyDescent="0.35">
      <c r="A86" s="3" t="s">
        <v>701</v>
      </c>
      <c r="B86" s="3" t="s">
        <v>37</v>
      </c>
      <c r="C86" s="3" t="s">
        <v>106</v>
      </c>
      <c r="E86" s="5" t="s">
        <v>104</v>
      </c>
      <c r="F86" s="3" t="str">
        <f>IF(ISNUMBER(C86), IFERROR(VLOOKUP(LOWER(D86), UOM!$A$1:$B$5, 2, FALSE) * C86, "UOM UNRECOGNIZED"), "")</f>
        <v/>
      </c>
      <c r="G86" s="3" t="str">
        <f t="shared" si="2"/>
        <v/>
      </c>
      <c r="H86" s="3" t="str">
        <f t="shared" si="3"/>
        <v/>
      </c>
      <c r="I86" s="3" t="b">
        <f>IF(B86="", "", IFERROR(IF(MATCH(B86, NutrientAliases!$A$2:$A$5000, 0), TRUE), FALSE))</f>
        <v>1</v>
      </c>
    </row>
    <row r="87" spans="1:9" x14ac:dyDescent="0.35">
      <c r="A87" s="3" t="s">
        <v>701</v>
      </c>
      <c r="B87" s="3" t="s">
        <v>57</v>
      </c>
      <c r="C87" s="3" t="s">
        <v>106</v>
      </c>
      <c r="E87" s="5" t="s">
        <v>104</v>
      </c>
      <c r="F87" s="3" t="str">
        <f>IF(ISNUMBER(C87), IFERROR(VLOOKUP(LOWER(D87), UOM!$A$1:$B$5, 2, FALSE) * C87, "UOM UNRECOGNIZED"), "")</f>
        <v/>
      </c>
      <c r="G87" s="3" t="str">
        <f t="shared" si="2"/>
        <v/>
      </c>
      <c r="H87" s="3" t="str">
        <f t="shared" si="3"/>
        <v/>
      </c>
      <c r="I87" s="3" t="b">
        <f>IF(B87="", "", IFERROR(IF(MATCH(B87, NutrientAliases!$A$2:$A$5000, 0), TRUE), FALSE))</f>
        <v>1</v>
      </c>
    </row>
    <row r="88" spans="1:9" x14ac:dyDescent="0.35">
      <c r="A88" s="3" t="s">
        <v>701</v>
      </c>
      <c r="B88" s="3" t="s">
        <v>42</v>
      </c>
      <c r="C88" s="3" t="s">
        <v>106</v>
      </c>
      <c r="E88" s="5" t="s">
        <v>104</v>
      </c>
      <c r="F88" s="3" t="str">
        <f>IF(ISNUMBER(C88), IFERROR(VLOOKUP(LOWER(D88), UOM!$A$1:$B$5, 2, FALSE) * C88, "UOM UNRECOGNIZED"), "")</f>
        <v/>
      </c>
      <c r="G88" s="3" t="str">
        <f t="shared" si="2"/>
        <v/>
      </c>
      <c r="H88" s="3" t="str">
        <f t="shared" si="3"/>
        <v/>
      </c>
      <c r="I88" s="3" t="b">
        <f>IF(B88="", "", IFERROR(IF(MATCH(B88, NutrientAliases!$A$2:$A$5000, 0), TRUE), FALSE))</f>
        <v>1</v>
      </c>
    </row>
    <row r="89" spans="1:9" x14ac:dyDescent="0.35">
      <c r="A89" s="3" t="s">
        <v>701</v>
      </c>
      <c r="B89" s="3" t="s">
        <v>52</v>
      </c>
      <c r="C89" s="3" t="s">
        <v>106</v>
      </c>
      <c r="E89" s="5" t="s">
        <v>104</v>
      </c>
      <c r="F89" s="3" t="str">
        <f>IF(ISNUMBER(C89), IFERROR(VLOOKUP(LOWER(D89), UOM!$A$1:$B$5, 2, FALSE) * C89, "UOM UNRECOGNIZED"), "")</f>
        <v/>
      </c>
      <c r="G89" s="3" t="str">
        <f t="shared" si="2"/>
        <v/>
      </c>
      <c r="H89" s="3" t="str">
        <f t="shared" si="3"/>
        <v/>
      </c>
      <c r="I89" s="3" t="b">
        <f>IF(B89="", "", IFERROR(IF(MATCH(B89, NutrientAliases!$A$2:$A$5000, 0), TRUE), FALSE))</f>
        <v>1</v>
      </c>
    </row>
  </sheetData>
  <conditionalFormatting sqref="I2:I59">
    <cfRule type="cellIs" dxfId="9" priority="18" operator="equal">
      <formula>FALSE</formula>
    </cfRule>
  </conditionalFormatting>
  <conditionalFormatting sqref="F2:F59">
    <cfRule type="cellIs" dxfId="8" priority="17" operator="equal">
      <formula>"UOM UNRECOGNIZED"</formula>
    </cfRule>
  </conditionalFormatting>
  <conditionalFormatting sqref="I60:I89">
    <cfRule type="cellIs" dxfId="7" priority="2" operator="equal">
      <formula>FALSE</formula>
    </cfRule>
  </conditionalFormatting>
  <conditionalFormatting sqref="F60:F89">
    <cfRule type="cellIs" dxfId="6" priority="1" operator="equal">
      <formula>"UOM UNRECOGNIZED"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workbookViewId="0">
      <pane ySplit="1" topLeftCell="A192" activePane="bottomLeft" state="frozen"/>
      <selection pane="bottomLeft" activeCell="B252" sqref="B252"/>
    </sheetView>
  </sheetViews>
  <sheetFormatPr defaultRowHeight="14.5" x14ac:dyDescent="0.35"/>
  <cols>
    <col min="1" max="1" width="4.81640625" bestFit="1" customWidth="1"/>
    <col min="2" max="2" width="58.26953125" bestFit="1" customWidth="1"/>
    <col min="3" max="3" width="9.81640625" bestFit="1" customWidth="1"/>
    <col min="4" max="4" width="11.453125" bestFit="1" customWidth="1"/>
    <col min="5" max="5" width="6.81640625" bestFit="1" customWidth="1"/>
  </cols>
  <sheetData>
    <row r="1" spans="1:5" x14ac:dyDescent="0.35">
      <c r="A1" t="s">
        <v>237</v>
      </c>
      <c r="B1" t="s">
        <v>238</v>
      </c>
      <c r="C1" t="s">
        <v>239</v>
      </c>
      <c r="D1" t="s">
        <v>240</v>
      </c>
      <c r="E1" t="s">
        <v>241</v>
      </c>
    </row>
    <row r="2" spans="1:5" x14ac:dyDescent="0.35">
      <c r="A2">
        <v>1001</v>
      </c>
      <c r="B2" t="s">
        <v>242</v>
      </c>
      <c r="C2" t="s">
        <v>243</v>
      </c>
      <c r="D2">
        <v>201</v>
      </c>
      <c r="E2">
        <v>200</v>
      </c>
    </row>
    <row r="3" spans="1:5" x14ac:dyDescent="0.35">
      <c r="A3">
        <v>1002</v>
      </c>
      <c r="B3" t="s">
        <v>244</v>
      </c>
      <c r="C3" t="s">
        <v>243</v>
      </c>
      <c r="D3">
        <v>202</v>
      </c>
      <c r="E3">
        <v>500</v>
      </c>
    </row>
    <row r="4" spans="1:5" x14ac:dyDescent="0.35">
      <c r="A4">
        <v>1003</v>
      </c>
      <c r="B4" t="s">
        <v>103</v>
      </c>
      <c r="C4" t="s">
        <v>243</v>
      </c>
      <c r="D4">
        <v>203</v>
      </c>
      <c r="E4">
        <v>600</v>
      </c>
    </row>
    <row r="5" spans="1:5" x14ac:dyDescent="0.35">
      <c r="A5">
        <v>1004</v>
      </c>
      <c r="B5" t="s">
        <v>146</v>
      </c>
      <c r="C5" t="s">
        <v>243</v>
      </c>
      <c r="D5">
        <v>204</v>
      </c>
      <c r="E5">
        <v>800</v>
      </c>
    </row>
    <row r="6" spans="1:5" x14ac:dyDescent="0.35">
      <c r="A6">
        <v>1005</v>
      </c>
      <c r="B6" t="s">
        <v>245</v>
      </c>
      <c r="C6" t="s">
        <v>243</v>
      </c>
      <c r="D6">
        <v>205</v>
      </c>
      <c r="E6">
        <v>1110</v>
      </c>
    </row>
    <row r="7" spans="1:5" x14ac:dyDescent="0.35">
      <c r="A7">
        <v>1006</v>
      </c>
      <c r="B7" t="s">
        <v>246</v>
      </c>
      <c r="C7" t="s">
        <v>243</v>
      </c>
      <c r="D7">
        <v>206</v>
      </c>
      <c r="E7">
        <v>999999</v>
      </c>
    </row>
    <row r="8" spans="1:5" x14ac:dyDescent="0.35">
      <c r="A8">
        <v>1007</v>
      </c>
      <c r="B8" t="s">
        <v>247</v>
      </c>
      <c r="C8" t="s">
        <v>243</v>
      </c>
      <c r="D8">
        <v>207</v>
      </c>
      <c r="E8">
        <v>1000</v>
      </c>
    </row>
    <row r="9" spans="1:5" x14ac:dyDescent="0.35">
      <c r="A9">
        <v>1008</v>
      </c>
      <c r="B9" t="s">
        <v>101</v>
      </c>
      <c r="C9" t="s">
        <v>248</v>
      </c>
      <c r="D9">
        <v>208</v>
      </c>
      <c r="E9">
        <v>300</v>
      </c>
    </row>
    <row r="10" spans="1:5" x14ac:dyDescent="0.35">
      <c r="A10">
        <v>1009</v>
      </c>
      <c r="B10" t="s">
        <v>249</v>
      </c>
      <c r="C10" t="s">
        <v>243</v>
      </c>
      <c r="D10">
        <v>209</v>
      </c>
      <c r="E10">
        <v>2200</v>
      </c>
    </row>
    <row r="11" spans="1:5" x14ac:dyDescent="0.35">
      <c r="A11">
        <v>1010</v>
      </c>
      <c r="B11" t="s">
        <v>250</v>
      </c>
      <c r="C11" t="s">
        <v>243</v>
      </c>
      <c r="D11">
        <v>210</v>
      </c>
      <c r="E11">
        <v>1600</v>
      </c>
    </row>
    <row r="12" spans="1:5" x14ac:dyDescent="0.35">
      <c r="A12">
        <v>1011</v>
      </c>
      <c r="B12" t="s">
        <v>251</v>
      </c>
      <c r="C12" t="s">
        <v>243</v>
      </c>
      <c r="D12">
        <v>211</v>
      </c>
      <c r="E12">
        <v>1700</v>
      </c>
    </row>
    <row r="13" spans="1:5" x14ac:dyDescent="0.35">
      <c r="A13">
        <v>1012</v>
      </c>
      <c r="B13" t="s">
        <v>252</v>
      </c>
      <c r="C13" t="s">
        <v>243</v>
      </c>
      <c r="D13">
        <v>212</v>
      </c>
      <c r="E13">
        <v>1800</v>
      </c>
    </row>
    <row r="14" spans="1:5" x14ac:dyDescent="0.35">
      <c r="A14">
        <v>1013</v>
      </c>
      <c r="B14" t="s">
        <v>253</v>
      </c>
      <c r="C14" t="s">
        <v>243</v>
      </c>
      <c r="D14">
        <v>213</v>
      </c>
      <c r="E14">
        <v>1900</v>
      </c>
    </row>
    <row r="15" spans="1:5" x14ac:dyDescent="0.35">
      <c r="A15">
        <v>1014</v>
      </c>
      <c r="B15" t="s">
        <v>254</v>
      </c>
      <c r="C15" t="s">
        <v>243</v>
      </c>
      <c r="D15">
        <v>214</v>
      </c>
      <c r="E15">
        <v>2000</v>
      </c>
    </row>
    <row r="16" spans="1:5" x14ac:dyDescent="0.35">
      <c r="A16">
        <v>1015</v>
      </c>
      <c r="B16" t="s">
        <v>255</v>
      </c>
      <c r="C16" t="s">
        <v>243</v>
      </c>
      <c r="D16">
        <v>218</v>
      </c>
      <c r="E16">
        <v>999999</v>
      </c>
    </row>
    <row r="17" spans="1:5" x14ac:dyDescent="0.35">
      <c r="A17">
        <v>1016</v>
      </c>
      <c r="B17" t="s">
        <v>256</v>
      </c>
      <c r="C17" t="s">
        <v>243</v>
      </c>
      <c r="D17">
        <v>219</v>
      </c>
      <c r="E17">
        <v>999999</v>
      </c>
    </row>
    <row r="18" spans="1:5" x14ac:dyDescent="0.35">
      <c r="A18">
        <v>1017</v>
      </c>
      <c r="B18" t="s">
        <v>257</v>
      </c>
      <c r="C18" t="s">
        <v>243</v>
      </c>
      <c r="D18">
        <v>220</v>
      </c>
      <c r="E18">
        <v>999999</v>
      </c>
    </row>
    <row r="19" spans="1:5" x14ac:dyDescent="0.35">
      <c r="A19">
        <v>1018</v>
      </c>
      <c r="B19" t="s">
        <v>258</v>
      </c>
      <c r="C19" t="s">
        <v>243</v>
      </c>
      <c r="D19">
        <v>221</v>
      </c>
      <c r="E19">
        <v>18200</v>
      </c>
    </row>
    <row r="20" spans="1:5" x14ac:dyDescent="0.35">
      <c r="A20">
        <v>1019</v>
      </c>
      <c r="B20" t="s">
        <v>259</v>
      </c>
      <c r="C20" t="s">
        <v>243</v>
      </c>
      <c r="D20">
        <v>222</v>
      </c>
      <c r="E20">
        <v>999999</v>
      </c>
    </row>
    <row r="21" spans="1:5" x14ac:dyDescent="0.35">
      <c r="A21">
        <v>1020</v>
      </c>
      <c r="B21" t="s">
        <v>260</v>
      </c>
      <c r="C21" t="s">
        <v>243</v>
      </c>
      <c r="D21">
        <v>223</v>
      </c>
      <c r="E21">
        <v>999999</v>
      </c>
    </row>
    <row r="22" spans="1:5" x14ac:dyDescent="0.35">
      <c r="A22">
        <v>1021</v>
      </c>
      <c r="B22" t="s">
        <v>261</v>
      </c>
      <c r="C22" t="s">
        <v>243</v>
      </c>
      <c r="D22">
        <v>224</v>
      </c>
      <c r="E22">
        <v>999999</v>
      </c>
    </row>
    <row r="23" spans="1:5" x14ac:dyDescent="0.35">
      <c r="A23">
        <v>1022</v>
      </c>
      <c r="B23" t="s">
        <v>262</v>
      </c>
      <c r="C23" t="s">
        <v>243</v>
      </c>
      <c r="D23">
        <v>225</v>
      </c>
      <c r="E23">
        <v>999999</v>
      </c>
    </row>
    <row r="24" spans="1:5" x14ac:dyDescent="0.35">
      <c r="A24">
        <v>1023</v>
      </c>
      <c r="B24" t="s">
        <v>263</v>
      </c>
      <c r="C24" t="s">
        <v>264</v>
      </c>
      <c r="D24">
        <v>226</v>
      </c>
      <c r="E24">
        <v>999999</v>
      </c>
    </row>
    <row r="25" spans="1:5" x14ac:dyDescent="0.35">
      <c r="A25">
        <v>1024</v>
      </c>
      <c r="B25" t="s">
        <v>265</v>
      </c>
      <c r="C25" t="s">
        <v>266</v>
      </c>
      <c r="D25">
        <v>227</v>
      </c>
      <c r="E25">
        <v>999999</v>
      </c>
    </row>
    <row r="26" spans="1:5" x14ac:dyDescent="0.35">
      <c r="A26">
        <v>1025</v>
      </c>
      <c r="B26" t="s">
        <v>267</v>
      </c>
      <c r="C26" t="s">
        <v>243</v>
      </c>
      <c r="D26">
        <v>229</v>
      </c>
      <c r="E26">
        <v>2850</v>
      </c>
    </row>
    <row r="27" spans="1:5" x14ac:dyDescent="0.35">
      <c r="A27">
        <v>1026</v>
      </c>
      <c r="B27" t="s">
        <v>268</v>
      </c>
      <c r="C27" t="s">
        <v>269</v>
      </c>
      <c r="D27">
        <v>230</v>
      </c>
      <c r="E27">
        <v>2900</v>
      </c>
    </row>
    <row r="28" spans="1:5" x14ac:dyDescent="0.35">
      <c r="A28">
        <v>1027</v>
      </c>
      <c r="B28" t="s">
        <v>270</v>
      </c>
      <c r="C28" t="s">
        <v>269</v>
      </c>
      <c r="D28">
        <v>231</v>
      </c>
      <c r="E28">
        <v>3000</v>
      </c>
    </row>
    <row r="29" spans="1:5" x14ac:dyDescent="0.35">
      <c r="A29">
        <v>1028</v>
      </c>
      <c r="B29" t="s">
        <v>271</v>
      </c>
      <c r="C29" t="s">
        <v>269</v>
      </c>
      <c r="D29">
        <v>232</v>
      </c>
      <c r="E29">
        <v>3100</v>
      </c>
    </row>
    <row r="30" spans="1:5" x14ac:dyDescent="0.35">
      <c r="A30">
        <v>1029</v>
      </c>
      <c r="B30" t="s">
        <v>272</v>
      </c>
      <c r="C30" t="s">
        <v>269</v>
      </c>
      <c r="D30">
        <v>233</v>
      </c>
      <c r="E30">
        <v>3200</v>
      </c>
    </row>
    <row r="31" spans="1:5" x14ac:dyDescent="0.35">
      <c r="A31">
        <v>1030</v>
      </c>
      <c r="B31" t="s">
        <v>273</v>
      </c>
      <c r="C31" t="s">
        <v>269</v>
      </c>
      <c r="D31">
        <v>234</v>
      </c>
      <c r="E31">
        <v>3300</v>
      </c>
    </row>
    <row r="32" spans="1:5" x14ac:dyDescent="0.35">
      <c r="A32">
        <v>1031</v>
      </c>
      <c r="B32" t="s">
        <v>274</v>
      </c>
      <c r="C32" t="s">
        <v>269</v>
      </c>
      <c r="D32">
        <v>235</v>
      </c>
      <c r="E32">
        <v>3400</v>
      </c>
    </row>
    <row r="33" spans="1:5" x14ac:dyDescent="0.35">
      <c r="A33">
        <v>1032</v>
      </c>
      <c r="B33" t="s">
        <v>275</v>
      </c>
      <c r="C33" t="s">
        <v>269</v>
      </c>
      <c r="D33">
        <v>236</v>
      </c>
      <c r="E33">
        <v>3500</v>
      </c>
    </row>
    <row r="34" spans="1:5" x14ac:dyDescent="0.35">
      <c r="A34">
        <v>1033</v>
      </c>
      <c r="B34" t="s">
        <v>276</v>
      </c>
      <c r="C34" t="s">
        <v>269</v>
      </c>
      <c r="D34">
        <v>237</v>
      </c>
      <c r="E34">
        <v>3600</v>
      </c>
    </row>
    <row r="35" spans="1:5" x14ac:dyDescent="0.35">
      <c r="A35">
        <v>1034</v>
      </c>
      <c r="B35" t="s">
        <v>277</v>
      </c>
      <c r="C35" t="s">
        <v>269</v>
      </c>
      <c r="D35">
        <v>238</v>
      </c>
      <c r="E35">
        <v>3700</v>
      </c>
    </row>
    <row r="36" spans="1:5" x14ac:dyDescent="0.35">
      <c r="A36">
        <v>1035</v>
      </c>
      <c r="B36" t="s">
        <v>278</v>
      </c>
      <c r="C36" t="s">
        <v>269</v>
      </c>
      <c r="D36">
        <v>239</v>
      </c>
      <c r="E36">
        <v>3800</v>
      </c>
    </row>
    <row r="37" spans="1:5" x14ac:dyDescent="0.35">
      <c r="A37">
        <v>1036</v>
      </c>
      <c r="B37" t="s">
        <v>279</v>
      </c>
      <c r="C37" t="s">
        <v>269</v>
      </c>
      <c r="D37">
        <v>240</v>
      </c>
      <c r="E37">
        <v>3900</v>
      </c>
    </row>
    <row r="38" spans="1:5" x14ac:dyDescent="0.35">
      <c r="A38">
        <v>1037</v>
      </c>
      <c r="B38" t="s">
        <v>280</v>
      </c>
      <c r="C38" t="s">
        <v>269</v>
      </c>
      <c r="D38">
        <v>241</v>
      </c>
      <c r="E38">
        <v>4000</v>
      </c>
    </row>
    <row r="39" spans="1:5" x14ac:dyDescent="0.35">
      <c r="A39">
        <v>1038</v>
      </c>
      <c r="B39" t="s">
        <v>281</v>
      </c>
      <c r="C39" t="s">
        <v>269</v>
      </c>
      <c r="D39">
        <v>242</v>
      </c>
      <c r="E39">
        <v>4100</v>
      </c>
    </row>
    <row r="40" spans="1:5" x14ac:dyDescent="0.35">
      <c r="A40">
        <v>1039</v>
      </c>
      <c r="B40" t="s">
        <v>282</v>
      </c>
      <c r="C40" t="s">
        <v>269</v>
      </c>
      <c r="D40">
        <v>243</v>
      </c>
      <c r="E40">
        <v>4200</v>
      </c>
    </row>
    <row r="41" spans="1:5" x14ac:dyDescent="0.35">
      <c r="A41">
        <v>1040</v>
      </c>
      <c r="B41" t="s">
        <v>283</v>
      </c>
      <c r="C41" t="s">
        <v>269</v>
      </c>
      <c r="D41">
        <v>244</v>
      </c>
      <c r="E41">
        <v>4300</v>
      </c>
    </row>
    <row r="42" spans="1:5" x14ac:dyDescent="0.35">
      <c r="A42">
        <v>1041</v>
      </c>
      <c r="B42" t="s">
        <v>284</v>
      </c>
      <c r="C42" t="s">
        <v>269</v>
      </c>
      <c r="D42">
        <v>245</v>
      </c>
      <c r="E42">
        <v>4400</v>
      </c>
    </row>
    <row r="43" spans="1:5" x14ac:dyDescent="0.35">
      <c r="A43">
        <v>1042</v>
      </c>
      <c r="B43" t="s">
        <v>285</v>
      </c>
      <c r="C43" t="s">
        <v>269</v>
      </c>
      <c r="D43">
        <v>246</v>
      </c>
      <c r="E43">
        <v>4500</v>
      </c>
    </row>
    <row r="44" spans="1:5" x14ac:dyDescent="0.35">
      <c r="A44">
        <v>1043</v>
      </c>
      <c r="B44" t="s">
        <v>286</v>
      </c>
      <c r="C44" t="s">
        <v>269</v>
      </c>
      <c r="D44">
        <v>247</v>
      </c>
      <c r="E44">
        <v>4600</v>
      </c>
    </row>
    <row r="45" spans="1:5" x14ac:dyDescent="0.35">
      <c r="A45">
        <v>1044</v>
      </c>
      <c r="B45" t="s">
        <v>287</v>
      </c>
      <c r="C45" t="s">
        <v>269</v>
      </c>
      <c r="D45">
        <v>248</v>
      </c>
      <c r="E45">
        <v>4700</v>
      </c>
    </row>
    <row r="46" spans="1:5" x14ac:dyDescent="0.35">
      <c r="A46">
        <v>1045</v>
      </c>
      <c r="B46" t="s">
        <v>288</v>
      </c>
      <c r="C46" t="s">
        <v>269</v>
      </c>
      <c r="D46">
        <v>249</v>
      </c>
      <c r="E46">
        <v>4800</v>
      </c>
    </row>
    <row r="47" spans="1:5" x14ac:dyDescent="0.35">
      <c r="A47">
        <v>1046</v>
      </c>
      <c r="B47" t="s">
        <v>289</v>
      </c>
      <c r="C47" t="s">
        <v>269</v>
      </c>
      <c r="D47">
        <v>250</v>
      </c>
      <c r="E47">
        <v>4900</v>
      </c>
    </row>
    <row r="48" spans="1:5" x14ac:dyDescent="0.35">
      <c r="A48">
        <v>1047</v>
      </c>
      <c r="B48" t="s">
        <v>290</v>
      </c>
      <c r="C48" t="s">
        <v>269</v>
      </c>
      <c r="D48">
        <v>251</v>
      </c>
      <c r="E48">
        <v>5000</v>
      </c>
    </row>
    <row r="49" spans="1:5" x14ac:dyDescent="0.35">
      <c r="A49">
        <v>1048</v>
      </c>
      <c r="B49" t="s">
        <v>291</v>
      </c>
      <c r="C49" t="s">
        <v>269</v>
      </c>
      <c r="D49">
        <v>252</v>
      </c>
      <c r="E49">
        <v>5100</v>
      </c>
    </row>
    <row r="50" spans="1:5" x14ac:dyDescent="0.35">
      <c r="A50">
        <v>1049</v>
      </c>
      <c r="B50" t="s">
        <v>292</v>
      </c>
      <c r="C50" t="s">
        <v>243</v>
      </c>
      <c r="D50">
        <v>253</v>
      </c>
      <c r="E50">
        <v>999999</v>
      </c>
    </row>
    <row r="51" spans="1:5" x14ac:dyDescent="0.35">
      <c r="A51">
        <v>1050</v>
      </c>
      <c r="B51" t="s">
        <v>293</v>
      </c>
      <c r="C51" t="s">
        <v>243</v>
      </c>
      <c r="D51">
        <v>205.2</v>
      </c>
      <c r="E51">
        <v>1120</v>
      </c>
    </row>
    <row r="52" spans="1:5" x14ac:dyDescent="0.35">
      <c r="A52">
        <v>1051</v>
      </c>
      <c r="B52" t="s">
        <v>294</v>
      </c>
      <c r="C52" t="s">
        <v>243</v>
      </c>
      <c r="D52">
        <v>255</v>
      </c>
      <c r="E52">
        <v>100</v>
      </c>
    </row>
    <row r="53" spans="1:5" x14ac:dyDescent="0.35">
      <c r="A53">
        <v>1052</v>
      </c>
      <c r="B53" t="s">
        <v>295</v>
      </c>
      <c r="C53" t="s">
        <v>243</v>
      </c>
      <c r="D53">
        <v>256</v>
      </c>
      <c r="E53">
        <v>999999</v>
      </c>
    </row>
    <row r="54" spans="1:5" x14ac:dyDescent="0.35">
      <c r="A54">
        <v>1053</v>
      </c>
      <c r="B54" t="s">
        <v>296</v>
      </c>
      <c r="C54" t="s">
        <v>243</v>
      </c>
      <c r="D54">
        <v>257</v>
      </c>
      <c r="E54">
        <v>700</v>
      </c>
    </row>
    <row r="55" spans="1:5" x14ac:dyDescent="0.35">
      <c r="A55">
        <v>1054</v>
      </c>
      <c r="B55" t="s">
        <v>297</v>
      </c>
      <c r="C55" t="s">
        <v>243</v>
      </c>
      <c r="D55">
        <v>259</v>
      </c>
      <c r="E55">
        <v>999999</v>
      </c>
    </row>
    <row r="56" spans="1:5" x14ac:dyDescent="0.35">
      <c r="A56">
        <v>1055</v>
      </c>
      <c r="B56" t="s">
        <v>298</v>
      </c>
      <c r="C56" t="s">
        <v>243</v>
      </c>
      <c r="D56">
        <v>260</v>
      </c>
      <c r="E56">
        <v>2500</v>
      </c>
    </row>
    <row r="57" spans="1:5" x14ac:dyDescent="0.35">
      <c r="A57">
        <v>1056</v>
      </c>
      <c r="B57" t="s">
        <v>299</v>
      </c>
      <c r="C57" t="s">
        <v>243</v>
      </c>
      <c r="D57">
        <v>261</v>
      </c>
      <c r="E57">
        <v>2600</v>
      </c>
    </row>
    <row r="58" spans="1:5" x14ac:dyDescent="0.35">
      <c r="A58">
        <v>1057</v>
      </c>
      <c r="B58" t="s">
        <v>100</v>
      </c>
      <c r="C58" t="s">
        <v>269</v>
      </c>
      <c r="D58">
        <v>262</v>
      </c>
      <c r="E58">
        <v>18300</v>
      </c>
    </row>
    <row r="59" spans="1:5" x14ac:dyDescent="0.35">
      <c r="A59">
        <v>1058</v>
      </c>
      <c r="B59" t="s">
        <v>300</v>
      </c>
      <c r="C59" t="s">
        <v>269</v>
      </c>
      <c r="D59">
        <v>263</v>
      </c>
      <c r="E59">
        <v>18400</v>
      </c>
    </row>
    <row r="60" spans="1:5" x14ac:dyDescent="0.35">
      <c r="A60">
        <v>1059</v>
      </c>
      <c r="B60" t="s">
        <v>301</v>
      </c>
      <c r="C60" t="s">
        <v>269</v>
      </c>
      <c r="D60">
        <v>264</v>
      </c>
      <c r="E60">
        <v>999999</v>
      </c>
    </row>
    <row r="61" spans="1:5" x14ac:dyDescent="0.35">
      <c r="A61">
        <v>1060</v>
      </c>
      <c r="B61" t="s">
        <v>302</v>
      </c>
      <c r="C61" t="s">
        <v>269</v>
      </c>
      <c r="D61">
        <v>265</v>
      </c>
      <c r="E61">
        <v>999999</v>
      </c>
    </row>
    <row r="62" spans="1:5" x14ac:dyDescent="0.35">
      <c r="A62">
        <v>1061</v>
      </c>
      <c r="B62" t="s">
        <v>303</v>
      </c>
      <c r="C62" t="s">
        <v>269</v>
      </c>
      <c r="D62">
        <v>266</v>
      </c>
      <c r="E62">
        <v>999999</v>
      </c>
    </row>
    <row r="63" spans="1:5" x14ac:dyDescent="0.35">
      <c r="A63">
        <v>1062</v>
      </c>
      <c r="B63" t="s">
        <v>101</v>
      </c>
      <c r="C63" t="s">
        <v>304</v>
      </c>
      <c r="D63">
        <v>268</v>
      </c>
      <c r="E63">
        <v>400</v>
      </c>
    </row>
    <row r="64" spans="1:5" x14ac:dyDescent="0.35">
      <c r="A64">
        <v>1063</v>
      </c>
      <c r="B64" t="s">
        <v>305</v>
      </c>
      <c r="C64" t="s">
        <v>243</v>
      </c>
      <c r="D64">
        <v>269.3</v>
      </c>
      <c r="E64">
        <v>1500</v>
      </c>
    </row>
    <row r="65" spans="1:5" x14ac:dyDescent="0.35">
      <c r="A65">
        <v>1064</v>
      </c>
      <c r="B65" t="s">
        <v>306</v>
      </c>
      <c r="C65" t="s">
        <v>243</v>
      </c>
      <c r="D65">
        <v>271</v>
      </c>
      <c r="E65">
        <v>999999</v>
      </c>
    </row>
    <row r="66" spans="1:5" x14ac:dyDescent="0.35">
      <c r="A66">
        <v>1065</v>
      </c>
      <c r="B66" t="s">
        <v>307</v>
      </c>
      <c r="C66" t="s">
        <v>243</v>
      </c>
      <c r="D66">
        <v>272</v>
      </c>
      <c r="E66">
        <v>999999</v>
      </c>
    </row>
    <row r="67" spans="1:5" x14ac:dyDescent="0.35">
      <c r="A67">
        <v>1067</v>
      </c>
      <c r="B67" t="s">
        <v>308</v>
      </c>
      <c r="C67" t="s">
        <v>243</v>
      </c>
      <c r="D67">
        <v>274</v>
      </c>
      <c r="E67">
        <v>999999</v>
      </c>
    </row>
    <row r="68" spans="1:5" x14ac:dyDescent="0.35">
      <c r="A68">
        <v>1068</v>
      </c>
      <c r="B68" t="s">
        <v>309</v>
      </c>
      <c r="C68" t="s">
        <v>243</v>
      </c>
      <c r="D68">
        <v>276</v>
      </c>
      <c r="E68">
        <v>999999</v>
      </c>
    </row>
    <row r="69" spans="1:5" x14ac:dyDescent="0.35">
      <c r="A69">
        <v>1069</v>
      </c>
      <c r="B69" t="s">
        <v>310</v>
      </c>
      <c r="C69" t="s">
        <v>243</v>
      </c>
      <c r="D69">
        <v>281</v>
      </c>
      <c r="E69">
        <v>999999</v>
      </c>
    </row>
    <row r="70" spans="1:5" x14ac:dyDescent="0.35">
      <c r="A70">
        <v>1070</v>
      </c>
      <c r="B70" t="s">
        <v>311</v>
      </c>
      <c r="C70" t="s">
        <v>243</v>
      </c>
      <c r="D70">
        <v>282</v>
      </c>
      <c r="E70">
        <v>999999</v>
      </c>
    </row>
    <row r="71" spans="1:5" x14ac:dyDescent="0.35">
      <c r="A71">
        <v>1071</v>
      </c>
      <c r="B71" t="s">
        <v>312</v>
      </c>
      <c r="C71" t="s">
        <v>243</v>
      </c>
      <c r="D71">
        <v>283</v>
      </c>
      <c r="E71">
        <v>999999</v>
      </c>
    </row>
    <row r="72" spans="1:5" x14ac:dyDescent="0.35">
      <c r="A72">
        <v>1072</v>
      </c>
      <c r="B72" t="s">
        <v>313</v>
      </c>
      <c r="C72" t="s">
        <v>243</v>
      </c>
      <c r="D72">
        <v>284</v>
      </c>
    </row>
    <row r="73" spans="1:5" x14ac:dyDescent="0.35">
      <c r="A73">
        <v>1073</v>
      </c>
      <c r="B73" t="s">
        <v>314</v>
      </c>
      <c r="C73" t="s">
        <v>243</v>
      </c>
      <c r="D73">
        <v>285</v>
      </c>
      <c r="E73">
        <v>999999</v>
      </c>
    </row>
    <row r="74" spans="1:5" x14ac:dyDescent="0.35">
      <c r="A74">
        <v>1074</v>
      </c>
      <c r="B74" t="s">
        <v>315</v>
      </c>
      <c r="C74" t="s">
        <v>243</v>
      </c>
      <c r="D74">
        <v>286</v>
      </c>
      <c r="E74">
        <v>999999</v>
      </c>
    </row>
    <row r="75" spans="1:5" x14ac:dyDescent="0.35">
      <c r="A75">
        <v>1075</v>
      </c>
      <c r="B75" t="s">
        <v>316</v>
      </c>
      <c r="C75" t="s">
        <v>243</v>
      </c>
      <c r="D75">
        <v>287</v>
      </c>
      <c r="E75">
        <v>2100</v>
      </c>
    </row>
    <row r="76" spans="1:5" x14ac:dyDescent="0.35">
      <c r="A76">
        <v>1076</v>
      </c>
      <c r="B76" t="s">
        <v>317</v>
      </c>
      <c r="C76" t="s">
        <v>243</v>
      </c>
      <c r="D76">
        <v>288</v>
      </c>
      <c r="E76">
        <v>2300</v>
      </c>
    </row>
    <row r="77" spans="1:5" x14ac:dyDescent="0.35">
      <c r="A77">
        <v>1077</v>
      </c>
      <c r="B77" t="s">
        <v>318</v>
      </c>
      <c r="C77" t="s">
        <v>243</v>
      </c>
      <c r="D77">
        <v>289</v>
      </c>
      <c r="E77">
        <v>2400</v>
      </c>
    </row>
    <row r="78" spans="1:5" x14ac:dyDescent="0.35">
      <c r="A78">
        <v>1078</v>
      </c>
      <c r="B78" t="s">
        <v>319</v>
      </c>
      <c r="C78" t="s">
        <v>243</v>
      </c>
      <c r="D78">
        <v>290</v>
      </c>
      <c r="E78">
        <v>2700</v>
      </c>
    </row>
    <row r="79" spans="1:5" x14ac:dyDescent="0.35">
      <c r="A79">
        <v>1079</v>
      </c>
      <c r="B79" t="s">
        <v>320</v>
      </c>
      <c r="C79" t="s">
        <v>243</v>
      </c>
      <c r="D79">
        <v>291</v>
      </c>
      <c r="E79">
        <v>1200</v>
      </c>
    </row>
    <row r="80" spans="1:5" x14ac:dyDescent="0.35">
      <c r="A80">
        <v>1080</v>
      </c>
      <c r="B80" t="s">
        <v>321</v>
      </c>
      <c r="C80" t="s">
        <v>243</v>
      </c>
      <c r="D80">
        <v>292</v>
      </c>
      <c r="E80">
        <v>999999</v>
      </c>
    </row>
    <row r="81" spans="1:5" x14ac:dyDescent="0.35">
      <c r="A81">
        <v>1081</v>
      </c>
      <c r="B81" t="s">
        <v>322</v>
      </c>
      <c r="C81" t="s">
        <v>243</v>
      </c>
      <c r="D81">
        <v>294</v>
      </c>
      <c r="E81">
        <v>999999</v>
      </c>
    </row>
    <row r="82" spans="1:5" x14ac:dyDescent="0.35">
      <c r="A82">
        <v>1082</v>
      </c>
      <c r="B82" t="s">
        <v>323</v>
      </c>
      <c r="C82" t="s">
        <v>243</v>
      </c>
      <c r="D82">
        <v>295</v>
      </c>
      <c r="E82">
        <v>1240</v>
      </c>
    </row>
    <row r="83" spans="1:5" x14ac:dyDescent="0.35">
      <c r="A83">
        <v>1083</v>
      </c>
      <c r="B83" t="s">
        <v>324</v>
      </c>
      <c r="C83" t="s">
        <v>269</v>
      </c>
      <c r="D83">
        <v>296</v>
      </c>
      <c r="E83">
        <v>999999</v>
      </c>
    </row>
    <row r="84" spans="1:5" x14ac:dyDescent="0.35">
      <c r="A84">
        <v>1084</v>
      </c>
      <c r="B84" t="s">
        <v>325</v>
      </c>
      <c r="C84" t="s">
        <v>243</v>
      </c>
      <c r="D84">
        <v>297</v>
      </c>
      <c r="E84">
        <v>1260</v>
      </c>
    </row>
    <row r="85" spans="1:5" x14ac:dyDescent="0.35">
      <c r="A85">
        <v>1085</v>
      </c>
      <c r="B85" t="s">
        <v>326</v>
      </c>
      <c r="C85" t="s">
        <v>243</v>
      </c>
      <c r="D85">
        <v>298</v>
      </c>
      <c r="E85">
        <v>900</v>
      </c>
    </row>
    <row r="86" spans="1:5" x14ac:dyDescent="0.35">
      <c r="A86">
        <v>1086</v>
      </c>
      <c r="B86" t="s">
        <v>327</v>
      </c>
      <c r="C86" t="s">
        <v>243</v>
      </c>
      <c r="D86">
        <v>299</v>
      </c>
      <c r="E86">
        <v>999999</v>
      </c>
    </row>
    <row r="87" spans="1:5" x14ac:dyDescent="0.35">
      <c r="A87">
        <v>1087</v>
      </c>
      <c r="B87" t="s">
        <v>150</v>
      </c>
      <c r="C87" t="s">
        <v>269</v>
      </c>
      <c r="D87">
        <v>301</v>
      </c>
      <c r="E87">
        <v>5300</v>
      </c>
    </row>
    <row r="88" spans="1:5" x14ac:dyDescent="0.35">
      <c r="A88">
        <v>1088</v>
      </c>
      <c r="B88" t="s">
        <v>328</v>
      </c>
      <c r="C88" t="s">
        <v>269</v>
      </c>
      <c r="D88">
        <v>302</v>
      </c>
      <c r="E88">
        <v>999999</v>
      </c>
    </row>
    <row r="89" spans="1:5" x14ac:dyDescent="0.35">
      <c r="A89">
        <v>1089</v>
      </c>
      <c r="B89" t="s">
        <v>142</v>
      </c>
      <c r="C89" t="s">
        <v>269</v>
      </c>
      <c r="D89">
        <v>303</v>
      </c>
      <c r="E89">
        <v>5400</v>
      </c>
    </row>
    <row r="90" spans="1:5" x14ac:dyDescent="0.35">
      <c r="A90">
        <v>1090</v>
      </c>
      <c r="B90" t="s">
        <v>141</v>
      </c>
      <c r="C90" t="s">
        <v>269</v>
      </c>
      <c r="D90">
        <v>304</v>
      </c>
      <c r="E90">
        <v>5500</v>
      </c>
    </row>
    <row r="91" spans="1:5" x14ac:dyDescent="0.35">
      <c r="A91">
        <v>1091</v>
      </c>
      <c r="B91" t="s">
        <v>136</v>
      </c>
      <c r="C91" t="s">
        <v>269</v>
      </c>
      <c r="D91">
        <v>305</v>
      </c>
      <c r="E91">
        <v>5600</v>
      </c>
    </row>
    <row r="92" spans="1:5" x14ac:dyDescent="0.35">
      <c r="A92">
        <v>1092</v>
      </c>
      <c r="B92" t="s">
        <v>135</v>
      </c>
      <c r="C92" t="s">
        <v>269</v>
      </c>
      <c r="D92">
        <v>306</v>
      </c>
      <c r="E92">
        <v>5700</v>
      </c>
    </row>
    <row r="93" spans="1:5" x14ac:dyDescent="0.35">
      <c r="A93">
        <v>1093</v>
      </c>
      <c r="B93" t="s">
        <v>329</v>
      </c>
      <c r="C93" t="s">
        <v>269</v>
      </c>
      <c r="D93">
        <v>307</v>
      </c>
      <c r="E93">
        <v>5800</v>
      </c>
    </row>
    <row r="94" spans="1:5" x14ac:dyDescent="0.35">
      <c r="A94">
        <v>1094</v>
      </c>
      <c r="B94" t="s">
        <v>330</v>
      </c>
      <c r="C94" t="s">
        <v>269</v>
      </c>
      <c r="D94">
        <v>308</v>
      </c>
      <c r="E94">
        <v>6241</v>
      </c>
    </row>
    <row r="95" spans="1:5" x14ac:dyDescent="0.35">
      <c r="A95">
        <v>1095</v>
      </c>
      <c r="B95" t="s">
        <v>126</v>
      </c>
      <c r="C95" t="s">
        <v>269</v>
      </c>
      <c r="D95">
        <v>309</v>
      </c>
      <c r="E95">
        <v>5900</v>
      </c>
    </row>
    <row r="96" spans="1:5" x14ac:dyDescent="0.35">
      <c r="A96">
        <v>1096</v>
      </c>
      <c r="B96" t="s">
        <v>148</v>
      </c>
      <c r="C96" t="s">
        <v>331</v>
      </c>
      <c r="D96">
        <v>310</v>
      </c>
      <c r="E96">
        <v>999999</v>
      </c>
    </row>
    <row r="97" spans="1:5" x14ac:dyDescent="0.35">
      <c r="A97">
        <v>1097</v>
      </c>
      <c r="B97" t="s">
        <v>332</v>
      </c>
      <c r="C97" t="s">
        <v>331</v>
      </c>
      <c r="D97">
        <v>311</v>
      </c>
      <c r="E97">
        <v>6244</v>
      </c>
    </row>
    <row r="98" spans="1:5" x14ac:dyDescent="0.35">
      <c r="A98">
        <v>1098</v>
      </c>
      <c r="B98" t="s">
        <v>147</v>
      </c>
      <c r="C98" t="s">
        <v>269</v>
      </c>
      <c r="D98">
        <v>312</v>
      </c>
      <c r="E98">
        <v>6000</v>
      </c>
    </row>
    <row r="99" spans="1:5" x14ac:dyDescent="0.35">
      <c r="A99">
        <v>1099</v>
      </c>
      <c r="B99" t="s">
        <v>145</v>
      </c>
      <c r="C99" t="s">
        <v>331</v>
      </c>
      <c r="D99">
        <v>313</v>
      </c>
      <c r="E99">
        <v>6240</v>
      </c>
    </row>
    <row r="100" spans="1:5" x14ac:dyDescent="0.35">
      <c r="A100">
        <v>1100</v>
      </c>
      <c r="B100" t="s">
        <v>143</v>
      </c>
      <c r="C100" t="s">
        <v>331</v>
      </c>
      <c r="D100">
        <v>314</v>
      </c>
      <c r="E100">
        <v>6150</v>
      </c>
    </row>
    <row r="101" spans="1:5" x14ac:dyDescent="0.35">
      <c r="A101">
        <v>1101</v>
      </c>
      <c r="B101" t="s">
        <v>140</v>
      </c>
      <c r="C101" t="s">
        <v>269</v>
      </c>
      <c r="D101">
        <v>315</v>
      </c>
      <c r="E101">
        <v>6100</v>
      </c>
    </row>
    <row r="102" spans="1:5" x14ac:dyDescent="0.35">
      <c r="A102">
        <v>1102</v>
      </c>
      <c r="B102" t="s">
        <v>139</v>
      </c>
      <c r="C102" t="s">
        <v>331</v>
      </c>
      <c r="D102">
        <v>316</v>
      </c>
      <c r="E102">
        <v>6243</v>
      </c>
    </row>
    <row r="103" spans="1:5" x14ac:dyDescent="0.35">
      <c r="A103">
        <v>1103</v>
      </c>
      <c r="B103" t="s">
        <v>134</v>
      </c>
      <c r="C103" t="s">
        <v>331</v>
      </c>
      <c r="D103">
        <v>317</v>
      </c>
      <c r="E103">
        <v>6200</v>
      </c>
    </row>
    <row r="104" spans="1:5" x14ac:dyDescent="0.35">
      <c r="A104">
        <v>1104</v>
      </c>
      <c r="B104" t="s">
        <v>333</v>
      </c>
      <c r="C104" t="s">
        <v>334</v>
      </c>
      <c r="D104">
        <v>318</v>
      </c>
      <c r="E104">
        <v>7500</v>
      </c>
    </row>
    <row r="105" spans="1:5" x14ac:dyDescent="0.35">
      <c r="A105">
        <v>1105</v>
      </c>
      <c r="B105" t="s">
        <v>335</v>
      </c>
      <c r="C105" t="s">
        <v>331</v>
      </c>
      <c r="D105">
        <v>319</v>
      </c>
      <c r="E105">
        <v>7430</v>
      </c>
    </row>
    <row r="106" spans="1:5" x14ac:dyDescent="0.35">
      <c r="A106">
        <v>1106</v>
      </c>
      <c r="B106" t="s">
        <v>133</v>
      </c>
      <c r="C106" t="s">
        <v>331</v>
      </c>
      <c r="D106">
        <v>320</v>
      </c>
      <c r="E106">
        <v>7420</v>
      </c>
    </row>
    <row r="107" spans="1:5" x14ac:dyDescent="0.35">
      <c r="A107">
        <v>1107</v>
      </c>
      <c r="B107" t="s">
        <v>152</v>
      </c>
      <c r="C107" t="s">
        <v>331</v>
      </c>
      <c r="D107">
        <v>321</v>
      </c>
      <c r="E107">
        <v>7440</v>
      </c>
    </row>
    <row r="108" spans="1:5" x14ac:dyDescent="0.35">
      <c r="A108">
        <v>1108</v>
      </c>
      <c r="B108" t="s">
        <v>336</v>
      </c>
      <c r="C108" t="s">
        <v>331</v>
      </c>
      <c r="D108">
        <v>322</v>
      </c>
      <c r="E108">
        <v>7450</v>
      </c>
    </row>
    <row r="109" spans="1:5" x14ac:dyDescent="0.35">
      <c r="A109">
        <v>1109</v>
      </c>
      <c r="B109" t="s">
        <v>128</v>
      </c>
      <c r="C109" t="s">
        <v>269</v>
      </c>
      <c r="D109">
        <v>323</v>
      </c>
      <c r="E109">
        <v>7905</v>
      </c>
    </row>
    <row r="110" spans="1:5" x14ac:dyDescent="0.35">
      <c r="A110">
        <v>1110</v>
      </c>
      <c r="B110" t="s">
        <v>337</v>
      </c>
      <c r="C110" t="s">
        <v>334</v>
      </c>
      <c r="D110">
        <v>324</v>
      </c>
      <c r="E110">
        <v>8650</v>
      </c>
    </row>
    <row r="111" spans="1:5" x14ac:dyDescent="0.35">
      <c r="A111">
        <v>1111</v>
      </c>
      <c r="B111" t="s">
        <v>338</v>
      </c>
      <c r="C111" t="s">
        <v>331</v>
      </c>
      <c r="D111">
        <v>325</v>
      </c>
      <c r="E111">
        <v>8710</v>
      </c>
    </row>
    <row r="112" spans="1:5" x14ac:dyDescent="0.35">
      <c r="A112">
        <v>1112</v>
      </c>
      <c r="B112" t="s">
        <v>339</v>
      </c>
      <c r="C112" t="s">
        <v>331</v>
      </c>
      <c r="D112">
        <v>326</v>
      </c>
      <c r="E112">
        <v>8720</v>
      </c>
    </row>
    <row r="113" spans="1:5" x14ac:dyDescent="0.35">
      <c r="A113">
        <v>1113</v>
      </c>
      <c r="B113" t="s">
        <v>340</v>
      </c>
      <c r="C113" t="s">
        <v>331</v>
      </c>
      <c r="D113">
        <v>327</v>
      </c>
      <c r="E113">
        <v>8730</v>
      </c>
    </row>
    <row r="114" spans="1:5" x14ac:dyDescent="0.35">
      <c r="A114">
        <v>1114</v>
      </c>
      <c r="B114" t="s">
        <v>129</v>
      </c>
      <c r="C114" t="s">
        <v>331</v>
      </c>
      <c r="D114">
        <v>328</v>
      </c>
      <c r="E114">
        <v>8700</v>
      </c>
    </row>
    <row r="115" spans="1:5" x14ac:dyDescent="0.35">
      <c r="A115">
        <v>1115</v>
      </c>
      <c r="B115" t="s">
        <v>341</v>
      </c>
      <c r="C115" t="s">
        <v>331</v>
      </c>
      <c r="D115">
        <v>329</v>
      </c>
      <c r="E115">
        <v>8740</v>
      </c>
    </row>
    <row r="116" spans="1:5" x14ac:dyDescent="0.35">
      <c r="A116">
        <v>1116</v>
      </c>
      <c r="B116" t="s">
        <v>342</v>
      </c>
      <c r="C116" t="s">
        <v>331</v>
      </c>
      <c r="D116">
        <v>330</v>
      </c>
      <c r="E116">
        <v>7570</v>
      </c>
    </row>
    <row r="117" spans="1:5" x14ac:dyDescent="0.35">
      <c r="A117">
        <v>1117</v>
      </c>
      <c r="B117" t="s">
        <v>343</v>
      </c>
      <c r="C117" t="s">
        <v>331</v>
      </c>
      <c r="D117">
        <v>331</v>
      </c>
      <c r="E117">
        <v>7580</v>
      </c>
    </row>
    <row r="118" spans="1:5" x14ac:dyDescent="0.35">
      <c r="A118">
        <v>1118</v>
      </c>
      <c r="B118" t="s">
        <v>344</v>
      </c>
      <c r="C118" t="s">
        <v>331</v>
      </c>
      <c r="D118">
        <v>332</v>
      </c>
      <c r="E118">
        <v>7455</v>
      </c>
    </row>
    <row r="119" spans="1:5" x14ac:dyDescent="0.35">
      <c r="A119">
        <v>1119</v>
      </c>
      <c r="B119" t="s">
        <v>345</v>
      </c>
      <c r="C119" t="s">
        <v>331</v>
      </c>
      <c r="D119">
        <v>338.2</v>
      </c>
      <c r="E119">
        <v>7564</v>
      </c>
    </row>
    <row r="120" spans="1:5" x14ac:dyDescent="0.35">
      <c r="A120">
        <v>1120</v>
      </c>
      <c r="B120" t="s">
        <v>346</v>
      </c>
      <c r="C120" t="s">
        <v>331</v>
      </c>
      <c r="D120">
        <v>334</v>
      </c>
      <c r="E120">
        <v>7460</v>
      </c>
    </row>
    <row r="121" spans="1:5" x14ac:dyDescent="0.35">
      <c r="A121">
        <v>1121</v>
      </c>
      <c r="B121" t="s">
        <v>347</v>
      </c>
      <c r="C121" t="s">
        <v>331</v>
      </c>
      <c r="D121">
        <v>338.1</v>
      </c>
      <c r="E121">
        <v>7562</v>
      </c>
    </row>
    <row r="122" spans="1:5" x14ac:dyDescent="0.35">
      <c r="A122">
        <v>1122</v>
      </c>
      <c r="B122" t="s">
        <v>348</v>
      </c>
      <c r="C122" t="s">
        <v>331</v>
      </c>
      <c r="D122">
        <v>337</v>
      </c>
      <c r="E122">
        <v>7530</v>
      </c>
    </row>
    <row r="123" spans="1:5" x14ac:dyDescent="0.35">
      <c r="A123">
        <v>1123</v>
      </c>
      <c r="B123" t="s">
        <v>349</v>
      </c>
      <c r="C123" t="s">
        <v>331</v>
      </c>
      <c r="D123">
        <v>338</v>
      </c>
      <c r="E123">
        <v>7560</v>
      </c>
    </row>
    <row r="124" spans="1:5" x14ac:dyDescent="0.35">
      <c r="A124">
        <v>1124</v>
      </c>
      <c r="B124" t="s">
        <v>350</v>
      </c>
      <c r="C124" t="s">
        <v>334</v>
      </c>
      <c r="D124">
        <v>340</v>
      </c>
      <c r="E124">
        <v>999999</v>
      </c>
    </row>
    <row r="125" spans="1:5" x14ac:dyDescent="0.35">
      <c r="A125">
        <v>1125</v>
      </c>
      <c r="B125" t="s">
        <v>351</v>
      </c>
      <c r="C125" t="s">
        <v>269</v>
      </c>
      <c r="D125">
        <v>341</v>
      </c>
      <c r="E125">
        <v>8000</v>
      </c>
    </row>
    <row r="126" spans="1:5" x14ac:dyDescent="0.35">
      <c r="A126">
        <v>1126</v>
      </c>
      <c r="B126" t="s">
        <v>352</v>
      </c>
      <c r="C126" t="s">
        <v>269</v>
      </c>
      <c r="D126">
        <v>342</v>
      </c>
      <c r="E126">
        <v>8100</v>
      </c>
    </row>
    <row r="127" spans="1:5" x14ac:dyDescent="0.35">
      <c r="A127">
        <v>1127</v>
      </c>
      <c r="B127" t="s">
        <v>353</v>
      </c>
      <c r="C127" t="s">
        <v>269</v>
      </c>
      <c r="D127">
        <v>343</v>
      </c>
      <c r="E127">
        <v>8200</v>
      </c>
    </row>
    <row r="128" spans="1:5" x14ac:dyDescent="0.35">
      <c r="A128">
        <v>1128</v>
      </c>
      <c r="B128" t="s">
        <v>354</v>
      </c>
      <c r="C128" t="s">
        <v>269</v>
      </c>
      <c r="D128">
        <v>344</v>
      </c>
      <c r="E128">
        <v>8300</v>
      </c>
    </row>
    <row r="129" spans="1:5" x14ac:dyDescent="0.35">
      <c r="A129">
        <v>1129</v>
      </c>
      <c r="B129" t="s">
        <v>355</v>
      </c>
      <c r="C129" t="s">
        <v>269</v>
      </c>
      <c r="D129">
        <v>345</v>
      </c>
      <c r="E129">
        <v>8400</v>
      </c>
    </row>
    <row r="130" spans="1:5" x14ac:dyDescent="0.35">
      <c r="A130">
        <v>1130</v>
      </c>
      <c r="B130" t="s">
        <v>356</v>
      </c>
      <c r="C130" t="s">
        <v>269</v>
      </c>
      <c r="D130">
        <v>346</v>
      </c>
      <c r="E130">
        <v>8500</v>
      </c>
    </row>
    <row r="131" spans="1:5" x14ac:dyDescent="0.35">
      <c r="A131">
        <v>1131</v>
      </c>
      <c r="B131" t="s">
        <v>357</v>
      </c>
      <c r="C131" t="s">
        <v>269</v>
      </c>
      <c r="D131">
        <v>347</v>
      </c>
      <c r="E131">
        <v>8600</v>
      </c>
    </row>
    <row r="132" spans="1:5" x14ac:dyDescent="0.35">
      <c r="A132">
        <v>1132</v>
      </c>
      <c r="B132" t="s">
        <v>358</v>
      </c>
      <c r="C132" t="s">
        <v>331</v>
      </c>
      <c r="D132">
        <v>348</v>
      </c>
      <c r="E132">
        <v>999999</v>
      </c>
    </row>
    <row r="133" spans="1:5" x14ac:dyDescent="0.35">
      <c r="A133">
        <v>1133</v>
      </c>
      <c r="B133" t="s">
        <v>359</v>
      </c>
      <c r="C133" t="s">
        <v>331</v>
      </c>
      <c r="D133">
        <v>349</v>
      </c>
      <c r="E133">
        <v>999999</v>
      </c>
    </row>
    <row r="134" spans="1:5" x14ac:dyDescent="0.35">
      <c r="A134">
        <v>1134</v>
      </c>
      <c r="B134" t="s">
        <v>360</v>
      </c>
      <c r="C134" t="s">
        <v>331</v>
      </c>
      <c r="D134">
        <v>350</v>
      </c>
      <c r="E134">
        <v>999999</v>
      </c>
    </row>
    <row r="135" spans="1:5" x14ac:dyDescent="0.35">
      <c r="A135">
        <v>1135</v>
      </c>
      <c r="B135" t="s">
        <v>361</v>
      </c>
      <c r="C135" t="s">
        <v>331</v>
      </c>
      <c r="D135">
        <v>351</v>
      </c>
      <c r="E135">
        <v>999999</v>
      </c>
    </row>
    <row r="136" spans="1:5" x14ac:dyDescent="0.35">
      <c r="A136">
        <v>1136</v>
      </c>
      <c r="B136" t="s">
        <v>362</v>
      </c>
      <c r="C136" t="s">
        <v>331</v>
      </c>
      <c r="D136">
        <v>352</v>
      </c>
      <c r="E136">
        <v>999999</v>
      </c>
    </row>
    <row r="137" spans="1:5" x14ac:dyDescent="0.35">
      <c r="A137">
        <v>1137</v>
      </c>
      <c r="B137" t="s">
        <v>151</v>
      </c>
      <c r="C137" t="s">
        <v>331</v>
      </c>
      <c r="D137">
        <v>354</v>
      </c>
      <c r="E137">
        <v>6245</v>
      </c>
    </row>
    <row r="138" spans="1:5" x14ac:dyDescent="0.35">
      <c r="A138">
        <v>1138</v>
      </c>
      <c r="B138" t="s">
        <v>363</v>
      </c>
      <c r="C138" t="s">
        <v>331</v>
      </c>
      <c r="D138">
        <v>355</v>
      </c>
      <c r="E138">
        <v>999999</v>
      </c>
    </row>
    <row r="139" spans="1:5" x14ac:dyDescent="0.35">
      <c r="A139">
        <v>1139</v>
      </c>
      <c r="B139" t="s">
        <v>364</v>
      </c>
      <c r="C139" t="s">
        <v>331</v>
      </c>
      <c r="D139">
        <v>356</v>
      </c>
      <c r="E139">
        <v>999999</v>
      </c>
    </row>
    <row r="140" spans="1:5" x14ac:dyDescent="0.35">
      <c r="A140">
        <v>1140</v>
      </c>
      <c r="B140" t="s">
        <v>365</v>
      </c>
      <c r="C140" t="s">
        <v>331</v>
      </c>
      <c r="D140">
        <v>363</v>
      </c>
      <c r="E140">
        <v>999999</v>
      </c>
    </row>
    <row r="141" spans="1:5" x14ac:dyDescent="0.35">
      <c r="A141">
        <v>1141</v>
      </c>
      <c r="B141" t="s">
        <v>366</v>
      </c>
      <c r="C141" t="s">
        <v>269</v>
      </c>
      <c r="D141">
        <v>364</v>
      </c>
      <c r="E141">
        <v>999999</v>
      </c>
    </row>
    <row r="142" spans="1:5" x14ac:dyDescent="0.35">
      <c r="A142">
        <v>1142</v>
      </c>
      <c r="B142" t="s">
        <v>367</v>
      </c>
      <c r="C142" t="s">
        <v>269</v>
      </c>
      <c r="D142">
        <v>365</v>
      </c>
      <c r="E142">
        <v>999999</v>
      </c>
    </row>
    <row r="143" spans="1:5" x14ac:dyDescent="0.35">
      <c r="A143">
        <v>1143</v>
      </c>
      <c r="B143" t="s">
        <v>368</v>
      </c>
      <c r="C143" t="s">
        <v>331</v>
      </c>
      <c r="D143">
        <v>367</v>
      </c>
      <c r="E143">
        <v>999999</v>
      </c>
    </row>
    <row r="144" spans="1:5" x14ac:dyDescent="0.35">
      <c r="A144">
        <v>1144</v>
      </c>
      <c r="B144" t="s">
        <v>369</v>
      </c>
      <c r="C144" t="s">
        <v>331</v>
      </c>
      <c r="D144">
        <v>368</v>
      </c>
      <c r="E144">
        <v>999999</v>
      </c>
    </row>
    <row r="145" spans="1:5" x14ac:dyDescent="0.35">
      <c r="A145">
        <v>1145</v>
      </c>
      <c r="B145" t="s">
        <v>370</v>
      </c>
      <c r="C145" t="s">
        <v>331</v>
      </c>
      <c r="D145">
        <v>370</v>
      </c>
      <c r="E145">
        <v>999999</v>
      </c>
    </row>
    <row r="146" spans="1:5" x14ac:dyDescent="0.35">
      <c r="A146">
        <v>1146</v>
      </c>
      <c r="B146" t="s">
        <v>138</v>
      </c>
      <c r="C146" t="s">
        <v>331</v>
      </c>
      <c r="D146">
        <v>371</v>
      </c>
      <c r="E146">
        <v>6242</v>
      </c>
    </row>
    <row r="147" spans="1:5" x14ac:dyDescent="0.35">
      <c r="A147">
        <v>1147</v>
      </c>
      <c r="B147" t="s">
        <v>371</v>
      </c>
      <c r="C147" t="s">
        <v>331</v>
      </c>
      <c r="D147">
        <v>373</v>
      </c>
      <c r="E147">
        <v>999999</v>
      </c>
    </row>
    <row r="148" spans="1:5" x14ac:dyDescent="0.35">
      <c r="A148">
        <v>1149</v>
      </c>
      <c r="B148" t="s">
        <v>372</v>
      </c>
      <c r="C148" t="s">
        <v>269</v>
      </c>
      <c r="D148">
        <v>375</v>
      </c>
      <c r="E148">
        <v>999999</v>
      </c>
    </row>
    <row r="149" spans="1:5" x14ac:dyDescent="0.35">
      <c r="A149">
        <v>1150</v>
      </c>
      <c r="B149" t="s">
        <v>373</v>
      </c>
      <c r="C149" t="s">
        <v>331</v>
      </c>
      <c r="D149">
        <v>378</v>
      </c>
      <c r="E149">
        <v>999999</v>
      </c>
    </row>
    <row r="150" spans="1:5" x14ac:dyDescent="0.35">
      <c r="A150">
        <v>1151</v>
      </c>
      <c r="B150" t="s">
        <v>374</v>
      </c>
      <c r="C150" t="s">
        <v>331</v>
      </c>
      <c r="D150">
        <v>379</v>
      </c>
      <c r="E150">
        <v>999999</v>
      </c>
    </row>
    <row r="151" spans="1:5" x14ac:dyDescent="0.35">
      <c r="A151">
        <v>1152</v>
      </c>
      <c r="B151" t="s">
        <v>375</v>
      </c>
      <c r="C151" t="s">
        <v>331</v>
      </c>
      <c r="D151">
        <v>380</v>
      </c>
      <c r="E151">
        <v>999999</v>
      </c>
    </row>
    <row r="152" spans="1:5" x14ac:dyDescent="0.35">
      <c r="A152">
        <v>1153</v>
      </c>
      <c r="B152" t="s">
        <v>376</v>
      </c>
      <c r="C152" t="s">
        <v>331</v>
      </c>
      <c r="D152">
        <v>385</v>
      </c>
      <c r="E152">
        <v>999999</v>
      </c>
    </row>
    <row r="153" spans="1:5" x14ac:dyDescent="0.35">
      <c r="A153">
        <v>1154</v>
      </c>
      <c r="B153" t="s">
        <v>377</v>
      </c>
      <c r="C153" t="s">
        <v>331</v>
      </c>
      <c r="D153">
        <v>386</v>
      </c>
      <c r="E153">
        <v>999999</v>
      </c>
    </row>
    <row r="154" spans="1:5" x14ac:dyDescent="0.35">
      <c r="A154">
        <v>1155</v>
      </c>
      <c r="B154" t="s">
        <v>378</v>
      </c>
      <c r="C154" t="s">
        <v>331</v>
      </c>
      <c r="D154">
        <v>389</v>
      </c>
      <c r="E154">
        <v>999999</v>
      </c>
    </row>
    <row r="155" spans="1:5" x14ac:dyDescent="0.35">
      <c r="A155">
        <v>1156</v>
      </c>
      <c r="B155" t="s">
        <v>379</v>
      </c>
      <c r="C155" t="s">
        <v>380</v>
      </c>
      <c r="D155">
        <v>392</v>
      </c>
      <c r="E155">
        <v>7500</v>
      </c>
    </row>
    <row r="156" spans="1:5" x14ac:dyDescent="0.35">
      <c r="A156">
        <v>1157</v>
      </c>
      <c r="B156" t="s">
        <v>381</v>
      </c>
      <c r="C156" t="s">
        <v>380</v>
      </c>
      <c r="D156">
        <v>393</v>
      </c>
      <c r="E156">
        <v>7600</v>
      </c>
    </row>
    <row r="157" spans="1:5" x14ac:dyDescent="0.35">
      <c r="A157">
        <v>1158</v>
      </c>
      <c r="B157" t="s">
        <v>122</v>
      </c>
      <c r="C157" t="s">
        <v>382</v>
      </c>
      <c r="D157">
        <v>394</v>
      </c>
      <c r="E157">
        <v>7800</v>
      </c>
    </row>
    <row r="158" spans="1:5" x14ac:dyDescent="0.35">
      <c r="A158">
        <v>1159</v>
      </c>
      <c r="B158" t="s">
        <v>383</v>
      </c>
      <c r="C158" t="s">
        <v>331</v>
      </c>
      <c r="D158">
        <v>321.10000000000002</v>
      </c>
      <c r="E158">
        <v>7442</v>
      </c>
    </row>
    <row r="159" spans="1:5" x14ac:dyDescent="0.35">
      <c r="A159">
        <v>1160</v>
      </c>
      <c r="B159" t="s">
        <v>384</v>
      </c>
      <c r="C159" t="s">
        <v>331</v>
      </c>
      <c r="D159">
        <v>337.1</v>
      </c>
      <c r="E159">
        <v>7532</v>
      </c>
    </row>
    <row r="160" spans="1:5" x14ac:dyDescent="0.35">
      <c r="A160">
        <v>1161</v>
      </c>
      <c r="B160" t="s">
        <v>385</v>
      </c>
      <c r="C160" t="s">
        <v>331</v>
      </c>
      <c r="D160">
        <v>338.3</v>
      </c>
      <c r="E160">
        <v>7561</v>
      </c>
    </row>
    <row r="161" spans="1:5" x14ac:dyDescent="0.35">
      <c r="A161">
        <v>1162</v>
      </c>
      <c r="B161" t="s">
        <v>130</v>
      </c>
      <c r="C161" t="s">
        <v>269</v>
      </c>
      <c r="D161">
        <v>401</v>
      </c>
      <c r="E161">
        <v>6300</v>
      </c>
    </row>
    <row r="162" spans="1:5" x14ac:dyDescent="0.35">
      <c r="A162">
        <v>1163</v>
      </c>
      <c r="B162" t="s">
        <v>386</v>
      </c>
      <c r="C162" t="s">
        <v>269</v>
      </c>
      <c r="D162">
        <v>402</v>
      </c>
      <c r="E162">
        <v>999999</v>
      </c>
    </row>
    <row r="163" spans="1:5" x14ac:dyDescent="0.35">
      <c r="A163">
        <v>1164</v>
      </c>
      <c r="B163" t="s">
        <v>387</v>
      </c>
      <c r="C163" t="s">
        <v>269</v>
      </c>
      <c r="D163">
        <v>403</v>
      </c>
      <c r="E163">
        <v>999999</v>
      </c>
    </row>
    <row r="164" spans="1:5" x14ac:dyDescent="0.35">
      <c r="A164">
        <v>1165</v>
      </c>
      <c r="B164" t="s">
        <v>21</v>
      </c>
      <c r="C164" t="s">
        <v>269</v>
      </c>
      <c r="D164">
        <v>404</v>
      </c>
      <c r="E164">
        <v>6400</v>
      </c>
    </row>
    <row r="165" spans="1:5" x14ac:dyDescent="0.35">
      <c r="A165">
        <v>1166</v>
      </c>
      <c r="B165" t="s">
        <v>25</v>
      </c>
      <c r="C165" t="s">
        <v>269</v>
      </c>
      <c r="D165">
        <v>405</v>
      </c>
      <c r="E165">
        <v>6500</v>
      </c>
    </row>
    <row r="166" spans="1:5" x14ac:dyDescent="0.35">
      <c r="A166">
        <v>1167</v>
      </c>
      <c r="B166" t="s">
        <v>62</v>
      </c>
      <c r="C166" t="s">
        <v>269</v>
      </c>
      <c r="D166">
        <v>406</v>
      </c>
      <c r="E166">
        <v>6600</v>
      </c>
    </row>
    <row r="167" spans="1:5" x14ac:dyDescent="0.35">
      <c r="A167">
        <v>1168</v>
      </c>
      <c r="B167" t="s">
        <v>388</v>
      </c>
      <c r="C167" t="s">
        <v>269</v>
      </c>
      <c r="D167">
        <v>407</v>
      </c>
      <c r="E167">
        <v>999999</v>
      </c>
    </row>
    <row r="168" spans="1:5" x14ac:dyDescent="0.35">
      <c r="A168">
        <v>1169</v>
      </c>
      <c r="B168" t="s">
        <v>389</v>
      </c>
      <c r="C168" t="s">
        <v>269</v>
      </c>
      <c r="D168">
        <v>409</v>
      </c>
      <c r="E168">
        <v>999999</v>
      </c>
    </row>
    <row r="169" spans="1:5" x14ac:dyDescent="0.35">
      <c r="A169">
        <v>1170</v>
      </c>
      <c r="B169" t="s">
        <v>137</v>
      </c>
      <c r="C169" t="s">
        <v>269</v>
      </c>
      <c r="D169">
        <v>410</v>
      </c>
      <c r="E169">
        <v>6700</v>
      </c>
    </row>
    <row r="170" spans="1:5" x14ac:dyDescent="0.35">
      <c r="A170">
        <v>1171</v>
      </c>
      <c r="B170" t="s">
        <v>390</v>
      </c>
      <c r="C170" t="s">
        <v>269</v>
      </c>
      <c r="D170">
        <v>411</v>
      </c>
      <c r="E170">
        <v>999999</v>
      </c>
    </row>
    <row r="171" spans="1:5" x14ac:dyDescent="0.35">
      <c r="A171">
        <v>1172</v>
      </c>
      <c r="B171" t="s">
        <v>391</v>
      </c>
      <c r="C171" t="s">
        <v>269</v>
      </c>
      <c r="D171">
        <v>412</v>
      </c>
      <c r="E171">
        <v>999999</v>
      </c>
    </row>
    <row r="172" spans="1:5" x14ac:dyDescent="0.35">
      <c r="A172">
        <v>1173</v>
      </c>
      <c r="B172" t="s">
        <v>392</v>
      </c>
      <c r="C172" t="s">
        <v>269</v>
      </c>
      <c r="D172">
        <v>413</v>
      </c>
      <c r="E172">
        <v>999999</v>
      </c>
    </row>
    <row r="173" spans="1:5" x14ac:dyDescent="0.35">
      <c r="A173">
        <v>1174</v>
      </c>
      <c r="B173" t="s">
        <v>393</v>
      </c>
      <c r="C173" t="s">
        <v>269</v>
      </c>
      <c r="D173">
        <v>414</v>
      </c>
      <c r="E173">
        <v>999999</v>
      </c>
    </row>
    <row r="174" spans="1:5" x14ac:dyDescent="0.35">
      <c r="A174">
        <v>1175</v>
      </c>
      <c r="B174" t="s">
        <v>131</v>
      </c>
      <c r="C174" t="s">
        <v>269</v>
      </c>
      <c r="D174">
        <v>415</v>
      </c>
      <c r="E174">
        <v>6800</v>
      </c>
    </row>
    <row r="175" spans="1:5" x14ac:dyDescent="0.35">
      <c r="A175">
        <v>1176</v>
      </c>
      <c r="B175" t="s">
        <v>37</v>
      </c>
      <c r="C175" t="s">
        <v>331</v>
      </c>
      <c r="D175">
        <v>416</v>
      </c>
      <c r="E175">
        <v>6850</v>
      </c>
    </row>
    <row r="176" spans="1:5" x14ac:dyDescent="0.35">
      <c r="A176">
        <v>1177</v>
      </c>
      <c r="B176" t="s">
        <v>394</v>
      </c>
      <c r="C176" t="s">
        <v>331</v>
      </c>
      <c r="D176">
        <v>417</v>
      </c>
      <c r="E176">
        <v>6900</v>
      </c>
    </row>
    <row r="177" spans="1:5" x14ac:dyDescent="0.35">
      <c r="A177">
        <v>1178</v>
      </c>
      <c r="B177" t="s">
        <v>132</v>
      </c>
      <c r="C177" t="s">
        <v>331</v>
      </c>
      <c r="D177">
        <v>418</v>
      </c>
      <c r="E177">
        <v>7300</v>
      </c>
    </row>
    <row r="178" spans="1:5" x14ac:dyDescent="0.35">
      <c r="A178">
        <v>1179</v>
      </c>
      <c r="B178" t="s">
        <v>395</v>
      </c>
      <c r="C178" t="s">
        <v>331</v>
      </c>
      <c r="D178">
        <v>419</v>
      </c>
      <c r="E178">
        <v>999999</v>
      </c>
    </row>
    <row r="179" spans="1:5" x14ac:dyDescent="0.35">
      <c r="A179">
        <v>1180</v>
      </c>
      <c r="B179" t="s">
        <v>149</v>
      </c>
      <c r="C179" t="s">
        <v>269</v>
      </c>
      <c r="D179">
        <v>421</v>
      </c>
      <c r="E179">
        <v>7220</v>
      </c>
    </row>
    <row r="180" spans="1:5" x14ac:dyDescent="0.35">
      <c r="A180">
        <v>1181</v>
      </c>
      <c r="B180" t="s">
        <v>396</v>
      </c>
      <c r="C180" t="s">
        <v>269</v>
      </c>
      <c r="D180">
        <v>422</v>
      </c>
      <c r="E180">
        <v>2800</v>
      </c>
    </row>
    <row r="181" spans="1:5" x14ac:dyDescent="0.35">
      <c r="A181">
        <v>1182</v>
      </c>
      <c r="B181" t="s">
        <v>397</v>
      </c>
      <c r="C181" t="s">
        <v>269</v>
      </c>
      <c r="D181">
        <v>423</v>
      </c>
      <c r="E181">
        <v>999999</v>
      </c>
    </row>
    <row r="182" spans="1:5" x14ac:dyDescent="0.35">
      <c r="A182">
        <v>1183</v>
      </c>
      <c r="B182" t="s">
        <v>398</v>
      </c>
      <c r="C182" t="s">
        <v>331</v>
      </c>
      <c r="D182">
        <v>428</v>
      </c>
      <c r="E182">
        <v>8950</v>
      </c>
    </row>
    <row r="183" spans="1:5" x14ac:dyDescent="0.35">
      <c r="A183">
        <v>1184</v>
      </c>
      <c r="B183" t="s">
        <v>399</v>
      </c>
      <c r="C183" t="s">
        <v>331</v>
      </c>
      <c r="D183">
        <v>429</v>
      </c>
      <c r="E183">
        <v>8900</v>
      </c>
    </row>
    <row r="184" spans="1:5" x14ac:dyDescent="0.35">
      <c r="A184">
        <v>1185</v>
      </c>
      <c r="B184" t="s">
        <v>127</v>
      </c>
      <c r="C184" t="s">
        <v>331</v>
      </c>
      <c r="D184">
        <v>430</v>
      </c>
      <c r="E184">
        <v>8800</v>
      </c>
    </row>
    <row r="185" spans="1:5" x14ac:dyDescent="0.35">
      <c r="A185">
        <v>1186</v>
      </c>
      <c r="B185" t="s">
        <v>400</v>
      </c>
      <c r="C185" t="s">
        <v>331</v>
      </c>
      <c r="D185">
        <v>431</v>
      </c>
      <c r="E185">
        <v>7000</v>
      </c>
    </row>
    <row r="186" spans="1:5" x14ac:dyDescent="0.35">
      <c r="A186">
        <v>1187</v>
      </c>
      <c r="B186" t="s">
        <v>401</v>
      </c>
      <c r="C186" t="s">
        <v>331</v>
      </c>
      <c r="D186">
        <v>432</v>
      </c>
      <c r="E186">
        <v>7100</v>
      </c>
    </row>
    <row r="187" spans="1:5" x14ac:dyDescent="0.35">
      <c r="A187">
        <v>1188</v>
      </c>
      <c r="B187" t="s">
        <v>402</v>
      </c>
      <c r="C187" t="s">
        <v>331</v>
      </c>
      <c r="D187">
        <v>433</v>
      </c>
      <c r="E187">
        <v>999999</v>
      </c>
    </row>
    <row r="188" spans="1:5" x14ac:dyDescent="0.35">
      <c r="A188">
        <v>1189</v>
      </c>
      <c r="B188" t="s">
        <v>403</v>
      </c>
      <c r="C188" t="s">
        <v>331</v>
      </c>
      <c r="D188">
        <v>434</v>
      </c>
      <c r="E188">
        <v>999999</v>
      </c>
    </row>
    <row r="189" spans="1:5" x14ac:dyDescent="0.35">
      <c r="A189">
        <v>1190</v>
      </c>
      <c r="B189" t="s">
        <v>144</v>
      </c>
      <c r="C189" t="s">
        <v>331</v>
      </c>
      <c r="D189">
        <v>435</v>
      </c>
      <c r="E189">
        <v>7200</v>
      </c>
    </row>
    <row r="190" spans="1:5" x14ac:dyDescent="0.35">
      <c r="A190">
        <v>1191</v>
      </c>
      <c r="B190" t="s">
        <v>404</v>
      </c>
      <c r="C190" t="s">
        <v>331</v>
      </c>
      <c r="D190">
        <v>436</v>
      </c>
      <c r="E190">
        <v>999999</v>
      </c>
    </row>
    <row r="191" spans="1:5" x14ac:dyDescent="0.35">
      <c r="A191">
        <v>1192</v>
      </c>
      <c r="B191" t="s">
        <v>405</v>
      </c>
      <c r="C191" t="s">
        <v>331</v>
      </c>
      <c r="D191">
        <v>437</v>
      </c>
      <c r="E191">
        <v>999999</v>
      </c>
    </row>
    <row r="192" spans="1:5" x14ac:dyDescent="0.35">
      <c r="A192">
        <v>1193</v>
      </c>
      <c r="B192" t="s">
        <v>406</v>
      </c>
      <c r="C192" t="s">
        <v>331</v>
      </c>
      <c r="D192">
        <v>438</v>
      </c>
      <c r="E192">
        <v>999999</v>
      </c>
    </row>
    <row r="193" spans="1:5" x14ac:dyDescent="0.35">
      <c r="A193">
        <v>1194</v>
      </c>
      <c r="B193" t="s">
        <v>407</v>
      </c>
      <c r="C193" t="s">
        <v>269</v>
      </c>
      <c r="D193">
        <v>450</v>
      </c>
      <c r="E193">
        <v>7230</v>
      </c>
    </row>
    <row r="194" spans="1:5" x14ac:dyDescent="0.35">
      <c r="A194">
        <v>1195</v>
      </c>
      <c r="B194" t="s">
        <v>408</v>
      </c>
      <c r="C194" t="s">
        <v>269</v>
      </c>
      <c r="D194">
        <v>451</v>
      </c>
      <c r="E194">
        <v>7240</v>
      </c>
    </row>
    <row r="195" spans="1:5" x14ac:dyDescent="0.35">
      <c r="A195">
        <v>1196</v>
      </c>
      <c r="B195" t="s">
        <v>409</v>
      </c>
      <c r="C195" t="s">
        <v>269</v>
      </c>
      <c r="D195">
        <v>452</v>
      </c>
      <c r="E195">
        <v>7250</v>
      </c>
    </row>
    <row r="196" spans="1:5" x14ac:dyDescent="0.35">
      <c r="A196">
        <v>1197</v>
      </c>
      <c r="B196" t="s">
        <v>410</v>
      </c>
      <c r="C196" t="s">
        <v>269</v>
      </c>
      <c r="D196">
        <v>453</v>
      </c>
      <c r="E196">
        <v>7260</v>
      </c>
    </row>
    <row r="197" spans="1:5" x14ac:dyDescent="0.35">
      <c r="A197">
        <v>1198</v>
      </c>
      <c r="B197" t="s">
        <v>411</v>
      </c>
      <c r="C197" t="s">
        <v>269</v>
      </c>
      <c r="D197">
        <v>454</v>
      </c>
      <c r="E197">
        <v>7290</v>
      </c>
    </row>
    <row r="198" spans="1:5" x14ac:dyDescent="0.35">
      <c r="A198">
        <v>1199</v>
      </c>
      <c r="B198" t="s">
        <v>412</v>
      </c>
      <c r="C198" t="s">
        <v>269</v>
      </c>
      <c r="D198">
        <v>455</v>
      </c>
      <c r="E198">
        <v>7270</v>
      </c>
    </row>
    <row r="199" spans="1:5" x14ac:dyDescent="0.35">
      <c r="A199">
        <v>1200</v>
      </c>
      <c r="B199" t="s">
        <v>413</v>
      </c>
      <c r="C199" t="s">
        <v>269</v>
      </c>
      <c r="D199">
        <v>460</v>
      </c>
      <c r="E199">
        <v>999999</v>
      </c>
    </row>
    <row r="200" spans="1:5" x14ac:dyDescent="0.35">
      <c r="A200">
        <v>1201</v>
      </c>
      <c r="B200" t="s">
        <v>414</v>
      </c>
      <c r="C200" t="s">
        <v>269</v>
      </c>
      <c r="D200">
        <v>461</v>
      </c>
      <c r="E200">
        <v>999999</v>
      </c>
    </row>
    <row r="201" spans="1:5" x14ac:dyDescent="0.35">
      <c r="A201">
        <v>1202</v>
      </c>
      <c r="B201" t="s">
        <v>415</v>
      </c>
      <c r="C201" t="s">
        <v>269</v>
      </c>
      <c r="D201">
        <v>462</v>
      </c>
      <c r="E201">
        <v>999999</v>
      </c>
    </row>
    <row r="202" spans="1:5" x14ac:dyDescent="0.35">
      <c r="A202">
        <v>1203</v>
      </c>
      <c r="B202" t="s">
        <v>416</v>
      </c>
      <c r="C202" t="s">
        <v>269</v>
      </c>
      <c r="D202">
        <v>463</v>
      </c>
      <c r="E202">
        <v>999999</v>
      </c>
    </row>
    <row r="203" spans="1:5" x14ac:dyDescent="0.35">
      <c r="A203">
        <v>1204</v>
      </c>
      <c r="B203" t="s">
        <v>417</v>
      </c>
      <c r="C203" t="s">
        <v>269</v>
      </c>
      <c r="D203">
        <v>464</v>
      </c>
      <c r="E203">
        <v>999999</v>
      </c>
    </row>
    <row r="204" spans="1:5" x14ac:dyDescent="0.35">
      <c r="A204">
        <v>1205</v>
      </c>
      <c r="B204" t="s">
        <v>418</v>
      </c>
      <c r="C204" t="s">
        <v>269</v>
      </c>
      <c r="D204">
        <v>465</v>
      </c>
      <c r="E204">
        <v>999999</v>
      </c>
    </row>
    <row r="205" spans="1:5" x14ac:dyDescent="0.35">
      <c r="A205">
        <v>1206</v>
      </c>
      <c r="B205" t="s">
        <v>419</v>
      </c>
      <c r="C205" t="s">
        <v>269</v>
      </c>
      <c r="D205">
        <v>466</v>
      </c>
      <c r="E205">
        <v>999999</v>
      </c>
    </row>
    <row r="206" spans="1:5" x14ac:dyDescent="0.35">
      <c r="A206">
        <v>1207</v>
      </c>
      <c r="B206" t="s">
        <v>420</v>
      </c>
      <c r="C206" t="s">
        <v>269</v>
      </c>
      <c r="D206">
        <v>467</v>
      </c>
      <c r="E206">
        <v>999999</v>
      </c>
    </row>
    <row r="207" spans="1:5" x14ac:dyDescent="0.35">
      <c r="A207">
        <v>1208</v>
      </c>
      <c r="B207" t="s">
        <v>421</v>
      </c>
      <c r="C207" t="s">
        <v>269</v>
      </c>
      <c r="D207">
        <v>469</v>
      </c>
      <c r="E207">
        <v>999999</v>
      </c>
    </row>
    <row r="208" spans="1:5" x14ac:dyDescent="0.35">
      <c r="A208">
        <v>1209</v>
      </c>
      <c r="B208" t="s">
        <v>422</v>
      </c>
      <c r="C208" t="s">
        <v>269</v>
      </c>
      <c r="D208">
        <v>470</v>
      </c>
      <c r="E208">
        <v>999999</v>
      </c>
    </row>
    <row r="209" spans="1:5" x14ac:dyDescent="0.35">
      <c r="A209">
        <v>1210</v>
      </c>
      <c r="B209" t="s">
        <v>423</v>
      </c>
      <c r="C209" t="s">
        <v>243</v>
      </c>
      <c r="D209">
        <v>501</v>
      </c>
      <c r="E209">
        <v>16300</v>
      </c>
    </row>
    <row r="210" spans="1:5" x14ac:dyDescent="0.35">
      <c r="A210">
        <v>1211</v>
      </c>
      <c r="B210" t="s">
        <v>424</v>
      </c>
      <c r="C210" t="s">
        <v>243</v>
      </c>
      <c r="D210">
        <v>502</v>
      </c>
      <c r="E210">
        <v>16400</v>
      </c>
    </row>
    <row r="211" spans="1:5" x14ac:dyDescent="0.35">
      <c r="A211">
        <v>1212</v>
      </c>
      <c r="B211" t="s">
        <v>425</v>
      </c>
      <c r="C211" t="s">
        <v>243</v>
      </c>
      <c r="D211">
        <v>503</v>
      </c>
      <c r="E211">
        <v>16500</v>
      </c>
    </row>
    <row r="212" spans="1:5" x14ac:dyDescent="0.35">
      <c r="A212">
        <v>1213</v>
      </c>
      <c r="B212" t="s">
        <v>426</v>
      </c>
      <c r="C212" t="s">
        <v>243</v>
      </c>
      <c r="D212">
        <v>504</v>
      </c>
      <c r="E212">
        <v>16600</v>
      </c>
    </row>
    <row r="213" spans="1:5" x14ac:dyDescent="0.35">
      <c r="A213">
        <v>1214</v>
      </c>
      <c r="B213" t="s">
        <v>427</v>
      </c>
      <c r="C213" t="s">
        <v>243</v>
      </c>
      <c r="D213">
        <v>505</v>
      </c>
      <c r="E213">
        <v>16700</v>
      </c>
    </row>
    <row r="214" spans="1:5" x14ac:dyDescent="0.35">
      <c r="A214">
        <v>1215</v>
      </c>
      <c r="B214" t="s">
        <v>428</v>
      </c>
      <c r="C214" t="s">
        <v>243</v>
      </c>
      <c r="D214">
        <v>506</v>
      </c>
      <c r="E214">
        <v>16800</v>
      </c>
    </row>
    <row r="215" spans="1:5" x14ac:dyDescent="0.35">
      <c r="A215">
        <v>1216</v>
      </c>
      <c r="B215" t="s">
        <v>429</v>
      </c>
      <c r="C215" t="s">
        <v>243</v>
      </c>
      <c r="D215">
        <v>507</v>
      </c>
      <c r="E215">
        <v>16900</v>
      </c>
    </row>
    <row r="216" spans="1:5" x14ac:dyDescent="0.35">
      <c r="A216">
        <v>1217</v>
      </c>
      <c r="B216" t="s">
        <v>430</v>
      </c>
      <c r="C216" t="s">
        <v>243</v>
      </c>
      <c r="D216">
        <v>508</v>
      </c>
      <c r="E216">
        <v>17000</v>
      </c>
    </row>
    <row r="217" spans="1:5" x14ac:dyDescent="0.35">
      <c r="A217">
        <v>1218</v>
      </c>
      <c r="B217" t="s">
        <v>431</v>
      </c>
      <c r="C217" t="s">
        <v>243</v>
      </c>
      <c r="D217">
        <v>509</v>
      </c>
      <c r="E217">
        <v>17100</v>
      </c>
    </row>
    <row r="218" spans="1:5" x14ac:dyDescent="0.35">
      <c r="A218">
        <v>1219</v>
      </c>
      <c r="B218" t="s">
        <v>432</v>
      </c>
      <c r="C218" t="s">
        <v>243</v>
      </c>
      <c r="D218">
        <v>510</v>
      </c>
      <c r="E218">
        <v>17200</v>
      </c>
    </row>
    <row r="219" spans="1:5" x14ac:dyDescent="0.35">
      <c r="A219">
        <v>1220</v>
      </c>
      <c r="B219" t="s">
        <v>433</v>
      </c>
      <c r="C219" t="s">
        <v>243</v>
      </c>
      <c r="D219">
        <v>511</v>
      </c>
      <c r="E219">
        <v>17300</v>
      </c>
    </row>
    <row r="220" spans="1:5" x14ac:dyDescent="0.35">
      <c r="A220">
        <v>1221</v>
      </c>
      <c r="B220" t="s">
        <v>434</v>
      </c>
      <c r="C220" t="s">
        <v>243</v>
      </c>
      <c r="D220">
        <v>512</v>
      </c>
      <c r="E220">
        <v>17400</v>
      </c>
    </row>
    <row r="221" spans="1:5" x14ac:dyDescent="0.35">
      <c r="A221">
        <v>1222</v>
      </c>
      <c r="B221" t="s">
        <v>435</v>
      </c>
      <c r="C221" t="s">
        <v>243</v>
      </c>
      <c r="D221">
        <v>513</v>
      </c>
      <c r="E221">
        <v>17500</v>
      </c>
    </row>
    <row r="222" spans="1:5" x14ac:dyDescent="0.35">
      <c r="A222">
        <v>1223</v>
      </c>
      <c r="B222" t="s">
        <v>436</v>
      </c>
      <c r="C222" t="s">
        <v>243</v>
      </c>
      <c r="D222">
        <v>514</v>
      </c>
      <c r="E222">
        <v>17600</v>
      </c>
    </row>
    <row r="223" spans="1:5" x14ac:dyDescent="0.35">
      <c r="A223">
        <v>1224</v>
      </c>
      <c r="B223" t="s">
        <v>437</v>
      </c>
      <c r="C223" t="s">
        <v>243</v>
      </c>
      <c r="D223">
        <v>515</v>
      </c>
      <c r="E223">
        <v>17700</v>
      </c>
    </row>
    <row r="224" spans="1:5" x14ac:dyDescent="0.35">
      <c r="A224">
        <v>1225</v>
      </c>
      <c r="B224" t="s">
        <v>438</v>
      </c>
      <c r="C224" t="s">
        <v>243</v>
      </c>
      <c r="D224">
        <v>516</v>
      </c>
      <c r="E224">
        <v>17800</v>
      </c>
    </row>
    <row r="225" spans="1:5" x14ac:dyDescent="0.35">
      <c r="A225">
        <v>1226</v>
      </c>
      <c r="B225" t="s">
        <v>439</v>
      </c>
      <c r="C225" t="s">
        <v>243</v>
      </c>
      <c r="D225">
        <v>517</v>
      </c>
      <c r="E225">
        <v>17900</v>
      </c>
    </row>
    <row r="226" spans="1:5" x14ac:dyDescent="0.35">
      <c r="A226">
        <v>1227</v>
      </c>
      <c r="B226" t="s">
        <v>440</v>
      </c>
      <c r="C226" t="s">
        <v>243</v>
      </c>
      <c r="D226">
        <v>518</v>
      </c>
      <c r="E226">
        <v>18000</v>
      </c>
    </row>
    <row r="227" spans="1:5" x14ac:dyDescent="0.35">
      <c r="A227">
        <v>1228</v>
      </c>
      <c r="B227" t="s">
        <v>441</v>
      </c>
      <c r="C227" t="s">
        <v>243</v>
      </c>
      <c r="D227">
        <v>521</v>
      </c>
      <c r="E227">
        <v>18100</v>
      </c>
    </row>
    <row r="228" spans="1:5" x14ac:dyDescent="0.35">
      <c r="A228">
        <v>1229</v>
      </c>
      <c r="B228" t="s">
        <v>442</v>
      </c>
      <c r="C228" t="s">
        <v>243</v>
      </c>
      <c r="D228">
        <v>522</v>
      </c>
      <c r="E228">
        <v>999999</v>
      </c>
    </row>
    <row r="229" spans="1:5" x14ac:dyDescent="0.35">
      <c r="A229">
        <v>1230</v>
      </c>
      <c r="B229" t="s">
        <v>443</v>
      </c>
      <c r="C229" t="s">
        <v>243</v>
      </c>
      <c r="D229">
        <v>523</v>
      </c>
      <c r="E229">
        <v>999999</v>
      </c>
    </row>
    <row r="230" spans="1:5" x14ac:dyDescent="0.35">
      <c r="A230">
        <v>1231</v>
      </c>
      <c r="B230" t="s">
        <v>444</v>
      </c>
      <c r="C230" t="s">
        <v>243</v>
      </c>
      <c r="D230">
        <v>525</v>
      </c>
      <c r="E230">
        <v>999999</v>
      </c>
    </row>
    <row r="231" spans="1:5" x14ac:dyDescent="0.35">
      <c r="A231">
        <v>1232</v>
      </c>
      <c r="B231" t="s">
        <v>445</v>
      </c>
      <c r="C231" t="s">
        <v>243</v>
      </c>
      <c r="D231">
        <v>526</v>
      </c>
      <c r="E231">
        <v>18150</v>
      </c>
    </row>
    <row r="232" spans="1:5" x14ac:dyDescent="0.35">
      <c r="A232">
        <v>1233</v>
      </c>
      <c r="B232" t="s">
        <v>446</v>
      </c>
      <c r="C232" t="s">
        <v>243</v>
      </c>
      <c r="D232">
        <v>528</v>
      </c>
      <c r="E232">
        <v>999999</v>
      </c>
    </row>
    <row r="233" spans="1:5" x14ac:dyDescent="0.35">
      <c r="A233">
        <v>1234</v>
      </c>
      <c r="B233" t="s">
        <v>447</v>
      </c>
      <c r="C233" t="s">
        <v>243</v>
      </c>
      <c r="D233">
        <v>529</v>
      </c>
      <c r="E233">
        <v>999999</v>
      </c>
    </row>
    <row r="234" spans="1:5" x14ac:dyDescent="0.35">
      <c r="A234">
        <v>1235</v>
      </c>
      <c r="B234" t="s">
        <v>448</v>
      </c>
      <c r="C234" t="s">
        <v>243</v>
      </c>
      <c r="D234">
        <v>539</v>
      </c>
      <c r="E234">
        <v>1540</v>
      </c>
    </row>
    <row r="235" spans="1:5" x14ac:dyDescent="0.35">
      <c r="A235">
        <v>1236</v>
      </c>
      <c r="B235" t="s">
        <v>449</v>
      </c>
      <c r="C235" t="s">
        <v>243</v>
      </c>
      <c r="D235">
        <v>549</v>
      </c>
      <c r="E235">
        <v>1520</v>
      </c>
    </row>
    <row r="236" spans="1:5" x14ac:dyDescent="0.35">
      <c r="A236">
        <v>1237</v>
      </c>
      <c r="B236" t="s">
        <v>450</v>
      </c>
      <c r="C236" t="s">
        <v>269</v>
      </c>
      <c r="D236">
        <v>551</v>
      </c>
      <c r="E236">
        <v>5340</v>
      </c>
    </row>
    <row r="237" spans="1:5" x14ac:dyDescent="0.35">
      <c r="A237">
        <v>1238</v>
      </c>
      <c r="B237" t="s">
        <v>451</v>
      </c>
      <c r="C237" t="s">
        <v>269</v>
      </c>
      <c r="D237">
        <v>553</v>
      </c>
      <c r="E237">
        <v>5440</v>
      </c>
    </row>
    <row r="238" spans="1:5" x14ac:dyDescent="0.35">
      <c r="A238">
        <v>1239</v>
      </c>
      <c r="B238" t="s">
        <v>452</v>
      </c>
      <c r="C238" t="s">
        <v>269</v>
      </c>
      <c r="D238">
        <v>561</v>
      </c>
      <c r="E238">
        <v>5320</v>
      </c>
    </row>
    <row r="239" spans="1:5" x14ac:dyDescent="0.35">
      <c r="A239">
        <v>1240</v>
      </c>
      <c r="B239" t="s">
        <v>453</v>
      </c>
      <c r="C239" t="s">
        <v>269</v>
      </c>
      <c r="D239">
        <v>563</v>
      </c>
      <c r="E239">
        <v>5420</v>
      </c>
    </row>
    <row r="240" spans="1:5" x14ac:dyDescent="0.35">
      <c r="A240">
        <v>1241</v>
      </c>
      <c r="B240" t="s">
        <v>454</v>
      </c>
      <c r="C240" t="s">
        <v>269</v>
      </c>
      <c r="D240">
        <v>571</v>
      </c>
      <c r="E240">
        <v>6340</v>
      </c>
    </row>
    <row r="241" spans="1:5" x14ac:dyDescent="0.35">
      <c r="A241">
        <v>1242</v>
      </c>
      <c r="B241" t="s">
        <v>455</v>
      </c>
      <c r="C241" t="s">
        <v>269</v>
      </c>
      <c r="D241">
        <v>573</v>
      </c>
      <c r="E241">
        <v>7920</v>
      </c>
    </row>
    <row r="242" spans="1:5" x14ac:dyDescent="0.35">
      <c r="A242">
        <v>1243</v>
      </c>
      <c r="B242" t="s">
        <v>456</v>
      </c>
      <c r="C242" t="s">
        <v>269</v>
      </c>
      <c r="D242">
        <v>574</v>
      </c>
      <c r="E242">
        <v>6440</v>
      </c>
    </row>
    <row r="243" spans="1:5" x14ac:dyDescent="0.35">
      <c r="A243">
        <v>1244</v>
      </c>
      <c r="B243" t="s">
        <v>457</v>
      </c>
      <c r="C243" t="s">
        <v>269</v>
      </c>
      <c r="D243">
        <v>575</v>
      </c>
      <c r="E243">
        <v>6540</v>
      </c>
    </row>
    <row r="244" spans="1:5" x14ac:dyDescent="0.35">
      <c r="A244">
        <v>1245</v>
      </c>
      <c r="B244" t="s">
        <v>458</v>
      </c>
      <c r="C244" t="s">
        <v>269</v>
      </c>
      <c r="D244">
        <v>576</v>
      </c>
      <c r="E244">
        <v>6640</v>
      </c>
    </row>
    <row r="245" spans="1:5" x14ac:dyDescent="0.35">
      <c r="A245">
        <v>1246</v>
      </c>
      <c r="B245" t="s">
        <v>459</v>
      </c>
      <c r="C245" t="s">
        <v>331</v>
      </c>
      <c r="D245">
        <v>578</v>
      </c>
      <c r="E245">
        <v>7340</v>
      </c>
    </row>
    <row r="246" spans="1:5" x14ac:dyDescent="0.35">
      <c r="A246">
        <v>1247</v>
      </c>
      <c r="B246" t="s">
        <v>460</v>
      </c>
      <c r="C246" t="s">
        <v>269</v>
      </c>
      <c r="D246">
        <v>581</v>
      </c>
      <c r="E246">
        <v>6320</v>
      </c>
    </row>
    <row r="247" spans="1:5" x14ac:dyDescent="0.35">
      <c r="A247">
        <v>1248</v>
      </c>
      <c r="B247" t="s">
        <v>461</v>
      </c>
      <c r="C247" t="s">
        <v>269</v>
      </c>
      <c r="D247">
        <v>583</v>
      </c>
      <c r="E247">
        <v>7930</v>
      </c>
    </row>
    <row r="248" spans="1:5" x14ac:dyDescent="0.35">
      <c r="A248">
        <v>1249</v>
      </c>
      <c r="B248" t="s">
        <v>462</v>
      </c>
      <c r="C248" t="s">
        <v>269</v>
      </c>
      <c r="D248">
        <v>584</v>
      </c>
      <c r="E248">
        <v>6420</v>
      </c>
    </row>
    <row r="249" spans="1:5" x14ac:dyDescent="0.35">
      <c r="A249">
        <v>1250</v>
      </c>
      <c r="B249" t="s">
        <v>463</v>
      </c>
      <c r="C249" t="s">
        <v>269</v>
      </c>
      <c r="D249">
        <v>585</v>
      </c>
      <c r="E249">
        <v>6520</v>
      </c>
    </row>
    <row r="250" spans="1:5" x14ac:dyDescent="0.35">
      <c r="A250">
        <v>1251</v>
      </c>
      <c r="B250" t="s">
        <v>464</v>
      </c>
      <c r="C250" t="s">
        <v>269</v>
      </c>
      <c r="D250">
        <v>586</v>
      </c>
      <c r="E250">
        <v>6620</v>
      </c>
    </row>
    <row r="251" spans="1:5" x14ac:dyDescent="0.35">
      <c r="A251">
        <v>1252</v>
      </c>
      <c r="B251" t="s">
        <v>465</v>
      </c>
      <c r="C251" t="s">
        <v>331</v>
      </c>
      <c r="D251">
        <v>588</v>
      </c>
      <c r="E251">
        <v>7320</v>
      </c>
    </row>
    <row r="252" spans="1:5" x14ac:dyDescent="0.35">
      <c r="A252">
        <v>1253</v>
      </c>
      <c r="B252" t="s">
        <v>466</v>
      </c>
      <c r="C252" t="s">
        <v>269</v>
      </c>
      <c r="D252">
        <v>601</v>
      </c>
      <c r="E252">
        <v>15700</v>
      </c>
    </row>
    <row r="253" spans="1:5" x14ac:dyDescent="0.35">
      <c r="A253">
        <v>1254</v>
      </c>
      <c r="B253" t="s">
        <v>467</v>
      </c>
      <c r="C253" t="s">
        <v>243</v>
      </c>
      <c r="D253">
        <v>602</v>
      </c>
      <c r="E253">
        <v>999999</v>
      </c>
    </row>
    <row r="254" spans="1:5" x14ac:dyDescent="0.35">
      <c r="A254">
        <v>1255</v>
      </c>
      <c r="B254" t="s">
        <v>468</v>
      </c>
      <c r="C254" t="s">
        <v>243</v>
      </c>
      <c r="D254">
        <v>603</v>
      </c>
      <c r="E254">
        <v>999999</v>
      </c>
    </row>
    <row r="255" spans="1:5" x14ac:dyDescent="0.35">
      <c r="A255">
        <v>1256</v>
      </c>
      <c r="B255" t="s">
        <v>469</v>
      </c>
      <c r="C255" t="s">
        <v>243</v>
      </c>
      <c r="D255">
        <v>604</v>
      </c>
      <c r="E255">
        <v>999999</v>
      </c>
    </row>
    <row r="256" spans="1:5" x14ac:dyDescent="0.35">
      <c r="A256">
        <v>1257</v>
      </c>
      <c r="B256" t="s">
        <v>470</v>
      </c>
      <c r="C256" t="s">
        <v>243</v>
      </c>
      <c r="D256">
        <v>605</v>
      </c>
      <c r="E256">
        <v>15400</v>
      </c>
    </row>
    <row r="257" spans="1:5" x14ac:dyDescent="0.35">
      <c r="A257">
        <v>1258</v>
      </c>
      <c r="B257" t="s">
        <v>471</v>
      </c>
      <c r="C257" t="s">
        <v>243</v>
      </c>
      <c r="D257">
        <v>606</v>
      </c>
      <c r="E257">
        <v>9700</v>
      </c>
    </row>
    <row r="258" spans="1:5" x14ac:dyDescent="0.35">
      <c r="A258">
        <v>1259</v>
      </c>
      <c r="B258" t="s">
        <v>472</v>
      </c>
      <c r="C258" t="s">
        <v>243</v>
      </c>
      <c r="D258">
        <v>607</v>
      </c>
      <c r="E258">
        <v>9800</v>
      </c>
    </row>
    <row r="259" spans="1:5" x14ac:dyDescent="0.35">
      <c r="A259">
        <v>1260</v>
      </c>
      <c r="B259" t="s">
        <v>473</v>
      </c>
      <c r="C259" t="s">
        <v>243</v>
      </c>
      <c r="D259">
        <v>608</v>
      </c>
      <c r="E259">
        <v>9900</v>
      </c>
    </row>
    <row r="260" spans="1:5" x14ac:dyDescent="0.35">
      <c r="A260">
        <v>1261</v>
      </c>
      <c r="B260" t="s">
        <v>474</v>
      </c>
      <c r="C260" t="s">
        <v>243</v>
      </c>
      <c r="D260">
        <v>609</v>
      </c>
      <c r="E260">
        <v>10000</v>
      </c>
    </row>
    <row r="261" spans="1:5" x14ac:dyDescent="0.35">
      <c r="A261">
        <v>1262</v>
      </c>
      <c r="B261" t="s">
        <v>475</v>
      </c>
      <c r="C261" t="s">
        <v>243</v>
      </c>
      <c r="D261">
        <v>610</v>
      </c>
      <c r="E261">
        <v>10100</v>
      </c>
    </row>
    <row r="262" spans="1:5" x14ac:dyDescent="0.35">
      <c r="A262">
        <v>1263</v>
      </c>
      <c r="B262" t="s">
        <v>476</v>
      </c>
      <c r="C262" t="s">
        <v>243</v>
      </c>
      <c r="D262">
        <v>611</v>
      </c>
      <c r="E262">
        <v>10300</v>
      </c>
    </row>
    <row r="263" spans="1:5" x14ac:dyDescent="0.35">
      <c r="A263">
        <v>1264</v>
      </c>
      <c r="B263" t="s">
        <v>477</v>
      </c>
      <c r="C263" t="s">
        <v>243</v>
      </c>
      <c r="D263">
        <v>612</v>
      </c>
      <c r="E263">
        <v>10500</v>
      </c>
    </row>
    <row r="264" spans="1:5" x14ac:dyDescent="0.35">
      <c r="A264">
        <v>1265</v>
      </c>
      <c r="B264" t="s">
        <v>478</v>
      </c>
      <c r="C264" t="s">
        <v>243</v>
      </c>
      <c r="D264">
        <v>613</v>
      </c>
      <c r="E264">
        <v>10700</v>
      </c>
    </row>
    <row r="265" spans="1:5" x14ac:dyDescent="0.35">
      <c r="A265">
        <v>1266</v>
      </c>
      <c r="B265" t="s">
        <v>479</v>
      </c>
      <c r="C265" t="s">
        <v>243</v>
      </c>
      <c r="D265">
        <v>614</v>
      </c>
      <c r="E265">
        <v>10900</v>
      </c>
    </row>
    <row r="266" spans="1:5" x14ac:dyDescent="0.35">
      <c r="A266">
        <v>1267</v>
      </c>
      <c r="B266" t="s">
        <v>480</v>
      </c>
      <c r="C266" t="s">
        <v>243</v>
      </c>
      <c r="D266">
        <v>615</v>
      </c>
      <c r="E266">
        <v>11100</v>
      </c>
    </row>
    <row r="267" spans="1:5" x14ac:dyDescent="0.35">
      <c r="A267">
        <v>1268</v>
      </c>
      <c r="B267" t="s">
        <v>481</v>
      </c>
      <c r="C267" t="s">
        <v>243</v>
      </c>
      <c r="D267">
        <v>617</v>
      </c>
      <c r="E267">
        <v>12100</v>
      </c>
    </row>
    <row r="268" spans="1:5" x14ac:dyDescent="0.35">
      <c r="A268">
        <v>1269</v>
      </c>
      <c r="B268" t="s">
        <v>482</v>
      </c>
      <c r="C268" t="s">
        <v>243</v>
      </c>
      <c r="D268">
        <v>618</v>
      </c>
      <c r="E268">
        <v>13100</v>
      </c>
    </row>
    <row r="269" spans="1:5" x14ac:dyDescent="0.35">
      <c r="A269">
        <v>1270</v>
      </c>
      <c r="B269" t="s">
        <v>483</v>
      </c>
      <c r="C269" t="s">
        <v>243</v>
      </c>
      <c r="D269">
        <v>619</v>
      </c>
      <c r="E269">
        <v>13900</v>
      </c>
    </row>
    <row r="270" spans="1:5" x14ac:dyDescent="0.35">
      <c r="A270">
        <v>1271</v>
      </c>
      <c r="B270" t="s">
        <v>484</v>
      </c>
      <c r="C270" t="s">
        <v>243</v>
      </c>
      <c r="D270">
        <v>620</v>
      </c>
      <c r="E270">
        <v>14700</v>
      </c>
    </row>
    <row r="271" spans="1:5" x14ac:dyDescent="0.35">
      <c r="A271">
        <v>1272</v>
      </c>
      <c r="B271" t="s">
        <v>485</v>
      </c>
      <c r="C271" t="s">
        <v>243</v>
      </c>
      <c r="D271">
        <v>621</v>
      </c>
      <c r="E271">
        <v>15300</v>
      </c>
    </row>
    <row r="272" spans="1:5" x14ac:dyDescent="0.35">
      <c r="A272">
        <v>1273</v>
      </c>
      <c r="B272" t="s">
        <v>486</v>
      </c>
      <c r="C272" t="s">
        <v>243</v>
      </c>
      <c r="D272">
        <v>624</v>
      </c>
      <c r="E272">
        <v>11200</v>
      </c>
    </row>
    <row r="273" spans="1:5" x14ac:dyDescent="0.35">
      <c r="A273">
        <v>1274</v>
      </c>
      <c r="B273" t="s">
        <v>487</v>
      </c>
      <c r="C273" t="s">
        <v>243</v>
      </c>
      <c r="D273">
        <v>625</v>
      </c>
      <c r="E273">
        <v>11500</v>
      </c>
    </row>
    <row r="274" spans="1:5" x14ac:dyDescent="0.35">
      <c r="A274">
        <v>1275</v>
      </c>
      <c r="B274" t="s">
        <v>488</v>
      </c>
      <c r="C274" t="s">
        <v>243</v>
      </c>
      <c r="D274">
        <v>626</v>
      </c>
      <c r="E274">
        <v>11700</v>
      </c>
    </row>
    <row r="275" spans="1:5" x14ac:dyDescent="0.35">
      <c r="A275">
        <v>1276</v>
      </c>
      <c r="B275" t="s">
        <v>489</v>
      </c>
      <c r="C275" t="s">
        <v>243</v>
      </c>
      <c r="D275">
        <v>627</v>
      </c>
      <c r="E275">
        <v>14250</v>
      </c>
    </row>
    <row r="276" spans="1:5" x14ac:dyDescent="0.35">
      <c r="A276">
        <v>1277</v>
      </c>
      <c r="B276" t="s">
        <v>490</v>
      </c>
      <c r="C276" t="s">
        <v>243</v>
      </c>
      <c r="D276">
        <v>628</v>
      </c>
      <c r="E276">
        <v>12400</v>
      </c>
    </row>
    <row r="277" spans="1:5" x14ac:dyDescent="0.35">
      <c r="A277">
        <v>1278</v>
      </c>
      <c r="B277" t="s">
        <v>491</v>
      </c>
      <c r="C277" t="s">
        <v>243</v>
      </c>
      <c r="D277">
        <v>629</v>
      </c>
      <c r="E277">
        <v>15000</v>
      </c>
    </row>
    <row r="278" spans="1:5" x14ac:dyDescent="0.35">
      <c r="A278">
        <v>1279</v>
      </c>
      <c r="B278" t="s">
        <v>492</v>
      </c>
      <c r="C278" t="s">
        <v>243</v>
      </c>
      <c r="D278">
        <v>630</v>
      </c>
      <c r="E278">
        <v>12500</v>
      </c>
    </row>
    <row r="279" spans="1:5" x14ac:dyDescent="0.35">
      <c r="A279">
        <v>1280</v>
      </c>
      <c r="B279" t="s">
        <v>493</v>
      </c>
      <c r="C279" t="s">
        <v>243</v>
      </c>
      <c r="D279">
        <v>631</v>
      </c>
      <c r="E279">
        <v>15200</v>
      </c>
    </row>
    <row r="280" spans="1:5" x14ac:dyDescent="0.35">
      <c r="A280">
        <v>1281</v>
      </c>
      <c r="B280" t="s">
        <v>494</v>
      </c>
      <c r="C280" t="s">
        <v>243</v>
      </c>
      <c r="D280">
        <v>821</v>
      </c>
      <c r="E280">
        <v>15510</v>
      </c>
    </row>
    <row r="281" spans="1:5" x14ac:dyDescent="0.35">
      <c r="A281">
        <v>1283</v>
      </c>
      <c r="B281" t="s">
        <v>495</v>
      </c>
      <c r="C281" t="s">
        <v>269</v>
      </c>
      <c r="D281">
        <v>636</v>
      </c>
      <c r="E281">
        <v>15800</v>
      </c>
    </row>
    <row r="282" spans="1:5" x14ac:dyDescent="0.35">
      <c r="A282">
        <v>1284</v>
      </c>
      <c r="B282" t="s">
        <v>496</v>
      </c>
      <c r="C282" t="s">
        <v>269</v>
      </c>
      <c r="D282">
        <v>637</v>
      </c>
      <c r="E282">
        <v>16220</v>
      </c>
    </row>
    <row r="283" spans="1:5" x14ac:dyDescent="0.35">
      <c r="A283">
        <v>1285</v>
      </c>
      <c r="B283" t="s">
        <v>497</v>
      </c>
      <c r="C283" t="s">
        <v>269</v>
      </c>
      <c r="D283">
        <v>638</v>
      </c>
      <c r="E283">
        <v>15900</v>
      </c>
    </row>
    <row r="284" spans="1:5" x14ac:dyDescent="0.35">
      <c r="A284">
        <v>1286</v>
      </c>
      <c r="B284" t="s">
        <v>498</v>
      </c>
      <c r="C284" t="s">
        <v>269</v>
      </c>
      <c r="D284">
        <v>639</v>
      </c>
      <c r="E284">
        <v>16000</v>
      </c>
    </row>
    <row r="285" spans="1:5" x14ac:dyDescent="0.35">
      <c r="A285">
        <v>1287</v>
      </c>
      <c r="B285" t="s">
        <v>499</v>
      </c>
      <c r="C285" t="s">
        <v>269</v>
      </c>
      <c r="D285">
        <v>640</v>
      </c>
      <c r="E285">
        <v>16100</v>
      </c>
    </row>
    <row r="286" spans="1:5" x14ac:dyDescent="0.35">
      <c r="A286">
        <v>1288</v>
      </c>
      <c r="B286" t="s">
        <v>500</v>
      </c>
      <c r="C286" t="s">
        <v>269</v>
      </c>
      <c r="D286">
        <v>641</v>
      </c>
      <c r="E286">
        <v>16200</v>
      </c>
    </row>
    <row r="287" spans="1:5" x14ac:dyDescent="0.35">
      <c r="A287">
        <v>1289</v>
      </c>
      <c r="B287" t="s">
        <v>501</v>
      </c>
      <c r="C287" t="s">
        <v>269</v>
      </c>
      <c r="D287">
        <v>642</v>
      </c>
      <c r="E287">
        <v>16221</v>
      </c>
    </row>
    <row r="288" spans="1:5" x14ac:dyDescent="0.35">
      <c r="A288">
        <v>1290</v>
      </c>
      <c r="B288" t="s">
        <v>502</v>
      </c>
      <c r="C288" t="s">
        <v>243</v>
      </c>
      <c r="D288">
        <v>643</v>
      </c>
      <c r="E288">
        <v>999999</v>
      </c>
    </row>
    <row r="289" spans="1:5" x14ac:dyDescent="0.35">
      <c r="A289">
        <v>1291</v>
      </c>
      <c r="B289" t="s">
        <v>503</v>
      </c>
      <c r="C289" t="s">
        <v>243</v>
      </c>
      <c r="D289">
        <v>644</v>
      </c>
      <c r="E289">
        <v>999999</v>
      </c>
    </row>
    <row r="290" spans="1:5" x14ac:dyDescent="0.35">
      <c r="A290">
        <v>1292</v>
      </c>
      <c r="B290" t="s">
        <v>504</v>
      </c>
      <c r="C290" t="s">
        <v>243</v>
      </c>
      <c r="D290">
        <v>645</v>
      </c>
      <c r="E290">
        <v>11400</v>
      </c>
    </row>
    <row r="291" spans="1:5" x14ac:dyDescent="0.35">
      <c r="A291">
        <v>1293</v>
      </c>
      <c r="B291" t="s">
        <v>505</v>
      </c>
      <c r="C291" t="s">
        <v>243</v>
      </c>
      <c r="D291">
        <v>646</v>
      </c>
      <c r="E291">
        <v>12900</v>
      </c>
    </row>
    <row r="292" spans="1:5" x14ac:dyDescent="0.35">
      <c r="A292">
        <v>1294</v>
      </c>
      <c r="B292" t="s">
        <v>506</v>
      </c>
      <c r="C292" t="s">
        <v>269</v>
      </c>
      <c r="D292">
        <v>647</v>
      </c>
      <c r="E292">
        <v>16222</v>
      </c>
    </row>
    <row r="293" spans="1:5" x14ac:dyDescent="0.35">
      <c r="A293">
        <v>1295</v>
      </c>
      <c r="B293" t="s">
        <v>507</v>
      </c>
      <c r="C293" t="s">
        <v>269</v>
      </c>
      <c r="D293">
        <v>648</v>
      </c>
      <c r="E293">
        <v>16223</v>
      </c>
    </row>
    <row r="294" spans="1:5" x14ac:dyDescent="0.35">
      <c r="A294">
        <v>1296</v>
      </c>
      <c r="B294" t="s">
        <v>508</v>
      </c>
      <c r="C294" t="s">
        <v>269</v>
      </c>
      <c r="D294">
        <v>649</v>
      </c>
      <c r="E294">
        <v>16224</v>
      </c>
    </row>
    <row r="295" spans="1:5" x14ac:dyDescent="0.35">
      <c r="A295">
        <v>1297</v>
      </c>
      <c r="B295" t="s">
        <v>509</v>
      </c>
      <c r="C295" t="s">
        <v>269</v>
      </c>
      <c r="D295">
        <v>650</v>
      </c>
      <c r="E295">
        <v>16225</v>
      </c>
    </row>
    <row r="296" spans="1:5" x14ac:dyDescent="0.35">
      <c r="A296">
        <v>1298</v>
      </c>
      <c r="B296" t="s">
        <v>510</v>
      </c>
      <c r="C296" t="s">
        <v>269</v>
      </c>
      <c r="D296">
        <v>651</v>
      </c>
      <c r="E296">
        <v>16227</v>
      </c>
    </row>
    <row r="297" spans="1:5" x14ac:dyDescent="0.35">
      <c r="A297">
        <v>1299</v>
      </c>
      <c r="B297" t="s">
        <v>511</v>
      </c>
      <c r="C297" t="s">
        <v>243</v>
      </c>
      <c r="D297">
        <v>652</v>
      </c>
      <c r="E297">
        <v>10600</v>
      </c>
    </row>
    <row r="298" spans="1:5" x14ac:dyDescent="0.35">
      <c r="A298">
        <v>1300</v>
      </c>
      <c r="B298" t="s">
        <v>512</v>
      </c>
      <c r="C298" t="s">
        <v>243</v>
      </c>
      <c r="D298">
        <v>653</v>
      </c>
      <c r="E298">
        <v>10800</v>
      </c>
    </row>
    <row r="299" spans="1:5" x14ac:dyDescent="0.35">
      <c r="A299">
        <v>1301</v>
      </c>
      <c r="B299" t="s">
        <v>513</v>
      </c>
      <c r="C299" t="s">
        <v>243</v>
      </c>
      <c r="D299">
        <v>654</v>
      </c>
      <c r="E299">
        <v>11300</v>
      </c>
    </row>
    <row r="300" spans="1:5" x14ac:dyDescent="0.35">
      <c r="A300">
        <v>1302</v>
      </c>
      <c r="B300" t="s">
        <v>514</v>
      </c>
      <c r="C300" t="s">
        <v>243</v>
      </c>
      <c r="D300">
        <v>661</v>
      </c>
      <c r="E300">
        <v>999999</v>
      </c>
    </row>
    <row r="301" spans="1:5" x14ac:dyDescent="0.35">
      <c r="A301">
        <v>1303</v>
      </c>
      <c r="B301" t="s">
        <v>515</v>
      </c>
      <c r="C301" t="s">
        <v>243</v>
      </c>
      <c r="D301">
        <v>662</v>
      </c>
      <c r="E301">
        <v>15520</v>
      </c>
    </row>
    <row r="302" spans="1:5" x14ac:dyDescent="0.35">
      <c r="A302">
        <v>1304</v>
      </c>
      <c r="B302" t="s">
        <v>516</v>
      </c>
      <c r="C302" t="s">
        <v>243</v>
      </c>
      <c r="D302">
        <v>663</v>
      </c>
      <c r="E302">
        <v>15521</v>
      </c>
    </row>
    <row r="303" spans="1:5" x14ac:dyDescent="0.35">
      <c r="A303">
        <v>1305</v>
      </c>
      <c r="B303" t="s">
        <v>517</v>
      </c>
      <c r="C303" t="s">
        <v>243</v>
      </c>
      <c r="D303">
        <v>664</v>
      </c>
      <c r="E303">
        <v>15550</v>
      </c>
    </row>
    <row r="304" spans="1:5" x14ac:dyDescent="0.35">
      <c r="A304">
        <v>1306</v>
      </c>
      <c r="B304" t="s">
        <v>518</v>
      </c>
      <c r="C304" t="s">
        <v>243</v>
      </c>
      <c r="D304">
        <v>665</v>
      </c>
      <c r="E304">
        <v>15610</v>
      </c>
    </row>
    <row r="305" spans="1:5" x14ac:dyDescent="0.35">
      <c r="A305">
        <v>1307</v>
      </c>
      <c r="B305" t="s">
        <v>519</v>
      </c>
      <c r="C305" t="s">
        <v>243</v>
      </c>
      <c r="D305">
        <v>666</v>
      </c>
      <c r="E305">
        <v>13350</v>
      </c>
    </row>
    <row r="306" spans="1:5" x14ac:dyDescent="0.35">
      <c r="A306">
        <v>1308</v>
      </c>
      <c r="B306" t="s">
        <v>520</v>
      </c>
      <c r="C306" t="s">
        <v>243</v>
      </c>
      <c r="D306">
        <v>667</v>
      </c>
      <c r="E306">
        <v>13500</v>
      </c>
    </row>
    <row r="307" spans="1:5" x14ac:dyDescent="0.35">
      <c r="A307">
        <v>1309</v>
      </c>
      <c r="B307" t="s">
        <v>521</v>
      </c>
      <c r="C307" t="s">
        <v>243</v>
      </c>
      <c r="D307">
        <v>668</v>
      </c>
      <c r="E307">
        <v>13400</v>
      </c>
    </row>
    <row r="308" spans="1:5" x14ac:dyDescent="0.35">
      <c r="A308">
        <v>1310</v>
      </c>
      <c r="B308" t="s">
        <v>522</v>
      </c>
      <c r="C308" t="s">
        <v>243</v>
      </c>
      <c r="D308">
        <v>669</v>
      </c>
      <c r="E308">
        <v>15615</v>
      </c>
    </row>
    <row r="309" spans="1:5" x14ac:dyDescent="0.35">
      <c r="A309">
        <v>1311</v>
      </c>
      <c r="B309" t="s">
        <v>523</v>
      </c>
      <c r="C309" t="s">
        <v>243</v>
      </c>
      <c r="D309">
        <v>670</v>
      </c>
      <c r="E309">
        <v>13300</v>
      </c>
    </row>
    <row r="310" spans="1:5" x14ac:dyDescent="0.35">
      <c r="A310">
        <v>1312</v>
      </c>
      <c r="B310" t="s">
        <v>524</v>
      </c>
      <c r="C310" t="s">
        <v>243</v>
      </c>
      <c r="D310">
        <v>671</v>
      </c>
      <c r="E310">
        <v>12800</v>
      </c>
    </row>
    <row r="311" spans="1:5" x14ac:dyDescent="0.35">
      <c r="A311">
        <v>1313</v>
      </c>
      <c r="B311" t="s">
        <v>525</v>
      </c>
      <c r="C311" t="s">
        <v>243</v>
      </c>
      <c r="D311">
        <v>672</v>
      </c>
      <c r="E311">
        <v>14300</v>
      </c>
    </row>
    <row r="312" spans="1:5" x14ac:dyDescent="0.35">
      <c r="A312">
        <v>1314</v>
      </c>
      <c r="B312" t="s">
        <v>526</v>
      </c>
      <c r="C312" t="s">
        <v>243</v>
      </c>
      <c r="D312">
        <v>673</v>
      </c>
      <c r="E312">
        <v>11800</v>
      </c>
    </row>
    <row r="313" spans="1:5" x14ac:dyDescent="0.35">
      <c r="A313">
        <v>1315</v>
      </c>
      <c r="B313" t="s">
        <v>527</v>
      </c>
      <c r="C313" t="s">
        <v>243</v>
      </c>
      <c r="D313">
        <v>674</v>
      </c>
      <c r="E313">
        <v>12200</v>
      </c>
    </row>
    <row r="314" spans="1:5" x14ac:dyDescent="0.35">
      <c r="A314">
        <v>1316</v>
      </c>
      <c r="B314" t="s">
        <v>528</v>
      </c>
      <c r="C314" t="s">
        <v>243</v>
      </c>
      <c r="D314">
        <v>675</v>
      </c>
      <c r="E314">
        <v>13200</v>
      </c>
    </row>
    <row r="315" spans="1:5" x14ac:dyDescent="0.35">
      <c r="A315">
        <v>1317</v>
      </c>
      <c r="B315" t="s">
        <v>529</v>
      </c>
      <c r="C315" t="s">
        <v>243</v>
      </c>
      <c r="D315">
        <v>676</v>
      </c>
      <c r="E315">
        <v>12600</v>
      </c>
    </row>
    <row r="316" spans="1:5" x14ac:dyDescent="0.35">
      <c r="A316">
        <v>1318</v>
      </c>
      <c r="B316" t="s">
        <v>530</v>
      </c>
      <c r="C316" t="s">
        <v>243</v>
      </c>
      <c r="D316">
        <v>677</v>
      </c>
      <c r="E316">
        <v>999999</v>
      </c>
    </row>
    <row r="317" spans="1:5" x14ac:dyDescent="0.35">
      <c r="A317">
        <v>1319</v>
      </c>
      <c r="B317" t="s">
        <v>531</v>
      </c>
      <c r="C317" t="s">
        <v>243</v>
      </c>
      <c r="D317">
        <v>678</v>
      </c>
      <c r="E317">
        <v>999999</v>
      </c>
    </row>
    <row r="318" spans="1:5" x14ac:dyDescent="0.35">
      <c r="A318">
        <v>1320</v>
      </c>
      <c r="B318" t="s">
        <v>532</v>
      </c>
      <c r="C318" t="s">
        <v>243</v>
      </c>
      <c r="D318">
        <v>679</v>
      </c>
      <c r="E318">
        <v>999999</v>
      </c>
    </row>
    <row r="319" spans="1:5" x14ac:dyDescent="0.35">
      <c r="A319">
        <v>1321</v>
      </c>
      <c r="B319" t="s">
        <v>533</v>
      </c>
      <c r="C319" t="s">
        <v>243</v>
      </c>
      <c r="D319">
        <v>685</v>
      </c>
      <c r="E319">
        <v>14100</v>
      </c>
    </row>
    <row r="320" spans="1:5" x14ac:dyDescent="0.35">
      <c r="A320">
        <v>1322</v>
      </c>
      <c r="B320" t="s">
        <v>534</v>
      </c>
      <c r="C320" t="s">
        <v>243</v>
      </c>
      <c r="D320">
        <v>686</v>
      </c>
      <c r="E320">
        <v>11000</v>
      </c>
    </row>
    <row r="321" spans="1:5" x14ac:dyDescent="0.35">
      <c r="A321">
        <v>1323</v>
      </c>
      <c r="B321" t="s">
        <v>535</v>
      </c>
      <c r="C321" t="s">
        <v>243</v>
      </c>
      <c r="D321">
        <v>687</v>
      </c>
      <c r="E321">
        <v>12000</v>
      </c>
    </row>
    <row r="322" spans="1:5" x14ac:dyDescent="0.35">
      <c r="A322">
        <v>1324</v>
      </c>
      <c r="B322" t="s">
        <v>536</v>
      </c>
      <c r="C322" t="s">
        <v>243</v>
      </c>
      <c r="D322">
        <v>688</v>
      </c>
      <c r="E322">
        <v>13000</v>
      </c>
    </row>
    <row r="323" spans="1:5" x14ac:dyDescent="0.35">
      <c r="A323">
        <v>1325</v>
      </c>
      <c r="B323" t="s">
        <v>537</v>
      </c>
      <c r="C323" t="s">
        <v>243</v>
      </c>
      <c r="D323">
        <v>689</v>
      </c>
      <c r="E323">
        <v>14400</v>
      </c>
    </row>
    <row r="324" spans="1:5" x14ac:dyDescent="0.35">
      <c r="A324">
        <v>1326</v>
      </c>
      <c r="B324" t="s">
        <v>538</v>
      </c>
      <c r="C324" t="s">
        <v>243</v>
      </c>
      <c r="D324">
        <v>690</v>
      </c>
      <c r="E324">
        <v>999999</v>
      </c>
    </row>
    <row r="325" spans="1:5" x14ac:dyDescent="0.35">
      <c r="A325">
        <v>1327</v>
      </c>
      <c r="B325" t="s">
        <v>539</v>
      </c>
      <c r="C325" t="s">
        <v>243</v>
      </c>
      <c r="D325">
        <v>691</v>
      </c>
      <c r="E325">
        <v>999999</v>
      </c>
    </row>
    <row r="326" spans="1:5" x14ac:dyDescent="0.35">
      <c r="A326">
        <v>1328</v>
      </c>
      <c r="B326" t="s">
        <v>540</v>
      </c>
      <c r="C326" t="s">
        <v>243</v>
      </c>
      <c r="D326">
        <v>692</v>
      </c>
      <c r="E326">
        <v>999999</v>
      </c>
    </row>
    <row r="327" spans="1:5" x14ac:dyDescent="0.35">
      <c r="A327">
        <v>1329</v>
      </c>
      <c r="B327" t="s">
        <v>541</v>
      </c>
      <c r="C327" t="s">
        <v>243</v>
      </c>
      <c r="D327">
        <v>693</v>
      </c>
      <c r="E327">
        <v>15500</v>
      </c>
    </row>
    <row r="328" spans="1:5" x14ac:dyDescent="0.35">
      <c r="A328">
        <v>1330</v>
      </c>
      <c r="B328" t="s">
        <v>542</v>
      </c>
      <c r="C328" t="s">
        <v>243</v>
      </c>
      <c r="D328">
        <v>694</v>
      </c>
      <c r="E328">
        <v>15601</v>
      </c>
    </row>
    <row r="329" spans="1:5" x14ac:dyDescent="0.35">
      <c r="A329">
        <v>1331</v>
      </c>
      <c r="B329" t="s">
        <v>543</v>
      </c>
      <c r="C329" t="s">
        <v>243</v>
      </c>
      <c r="D329">
        <v>695</v>
      </c>
      <c r="E329">
        <v>15619</v>
      </c>
    </row>
    <row r="330" spans="1:5" x14ac:dyDescent="0.35">
      <c r="A330">
        <v>1332</v>
      </c>
      <c r="B330" t="s">
        <v>544</v>
      </c>
      <c r="C330" t="s">
        <v>243</v>
      </c>
      <c r="D330">
        <v>696</v>
      </c>
      <c r="E330">
        <v>10400</v>
      </c>
    </row>
    <row r="331" spans="1:5" x14ac:dyDescent="0.35">
      <c r="A331">
        <v>1333</v>
      </c>
      <c r="B331" t="s">
        <v>545</v>
      </c>
      <c r="C331" t="s">
        <v>243</v>
      </c>
      <c r="D331">
        <v>697</v>
      </c>
      <c r="E331">
        <v>11600</v>
      </c>
    </row>
    <row r="332" spans="1:5" x14ac:dyDescent="0.35">
      <c r="A332">
        <v>1334</v>
      </c>
      <c r="B332" t="s">
        <v>546</v>
      </c>
      <c r="C332" t="s">
        <v>243</v>
      </c>
      <c r="D332">
        <v>698</v>
      </c>
      <c r="E332">
        <v>15100</v>
      </c>
    </row>
    <row r="333" spans="1:5" x14ac:dyDescent="0.35">
      <c r="A333">
        <v>1335</v>
      </c>
      <c r="B333" t="s">
        <v>547</v>
      </c>
      <c r="C333" t="s">
        <v>243</v>
      </c>
      <c r="D333">
        <v>699</v>
      </c>
      <c r="E333">
        <v>10200</v>
      </c>
    </row>
    <row r="334" spans="1:5" x14ac:dyDescent="0.35">
      <c r="A334">
        <v>1336</v>
      </c>
      <c r="B334" t="s">
        <v>548</v>
      </c>
      <c r="C334" t="s">
        <v>549</v>
      </c>
      <c r="D334">
        <v>706</v>
      </c>
    </row>
    <row r="335" spans="1:5" x14ac:dyDescent="0.35">
      <c r="A335">
        <v>1337</v>
      </c>
      <c r="B335" t="s">
        <v>550</v>
      </c>
      <c r="C335" t="s">
        <v>549</v>
      </c>
      <c r="D335">
        <v>707</v>
      </c>
    </row>
    <row r="336" spans="1:5" x14ac:dyDescent="0.35">
      <c r="A336">
        <v>1338</v>
      </c>
      <c r="B336" t="s">
        <v>551</v>
      </c>
      <c r="C336" t="s">
        <v>549</v>
      </c>
      <c r="D336">
        <v>708</v>
      </c>
    </row>
    <row r="337" spans="1:5" x14ac:dyDescent="0.35">
      <c r="A337">
        <v>1339</v>
      </c>
      <c r="B337" t="s">
        <v>552</v>
      </c>
      <c r="C337" t="s">
        <v>553</v>
      </c>
      <c r="D337">
        <v>709</v>
      </c>
    </row>
    <row r="338" spans="1:5" x14ac:dyDescent="0.35">
      <c r="A338">
        <v>1340</v>
      </c>
      <c r="B338" t="s">
        <v>554</v>
      </c>
      <c r="C338" t="s">
        <v>269</v>
      </c>
      <c r="D338">
        <v>710</v>
      </c>
      <c r="E338">
        <v>19100</v>
      </c>
    </row>
    <row r="339" spans="1:5" x14ac:dyDescent="0.35">
      <c r="A339">
        <v>1341</v>
      </c>
      <c r="B339" t="s">
        <v>555</v>
      </c>
      <c r="C339" t="s">
        <v>269</v>
      </c>
      <c r="D339">
        <v>711</v>
      </c>
      <c r="E339">
        <v>19200</v>
      </c>
    </row>
    <row r="340" spans="1:5" x14ac:dyDescent="0.35">
      <c r="A340">
        <v>1342</v>
      </c>
      <c r="B340" t="s">
        <v>556</v>
      </c>
      <c r="C340" t="s">
        <v>269</v>
      </c>
      <c r="D340">
        <v>712</v>
      </c>
      <c r="E340">
        <v>19300</v>
      </c>
    </row>
    <row r="341" spans="1:5" x14ac:dyDescent="0.35">
      <c r="A341">
        <v>1343</v>
      </c>
      <c r="B341" t="s">
        <v>557</v>
      </c>
      <c r="C341" t="s">
        <v>269</v>
      </c>
      <c r="D341">
        <v>713</v>
      </c>
      <c r="E341">
        <v>19000</v>
      </c>
    </row>
    <row r="342" spans="1:5" x14ac:dyDescent="0.35">
      <c r="A342">
        <v>1344</v>
      </c>
      <c r="B342" t="s">
        <v>558</v>
      </c>
      <c r="C342" t="s">
        <v>269</v>
      </c>
      <c r="D342">
        <v>714</v>
      </c>
      <c r="E342">
        <v>999999</v>
      </c>
    </row>
    <row r="343" spans="1:5" x14ac:dyDescent="0.35">
      <c r="A343">
        <v>1345</v>
      </c>
      <c r="B343" t="s">
        <v>559</v>
      </c>
      <c r="C343" t="s">
        <v>269</v>
      </c>
      <c r="D343">
        <v>715</v>
      </c>
      <c r="E343">
        <v>999999</v>
      </c>
    </row>
    <row r="344" spans="1:5" x14ac:dyDescent="0.35">
      <c r="A344">
        <v>1346</v>
      </c>
      <c r="B344" t="s">
        <v>560</v>
      </c>
      <c r="C344" t="s">
        <v>269</v>
      </c>
      <c r="D344">
        <v>716</v>
      </c>
      <c r="E344">
        <v>999999</v>
      </c>
    </row>
    <row r="345" spans="1:5" x14ac:dyDescent="0.35">
      <c r="A345">
        <v>1347</v>
      </c>
      <c r="B345" t="s">
        <v>561</v>
      </c>
      <c r="C345" t="s">
        <v>269</v>
      </c>
      <c r="D345">
        <v>729</v>
      </c>
      <c r="E345">
        <v>999999</v>
      </c>
    </row>
    <row r="346" spans="1:5" x14ac:dyDescent="0.35">
      <c r="A346">
        <v>1348</v>
      </c>
      <c r="B346" t="s">
        <v>562</v>
      </c>
      <c r="C346" t="s">
        <v>269</v>
      </c>
      <c r="D346">
        <v>730</v>
      </c>
      <c r="E346">
        <v>19400</v>
      </c>
    </row>
    <row r="347" spans="1:5" x14ac:dyDescent="0.35">
      <c r="A347">
        <v>1349</v>
      </c>
      <c r="B347" t="s">
        <v>563</v>
      </c>
      <c r="C347" t="s">
        <v>269</v>
      </c>
      <c r="D347">
        <v>731</v>
      </c>
      <c r="E347">
        <v>19500</v>
      </c>
    </row>
    <row r="348" spans="1:5" x14ac:dyDescent="0.35">
      <c r="A348">
        <v>1350</v>
      </c>
      <c r="B348" t="s">
        <v>564</v>
      </c>
      <c r="C348" t="s">
        <v>269</v>
      </c>
      <c r="D348">
        <v>732</v>
      </c>
      <c r="E348">
        <v>19510</v>
      </c>
    </row>
    <row r="349" spans="1:5" x14ac:dyDescent="0.35">
      <c r="A349">
        <v>1351</v>
      </c>
      <c r="B349" t="s">
        <v>565</v>
      </c>
      <c r="C349" t="s">
        <v>269</v>
      </c>
      <c r="D349">
        <v>733</v>
      </c>
      <c r="E349">
        <v>19520</v>
      </c>
    </row>
    <row r="350" spans="1:5" x14ac:dyDescent="0.35">
      <c r="A350">
        <v>1352</v>
      </c>
      <c r="B350" t="s">
        <v>566</v>
      </c>
      <c r="C350" t="s">
        <v>269</v>
      </c>
      <c r="D350">
        <v>734</v>
      </c>
      <c r="E350">
        <v>19530</v>
      </c>
    </row>
    <row r="351" spans="1:5" x14ac:dyDescent="0.35">
      <c r="A351">
        <v>1353</v>
      </c>
      <c r="B351" t="s">
        <v>567</v>
      </c>
      <c r="C351" t="s">
        <v>269</v>
      </c>
      <c r="D351">
        <v>735</v>
      </c>
      <c r="E351">
        <v>19540</v>
      </c>
    </row>
    <row r="352" spans="1:5" x14ac:dyDescent="0.35">
      <c r="A352">
        <v>1354</v>
      </c>
      <c r="B352" t="s">
        <v>568</v>
      </c>
      <c r="C352" t="s">
        <v>269</v>
      </c>
      <c r="D352">
        <v>736</v>
      </c>
      <c r="E352">
        <v>19550</v>
      </c>
    </row>
    <row r="353" spans="1:5" x14ac:dyDescent="0.35">
      <c r="A353">
        <v>1355</v>
      </c>
      <c r="B353" t="s">
        <v>569</v>
      </c>
      <c r="C353" t="s">
        <v>269</v>
      </c>
      <c r="D353">
        <v>737</v>
      </c>
      <c r="E353">
        <v>19560</v>
      </c>
    </row>
    <row r="354" spans="1:5" x14ac:dyDescent="0.35">
      <c r="A354">
        <v>1356</v>
      </c>
      <c r="B354" t="s">
        <v>570</v>
      </c>
      <c r="C354" t="s">
        <v>269</v>
      </c>
      <c r="D354">
        <v>738</v>
      </c>
      <c r="E354">
        <v>19570</v>
      </c>
    </row>
    <row r="355" spans="1:5" x14ac:dyDescent="0.35">
      <c r="A355">
        <v>1357</v>
      </c>
      <c r="B355" t="s">
        <v>571</v>
      </c>
      <c r="C355" t="s">
        <v>269</v>
      </c>
      <c r="D355">
        <v>741</v>
      </c>
      <c r="E355">
        <v>19600</v>
      </c>
    </row>
    <row r="356" spans="1:5" x14ac:dyDescent="0.35">
      <c r="A356">
        <v>1358</v>
      </c>
      <c r="B356" t="s">
        <v>572</v>
      </c>
      <c r="C356" t="s">
        <v>269</v>
      </c>
      <c r="D356">
        <v>742</v>
      </c>
      <c r="E356">
        <v>19700</v>
      </c>
    </row>
    <row r="357" spans="1:5" x14ac:dyDescent="0.35">
      <c r="A357">
        <v>1359</v>
      </c>
      <c r="B357" t="s">
        <v>573</v>
      </c>
      <c r="C357" t="s">
        <v>269</v>
      </c>
      <c r="D357">
        <v>743</v>
      </c>
      <c r="E357">
        <v>19800</v>
      </c>
    </row>
    <row r="358" spans="1:5" x14ac:dyDescent="0.35">
      <c r="A358">
        <v>1360</v>
      </c>
      <c r="B358" t="s">
        <v>574</v>
      </c>
      <c r="C358" t="s">
        <v>269</v>
      </c>
      <c r="D358">
        <v>745</v>
      </c>
      <c r="E358">
        <v>19900</v>
      </c>
    </row>
    <row r="359" spans="1:5" x14ac:dyDescent="0.35">
      <c r="A359">
        <v>1361</v>
      </c>
      <c r="B359" t="s">
        <v>575</v>
      </c>
      <c r="C359" t="s">
        <v>269</v>
      </c>
      <c r="D359">
        <v>746</v>
      </c>
      <c r="E359">
        <v>20000</v>
      </c>
    </row>
    <row r="360" spans="1:5" x14ac:dyDescent="0.35">
      <c r="A360">
        <v>1362</v>
      </c>
      <c r="B360" t="s">
        <v>576</v>
      </c>
      <c r="C360" t="s">
        <v>269</v>
      </c>
      <c r="D360">
        <v>747</v>
      </c>
      <c r="E360">
        <v>20100</v>
      </c>
    </row>
    <row r="361" spans="1:5" x14ac:dyDescent="0.35">
      <c r="A361">
        <v>1363</v>
      </c>
      <c r="B361" t="s">
        <v>577</v>
      </c>
      <c r="C361" t="s">
        <v>269</v>
      </c>
      <c r="D361">
        <v>748</v>
      </c>
      <c r="E361">
        <v>20200</v>
      </c>
    </row>
    <row r="362" spans="1:5" x14ac:dyDescent="0.35">
      <c r="A362">
        <v>1364</v>
      </c>
      <c r="B362" t="s">
        <v>578</v>
      </c>
      <c r="C362" t="s">
        <v>269</v>
      </c>
      <c r="D362">
        <v>749</v>
      </c>
      <c r="E362">
        <v>20300</v>
      </c>
    </row>
    <row r="363" spans="1:5" x14ac:dyDescent="0.35">
      <c r="A363">
        <v>1365</v>
      </c>
      <c r="B363" t="s">
        <v>579</v>
      </c>
      <c r="C363" t="s">
        <v>269</v>
      </c>
      <c r="D363">
        <v>750</v>
      </c>
      <c r="E363">
        <v>20400</v>
      </c>
    </row>
    <row r="364" spans="1:5" x14ac:dyDescent="0.35">
      <c r="A364">
        <v>1366</v>
      </c>
      <c r="B364" t="s">
        <v>580</v>
      </c>
      <c r="C364" t="s">
        <v>269</v>
      </c>
      <c r="D364">
        <v>751</v>
      </c>
      <c r="E364">
        <v>20500</v>
      </c>
    </row>
    <row r="365" spans="1:5" x14ac:dyDescent="0.35">
      <c r="A365">
        <v>1367</v>
      </c>
      <c r="B365" t="s">
        <v>581</v>
      </c>
      <c r="C365" t="s">
        <v>269</v>
      </c>
      <c r="D365">
        <v>752</v>
      </c>
      <c r="E365">
        <v>20600</v>
      </c>
    </row>
    <row r="366" spans="1:5" x14ac:dyDescent="0.35">
      <c r="A366">
        <v>1368</v>
      </c>
      <c r="B366" t="s">
        <v>582</v>
      </c>
      <c r="C366" t="s">
        <v>269</v>
      </c>
      <c r="D366">
        <v>753</v>
      </c>
      <c r="E366">
        <v>20700</v>
      </c>
    </row>
    <row r="367" spans="1:5" x14ac:dyDescent="0.35">
      <c r="A367">
        <v>1369</v>
      </c>
      <c r="B367" t="s">
        <v>583</v>
      </c>
      <c r="C367" t="s">
        <v>269</v>
      </c>
      <c r="D367">
        <v>754</v>
      </c>
      <c r="E367">
        <v>20800</v>
      </c>
    </row>
    <row r="368" spans="1:5" x14ac:dyDescent="0.35">
      <c r="A368">
        <v>1370</v>
      </c>
      <c r="B368" t="s">
        <v>584</v>
      </c>
      <c r="C368" t="s">
        <v>269</v>
      </c>
      <c r="D368">
        <v>755</v>
      </c>
      <c r="E368">
        <v>20900</v>
      </c>
    </row>
    <row r="369" spans="1:5" x14ac:dyDescent="0.35">
      <c r="A369">
        <v>1371</v>
      </c>
      <c r="B369" t="s">
        <v>585</v>
      </c>
      <c r="C369" t="s">
        <v>269</v>
      </c>
      <c r="D369">
        <v>756</v>
      </c>
      <c r="E369">
        <v>21000</v>
      </c>
    </row>
    <row r="370" spans="1:5" x14ac:dyDescent="0.35">
      <c r="A370">
        <v>1372</v>
      </c>
      <c r="B370" t="s">
        <v>586</v>
      </c>
      <c r="C370" t="s">
        <v>269</v>
      </c>
      <c r="D370">
        <v>757</v>
      </c>
      <c r="E370">
        <v>21200</v>
      </c>
    </row>
    <row r="371" spans="1:5" x14ac:dyDescent="0.35">
      <c r="A371">
        <v>1373</v>
      </c>
      <c r="B371" t="s">
        <v>587</v>
      </c>
      <c r="C371" t="s">
        <v>269</v>
      </c>
      <c r="D371">
        <v>758</v>
      </c>
      <c r="E371">
        <v>21300</v>
      </c>
    </row>
    <row r="372" spans="1:5" x14ac:dyDescent="0.35">
      <c r="A372">
        <v>1374</v>
      </c>
      <c r="B372" t="s">
        <v>588</v>
      </c>
      <c r="C372" t="s">
        <v>269</v>
      </c>
      <c r="D372">
        <v>759</v>
      </c>
      <c r="E372">
        <v>21400</v>
      </c>
    </row>
    <row r="373" spans="1:5" x14ac:dyDescent="0.35">
      <c r="A373">
        <v>1375</v>
      </c>
      <c r="B373" t="s">
        <v>589</v>
      </c>
      <c r="C373" t="s">
        <v>269</v>
      </c>
      <c r="D373">
        <v>760</v>
      </c>
      <c r="E373">
        <v>21500</v>
      </c>
    </row>
    <row r="374" spans="1:5" x14ac:dyDescent="0.35">
      <c r="A374">
        <v>1376</v>
      </c>
      <c r="B374" t="s">
        <v>590</v>
      </c>
      <c r="C374" t="s">
        <v>269</v>
      </c>
      <c r="D374">
        <v>761</v>
      </c>
      <c r="E374">
        <v>21600</v>
      </c>
    </row>
    <row r="375" spans="1:5" x14ac:dyDescent="0.35">
      <c r="A375">
        <v>1377</v>
      </c>
      <c r="B375" t="s">
        <v>591</v>
      </c>
      <c r="C375" t="s">
        <v>269</v>
      </c>
      <c r="D375">
        <v>762</v>
      </c>
      <c r="E375">
        <v>21700</v>
      </c>
    </row>
    <row r="376" spans="1:5" x14ac:dyDescent="0.35">
      <c r="A376">
        <v>1378</v>
      </c>
      <c r="B376" t="s">
        <v>592</v>
      </c>
      <c r="C376" t="s">
        <v>269</v>
      </c>
      <c r="D376">
        <v>768</v>
      </c>
      <c r="E376">
        <v>21800</v>
      </c>
    </row>
    <row r="377" spans="1:5" x14ac:dyDescent="0.35">
      <c r="A377">
        <v>1379</v>
      </c>
      <c r="B377" t="s">
        <v>593</v>
      </c>
      <c r="C377" t="s">
        <v>269</v>
      </c>
      <c r="D377">
        <v>770</v>
      </c>
      <c r="E377">
        <v>21900</v>
      </c>
    </row>
    <row r="378" spans="1:5" x14ac:dyDescent="0.35">
      <c r="A378">
        <v>1380</v>
      </c>
      <c r="B378" t="s">
        <v>594</v>
      </c>
      <c r="C378" t="s">
        <v>269</v>
      </c>
      <c r="D378">
        <v>771</v>
      </c>
      <c r="E378">
        <v>22000</v>
      </c>
    </row>
    <row r="379" spans="1:5" x14ac:dyDescent="0.35">
      <c r="A379">
        <v>1381</v>
      </c>
      <c r="B379" t="s">
        <v>595</v>
      </c>
      <c r="C379" t="s">
        <v>269</v>
      </c>
      <c r="D379">
        <v>772</v>
      </c>
      <c r="E379">
        <v>22100</v>
      </c>
    </row>
    <row r="380" spans="1:5" x14ac:dyDescent="0.35">
      <c r="A380">
        <v>1382</v>
      </c>
      <c r="B380" t="s">
        <v>596</v>
      </c>
      <c r="C380" t="s">
        <v>269</v>
      </c>
      <c r="D380">
        <v>773</v>
      </c>
      <c r="E380">
        <v>22200</v>
      </c>
    </row>
    <row r="381" spans="1:5" x14ac:dyDescent="0.35">
      <c r="A381">
        <v>1383</v>
      </c>
      <c r="B381" t="s">
        <v>597</v>
      </c>
      <c r="C381" t="s">
        <v>269</v>
      </c>
      <c r="D381">
        <v>781</v>
      </c>
      <c r="E381">
        <v>22300</v>
      </c>
    </row>
    <row r="382" spans="1:5" x14ac:dyDescent="0.35">
      <c r="A382">
        <v>1384</v>
      </c>
      <c r="B382" t="s">
        <v>598</v>
      </c>
      <c r="C382" t="s">
        <v>269</v>
      </c>
      <c r="D382">
        <v>782</v>
      </c>
      <c r="E382">
        <v>22400</v>
      </c>
    </row>
    <row r="383" spans="1:5" x14ac:dyDescent="0.35">
      <c r="A383">
        <v>1385</v>
      </c>
      <c r="B383" t="s">
        <v>599</v>
      </c>
      <c r="C383" t="s">
        <v>269</v>
      </c>
      <c r="D383">
        <v>783</v>
      </c>
      <c r="E383">
        <v>22500</v>
      </c>
    </row>
    <row r="384" spans="1:5" x14ac:dyDescent="0.35">
      <c r="A384">
        <v>1386</v>
      </c>
      <c r="B384" t="s">
        <v>600</v>
      </c>
      <c r="C384" t="s">
        <v>269</v>
      </c>
      <c r="D384">
        <v>784</v>
      </c>
      <c r="E384">
        <v>22600</v>
      </c>
    </row>
    <row r="385" spans="1:5" x14ac:dyDescent="0.35">
      <c r="A385">
        <v>1387</v>
      </c>
      <c r="B385" t="s">
        <v>601</v>
      </c>
      <c r="C385" t="s">
        <v>269</v>
      </c>
      <c r="D385">
        <v>785</v>
      </c>
      <c r="E385">
        <v>22700</v>
      </c>
    </row>
    <row r="386" spans="1:5" x14ac:dyDescent="0.35">
      <c r="A386">
        <v>1388</v>
      </c>
      <c r="B386" t="s">
        <v>602</v>
      </c>
      <c r="C386" t="s">
        <v>269</v>
      </c>
      <c r="D386">
        <v>786</v>
      </c>
      <c r="E386">
        <v>22800</v>
      </c>
    </row>
    <row r="387" spans="1:5" x14ac:dyDescent="0.35">
      <c r="A387">
        <v>1389</v>
      </c>
      <c r="B387" t="s">
        <v>603</v>
      </c>
      <c r="C387" t="s">
        <v>269</v>
      </c>
      <c r="D387">
        <v>787</v>
      </c>
      <c r="E387">
        <v>22900</v>
      </c>
    </row>
    <row r="388" spans="1:5" x14ac:dyDescent="0.35">
      <c r="A388">
        <v>1390</v>
      </c>
      <c r="B388" t="s">
        <v>604</v>
      </c>
      <c r="C388" t="s">
        <v>269</v>
      </c>
      <c r="D388">
        <v>788</v>
      </c>
      <c r="E388">
        <v>23000</v>
      </c>
    </row>
    <row r="389" spans="1:5" x14ac:dyDescent="0.35">
      <c r="A389">
        <v>1391</v>
      </c>
      <c r="B389" t="s">
        <v>605</v>
      </c>
      <c r="C389" t="s">
        <v>269</v>
      </c>
      <c r="D389">
        <v>789</v>
      </c>
      <c r="E389">
        <v>23100</v>
      </c>
    </row>
    <row r="390" spans="1:5" x14ac:dyDescent="0.35">
      <c r="A390">
        <v>1392</v>
      </c>
      <c r="B390" t="s">
        <v>606</v>
      </c>
      <c r="C390" t="s">
        <v>269</v>
      </c>
      <c r="D390">
        <v>790</v>
      </c>
      <c r="E390">
        <v>21100</v>
      </c>
    </row>
    <row r="391" spans="1:5" x14ac:dyDescent="0.35">
      <c r="A391">
        <v>1393</v>
      </c>
      <c r="B391" t="s">
        <v>607</v>
      </c>
      <c r="C391" t="s">
        <v>269</v>
      </c>
      <c r="D391">
        <v>791</v>
      </c>
    </row>
    <row r="392" spans="1:5" x14ac:dyDescent="0.35">
      <c r="A392">
        <v>1394</v>
      </c>
      <c r="B392" t="s">
        <v>608</v>
      </c>
      <c r="C392" t="s">
        <v>269</v>
      </c>
      <c r="D392">
        <v>792</v>
      </c>
    </row>
    <row r="393" spans="1:5" x14ac:dyDescent="0.35">
      <c r="A393">
        <v>1395</v>
      </c>
      <c r="B393" t="s">
        <v>609</v>
      </c>
      <c r="C393" t="s">
        <v>269</v>
      </c>
      <c r="D393">
        <v>793</v>
      </c>
    </row>
    <row r="394" spans="1:5" x14ac:dyDescent="0.35">
      <c r="A394">
        <v>1396</v>
      </c>
      <c r="B394" t="s">
        <v>610</v>
      </c>
      <c r="C394" t="s">
        <v>269</v>
      </c>
      <c r="D394">
        <v>794</v>
      </c>
    </row>
    <row r="395" spans="1:5" x14ac:dyDescent="0.35">
      <c r="A395">
        <v>1397</v>
      </c>
      <c r="B395" t="s">
        <v>611</v>
      </c>
      <c r="C395" t="s">
        <v>269</v>
      </c>
      <c r="D395">
        <v>795</v>
      </c>
    </row>
    <row r="396" spans="1:5" x14ac:dyDescent="0.35">
      <c r="A396">
        <v>1398</v>
      </c>
      <c r="B396" t="s">
        <v>612</v>
      </c>
      <c r="C396" t="s">
        <v>269</v>
      </c>
      <c r="D396">
        <v>796</v>
      </c>
    </row>
    <row r="397" spans="1:5" x14ac:dyDescent="0.35">
      <c r="A397">
        <v>1399</v>
      </c>
      <c r="B397" t="s">
        <v>613</v>
      </c>
      <c r="C397" t="s">
        <v>243</v>
      </c>
      <c r="D397">
        <v>801</v>
      </c>
      <c r="E397">
        <v>999999</v>
      </c>
    </row>
    <row r="398" spans="1:5" x14ac:dyDescent="0.35">
      <c r="A398">
        <v>1400</v>
      </c>
      <c r="B398" t="s">
        <v>614</v>
      </c>
      <c r="C398" t="s">
        <v>243</v>
      </c>
      <c r="D398">
        <v>803</v>
      </c>
      <c r="E398">
        <v>999999</v>
      </c>
    </row>
    <row r="399" spans="1:5" x14ac:dyDescent="0.35">
      <c r="A399">
        <v>1401</v>
      </c>
      <c r="B399" t="s">
        <v>615</v>
      </c>
      <c r="C399" t="s">
        <v>243</v>
      </c>
      <c r="D399">
        <v>804</v>
      </c>
      <c r="E399">
        <v>999999</v>
      </c>
    </row>
    <row r="400" spans="1:5" x14ac:dyDescent="0.35">
      <c r="A400">
        <v>1402</v>
      </c>
      <c r="B400" t="s">
        <v>616</v>
      </c>
      <c r="C400" t="s">
        <v>243</v>
      </c>
      <c r="D400">
        <v>805</v>
      </c>
      <c r="E400">
        <v>999999</v>
      </c>
    </row>
    <row r="401" spans="1:5" x14ac:dyDescent="0.35">
      <c r="A401">
        <v>1403</v>
      </c>
      <c r="B401" t="s">
        <v>617</v>
      </c>
      <c r="C401" t="s">
        <v>243</v>
      </c>
      <c r="D401">
        <v>806</v>
      </c>
      <c r="E401">
        <v>999999</v>
      </c>
    </row>
    <row r="402" spans="1:5" x14ac:dyDescent="0.35">
      <c r="A402">
        <v>1404</v>
      </c>
      <c r="B402" t="s">
        <v>618</v>
      </c>
      <c r="C402" t="s">
        <v>243</v>
      </c>
      <c r="D402">
        <v>851</v>
      </c>
      <c r="E402">
        <v>14000</v>
      </c>
    </row>
    <row r="403" spans="1:5" x14ac:dyDescent="0.35">
      <c r="A403">
        <v>1405</v>
      </c>
      <c r="B403" t="s">
        <v>619</v>
      </c>
      <c r="C403" t="s">
        <v>243</v>
      </c>
      <c r="D403">
        <v>852</v>
      </c>
      <c r="E403">
        <v>14500</v>
      </c>
    </row>
    <row r="404" spans="1:5" x14ac:dyDescent="0.35">
      <c r="A404">
        <v>1406</v>
      </c>
      <c r="B404" t="s">
        <v>620</v>
      </c>
      <c r="C404" t="s">
        <v>243</v>
      </c>
      <c r="D404">
        <v>853</v>
      </c>
      <c r="E404">
        <v>14600</v>
      </c>
    </row>
    <row r="405" spans="1:5" x14ac:dyDescent="0.35">
      <c r="A405">
        <v>1407</v>
      </c>
      <c r="B405" t="s">
        <v>621</v>
      </c>
      <c r="C405" t="s">
        <v>243</v>
      </c>
      <c r="D405">
        <v>854</v>
      </c>
      <c r="E405">
        <v>14800</v>
      </c>
    </row>
    <row r="406" spans="1:5" x14ac:dyDescent="0.35">
      <c r="A406">
        <v>1408</v>
      </c>
      <c r="B406" t="s">
        <v>622</v>
      </c>
      <c r="C406" t="s">
        <v>243</v>
      </c>
      <c r="D406">
        <v>855</v>
      </c>
      <c r="E406">
        <v>14900</v>
      </c>
    </row>
    <row r="407" spans="1:5" x14ac:dyDescent="0.35">
      <c r="A407">
        <v>1409</v>
      </c>
      <c r="B407" t="s">
        <v>623</v>
      </c>
      <c r="C407" t="s">
        <v>243</v>
      </c>
      <c r="D407">
        <v>856</v>
      </c>
      <c r="E407">
        <v>14200</v>
      </c>
    </row>
    <row r="408" spans="1:5" x14ac:dyDescent="0.35">
      <c r="A408">
        <v>1410</v>
      </c>
      <c r="B408" t="s">
        <v>624</v>
      </c>
      <c r="C408" t="s">
        <v>243</v>
      </c>
      <c r="D408">
        <v>857</v>
      </c>
      <c r="E408">
        <v>15100</v>
      </c>
    </row>
    <row r="409" spans="1:5" x14ac:dyDescent="0.35">
      <c r="A409">
        <v>1411</v>
      </c>
      <c r="B409" t="s">
        <v>625</v>
      </c>
      <c r="C409" t="s">
        <v>243</v>
      </c>
      <c r="D409">
        <v>858</v>
      </c>
      <c r="E409">
        <v>15160</v>
      </c>
    </row>
    <row r="410" spans="1:5" x14ac:dyDescent="0.35">
      <c r="A410">
        <v>1412</v>
      </c>
      <c r="B410" t="s">
        <v>626</v>
      </c>
      <c r="C410" t="s">
        <v>243</v>
      </c>
      <c r="D410">
        <v>859</v>
      </c>
      <c r="E410">
        <v>12310</v>
      </c>
    </row>
    <row r="411" spans="1:5" x14ac:dyDescent="0.35">
      <c r="A411">
        <v>1413</v>
      </c>
      <c r="B411" t="s">
        <v>627</v>
      </c>
      <c r="C411" t="s">
        <v>243</v>
      </c>
      <c r="D411">
        <v>860</v>
      </c>
      <c r="E411">
        <v>12210</v>
      </c>
    </row>
    <row r="412" spans="1:5" x14ac:dyDescent="0.35">
      <c r="A412">
        <v>1414</v>
      </c>
      <c r="B412" t="s">
        <v>628</v>
      </c>
      <c r="C412" t="s">
        <v>243</v>
      </c>
      <c r="D412">
        <v>861</v>
      </c>
      <c r="E412">
        <v>14650</v>
      </c>
    </row>
    <row r="413" spans="1:5" x14ac:dyDescent="0.35">
      <c r="A413">
        <v>2000</v>
      </c>
      <c r="B413" t="s">
        <v>629</v>
      </c>
      <c r="C413" t="s">
        <v>243</v>
      </c>
      <c r="D413">
        <v>269</v>
      </c>
      <c r="E413">
        <v>1510</v>
      </c>
    </row>
    <row r="414" spans="1:5" x14ac:dyDescent="0.35">
      <c r="A414">
        <v>2003</v>
      </c>
      <c r="B414" t="s">
        <v>630</v>
      </c>
      <c r="C414" t="s">
        <v>243</v>
      </c>
      <c r="D414">
        <v>632</v>
      </c>
      <c r="E414">
        <v>9850</v>
      </c>
    </row>
    <row r="415" spans="1:5" x14ac:dyDescent="0.35">
      <c r="A415">
        <v>2004</v>
      </c>
      <c r="B415" t="s">
        <v>631</v>
      </c>
      <c r="C415" t="s">
        <v>243</v>
      </c>
      <c r="D415">
        <v>633</v>
      </c>
      <c r="E415">
        <v>9950</v>
      </c>
    </row>
    <row r="416" spans="1:5" x14ac:dyDescent="0.35">
      <c r="A416">
        <v>2005</v>
      </c>
      <c r="B416" t="s">
        <v>632</v>
      </c>
      <c r="C416" t="s">
        <v>243</v>
      </c>
      <c r="D416">
        <v>634</v>
      </c>
      <c r="E416">
        <v>10050</v>
      </c>
    </row>
    <row r="417" spans="1:5" x14ac:dyDescent="0.35">
      <c r="A417">
        <v>2006</v>
      </c>
      <c r="B417" t="s">
        <v>633</v>
      </c>
      <c r="C417" t="s">
        <v>243</v>
      </c>
      <c r="D417">
        <v>681</v>
      </c>
      <c r="E417">
        <v>11150</v>
      </c>
    </row>
    <row r="418" spans="1:5" x14ac:dyDescent="0.35">
      <c r="A418">
        <v>2007</v>
      </c>
      <c r="B418" t="s">
        <v>634</v>
      </c>
      <c r="C418" t="s">
        <v>243</v>
      </c>
      <c r="D418">
        <v>682</v>
      </c>
      <c r="E418">
        <v>11250</v>
      </c>
    </row>
    <row r="419" spans="1:5" x14ac:dyDescent="0.35">
      <c r="A419">
        <v>2008</v>
      </c>
      <c r="B419" t="s">
        <v>635</v>
      </c>
      <c r="C419" t="s">
        <v>243</v>
      </c>
      <c r="D419">
        <v>635</v>
      </c>
      <c r="E419">
        <v>11450</v>
      </c>
    </row>
    <row r="420" spans="1:5" x14ac:dyDescent="0.35">
      <c r="A420">
        <v>2009</v>
      </c>
      <c r="B420" t="s">
        <v>636</v>
      </c>
      <c r="C420" t="s">
        <v>243</v>
      </c>
      <c r="D420">
        <v>822</v>
      </c>
      <c r="E420">
        <v>11501</v>
      </c>
    </row>
    <row r="421" spans="1:5" x14ac:dyDescent="0.35">
      <c r="A421">
        <v>2010</v>
      </c>
      <c r="B421" t="s">
        <v>637</v>
      </c>
      <c r="C421" t="s">
        <v>243</v>
      </c>
      <c r="D421">
        <v>825</v>
      </c>
      <c r="E421">
        <v>12001</v>
      </c>
    </row>
    <row r="422" spans="1:5" x14ac:dyDescent="0.35">
      <c r="A422">
        <v>2011</v>
      </c>
      <c r="B422" t="s">
        <v>638</v>
      </c>
      <c r="C422" t="s">
        <v>243</v>
      </c>
      <c r="D422">
        <v>826</v>
      </c>
      <c r="E422">
        <v>15525</v>
      </c>
    </row>
    <row r="423" spans="1:5" x14ac:dyDescent="0.35">
      <c r="A423">
        <v>2012</v>
      </c>
      <c r="B423" t="s">
        <v>639</v>
      </c>
      <c r="C423" t="s">
        <v>243</v>
      </c>
      <c r="D423">
        <v>829</v>
      </c>
      <c r="E423">
        <v>12401</v>
      </c>
    </row>
    <row r="424" spans="1:5" x14ac:dyDescent="0.35">
      <c r="A424">
        <v>2013</v>
      </c>
      <c r="B424" t="s">
        <v>640</v>
      </c>
      <c r="C424" t="s">
        <v>243</v>
      </c>
      <c r="D424">
        <v>830</v>
      </c>
      <c r="E424">
        <v>15540</v>
      </c>
    </row>
    <row r="425" spans="1:5" x14ac:dyDescent="0.35">
      <c r="A425">
        <v>2014</v>
      </c>
      <c r="B425" t="s">
        <v>641</v>
      </c>
      <c r="C425" t="s">
        <v>243</v>
      </c>
      <c r="D425">
        <v>676.1</v>
      </c>
      <c r="E425">
        <v>12601</v>
      </c>
    </row>
    <row r="426" spans="1:5" x14ac:dyDescent="0.35">
      <c r="A426">
        <v>2015</v>
      </c>
      <c r="B426" t="s">
        <v>642</v>
      </c>
      <c r="C426" t="s">
        <v>243</v>
      </c>
      <c r="D426">
        <v>676.2</v>
      </c>
      <c r="E426">
        <v>12602</v>
      </c>
    </row>
    <row r="427" spans="1:5" x14ac:dyDescent="0.35">
      <c r="A427">
        <v>2016</v>
      </c>
      <c r="B427" t="s">
        <v>643</v>
      </c>
      <c r="C427" t="s">
        <v>243</v>
      </c>
      <c r="D427">
        <v>831</v>
      </c>
      <c r="E427">
        <v>13150</v>
      </c>
    </row>
    <row r="428" spans="1:5" x14ac:dyDescent="0.35">
      <c r="A428">
        <v>2017</v>
      </c>
      <c r="B428" t="s">
        <v>644</v>
      </c>
      <c r="C428" t="s">
        <v>243</v>
      </c>
      <c r="D428">
        <v>832</v>
      </c>
      <c r="E428">
        <v>15611</v>
      </c>
    </row>
    <row r="429" spans="1:5" x14ac:dyDescent="0.35">
      <c r="A429">
        <v>2018</v>
      </c>
      <c r="B429" t="s">
        <v>645</v>
      </c>
      <c r="C429" t="s">
        <v>243</v>
      </c>
      <c r="D429">
        <v>833</v>
      </c>
      <c r="E429">
        <v>13910</v>
      </c>
    </row>
    <row r="430" spans="1:5" x14ac:dyDescent="0.35">
      <c r="A430">
        <v>2019</v>
      </c>
      <c r="B430" t="s">
        <v>646</v>
      </c>
      <c r="C430" t="s">
        <v>243</v>
      </c>
      <c r="D430">
        <v>834</v>
      </c>
      <c r="E430">
        <v>15660</v>
      </c>
    </row>
    <row r="431" spans="1:5" x14ac:dyDescent="0.35">
      <c r="A431">
        <v>2020</v>
      </c>
      <c r="B431" t="s">
        <v>647</v>
      </c>
      <c r="C431" t="s">
        <v>243</v>
      </c>
      <c r="D431">
        <v>835</v>
      </c>
      <c r="E431">
        <v>14450</v>
      </c>
    </row>
    <row r="432" spans="1:5" x14ac:dyDescent="0.35">
      <c r="A432">
        <v>2021</v>
      </c>
      <c r="B432" t="s">
        <v>648</v>
      </c>
      <c r="C432" t="s">
        <v>243</v>
      </c>
      <c r="D432">
        <v>683</v>
      </c>
      <c r="E432">
        <v>14675</v>
      </c>
    </row>
    <row r="433" spans="1:5" x14ac:dyDescent="0.35">
      <c r="A433">
        <v>2022</v>
      </c>
      <c r="B433" t="s">
        <v>649</v>
      </c>
      <c r="C433" t="s">
        <v>243</v>
      </c>
      <c r="D433">
        <v>836</v>
      </c>
      <c r="E433">
        <v>14750</v>
      </c>
    </row>
    <row r="434" spans="1:5" x14ac:dyDescent="0.35">
      <c r="A434">
        <v>2023</v>
      </c>
      <c r="B434" t="s">
        <v>650</v>
      </c>
      <c r="C434" t="s">
        <v>243</v>
      </c>
      <c r="D434">
        <v>837</v>
      </c>
      <c r="E434">
        <v>14950</v>
      </c>
    </row>
    <row r="435" spans="1:5" x14ac:dyDescent="0.35">
      <c r="A435">
        <v>2024</v>
      </c>
      <c r="B435" t="s">
        <v>651</v>
      </c>
      <c r="C435" t="s">
        <v>243</v>
      </c>
      <c r="D435">
        <v>838</v>
      </c>
      <c r="E435">
        <v>15150</v>
      </c>
    </row>
    <row r="436" spans="1:5" x14ac:dyDescent="0.35">
      <c r="A436">
        <v>2025</v>
      </c>
      <c r="B436" t="s">
        <v>652</v>
      </c>
      <c r="C436" t="s">
        <v>243</v>
      </c>
      <c r="D436">
        <v>839</v>
      </c>
      <c r="E436">
        <v>15250</v>
      </c>
    </row>
    <row r="437" spans="1:5" x14ac:dyDescent="0.35">
      <c r="A437">
        <v>2026</v>
      </c>
      <c r="B437" t="s">
        <v>653</v>
      </c>
      <c r="C437" t="s">
        <v>243</v>
      </c>
      <c r="D437">
        <v>840</v>
      </c>
      <c r="E437">
        <v>14250</v>
      </c>
    </row>
    <row r="438" spans="1:5" x14ac:dyDescent="0.35">
      <c r="A438">
        <v>2027</v>
      </c>
      <c r="B438" t="s">
        <v>654</v>
      </c>
      <c r="C438" t="s">
        <v>243</v>
      </c>
      <c r="D438">
        <v>200</v>
      </c>
      <c r="E438">
        <v>999999</v>
      </c>
    </row>
    <row r="439" spans="1:5" x14ac:dyDescent="0.35">
      <c r="A439">
        <v>2028</v>
      </c>
      <c r="B439" t="s">
        <v>655</v>
      </c>
      <c r="C439" t="s">
        <v>331</v>
      </c>
      <c r="D439">
        <v>321.2</v>
      </c>
      <c r="E439">
        <v>7444</v>
      </c>
    </row>
    <row r="440" spans="1:5" x14ac:dyDescent="0.35">
      <c r="A440">
        <v>2029</v>
      </c>
      <c r="B440" t="s">
        <v>656</v>
      </c>
      <c r="C440" t="s">
        <v>331</v>
      </c>
      <c r="D440">
        <v>337.2</v>
      </c>
      <c r="E440">
        <v>7534</v>
      </c>
    </row>
    <row r="441" spans="1:5" x14ac:dyDescent="0.35">
      <c r="A441">
        <v>2032</v>
      </c>
      <c r="B441" t="s">
        <v>657</v>
      </c>
      <c r="C441" t="s">
        <v>331</v>
      </c>
      <c r="D441">
        <v>335</v>
      </c>
      <c r="E441">
        <v>7461</v>
      </c>
    </row>
    <row r="442" spans="1:5" x14ac:dyDescent="0.35">
      <c r="A442">
        <v>2033</v>
      </c>
      <c r="B442" t="s">
        <v>658</v>
      </c>
      <c r="C442" t="s">
        <v>243</v>
      </c>
      <c r="D442">
        <v>293</v>
      </c>
      <c r="E442">
        <v>1300</v>
      </c>
    </row>
    <row r="443" spans="1:5" x14ac:dyDescent="0.35">
      <c r="A443">
        <v>2034</v>
      </c>
      <c r="B443" t="s">
        <v>659</v>
      </c>
      <c r="C443" t="s">
        <v>243</v>
      </c>
      <c r="D443">
        <v>293.10000000000002</v>
      </c>
      <c r="E443">
        <v>1310</v>
      </c>
    </row>
    <row r="444" spans="1:5" x14ac:dyDescent="0.35">
      <c r="A444">
        <v>2035</v>
      </c>
      <c r="B444" t="s">
        <v>660</v>
      </c>
      <c r="C444" t="s">
        <v>243</v>
      </c>
      <c r="D444">
        <v>293.2</v>
      </c>
      <c r="E444">
        <v>1320</v>
      </c>
    </row>
    <row r="445" spans="1:5" x14ac:dyDescent="0.35">
      <c r="A445">
        <v>2036</v>
      </c>
      <c r="B445" t="s">
        <v>661</v>
      </c>
      <c r="C445" t="s">
        <v>243</v>
      </c>
      <c r="D445">
        <v>954</v>
      </c>
      <c r="E445">
        <v>1324</v>
      </c>
    </row>
    <row r="446" spans="1:5" x14ac:dyDescent="0.35">
      <c r="A446">
        <v>2037</v>
      </c>
      <c r="B446" t="s">
        <v>662</v>
      </c>
      <c r="C446" t="s">
        <v>243</v>
      </c>
      <c r="D446">
        <v>953</v>
      </c>
      <c r="E446">
        <v>1326</v>
      </c>
    </row>
    <row r="447" spans="1:5" x14ac:dyDescent="0.35">
      <c r="A447">
        <v>2038</v>
      </c>
      <c r="B447" t="s">
        <v>663</v>
      </c>
      <c r="C447" t="s">
        <v>243</v>
      </c>
      <c r="D447">
        <v>293.3</v>
      </c>
      <c r="E447">
        <v>1340</v>
      </c>
    </row>
    <row r="448" spans="1:5" x14ac:dyDescent="0.35">
      <c r="A448">
        <v>2039</v>
      </c>
      <c r="B448" t="s">
        <v>664</v>
      </c>
      <c r="C448" t="s">
        <v>243</v>
      </c>
      <c r="D448">
        <v>956</v>
      </c>
      <c r="E448">
        <v>1100</v>
      </c>
    </row>
    <row r="449" spans="1:5" x14ac:dyDescent="0.35">
      <c r="A449">
        <v>2040</v>
      </c>
      <c r="B449" t="s">
        <v>665</v>
      </c>
      <c r="C449" t="s">
        <v>331</v>
      </c>
      <c r="D449">
        <v>955</v>
      </c>
      <c r="E449">
        <v>7510</v>
      </c>
    </row>
    <row r="450" spans="1:5" x14ac:dyDescent="0.35">
      <c r="A450">
        <v>2041</v>
      </c>
      <c r="B450" t="s">
        <v>666</v>
      </c>
      <c r="C450" t="s">
        <v>269</v>
      </c>
      <c r="D450">
        <v>323.99</v>
      </c>
      <c r="E450">
        <v>7900</v>
      </c>
    </row>
    <row r="451" spans="1:5" x14ac:dyDescent="0.35">
      <c r="A451">
        <v>2042</v>
      </c>
      <c r="B451" t="s">
        <v>667</v>
      </c>
      <c r="C451" t="s">
        <v>243</v>
      </c>
      <c r="D451">
        <v>500</v>
      </c>
      <c r="E451">
        <v>16250</v>
      </c>
    </row>
    <row r="452" spans="1:5" x14ac:dyDescent="0.35">
      <c r="A452">
        <v>2043</v>
      </c>
      <c r="B452" t="s">
        <v>668</v>
      </c>
      <c r="C452" t="s">
        <v>269</v>
      </c>
      <c r="D452">
        <v>300</v>
      </c>
      <c r="E452">
        <v>5200</v>
      </c>
    </row>
    <row r="453" spans="1:5" x14ac:dyDescent="0.35">
      <c r="A453">
        <v>2044</v>
      </c>
      <c r="B453" t="s">
        <v>669</v>
      </c>
      <c r="C453" t="s">
        <v>243</v>
      </c>
      <c r="D453">
        <v>950</v>
      </c>
      <c r="E453">
        <v>9600</v>
      </c>
    </row>
    <row r="454" spans="1:5" x14ac:dyDescent="0.35">
      <c r="A454">
        <v>2045</v>
      </c>
      <c r="B454" t="s">
        <v>670</v>
      </c>
      <c r="C454" t="s">
        <v>243</v>
      </c>
      <c r="D454">
        <v>951</v>
      </c>
      <c r="E454">
        <v>50</v>
      </c>
    </row>
    <row r="455" spans="1:5" x14ac:dyDescent="0.35">
      <c r="A455">
        <v>2046</v>
      </c>
      <c r="B455" t="s">
        <v>671</v>
      </c>
      <c r="C455" t="s">
        <v>243</v>
      </c>
      <c r="D455">
        <v>952</v>
      </c>
      <c r="E455">
        <v>6250</v>
      </c>
    </row>
    <row r="456" spans="1:5" x14ac:dyDescent="0.35">
      <c r="A456">
        <v>2047</v>
      </c>
      <c r="B456" t="s">
        <v>672</v>
      </c>
      <c r="C456" t="s">
        <v>248</v>
      </c>
      <c r="D456">
        <v>957</v>
      </c>
      <c r="E456">
        <v>280</v>
      </c>
    </row>
    <row r="457" spans="1:5" x14ac:dyDescent="0.35">
      <c r="A457">
        <v>2048</v>
      </c>
      <c r="B457" t="s">
        <v>673</v>
      </c>
      <c r="C457" t="s">
        <v>248</v>
      </c>
      <c r="D457">
        <v>958</v>
      </c>
      <c r="E457">
        <v>290</v>
      </c>
    </row>
    <row r="458" spans="1:5" x14ac:dyDescent="0.35">
      <c r="A458">
        <v>2049</v>
      </c>
      <c r="B458" t="s">
        <v>674</v>
      </c>
      <c r="C458" t="s">
        <v>269</v>
      </c>
      <c r="D458">
        <v>717</v>
      </c>
      <c r="E458">
        <v>19310</v>
      </c>
    </row>
    <row r="459" spans="1:5" x14ac:dyDescent="0.35">
      <c r="A459">
        <v>2050</v>
      </c>
      <c r="B459" t="s">
        <v>675</v>
      </c>
      <c r="C459" t="s">
        <v>269</v>
      </c>
      <c r="D459">
        <v>718</v>
      </c>
      <c r="E459">
        <v>19320</v>
      </c>
    </row>
    <row r="460" spans="1:5" x14ac:dyDescent="0.35">
      <c r="A460">
        <v>2051</v>
      </c>
      <c r="B460" t="s">
        <v>676</v>
      </c>
      <c r="C460" t="s">
        <v>269</v>
      </c>
      <c r="D460">
        <v>719</v>
      </c>
      <c r="E460">
        <v>19330</v>
      </c>
    </row>
    <row r="461" spans="1:5" x14ac:dyDescent="0.35">
      <c r="A461">
        <v>2052</v>
      </c>
      <c r="B461" t="s">
        <v>677</v>
      </c>
      <c r="C461" t="s">
        <v>269</v>
      </c>
      <c r="E461">
        <v>16226</v>
      </c>
    </row>
    <row r="462" spans="1:5" x14ac:dyDescent="0.35">
      <c r="A462">
        <v>2053</v>
      </c>
      <c r="B462" t="s">
        <v>678</v>
      </c>
      <c r="C462" t="s">
        <v>269</v>
      </c>
      <c r="E462">
        <v>15801</v>
      </c>
    </row>
    <row r="463" spans="1:5" x14ac:dyDescent="0.35">
      <c r="A463">
        <v>2054</v>
      </c>
      <c r="B463" t="s">
        <v>679</v>
      </c>
      <c r="C463" t="s">
        <v>269</v>
      </c>
      <c r="E463">
        <v>7902</v>
      </c>
    </row>
    <row r="464" spans="1:5" x14ac:dyDescent="0.35">
      <c r="A464">
        <v>2055</v>
      </c>
      <c r="B464" t="s">
        <v>680</v>
      </c>
      <c r="C464" t="s">
        <v>269</v>
      </c>
      <c r="E464">
        <v>7901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pane ySplit="1" topLeftCell="A2" activePane="bottomLeft" state="frozen"/>
      <selection pane="bottomLeft" activeCell="A7" sqref="A7"/>
    </sheetView>
  </sheetViews>
  <sheetFormatPr defaultColWidth="8.6328125" defaultRowHeight="14.5" x14ac:dyDescent="0.35"/>
  <cols>
    <col min="1" max="1" width="25" style="11" bestFit="1" customWidth="1"/>
    <col min="2" max="2" width="20.54296875" style="3" bestFit="1" customWidth="1"/>
    <col min="3" max="3" width="10.1796875" style="3" bestFit="1" customWidth="1"/>
    <col min="4" max="4" width="10.26953125" style="3" bestFit="1" customWidth="1"/>
    <col min="5" max="16384" width="8.6328125" style="3"/>
  </cols>
  <sheetData>
    <row r="1" spans="1:7" s="6" customFormat="1" x14ac:dyDescent="0.35">
      <c r="A1" s="10" t="s">
        <v>154</v>
      </c>
      <c r="B1" s="6" t="s">
        <v>1</v>
      </c>
      <c r="C1" s="6" t="s">
        <v>155</v>
      </c>
      <c r="D1" s="6" t="s">
        <v>153</v>
      </c>
      <c r="E1" s="6" t="s">
        <v>684</v>
      </c>
    </row>
    <row r="2" spans="1:7" x14ac:dyDescent="0.35">
      <c r="A2" s="11" t="s">
        <v>152</v>
      </c>
      <c r="B2" s="3" t="str">
        <f>IFERROR(VLOOKUP(A2, NutrientAliases!$A$2:$B$109, 2, FALSE), "NOT ALIASED")</f>
        <v>beta-Carotene (mg)</v>
      </c>
      <c r="C2" s="3">
        <f>INDEX(USDANutrientLookup20210428!$A$2:$A$464, MATCH(A2, USDANutrientLookup20210428!$B$2:$B$464, 0))</f>
        <v>1107</v>
      </c>
      <c r="D2" s="3" t="str">
        <f>LOWER(INDEX(USDANutrientLookup20210428!$C$2:$C$464, MATCH(A2, USDANutrientLookup20210428!$B$2:$B$464, 0)))</f>
        <v>ug</v>
      </c>
      <c r="E2" s="3">
        <v>1E-3</v>
      </c>
    </row>
    <row r="3" spans="1:7" x14ac:dyDescent="0.35">
      <c r="A3" s="3" t="s">
        <v>37</v>
      </c>
      <c r="B3" s="3" t="str">
        <f>IFERROR(VLOOKUP(A3, NutrientAliases!$A$2:$B$109, 2, FALSE), "NOT ALIASED")</f>
        <v>Biotin (mg)</v>
      </c>
      <c r="C3" s="3">
        <f>INDEX(USDANutrientLookup20210428!$A$2:$A$464, MATCH(A3, USDANutrientLookup20210428!$B$2:$B$464, 0))</f>
        <v>1176</v>
      </c>
      <c r="D3" s="3" t="str">
        <f>LOWER(INDEX(USDANutrientLookup20210428!$C$2:$C$464, MATCH(A3, USDANutrientLookup20210428!$B$2:$B$464, 0)))</f>
        <v>ug</v>
      </c>
      <c r="E3" s="3">
        <v>1E-3</v>
      </c>
    </row>
    <row r="4" spans="1:7" x14ac:dyDescent="0.35">
      <c r="A4" s="3" t="s">
        <v>151</v>
      </c>
      <c r="B4" s="3" t="str">
        <f>IFERROR(VLOOKUP(A4, NutrientAliases!$A$2:$B$109, 2, FALSE), "NOT ALIASED")</f>
        <v>Boron (mg)</v>
      </c>
      <c r="C4" s="3">
        <f>INDEX(USDANutrientLookup20210428!$A$2:$A$464, MATCH(A4, USDANutrientLookup20210428!$B$2:$B$464, 0))</f>
        <v>1137</v>
      </c>
      <c r="D4" s="3" t="str">
        <f>LOWER(INDEX(USDANutrientLookup20210428!$C$2:$C$464, MATCH(A4, USDANutrientLookup20210428!$B$2:$B$464, 0)))</f>
        <v>ug</v>
      </c>
      <c r="E4" s="3">
        <v>1E-3</v>
      </c>
    </row>
    <row r="5" spans="1:7" x14ac:dyDescent="0.35">
      <c r="A5" s="11" t="s">
        <v>100</v>
      </c>
      <c r="B5" s="3" t="str">
        <f>IFERROR(VLOOKUP(A5, NutrientAliases!$A$2:$B$109, 2, FALSE), "NOT ALIASED")</f>
        <v>Caffeine (mg)</v>
      </c>
      <c r="C5" s="3">
        <f>INDEX(USDANutrientLookup20210428!$A$2:$A$464, MATCH(A5, USDANutrientLookup20210428!$B$2:$B$464, 0))</f>
        <v>1057</v>
      </c>
      <c r="D5" s="3" t="str">
        <f>LOWER(INDEX(USDANutrientLookup20210428!$C$2:$C$464, MATCH(A5, USDANutrientLookup20210428!$B$2:$B$464, 0)))</f>
        <v>mg</v>
      </c>
      <c r="E5" s="3">
        <v>1</v>
      </c>
    </row>
    <row r="6" spans="1:7" x14ac:dyDescent="0.35">
      <c r="A6" s="11" t="s">
        <v>150</v>
      </c>
      <c r="B6" s="3" t="str">
        <f>IFERROR(VLOOKUP(A6, NutrientAliases!$A$2:$B$109, 2, FALSE), "NOT ALIASED")</f>
        <v>Calcium (mg)</v>
      </c>
      <c r="C6" s="3">
        <f>INDEX(USDANutrientLookup20210428!$A$2:$A$464, MATCH(A6, USDANutrientLookup20210428!$B$2:$B$464, 0))</f>
        <v>1087</v>
      </c>
      <c r="D6" s="3" t="str">
        <f>LOWER(INDEX(USDANutrientLookup20210428!$C$2:$C$464, MATCH(A6, USDANutrientLookup20210428!$B$2:$B$464, 0)))</f>
        <v>mg</v>
      </c>
      <c r="E6" s="3">
        <v>1</v>
      </c>
    </row>
    <row r="7" spans="1:7" x14ac:dyDescent="0.35">
      <c r="A7" s="11" t="s">
        <v>466</v>
      </c>
      <c r="B7" s="3" t="s">
        <v>699</v>
      </c>
      <c r="C7" s="3">
        <v>1253</v>
      </c>
      <c r="D7" s="3" t="s">
        <v>105</v>
      </c>
      <c r="E7" s="3">
        <v>1</v>
      </c>
    </row>
    <row r="8" spans="1:7" x14ac:dyDescent="0.35">
      <c r="A8" s="11" t="s">
        <v>149</v>
      </c>
      <c r="B8" s="3" t="str">
        <f>IFERROR(VLOOKUP(A8, NutrientAliases!$A$2:$B$109, 2, FALSE), "NOT ALIASED")</f>
        <v>Choline (mg)</v>
      </c>
      <c r="C8" s="3">
        <f>INDEX(USDANutrientLookup20210428!$A$2:$A$464, MATCH(A8, USDANutrientLookup20210428!$B$2:$B$464, 0))</f>
        <v>1180</v>
      </c>
      <c r="D8" s="3" t="str">
        <f>LOWER(INDEX(USDANutrientLookup20210428!$C$2:$C$464, MATCH(A8, USDANutrientLookup20210428!$B$2:$B$464, 0)))</f>
        <v>mg</v>
      </c>
      <c r="E8" s="3">
        <v>1</v>
      </c>
    </row>
    <row r="9" spans="1:7" x14ac:dyDescent="0.35">
      <c r="A9" s="3" t="s">
        <v>148</v>
      </c>
      <c r="B9" s="3" t="str">
        <f>IFERROR(VLOOKUP(A9, NutrientAliases!$A$2:$B$109, 2, FALSE), "NOT ALIASED")</f>
        <v>Chromium (mg)</v>
      </c>
      <c r="C9" s="3">
        <f>INDEX(USDANutrientLookup20210428!$A$2:$A$464, MATCH(A9, USDANutrientLookup20210428!$B$2:$B$464, 0))</f>
        <v>1096</v>
      </c>
      <c r="D9" s="3" t="str">
        <f>LOWER(INDEX(USDANutrientLookup20210428!$C$2:$C$464, MATCH(A9, USDANutrientLookup20210428!$B$2:$B$464, 0)))</f>
        <v>ug</v>
      </c>
      <c r="E9" s="3">
        <v>1E-3</v>
      </c>
    </row>
    <row r="10" spans="1:7" x14ac:dyDescent="0.35">
      <c r="A10" s="11" t="s">
        <v>147</v>
      </c>
      <c r="B10" s="3" t="str">
        <f>IFERROR(VLOOKUP(A10, NutrientAliases!$A$2:$B$109, 2, FALSE), "NOT ALIASED")</f>
        <v>Copper (mg)</v>
      </c>
      <c r="C10" s="3">
        <f>INDEX(USDANutrientLookup20210428!$A$2:$A$464, MATCH(A10, USDANutrientLookup20210428!$B$2:$B$464, 0))</f>
        <v>1098</v>
      </c>
      <c r="D10" s="3" t="str">
        <f>LOWER(INDEX(USDANutrientLookup20210428!$C$2:$C$464, MATCH(A10, USDANutrientLookup20210428!$B$2:$B$464, 0)))</f>
        <v>mg</v>
      </c>
      <c r="E10" s="3">
        <v>1</v>
      </c>
    </row>
    <row r="11" spans="1:7" x14ac:dyDescent="0.35">
      <c r="A11" s="11" t="s">
        <v>101</v>
      </c>
      <c r="B11" s="3" t="str">
        <f>IFERROR(VLOOKUP(A11, NutrientAliases!$A$2:$B$109, 2, FALSE), "NOT ALIASED")</f>
        <v>Energy (kcal)</v>
      </c>
      <c r="C11" s="3">
        <f>INDEX(USDANutrientLookup20210428!$A$2:$A$464, MATCH(A11, USDANutrientLookup20210428!$B$2:$B$464, 0))</f>
        <v>1008</v>
      </c>
      <c r="D11" s="3" t="str">
        <f>LOWER(INDEX(USDANutrientLookup20210428!$C$2:$C$464, MATCH(A11, USDANutrientLookup20210428!$B$2:$B$464, 0)))</f>
        <v>kcal</v>
      </c>
      <c r="E11" s="3">
        <v>1</v>
      </c>
    </row>
    <row r="12" spans="1:7" x14ac:dyDescent="0.35">
      <c r="A12" s="3" t="s">
        <v>326</v>
      </c>
      <c r="B12" s="3" t="s">
        <v>696</v>
      </c>
      <c r="C12" s="3">
        <f>INDEX(USDANutrientLookup20210428!$A$2:$A$464, MATCH(A12, USDANutrientLookup20210428!$B$2:$B$464, 0))</f>
        <v>1085</v>
      </c>
      <c r="D12" s="3" t="str">
        <f>LOWER(INDEX(USDANutrientLookup20210428!$C$2:$C$464, MATCH(A12, USDANutrientLookup20210428!$B$2:$B$464, 0)))</f>
        <v>g</v>
      </c>
      <c r="E12" s="3">
        <v>1</v>
      </c>
      <c r="F12"/>
      <c r="G12"/>
    </row>
    <row r="13" spans="1:7" x14ac:dyDescent="0.35">
      <c r="A13" s="11" t="s">
        <v>145</v>
      </c>
      <c r="B13" s="3" t="str">
        <f>IFERROR(VLOOKUP(A13, NutrientAliases!$A$2:$B$109, 2, FALSE), "NOT ALIASED")</f>
        <v>Fluoride (mg)</v>
      </c>
      <c r="C13" s="3">
        <f>INDEX(USDANutrientLookup20210428!$A$2:$A$464, MATCH(A13, USDANutrientLookup20210428!$B$2:$B$464, 0))</f>
        <v>1099</v>
      </c>
      <c r="D13" s="3" t="str">
        <f>LOWER(INDEX(USDANutrientLookup20210428!$C$2:$C$464, MATCH(A13, USDANutrientLookup20210428!$B$2:$B$464, 0)))</f>
        <v>ug</v>
      </c>
      <c r="E13" s="3">
        <v>1E-3</v>
      </c>
    </row>
    <row r="14" spans="1:7" x14ac:dyDescent="0.35">
      <c r="A14" s="11" t="s">
        <v>144</v>
      </c>
      <c r="B14" s="3" t="str">
        <f>IFERROR(VLOOKUP(A14, NutrientAliases!$A$2:$B$109, 2, FALSE), "NOT ALIASED")</f>
        <v>Folate (mg)</v>
      </c>
      <c r="C14" s="3">
        <f>INDEX(USDANutrientLookup20210428!$A$2:$A$464, MATCH(A14, USDANutrientLookup20210428!$B$2:$B$464, 0))</f>
        <v>1190</v>
      </c>
      <c r="D14" s="3" t="str">
        <f>LOWER(INDEX(USDANutrientLookup20210428!$C$2:$C$464, MATCH(A14, USDANutrientLookup20210428!$B$2:$B$464, 0)))</f>
        <v>ug</v>
      </c>
      <c r="E14" s="3">
        <v>1E-3</v>
      </c>
    </row>
    <row r="15" spans="1:7" x14ac:dyDescent="0.35">
      <c r="A15" s="11" t="s">
        <v>143</v>
      </c>
      <c r="B15" s="3" t="str">
        <f>IFERROR(VLOOKUP(A15, NutrientAliases!$A$2:$B$109, 2, FALSE), "NOT ALIASED")</f>
        <v>Iodine (mg)</v>
      </c>
      <c r="C15" s="3">
        <f>INDEX(USDANutrientLookup20210428!$A$2:$A$464, MATCH(A15, USDANutrientLookup20210428!$B$2:$B$464, 0))</f>
        <v>1100</v>
      </c>
      <c r="D15" s="3" t="str">
        <f>LOWER(INDEX(USDANutrientLookup20210428!$C$2:$C$464, MATCH(A15, USDANutrientLookup20210428!$B$2:$B$464, 0)))</f>
        <v>ug</v>
      </c>
      <c r="E15" s="3">
        <v>1E-3</v>
      </c>
    </row>
    <row r="16" spans="1:7" x14ac:dyDescent="0.35">
      <c r="A16" s="11" t="s">
        <v>142</v>
      </c>
      <c r="B16" s="3" t="str">
        <f>IFERROR(VLOOKUP(A16, NutrientAliases!$A$2:$B$109, 2, FALSE), "NOT ALIASED")</f>
        <v>Iron (mg)</v>
      </c>
      <c r="C16" s="3">
        <f>INDEX(USDANutrientLookup20210428!$A$2:$A$464, MATCH(A16, USDANutrientLookup20210428!$B$2:$B$464, 0))</f>
        <v>1089</v>
      </c>
      <c r="D16" s="3" t="str">
        <f>LOWER(INDEX(USDANutrientLookup20210428!$C$2:$C$464, MATCH(A16, USDANutrientLookup20210428!$B$2:$B$464, 0)))</f>
        <v>mg</v>
      </c>
      <c r="E16" s="3">
        <v>1</v>
      </c>
    </row>
    <row r="17" spans="1:5" x14ac:dyDescent="0.35">
      <c r="A17" s="11" t="s">
        <v>141</v>
      </c>
      <c r="B17" s="3" t="str">
        <f>IFERROR(VLOOKUP(A17, NutrientAliases!$A$2:$B$109, 2, FALSE), "NOT ALIASED")</f>
        <v>Magnesium (mg)</v>
      </c>
      <c r="C17" s="3">
        <f>INDEX(USDANutrientLookup20210428!$A$2:$A$464, MATCH(A17, USDANutrientLookup20210428!$B$2:$B$464, 0))</f>
        <v>1090</v>
      </c>
      <c r="D17" s="3" t="str">
        <f>LOWER(INDEX(USDANutrientLookup20210428!$C$2:$C$464, MATCH(A17, USDANutrientLookup20210428!$B$2:$B$464, 0)))</f>
        <v>mg</v>
      </c>
      <c r="E17" s="3">
        <v>1</v>
      </c>
    </row>
    <row r="18" spans="1:5" x14ac:dyDescent="0.35">
      <c r="A18" s="11" t="s">
        <v>140</v>
      </c>
      <c r="B18" s="3" t="str">
        <f>IFERROR(VLOOKUP(A18, NutrientAliases!$A$2:$B$109, 2, FALSE), "NOT ALIASED")</f>
        <v>Manganese (mg)</v>
      </c>
      <c r="C18" s="3">
        <f>INDEX(USDANutrientLookup20210428!$A$2:$A$464, MATCH(A18, USDANutrientLookup20210428!$B$2:$B$464, 0))</f>
        <v>1101</v>
      </c>
      <c r="D18" s="3" t="str">
        <f>LOWER(INDEX(USDANutrientLookup20210428!$C$2:$C$464, MATCH(A18, USDANutrientLookup20210428!$B$2:$B$464, 0)))</f>
        <v>mg</v>
      </c>
      <c r="E18" s="3">
        <v>1</v>
      </c>
    </row>
    <row r="19" spans="1:5" x14ac:dyDescent="0.35">
      <c r="A19" s="3" t="s">
        <v>139</v>
      </c>
      <c r="B19" s="3" t="str">
        <f>IFERROR(VLOOKUP(A19, NutrientAliases!$A$2:$B$109, 2, FALSE), "NOT ALIASED")</f>
        <v>Molybdenum (mg)</v>
      </c>
      <c r="C19" s="3">
        <f>INDEX(USDANutrientLookup20210428!$A$2:$A$464, MATCH(A19, USDANutrientLookup20210428!$B$2:$B$464, 0))</f>
        <v>1102</v>
      </c>
      <c r="D19" s="3" t="str">
        <f>LOWER(INDEX(USDANutrientLookup20210428!$C$2:$C$464, MATCH(A19, USDANutrientLookup20210428!$B$2:$B$464, 0)))</f>
        <v>ug</v>
      </c>
      <c r="E19" s="3">
        <v>1E-3</v>
      </c>
    </row>
    <row r="20" spans="1:5" x14ac:dyDescent="0.35">
      <c r="A20" s="3" t="s">
        <v>138</v>
      </c>
      <c r="B20" s="3" t="str">
        <f>IFERROR(VLOOKUP(A20, NutrientAliases!$A$2:$B$109, 2, FALSE), "NOT ALIASED")</f>
        <v>Nickel (mg)</v>
      </c>
      <c r="C20" s="3">
        <f>INDEX(USDANutrientLookup20210428!$A$2:$A$464, MATCH(A20, USDANutrientLookup20210428!$B$2:$B$464, 0))</f>
        <v>1146</v>
      </c>
      <c r="D20" s="3" t="str">
        <f>LOWER(INDEX(USDANutrientLookup20210428!$C$2:$C$464, MATCH(A20, USDANutrientLookup20210428!$B$2:$B$464, 0)))</f>
        <v>ug</v>
      </c>
      <c r="E20" s="3">
        <v>1E-3</v>
      </c>
    </row>
    <row r="21" spans="1:5" x14ac:dyDescent="0.35">
      <c r="A21" s="11" t="s">
        <v>62</v>
      </c>
      <c r="B21" s="3" t="str">
        <f>IFERROR(VLOOKUP(A21, NutrientAliases!$A$2:$B$109, 2, FALSE), "NOT ALIASED")</f>
        <v>Nicotinic Acid (mg)</v>
      </c>
      <c r="C21" s="3">
        <f>INDEX(USDANutrientLookup20210428!$A$2:$A$464, MATCH(A21, USDANutrientLookup20210428!$B$2:$B$464, 0))</f>
        <v>1167</v>
      </c>
      <c r="D21" s="3" t="str">
        <f>LOWER(INDEX(USDANutrientLookup20210428!$C$2:$C$464, MATCH(A21, USDANutrientLookup20210428!$B$2:$B$464, 0)))</f>
        <v>mg</v>
      </c>
      <c r="E21" s="3">
        <v>1</v>
      </c>
    </row>
    <row r="22" spans="1:5" x14ac:dyDescent="0.35">
      <c r="A22" s="11" t="s">
        <v>137</v>
      </c>
      <c r="B22" s="3" t="str">
        <f>IFERROR(VLOOKUP(A22, NutrientAliases!$A$2:$B$109, 2, FALSE), "NOT ALIASED")</f>
        <v>Pantothenic Acid (mg)</v>
      </c>
      <c r="C22" s="3">
        <f>INDEX(USDANutrientLookup20210428!$A$2:$A$464, MATCH(A22, USDANutrientLookup20210428!$B$2:$B$464, 0))</f>
        <v>1170</v>
      </c>
      <c r="D22" s="3" t="str">
        <f>LOWER(INDEX(USDANutrientLookup20210428!$C$2:$C$464, MATCH(A22, USDANutrientLookup20210428!$B$2:$B$464, 0)))</f>
        <v>mg</v>
      </c>
      <c r="E22" s="3">
        <v>1</v>
      </c>
    </row>
    <row r="23" spans="1:5" x14ac:dyDescent="0.35">
      <c r="A23" s="11" t="s">
        <v>136</v>
      </c>
      <c r="B23" s="3" t="str">
        <f>IFERROR(VLOOKUP(A23, NutrientAliases!$A$2:$B$109, 2, FALSE), "NOT ALIASED")</f>
        <v>Phosphorus (mg)</v>
      </c>
      <c r="C23" s="3">
        <f>INDEX(USDANutrientLookup20210428!$A$2:$A$464, MATCH(A23, USDANutrientLookup20210428!$B$2:$B$464, 0))</f>
        <v>1091</v>
      </c>
      <c r="D23" s="3" t="str">
        <f>LOWER(INDEX(USDANutrientLookup20210428!$C$2:$C$464, MATCH(A23, USDANutrientLookup20210428!$B$2:$B$464, 0)))</f>
        <v>mg</v>
      </c>
      <c r="E23" s="3">
        <v>1</v>
      </c>
    </row>
    <row r="24" spans="1:5" x14ac:dyDescent="0.35">
      <c r="A24" s="11" t="s">
        <v>135</v>
      </c>
      <c r="B24" s="3" t="str">
        <f>IFERROR(VLOOKUP(A24, NutrientAliases!$A$2:$B$109, 2, FALSE), "NOT ALIASED")</f>
        <v>Potassium (mg)</v>
      </c>
      <c r="C24" s="3">
        <f>INDEX(USDANutrientLookup20210428!$A$2:$A$464, MATCH(A24, USDANutrientLookup20210428!$B$2:$B$464, 0))</f>
        <v>1092</v>
      </c>
      <c r="D24" s="3" t="str">
        <f>LOWER(INDEX(USDANutrientLookup20210428!$C$2:$C$464, MATCH(A24, USDANutrientLookup20210428!$B$2:$B$464, 0)))</f>
        <v>mg</v>
      </c>
      <c r="E24" s="3">
        <v>1</v>
      </c>
    </row>
    <row r="25" spans="1:5" x14ac:dyDescent="0.35">
      <c r="A25" s="11" t="s">
        <v>103</v>
      </c>
      <c r="B25" s="3" t="str">
        <f>IFERROR(VLOOKUP(A25, NutrientAliases!$A$2:$B$109, 2, FALSE), "NOT ALIASED")</f>
        <v>Protein (g)</v>
      </c>
      <c r="C25" s="3">
        <f>INDEX(USDANutrientLookup20210428!$A$2:$A$464, MATCH(A25, USDANutrientLookup20210428!$B$2:$B$464, 0))</f>
        <v>1003</v>
      </c>
      <c r="D25" s="3" t="str">
        <f>LOWER(INDEX(USDANutrientLookup20210428!$C$2:$C$464, MATCH(A25, USDANutrientLookup20210428!$B$2:$B$464, 0)))</f>
        <v>g</v>
      </c>
      <c r="E25" s="3">
        <v>1</v>
      </c>
    </row>
    <row r="26" spans="1:5" x14ac:dyDescent="0.35">
      <c r="A26" s="11" t="s">
        <v>25</v>
      </c>
      <c r="B26" s="3" t="str">
        <f>IFERROR(VLOOKUP(A26, NutrientAliases!$A$2:$B$109, 2, FALSE), "NOT ALIASED")</f>
        <v>Riboflavin (mg)</v>
      </c>
      <c r="C26" s="3">
        <f>INDEX(USDANutrientLookup20210428!$A$2:$A$464, MATCH(A26, USDANutrientLookup20210428!$B$2:$B$464, 0))</f>
        <v>1166</v>
      </c>
      <c r="D26" s="3" t="str">
        <f>LOWER(INDEX(USDANutrientLookup20210428!$C$2:$C$464, MATCH(A26, USDANutrientLookup20210428!$B$2:$B$464, 0)))</f>
        <v>mg</v>
      </c>
      <c r="E26" s="3">
        <v>1</v>
      </c>
    </row>
    <row r="27" spans="1:5" x14ac:dyDescent="0.35">
      <c r="A27" s="11" t="s">
        <v>134</v>
      </c>
      <c r="B27" s="3" t="str">
        <f>IFERROR(VLOOKUP(A27, NutrientAliases!$A$2:$B$109, 2, FALSE), "NOT ALIASED")</f>
        <v>Selenium (mg)</v>
      </c>
      <c r="C27" s="3">
        <f>INDEX(USDANutrientLookup20210428!$A$2:$A$464, MATCH(A27, USDANutrientLookup20210428!$B$2:$B$464, 0))</f>
        <v>1103</v>
      </c>
      <c r="D27" s="3" t="str">
        <f>LOWER(INDEX(USDANutrientLookup20210428!$C$2:$C$464, MATCH(A27, USDANutrientLookup20210428!$B$2:$B$464, 0)))</f>
        <v>ug</v>
      </c>
      <c r="E27" s="3">
        <v>1E-3</v>
      </c>
    </row>
    <row r="28" spans="1:5" x14ac:dyDescent="0.35">
      <c r="A28" s="11" t="s">
        <v>21</v>
      </c>
      <c r="B28" s="3" t="str">
        <f>IFERROR(VLOOKUP(A28, NutrientAliases!$A$2:$B$109, 2, FALSE), "NOT ALIASED")</f>
        <v>Thiamin (mg)</v>
      </c>
      <c r="C28" s="3">
        <f>INDEX(USDANutrientLookup20210428!$A$2:$A$464, MATCH(A28, USDANutrientLookup20210428!$B$2:$B$464, 0))</f>
        <v>1165</v>
      </c>
      <c r="D28" s="3" t="str">
        <f>LOWER(INDEX(USDANutrientLookup20210428!$C$2:$C$464, MATCH(A28, USDANutrientLookup20210428!$B$2:$B$464, 0)))</f>
        <v>mg</v>
      </c>
      <c r="E28" s="3">
        <v>1</v>
      </c>
    </row>
    <row r="29" spans="1:5" x14ac:dyDescent="0.35">
      <c r="A29" s="11" t="s">
        <v>133</v>
      </c>
      <c r="B29" s="3" t="str">
        <f>IFERROR(VLOOKUP(A29, NutrientAliases!$A$2:$B$109, 2, FALSE), "NOT ALIASED")</f>
        <v>vitamin A (mg)</v>
      </c>
      <c r="C29" s="3">
        <f>INDEX(USDANutrientLookup20210428!$A$2:$A$464, MATCH(A29, USDANutrientLookup20210428!$B$2:$B$464, 0))</f>
        <v>1106</v>
      </c>
      <c r="D29" s="3" t="str">
        <f>LOWER(INDEX(USDANutrientLookup20210428!$C$2:$C$464, MATCH(A29, USDANutrientLookup20210428!$B$2:$B$464, 0)))</f>
        <v>ug</v>
      </c>
      <c r="E29" s="3">
        <v>1E-3</v>
      </c>
    </row>
    <row r="30" spans="1:5" x14ac:dyDescent="0.35">
      <c r="A30" s="11" t="s">
        <v>132</v>
      </c>
      <c r="B30" s="3" t="str">
        <f>IFERROR(VLOOKUP(A30, NutrientAliases!$A$2:$B$109, 2, FALSE), "NOT ALIASED")</f>
        <v>vitamin B12 (mg)</v>
      </c>
      <c r="C30" s="3">
        <f>INDEX(USDANutrientLookup20210428!$A$2:$A$464, MATCH(A30, USDANutrientLookup20210428!$B$2:$B$464, 0))</f>
        <v>1178</v>
      </c>
      <c r="D30" s="3" t="str">
        <f>LOWER(INDEX(USDANutrientLookup20210428!$C$2:$C$464, MATCH(A30, USDANutrientLookup20210428!$B$2:$B$464, 0)))</f>
        <v>ug</v>
      </c>
      <c r="E30" s="3">
        <v>1E-3</v>
      </c>
    </row>
    <row r="31" spans="1:5" x14ac:dyDescent="0.35">
      <c r="A31" s="11" t="s">
        <v>131</v>
      </c>
      <c r="B31" s="3" t="str">
        <f>IFERROR(VLOOKUP(A31, NutrientAliases!$A$2:$B$109, 2, FALSE), "NOT ALIASED")</f>
        <v>vitamin B6 (mg)</v>
      </c>
      <c r="C31" s="3">
        <f>INDEX(USDANutrientLookup20210428!$A$2:$A$464, MATCH(A31, USDANutrientLookup20210428!$B$2:$B$464, 0))</f>
        <v>1175</v>
      </c>
      <c r="D31" s="3" t="str">
        <f>LOWER(INDEX(USDANutrientLookup20210428!$C$2:$C$464, MATCH(A31, USDANutrientLookup20210428!$B$2:$B$464, 0)))</f>
        <v>mg</v>
      </c>
      <c r="E31" s="3">
        <v>1</v>
      </c>
    </row>
    <row r="32" spans="1:5" x14ac:dyDescent="0.35">
      <c r="A32" s="11" t="s">
        <v>130</v>
      </c>
      <c r="B32" s="3" t="str">
        <f>IFERROR(VLOOKUP(A32, NutrientAliases!$A$2:$B$109, 2, FALSE), "NOT ALIASED")</f>
        <v>vitamin C (mg)</v>
      </c>
      <c r="C32" s="3">
        <f>INDEX(USDANutrientLookup20210428!$A$2:$A$464, MATCH(A32, USDANutrientLookup20210428!$B$2:$B$464, 0))</f>
        <v>1162</v>
      </c>
      <c r="D32" s="3" t="str">
        <f>LOWER(INDEX(USDANutrientLookup20210428!$C$2:$C$464, MATCH(A32, USDANutrientLookup20210428!$B$2:$B$464, 0)))</f>
        <v>mg</v>
      </c>
      <c r="E32" s="3">
        <v>1</v>
      </c>
    </row>
    <row r="33" spans="1:5" x14ac:dyDescent="0.35">
      <c r="A33" s="11" t="s">
        <v>129</v>
      </c>
      <c r="B33" s="3" t="str">
        <f>IFERROR(VLOOKUP(A33, NutrientAliases!$A$2:$B$109, 2, FALSE), "NOT ALIASED")</f>
        <v>vitamin D (mg)</v>
      </c>
      <c r="C33" s="3">
        <f>INDEX(USDANutrientLookup20210428!$A$2:$A$464, MATCH(A33, USDANutrientLookup20210428!$B$2:$B$464, 0))</f>
        <v>1114</v>
      </c>
      <c r="D33" s="3" t="str">
        <f>LOWER(INDEX(USDANutrientLookup20210428!$C$2:$C$464, MATCH(A33, USDANutrientLookup20210428!$B$2:$B$464, 0)))</f>
        <v>ug</v>
      </c>
      <c r="E33" s="3">
        <v>1E-3</v>
      </c>
    </row>
    <row r="34" spans="1:5" x14ac:dyDescent="0.35">
      <c r="A34" s="11" t="s">
        <v>128</v>
      </c>
      <c r="B34" s="3" t="str">
        <f>IFERROR(VLOOKUP(A34, NutrientAliases!$A$2:$B$109, 2, FALSE), "NOT ALIASED")</f>
        <v>vitamin E (mg)</v>
      </c>
      <c r="C34" s="3">
        <f>INDEX(USDANutrientLookup20210428!$A$2:$A$464, MATCH(A34, USDANutrientLookup20210428!$B$2:$B$464, 0))</f>
        <v>1109</v>
      </c>
      <c r="D34" s="3" t="str">
        <f>LOWER(INDEX(USDANutrientLookup20210428!$C$2:$C$464, MATCH(A34, USDANutrientLookup20210428!$B$2:$B$464, 0)))</f>
        <v>mg</v>
      </c>
      <c r="E34" s="3">
        <v>1</v>
      </c>
    </row>
    <row r="35" spans="1:5" x14ac:dyDescent="0.35">
      <c r="A35" s="11" t="s">
        <v>127</v>
      </c>
      <c r="B35" s="3" t="str">
        <f>IFERROR(VLOOKUP(A35, NutrientAliases!$A$2:$B$109, 2, FALSE), "NOT ALIASED")</f>
        <v>vitamin K (mg)</v>
      </c>
      <c r="C35" s="3">
        <f>INDEX(USDANutrientLookup20210428!$A$2:$A$464, MATCH(A35, USDANutrientLookup20210428!$B$2:$B$464, 0))</f>
        <v>1185</v>
      </c>
      <c r="D35" s="3" t="str">
        <f>LOWER(INDEX(USDANutrientLookup20210428!$C$2:$C$464, MATCH(A35, USDANutrientLookup20210428!$B$2:$B$464, 0)))</f>
        <v>ug</v>
      </c>
      <c r="E35" s="3">
        <v>1E-3</v>
      </c>
    </row>
    <row r="36" spans="1:5" x14ac:dyDescent="0.35">
      <c r="A36" s="11" t="s">
        <v>126</v>
      </c>
      <c r="B36" s="3" t="str">
        <f>IFERROR(VLOOKUP(A36, NutrientAliases!$A$2:$B$109, 2, FALSE), "NOT ALIASED")</f>
        <v>Zinc (mg)</v>
      </c>
      <c r="C36" s="3">
        <f>INDEX(USDANutrientLookup20210428!$A$2:$A$464, MATCH(A36, USDANutrientLookup20210428!$B$2:$B$464, 0))</f>
        <v>1095</v>
      </c>
      <c r="D36" s="3" t="str">
        <f>LOWER(INDEX(USDANutrientLookup20210428!$C$2:$C$464, MATCH(A36, USDANutrientLookup20210428!$B$2:$B$464, 0)))</f>
        <v>mg</v>
      </c>
      <c r="E36" s="3">
        <v>1</v>
      </c>
    </row>
    <row r="37" spans="1:5" x14ac:dyDescent="0.35">
      <c r="A37" s="3" t="s">
        <v>305</v>
      </c>
      <c r="B37" s="3" t="s">
        <v>693</v>
      </c>
      <c r="C37" s="3">
        <v>1063</v>
      </c>
      <c r="D37" s="3" t="s">
        <v>108</v>
      </c>
      <c r="E37" s="3">
        <v>1</v>
      </c>
    </row>
    <row r="38" spans="1:5" x14ac:dyDescent="0.35">
      <c r="A38" s="3" t="s">
        <v>471</v>
      </c>
      <c r="B38" s="3" t="s">
        <v>689</v>
      </c>
      <c r="C38" s="3">
        <v>1258</v>
      </c>
      <c r="D38" s="3" t="s">
        <v>108</v>
      </c>
      <c r="E38" s="3">
        <v>1</v>
      </c>
    </row>
    <row r="39" spans="1:5" x14ac:dyDescent="0.35">
      <c r="A39" s="3" t="s">
        <v>329</v>
      </c>
      <c r="B39" s="3" t="s">
        <v>691</v>
      </c>
      <c r="C39" s="3">
        <v>1093</v>
      </c>
      <c r="D39" s="3" t="s">
        <v>105</v>
      </c>
      <c r="E39" s="3">
        <v>1</v>
      </c>
    </row>
    <row r="40" spans="1:5" x14ac:dyDescent="0.35">
      <c r="A40" t="s">
        <v>293</v>
      </c>
      <c r="B40" t="s">
        <v>695</v>
      </c>
      <c r="C40" s="3">
        <v>1050</v>
      </c>
      <c r="D40" s="3" t="s">
        <v>108</v>
      </c>
      <c r="E40" s="3">
        <v>1</v>
      </c>
    </row>
    <row r="41" spans="1:5" x14ac:dyDescent="0.35">
      <c r="A41" s="3" t="s">
        <v>320</v>
      </c>
      <c r="B41" s="3" t="s">
        <v>686</v>
      </c>
      <c r="C41" s="3">
        <v>1079</v>
      </c>
      <c r="D41" s="3" t="s">
        <v>108</v>
      </c>
      <c r="E41" s="3">
        <v>1</v>
      </c>
    </row>
  </sheetData>
  <conditionalFormatting sqref="B37">
    <cfRule type="duplicateValues" dxfId="5" priority="6"/>
  </conditionalFormatting>
  <conditionalFormatting sqref="B39">
    <cfRule type="duplicateValues" dxfId="4" priority="5"/>
  </conditionalFormatting>
  <conditionalFormatting sqref="B41">
    <cfRule type="duplicateValues" dxfId="3" priority="24"/>
  </conditionalFormatting>
  <conditionalFormatting sqref="B12">
    <cfRule type="duplicateValues" dxfId="2" priority="2"/>
  </conditionalFormatting>
  <conditionalFormatting sqref="B2:B4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pane ySplit="1" topLeftCell="A26" activePane="bottomLeft" state="frozen"/>
      <selection pane="bottomLeft" activeCell="B20" sqref="B20"/>
    </sheetView>
  </sheetViews>
  <sheetFormatPr defaultRowHeight="14.5" x14ac:dyDescent="0.35"/>
  <cols>
    <col min="1" max="2" width="16.26953125" bestFit="1" customWidth="1"/>
    <col min="3" max="3" width="7.81640625" bestFit="1" customWidth="1"/>
    <col min="4" max="4" width="6.36328125" bestFit="1" customWidth="1"/>
  </cols>
  <sheetData>
    <row r="1" spans="1:4" x14ac:dyDescent="0.35">
      <c r="A1" s="2" t="s">
        <v>212</v>
      </c>
      <c r="B1" s="2" t="s">
        <v>211</v>
      </c>
      <c r="C1" s="2" t="s">
        <v>210</v>
      </c>
      <c r="D1" s="2" t="s">
        <v>209</v>
      </c>
    </row>
    <row r="2" spans="1:4" x14ac:dyDescent="0.35">
      <c r="A2" t="s">
        <v>208</v>
      </c>
      <c r="B2" t="s">
        <v>208</v>
      </c>
      <c r="C2">
        <v>168603</v>
      </c>
      <c r="D2">
        <v>6</v>
      </c>
    </row>
    <row r="3" spans="1:4" x14ac:dyDescent="0.35">
      <c r="A3" t="s">
        <v>207</v>
      </c>
      <c r="B3" t="s">
        <v>207</v>
      </c>
      <c r="C3">
        <v>174832</v>
      </c>
      <c r="D3">
        <v>10</v>
      </c>
    </row>
    <row r="4" spans="1:4" x14ac:dyDescent="0.35">
      <c r="A4" t="s">
        <v>206</v>
      </c>
      <c r="B4" t="s">
        <v>206</v>
      </c>
      <c r="C4">
        <v>173933</v>
      </c>
      <c r="D4">
        <v>4</v>
      </c>
    </row>
    <row r="5" spans="1:4" x14ac:dyDescent="0.35">
      <c r="A5" t="s">
        <v>205</v>
      </c>
      <c r="B5" t="s">
        <v>205</v>
      </c>
      <c r="C5">
        <v>171697</v>
      </c>
      <c r="D5">
        <v>1</v>
      </c>
    </row>
    <row r="6" spans="1:4" x14ac:dyDescent="0.35">
      <c r="A6" t="s">
        <v>204</v>
      </c>
      <c r="B6" t="s">
        <v>204</v>
      </c>
      <c r="C6">
        <v>171705</v>
      </c>
      <c r="D6">
        <v>3</v>
      </c>
    </row>
    <row r="7" spans="1:4" x14ac:dyDescent="0.35">
      <c r="A7" t="s">
        <v>203</v>
      </c>
      <c r="B7" t="s">
        <v>203</v>
      </c>
      <c r="C7">
        <v>173944</v>
      </c>
      <c r="D7">
        <v>1</v>
      </c>
    </row>
    <row r="8" spans="1:4" x14ac:dyDescent="0.35">
      <c r="A8" t="s">
        <v>202</v>
      </c>
      <c r="B8" t="s">
        <v>202</v>
      </c>
      <c r="C8">
        <v>173946</v>
      </c>
      <c r="D8">
        <v>1</v>
      </c>
    </row>
    <row r="9" spans="1:4" x14ac:dyDescent="0.35">
      <c r="A9" t="s">
        <v>201</v>
      </c>
      <c r="B9" t="s">
        <v>201</v>
      </c>
      <c r="C9">
        <v>171711</v>
      </c>
      <c r="D9">
        <v>1</v>
      </c>
    </row>
    <row r="10" spans="1:4" x14ac:dyDescent="0.35">
      <c r="A10" t="s">
        <v>200</v>
      </c>
      <c r="B10" t="s">
        <v>200</v>
      </c>
      <c r="C10">
        <v>169092</v>
      </c>
      <c r="D10">
        <v>1</v>
      </c>
    </row>
    <row r="11" spans="1:4" x14ac:dyDescent="0.35">
      <c r="A11" t="s">
        <v>199</v>
      </c>
      <c r="B11" t="s">
        <v>199</v>
      </c>
      <c r="C11">
        <v>170393</v>
      </c>
      <c r="D11">
        <v>12</v>
      </c>
    </row>
    <row r="12" spans="1:4" x14ac:dyDescent="0.35">
      <c r="A12" t="s">
        <v>198</v>
      </c>
      <c r="B12" t="s">
        <v>198</v>
      </c>
      <c r="C12">
        <v>1473411</v>
      </c>
      <c r="D12">
        <v>10</v>
      </c>
    </row>
    <row r="13" spans="1:4" x14ac:dyDescent="0.35">
      <c r="A13" t="s">
        <v>197</v>
      </c>
      <c r="B13" t="s">
        <v>197</v>
      </c>
      <c r="C13">
        <v>169986</v>
      </c>
      <c r="D13">
        <v>12</v>
      </c>
    </row>
    <row r="14" spans="1:4" x14ac:dyDescent="0.35">
      <c r="A14" t="s">
        <v>196</v>
      </c>
      <c r="B14" t="s">
        <v>196</v>
      </c>
      <c r="C14">
        <v>171719</v>
      </c>
      <c r="D14">
        <v>1</v>
      </c>
    </row>
    <row r="15" spans="1:4" x14ac:dyDescent="0.35">
      <c r="A15" t="s">
        <v>195</v>
      </c>
      <c r="B15" t="s">
        <v>195</v>
      </c>
      <c r="C15">
        <v>170554</v>
      </c>
      <c r="D15">
        <v>7</v>
      </c>
    </row>
    <row r="16" spans="1:4" x14ac:dyDescent="0.35">
      <c r="A16" t="s">
        <v>194</v>
      </c>
      <c r="B16" t="s">
        <v>194</v>
      </c>
      <c r="C16">
        <v>170173</v>
      </c>
      <c r="D16">
        <v>10</v>
      </c>
    </row>
    <row r="17" spans="1:4" x14ac:dyDescent="0.35">
      <c r="A17" t="s">
        <v>193</v>
      </c>
      <c r="B17" t="s">
        <v>193</v>
      </c>
      <c r="C17">
        <v>168409</v>
      </c>
      <c r="D17">
        <v>12</v>
      </c>
    </row>
    <row r="18" spans="1:4" x14ac:dyDescent="0.35">
      <c r="A18" t="s">
        <v>192</v>
      </c>
      <c r="B18" t="s">
        <v>192</v>
      </c>
      <c r="C18">
        <v>1529369</v>
      </c>
      <c r="D18">
        <v>7</v>
      </c>
    </row>
    <row r="19" spans="1:4" x14ac:dyDescent="0.35">
      <c r="A19" t="s">
        <v>191</v>
      </c>
      <c r="B19" t="s">
        <v>191</v>
      </c>
      <c r="C19">
        <v>168421</v>
      </c>
      <c r="D19">
        <v>12</v>
      </c>
    </row>
    <row r="20" spans="1:4" x14ac:dyDescent="0.35">
      <c r="A20" t="s">
        <v>190</v>
      </c>
      <c r="B20" t="s">
        <v>190</v>
      </c>
      <c r="C20">
        <v>170904</v>
      </c>
      <c r="D20">
        <v>10</v>
      </c>
    </row>
    <row r="21" spans="1:4" x14ac:dyDescent="0.35">
      <c r="A21" t="s">
        <v>189</v>
      </c>
      <c r="B21" t="s">
        <v>189</v>
      </c>
      <c r="C21">
        <v>168153</v>
      </c>
      <c r="D21">
        <v>1</v>
      </c>
    </row>
    <row r="22" spans="1:4" x14ac:dyDescent="0.35">
      <c r="A22" t="s">
        <v>188</v>
      </c>
      <c r="B22" t="s">
        <v>188</v>
      </c>
      <c r="C22">
        <v>169910</v>
      </c>
      <c r="D22">
        <v>1</v>
      </c>
    </row>
    <row r="23" spans="1:4" x14ac:dyDescent="0.35">
      <c r="A23" t="s">
        <v>187</v>
      </c>
      <c r="B23" t="s">
        <v>187</v>
      </c>
      <c r="C23">
        <v>170872</v>
      </c>
      <c r="D23">
        <v>10</v>
      </c>
    </row>
    <row r="24" spans="1:4" x14ac:dyDescent="0.35">
      <c r="A24" t="s">
        <v>186</v>
      </c>
      <c r="B24" t="s">
        <v>186</v>
      </c>
      <c r="C24">
        <v>171269</v>
      </c>
      <c r="D24">
        <v>10</v>
      </c>
    </row>
    <row r="25" spans="1:4" x14ac:dyDescent="0.35">
      <c r="A25" t="s">
        <v>185</v>
      </c>
      <c r="B25" t="s">
        <v>185</v>
      </c>
      <c r="C25">
        <v>169097</v>
      </c>
      <c r="D25">
        <v>1</v>
      </c>
    </row>
    <row r="26" spans="1:4" x14ac:dyDescent="0.35">
      <c r="A26" t="s">
        <v>184</v>
      </c>
      <c r="B26" t="s">
        <v>184</v>
      </c>
      <c r="C26">
        <v>169102</v>
      </c>
      <c r="D26">
        <v>4</v>
      </c>
    </row>
    <row r="27" spans="1:4" x14ac:dyDescent="0.35">
      <c r="A27" t="s">
        <v>183</v>
      </c>
      <c r="B27" t="s">
        <v>183</v>
      </c>
      <c r="C27">
        <v>169928</v>
      </c>
      <c r="D27">
        <v>1</v>
      </c>
    </row>
    <row r="28" spans="1:4" x14ac:dyDescent="0.35">
      <c r="A28" t="s">
        <v>182</v>
      </c>
      <c r="B28" t="s">
        <v>182</v>
      </c>
      <c r="C28">
        <v>174266</v>
      </c>
      <c r="D28">
        <v>6</v>
      </c>
    </row>
    <row r="29" spans="1:4" x14ac:dyDescent="0.35">
      <c r="A29" t="s">
        <v>181</v>
      </c>
      <c r="B29" t="s">
        <v>181</v>
      </c>
      <c r="C29">
        <v>169124</v>
      </c>
      <c r="D29">
        <v>1</v>
      </c>
    </row>
    <row r="30" spans="1:4" x14ac:dyDescent="0.35">
      <c r="A30" t="s">
        <v>180</v>
      </c>
      <c r="B30" t="s">
        <v>180</v>
      </c>
      <c r="C30">
        <v>169947</v>
      </c>
      <c r="D30">
        <v>4</v>
      </c>
    </row>
    <row r="31" spans="1:4" x14ac:dyDescent="0.35">
      <c r="A31" t="s">
        <v>179</v>
      </c>
      <c r="B31" t="s">
        <v>179</v>
      </c>
      <c r="C31">
        <v>169134</v>
      </c>
      <c r="D31">
        <v>1</v>
      </c>
    </row>
    <row r="32" spans="1:4" x14ac:dyDescent="0.35">
      <c r="A32" t="s">
        <v>178</v>
      </c>
      <c r="B32" t="s">
        <v>178</v>
      </c>
      <c r="C32">
        <v>168448</v>
      </c>
      <c r="D32">
        <v>22</v>
      </c>
    </row>
    <row r="33" spans="1:4" x14ac:dyDescent="0.35">
      <c r="A33" t="s">
        <v>177</v>
      </c>
      <c r="B33" t="s">
        <v>177</v>
      </c>
      <c r="C33">
        <v>167755</v>
      </c>
      <c r="D33">
        <v>1</v>
      </c>
    </row>
    <row r="34" spans="1:4" x14ac:dyDescent="0.35">
      <c r="A34" t="s">
        <v>176</v>
      </c>
      <c r="B34" t="s">
        <v>176</v>
      </c>
      <c r="C34">
        <v>169705</v>
      </c>
      <c r="D34">
        <v>21</v>
      </c>
    </row>
    <row r="35" spans="1:4" x14ac:dyDescent="0.35">
      <c r="A35" t="s">
        <v>175</v>
      </c>
      <c r="B35" t="s">
        <v>175</v>
      </c>
      <c r="C35">
        <v>168462</v>
      </c>
      <c r="D35">
        <v>12</v>
      </c>
    </row>
    <row r="36" spans="1:4" x14ac:dyDescent="0.35">
      <c r="A36" t="s">
        <v>174</v>
      </c>
      <c r="B36" t="s">
        <v>174</v>
      </c>
      <c r="C36">
        <v>167762</v>
      </c>
      <c r="D36">
        <v>1</v>
      </c>
    </row>
    <row r="37" spans="1:4" x14ac:dyDescent="0.35">
      <c r="A37" t="s">
        <v>173</v>
      </c>
      <c r="B37" t="s">
        <v>173</v>
      </c>
      <c r="C37">
        <v>174292</v>
      </c>
      <c r="D37">
        <v>5</v>
      </c>
    </row>
    <row r="38" spans="1:4" x14ac:dyDescent="0.35">
      <c r="A38" t="s">
        <v>172</v>
      </c>
      <c r="B38" t="s">
        <v>172</v>
      </c>
      <c r="C38">
        <v>167765</v>
      </c>
      <c r="D38">
        <v>2</v>
      </c>
    </row>
    <row r="39" spans="1:4" x14ac:dyDescent="0.35">
      <c r="A39" t="s">
        <v>171</v>
      </c>
      <c r="B39" t="s">
        <v>171</v>
      </c>
      <c r="C39">
        <v>170887</v>
      </c>
      <c r="D39">
        <v>16</v>
      </c>
    </row>
    <row r="40" spans="1:4" x14ac:dyDescent="0.35">
      <c r="A40" t="s">
        <v>170</v>
      </c>
      <c r="B40" t="s">
        <v>170</v>
      </c>
      <c r="C40">
        <v>171284</v>
      </c>
      <c r="D40">
        <v>16</v>
      </c>
    </row>
    <row r="41" spans="1:4" x14ac:dyDescent="0.35">
      <c r="A41" t="s">
        <v>169</v>
      </c>
      <c r="B41" t="s">
        <v>169</v>
      </c>
      <c r="C41">
        <v>169640</v>
      </c>
      <c r="D41">
        <v>8</v>
      </c>
    </row>
    <row r="42" spans="1:4" x14ac:dyDescent="0.35">
      <c r="A42" t="s">
        <v>168</v>
      </c>
      <c r="B42" t="s">
        <v>168</v>
      </c>
      <c r="C42">
        <v>169593</v>
      </c>
      <c r="D42">
        <v>9</v>
      </c>
    </row>
    <row r="43" spans="1:4" x14ac:dyDescent="0.35">
      <c r="A43" t="s">
        <v>167</v>
      </c>
      <c r="B43" t="s">
        <v>167</v>
      </c>
      <c r="C43">
        <v>746784</v>
      </c>
      <c r="D43">
        <v>11</v>
      </c>
    </row>
    <row r="44" spans="1:4" x14ac:dyDescent="0.35">
      <c r="A44" t="s">
        <v>166</v>
      </c>
      <c r="B44" t="s">
        <v>166</v>
      </c>
      <c r="C44">
        <v>1103216</v>
      </c>
      <c r="D44">
        <v>13</v>
      </c>
    </row>
    <row r="45" spans="1:4" x14ac:dyDescent="0.35">
      <c r="A45" t="s">
        <v>165</v>
      </c>
      <c r="B45" t="s">
        <v>165</v>
      </c>
      <c r="C45">
        <v>169603</v>
      </c>
      <c r="D45">
        <v>14</v>
      </c>
    </row>
    <row r="46" spans="1:4" x14ac:dyDescent="0.35">
      <c r="A46" t="s">
        <v>164</v>
      </c>
      <c r="B46" t="s">
        <v>164</v>
      </c>
      <c r="C46">
        <v>1142735</v>
      </c>
      <c r="D46">
        <v>14</v>
      </c>
    </row>
    <row r="47" spans="1:4" x14ac:dyDescent="0.35">
      <c r="A47" t="s">
        <v>163</v>
      </c>
      <c r="B47" t="s">
        <v>163</v>
      </c>
      <c r="C47">
        <v>170681</v>
      </c>
      <c r="D47">
        <v>15</v>
      </c>
    </row>
    <row r="48" spans="1:4" x14ac:dyDescent="0.35">
      <c r="A48" t="s">
        <v>162</v>
      </c>
      <c r="B48" t="s">
        <v>162</v>
      </c>
      <c r="C48">
        <v>1587209</v>
      </c>
      <c r="D48">
        <v>15</v>
      </c>
    </row>
    <row r="49" spans="1:4" x14ac:dyDescent="0.35">
      <c r="A49" s="8" t="s">
        <v>161</v>
      </c>
      <c r="B49" s="8" t="s">
        <v>161</v>
      </c>
      <c r="C49">
        <v>172213</v>
      </c>
      <c r="D49">
        <v>15</v>
      </c>
    </row>
    <row r="50" spans="1:4" x14ac:dyDescent="0.35">
      <c r="A50" t="s">
        <v>160</v>
      </c>
      <c r="B50" t="s">
        <v>160</v>
      </c>
      <c r="C50">
        <v>171320</v>
      </c>
      <c r="D50">
        <v>17</v>
      </c>
    </row>
    <row r="51" spans="1:4" x14ac:dyDescent="0.35">
      <c r="A51" t="s">
        <v>159</v>
      </c>
      <c r="B51" t="s">
        <v>159</v>
      </c>
      <c r="C51">
        <v>171326</v>
      </c>
      <c r="D51">
        <v>17</v>
      </c>
    </row>
    <row r="52" spans="1:4" x14ac:dyDescent="0.35">
      <c r="A52" t="s">
        <v>158</v>
      </c>
      <c r="B52" t="s">
        <v>158</v>
      </c>
      <c r="C52">
        <v>174130</v>
      </c>
      <c r="D52">
        <v>18</v>
      </c>
    </row>
    <row r="53" spans="1:4" x14ac:dyDescent="0.35">
      <c r="A53" t="s">
        <v>157</v>
      </c>
      <c r="B53" t="s">
        <v>157</v>
      </c>
      <c r="C53">
        <v>1101819</v>
      </c>
      <c r="D53">
        <v>19</v>
      </c>
    </row>
    <row r="54" spans="1:4" x14ac:dyDescent="0.35">
      <c r="A54" t="s">
        <v>156</v>
      </c>
      <c r="B54" t="s">
        <v>156</v>
      </c>
      <c r="C54">
        <v>1101824</v>
      </c>
      <c r="D54">
        <v>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 activeCell="H45" sqref="H45"/>
    </sheetView>
  </sheetViews>
  <sheetFormatPr defaultColWidth="8.6328125" defaultRowHeight="14.5" x14ac:dyDescent="0.35"/>
  <cols>
    <col min="1" max="1" width="8.1796875" bestFit="1" customWidth="1"/>
    <col min="2" max="2" width="30.1796875" style="8" customWidth="1"/>
    <col min="3" max="3" width="4.81640625" bestFit="1" customWidth="1"/>
  </cols>
  <sheetData>
    <row r="1" spans="1:3" x14ac:dyDescent="0.35">
      <c r="A1" t="s">
        <v>209</v>
      </c>
      <c r="B1" s="8" t="s">
        <v>234</v>
      </c>
      <c r="C1" t="s">
        <v>233</v>
      </c>
    </row>
    <row r="2" spans="1:3" ht="43.5" x14ac:dyDescent="0.35">
      <c r="A2">
        <v>1</v>
      </c>
      <c r="B2" s="8" t="s">
        <v>232</v>
      </c>
      <c r="C2">
        <v>140</v>
      </c>
    </row>
    <row r="3" spans="1:3" x14ac:dyDescent="0.35">
      <c r="A3">
        <v>2</v>
      </c>
      <c r="B3" s="8" t="s">
        <v>172</v>
      </c>
      <c r="C3">
        <v>280</v>
      </c>
    </row>
    <row r="4" spans="1:3" ht="29" x14ac:dyDescent="0.35">
      <c r="A4">
        <v>3</v>
      </c>
      <c r="B4" s="8" t="s">
        <v>231</v>
      </c>
      <c r="C4">
        <v>50</v>
      </c>
    </row>
    <row r="5" spans="1:3" x14ac:dyDescent="0.35">
      <c r="A5">
        <v>4</v>
      </c>
      <c r="B5" s="8" t="s">
        <v>230</v>
      </c>
      <c r="C5">
        <v>249</v>
      </c>
    </row>
    <row r="6" spans="1:3" x14ac:dyDescent="0.35">
      <c r="A6">
        <v>5</v>
      </c>
      <c r="B6" s="8" t="s">
        <v>229</v>
      </c>
      <c r="C6">
        <v>85</v>
      </c>
    </row>
    <row r="7" spans="1:3" ht="29" x14ac:dyDescent="0.35">
      <c r="A7">
        <v>6</v>
      </c>
      <c r="B7" s="8" t="s">
        <v>228</v>
      </c>
      <c r="C7">
        <v>32</v>
      </c>
    </row>
    <row r="8" spans="1:3" ht="43.5" x14ac:dyDescent="0.35">
      <c r="A8">
        <v>7</v>
      </c>
      <c r="B8" s="8" t="s">
        <v>227</v>
      </c>
      <c r="C8">
        <v>30</v>
      </c>
    </row>
    <row r="9" spans="1:3" ht="43.5" x14ac:dyDescent="0.35">
      <c r="A9">
        <v>8</v>
      </c>
      <c r="B9" s="8" t="s">
        <v>226</v>
      </c>
      <c r="C9">
        <v>21</v>
      </c>
    </row>
    <row r="10" spans="1:3" ht="29" x14ac:dyDescent="0.35">
      <c r="A10">
        <v>9</v>
      </c>
      <c r="B10" s="8" t="s">
        <v>225</v>
      </c>
      <c r="C10">
        <v>5.4</v>
      </c>
    </row>
    <row r="11" spans="1:3" ht="72.5" x14ac:dyDescent="0.35">
      <c r="A11">
        <v>10</v>
      </c>
      <c r="B11" s="8" t="s">
        <v>224</v>
      </c>
      <c r="C11">
        <v>244</v>
      </c>
    </row>
    <row r="12" spans="1:3" x14ac:dyDescent="0.35">
      <c r="A12">
        <v>11</v>
      </c>
      <c r="B12" s="8" t="s">
        <v>167</v>
      </c>
      <c r="C12">
        <v>8</v>
      </c>
    </row>
    <row r="13" spans="1:3" ht="29" x14ac:dyDescent="0.35">
      <c r="A13">
        <v>12</v>
      </c>
      <c r="B13" s="8" t="s">
        <v>223</v>
      </c>
      <c r="C13">
        <v>85</v>
      </c>
    </row>
    <row r="14" spans="1:3" x14ac:dyDescent="0.35">
      <c r="A14">
        <v>13</v>
      </c>
      <c r="B14" s="8" t="s">
        <v>222</v>
      </c>
      <c r="C14">
        <v>240</v>
      </c>
    </row>
    <row r="15" spans="1:3" x14ac:dyDescent="0.35">
      <c r="A15">
        <v>14</v>
      </c>
      <c r="B15" s="8" t="s">
        <v>221</v>
      </c>
      <c r="C15">
        <v>25</v>
      </c>
    </row>
    <row r="16" spans="1:3" ht="58" x14ac:dyDescent="0.35">
      <c r="A16">
        <v>15</v>
      </c>
      <c r="B16" s="8" t="s">
        <v>220</v>
      </c>
      <c r="C16">
        <v>40</v>
      </c>
    </row>
    <row r="17" spans="1:3" x14ac:dyDescent="0.35">
      <c r="A17">
        <v>16</v>
      </c>
      <c r="B17" s="8" t="s">
        <v>219</v>
      </c>
      <c r="C17">
        <v>170</v>
      </c>
    </row>
    <row r="18" spans="1:3" ht="29" x14ac:dyDescent="0.35">
      <c r="A18">
        <v>17</v>
      </c>
      <c r="B18" s="8" t="s">
        <v>218</v>
      </c>
      <c r="C18">
        <v>0.5</v>
      </c>
    </row>
    <row r="19" spans="1:3" ht="29" x14ac:dyDescent="0.35">
      <c r="A19">
        <v>18</v>
      </c>
      <c r="B19" s="8" t="s">
        <v>217</v>
      </c>
      <c r="C19">
        <v>358</v>
      </c>
    </row>
    <row r="20" spans="1:3" x14ac:dyDescent="0.35">
      <c r="A20">
        <v>19</v>
      </c>
      <c r="B20" s="8" t="s">
        <v>216</v>
      </c>
      <c r="C20">
        <v>15</v>
      </c>
    </row>
    <row r="21" spans="1:3" x14ac:dyDescent="0.35">
      <c r="A21">
        <v>20</v>
      </c>
      <c r="B21" s="8" t="s">
        <v>215</v>
      </c>
      <c r="C21">
        <v>15</v>
      </c>
    </row>
    <row r="22" spans="1:3" ht="29" x14ac:dyDescent="0.35">
      <c r="A22">
        <v>21</v>
      </c>
      <c r="B22" s="8" t="s">
        <v>214</v>
      </c>
      <c r="C22">
        <v>156</v>
      </c>
    </row>
    <row r="23" spans="1:3" ht="87" x14ac:dyDescent="0.35">
      <c r="A23">
        <v>22</v>
      </c>
      <c r="B23" s="8" t="s">
        <v>213</v>
      </c>
      <c r="C2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UOM</vt:lpstr>
      <vt:lpstr>CanonicalNames</vt:lpstr>
      <vt:lpstr>NutrientAliases</vt:lpstr>
      <vt:lpstr>AgileColumnMultipliers</vt:lpstr>
      <vt:lpstr>Limits</vt:lpstr>
      <vt:lpstr>USDANutrientLookup20210428</vt:lpstr>
      <vt:lpstr>USDANutrients</vt:lpstr>
      <vt:lpstr>USDAFoodsLookup</vt:lpstr>
      <vt:lpstr>RACCBuckets</vt:lpstr>
      <vt:lpstr>USDAFoods</vt:lpstr>
      <vt:lpstr>_Agile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Creagan</dc:creator>
  <cp:lastModifiedBy>Patrick Creagan</cp:lastModifiedBy>
  <dcterms:created xsi:type="dcterms:W3CDTF">2021-07-09T08:07:58Z</dcterms:created>
  <dcterms:modified xsi:type="dcterms:W3CDTF">2021-08-13T22:39:59Z</dcterms:modified>
</cp:coreProperties>
</file>