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dav\Desktop\cvut\bakalarka\kos\attachments\test-statistics\"/>
    </mc:Choice>
  </mc:AlternateContent>
  <xr:revisionPtr revIDLastSave="0" documentId="13_ncr:1_{25CD43C7-FA73-406B-A88A-F65EAB99F67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2" i="1" l="1"/>
  <c r="AU12" i="1"/>
  <c r="AT12" i="1"/>
  <c r="AS12" i="1"/>
  <c r="AR12" i="1"/>
  <c r="AQ12" i="1"/>
  <c r="AP12" i="1"/>
  <c r="AV11" i="1"/>
  <c r="AU11" i="1"/>
  <c r="AT11" i="1"/>
  <c r="AS11" i="1"/>
  <c r="AR11" i="1"/>
  <c r="AQ11" i="1"/>
  <c r="AP11" i="1"/>
  <c r="AV10" i="1"/>
  <c r="AU10" i="1"/>
  <c r="AT10" i="1"/>
  <c r="AS10" i="1"/>
  <c r="AR10" i="1"/>
  <c r="AQ10" i="1"/>
  <c r="AP10" i="1"/>
  <c r="AV9" i="1"/>
  <c r="AU9" i="1"/>
  <c r="AT9" i="1"/>
  <c r="AS9" i="1"/>
  <c r="AR9" i="1"/>
  <c r="AQ9" i="1"/>
  <c r="AP9" i="1"/>
  <c r="AV8" i="1"/>
  <c r="AU8" i="1"/>
  <c r="AT8" i="1"/>
  <c r="AS8" i="1"/>
  <c r="AR8" i="1"/>
  <c r="AQ8" i="1"/>
  <c r="AP8" i="1"/>
  <c r="AV7" i="1"/>
  <c r="AU7" i="1"/>
  <c r="AT7" i="1"/>
  <c r="AS7" i="1"/>
  <c r="AR7" i="1"/>
  <c r="AQ7" i="1"/>
  <c r="AP7" i="1"/>
  <c r="AV6" i="1"/>
  <c r="AU6" i="1"/>
  <c r="AT6" i="1"/>
  <c r="AS6" i="1"/>
  <c r="AR6" i="1"/>
  <c r="AQ6" i="1"/>
  <c r="AP6" i="1"/>
  <c r="AV5" i="1"/>
  <c r="AU5" i="1"/>
  <c r="AT5" i="1"/>
  <c r="AS5" i="1"/>
  <c r="AR5" i="1"/>
  <c r="AQ5" i="1"/>
  <c r="AP5" i="1"/>
  <c r="AU4" i="1"/>
  <c r="AT4" i="1"/>
  <c r="AV4" i="1" s="1"/>
  <c r="AR4" i="1"/>
  <c r="AQ4" i="1"/>
  <c r="AP4" i="1"/>
  <c r="AS4" i="1" s="1"/>
  <c r="AV3" i="1"/>
  <c r="AU3" i="1"/>
  <c r="AT3" i="1"/>
  <c r="AS3" i="1"/>
  <c r="AR3" i="1"/>
  <c r="AQ3" i="1"/>
  <c r="AP3" i="1"/>
  <c r="AU2" i="1"/>
  <c r="AT2" i="1"/>
  <c r="AR2" i="1"/>
  <c r="AQ2" i="1"/>
  <c r="AP2" i="1"/>
  <c r="AP13" i="1" l="1"/>
  <c r="AQ13" i="1"/>
  <c r="AR13" i="1"/>
  <c r="AT13" i="1"/>
  <c r="AU13" i="1"/>
  <c r="AS2" i="1"/>
  <c r="AV2" i="1"/>
  <c r="AV13" i="1" s="1"/>
  <c r="AS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podav</author>
  </authors>
  <commentList>
    <comment ref="B1" authorId="0" shapeId="0" xr:uid="{3670B6D2-5CA6-4D09-8869-3BA98F6D37D7}">
      <text>
        <r>
          <rPr>
            <sz val="9"/>
            <color indexed="81"/>
            <rFont val="Tahoma"/>
            <family val="2"/>
          </rPr>
          <t>- chybí středníky
- 'select movie', kde movie je název tabulky
-- řesení: movie.*
- závorka navíc</t>
        </r>
      </text>
    </comment>
    <comment ref="C1" authorId="0" shapeId="0" xr:uid="{59EA498C-5E82-4DD8-9B15-F2F9BC9C13A8}">
      <text>
        <r>
          <rPr>
            <sz val="9"/>
            <color indexed="81"/>
            <rFont val="Tahoma"/>
            <family val="2"/>
          </rPr>
          <t>- použití již existujících názvu pro integritní omezení
- použití klíčového slova YEAR jako název atributu</t>
        </r>
      </text>
    </comment>
    <comment ref="D1" authorId="0" shapeId="0" xr:uid="{47213BA2-6AB9-4170-8977-0980F42F6BDB}">
      <text>
        <r>
          <rPr>
            <sz val="9"/>
            <color indexed="81"/>
            <rFont val="Tahoma"/>
            <family val="2"/>
          </rPr>
          <t>- při kopírování dotazů z IDE přetekli komentáře na nový řádek a způsobily chyby</t>
        </r>
      </text>
    </comment>
    <comment ref="E1" authorId="0" shapeId="0" xr:uid="{0857F268-DE06-4860-9159-58BDBDD6D81C}">
      <text>
        <r>
          <rPr>
            <sz val="9"/>
            <color indexed="81"/>
            <rFont val="Tahoma"/>
            <family val="2"/>
          </rPr>
          <t>- použití funkce split_part
- použití funkce interval
- je potřeba psat 'AS T(N)' namísto 'AS N' uvnitř FROM v SELECT dotazů</t>
        </r>
      </text>
    </comment>
    <comment ref="F1" authorId="0" shapeId="0" xr:uid="{8685D18C-250A-4935-90A9-F5748CCEA7E5}">
      <text>
        <r>
          <rPr>
            <sz val="9"/>
            <color indexed="81"/>
            <rFont val="Tahoma"/>
            <family val="2"/>
          </rPr>
          <t>- použití již existujících názvu pro integritní omezení
- 'FULL OUTER JOIN'
- INSERT dotazy jsou delší než 800 znaků</t>
        </r>
      </text>
    </comment>
    <comment ref="G1" authorId="0" shapeId="0" xr:uid="{54FCC739-FA8E-4307-8356-7F059512FA87}">
      <text>
        <r>
          <rPr>
            <sz val="9"/>
            <color indexed="81"/>
            <rFont val="Tahoma"/>
            <family val="2"/>
          </rPr>
          <t>- použití sequence nextval
- SELECT dotazy na screenshotu</t>
        </r>
      </text>
    </comment>
    <comment ref="H1" authorId="0" shapeId="0" xr:uid="{3A879FB7-8241-49DF-8A0D-621094114AD7}">
      <text>
        <r>
          <rPr>
            <sz val="9"/>
            <color indexed="81"/>
            <rFont val="Tahoma"/>
            <family val="2"/>
          </rPr>
          <t>- CREATE dotaz je delší než 800 znaků (stackoverflow)
- použití klíčového slova SELECT v textu
- cizí klíče se odkazuji na obyčejné atributy
- chybí středníky na konci SELECT dotazů</t>
        </r>
      </text>
    </comment>
    <comment ref="I1" authorId="0" shapeId="0" xr:uid="{B2F53402-8126-4420-9963-2A551C20ECF1}">
      <text>
        <r>
          <rPr>
            <sz val="9"/>
            <color indexed="81"/>
            <rFont val="Tahoma"/>
            <family val="2"/>
          </rPr>
          <t>- chybí středníky na konci SELECT dotazů (stackoverflow)
- cizí klíče se odkazuji na neexistujicí tabulky
- použití již existujicích názvů pro integritní omezení
- spousta syntaktických chyb</t>
        </r>
      </text>
    </comment>
    <comment ref="J1" authorId="0" shapeId="0" xr:uid="{6BE5121A-7F3C-41DE-B021-CB264452E23C}">
      <text>
        <r>
          <rPr>
            <sz val="9"/>
            <color indexed="81"/>
            <rFont val="Tahoma"/>
            <family val="2"/>
          </rPr>
          <t>- synataktické chyby při použití ALTER TABLE
- chybí středníky na konci dotazů</t>
        </r>
      </text>
    </comment>
    <comment ref="K1" authorId="0" shapeId="0" xr:uid="{27CB8B28-89F2-4447-B962-39F1D28186E1}">
      <text>
        <r>
          <rPr>
            <sz val="9"/>
            <color indexed="81"/>
            <rFont val="Tahoma"/>
            <family val="2"/>
          </rPr>
          <t>- chybí středníky na konci SELECT dotazů
- nerozpoznává se klíčové slovo OFFSET (sorting and pagination)</t>
        </r>
      </text>
    </comment>
    <comment ref="L1" authorId="0" shapeId="0" xr:uid="{60DAED49-D7FB-43B7-BD74-1BEEAD3B0B85}">
      <text>
        <r>
          <rPr>
            <sz val="9"/>
            <color indexed="81"/>
            <rFont val="Tahoma"/>
            <family val="2"/>
          </rPr>
          <t>- chybí středníky na konci SELECT dotazů (stackoverflow)
- na zacátku jsou SELECT dotazy, na konci jsou CREATE TABLE dotazy
- použití již existujících názvu pro integritní omezení
- 'FULL OUTER JOIN'</t>
        </r>
      </text>
    </comment>
    <comment ref="M1" authorId="0" shapeId="0" xr:uid="{87D4F2CA-74F5-491C-880F-AEDBE7C06DBE}">
      <text>
        <r>
          <rPr>
            <sz val="9"/>
            <color indexed="81"/>
            <rFont val="Tahoma"/>
            <family val="2"/>
          </rPr>
          <t>- použití klíčového slova SELECT v textu</t>
        </r>
      </text>
    </comment>
    <comment ref="N1" authorId="0" shapeId="0" xr:uid="{4E7E8EDA-3680-4832-8F48-1264DAF82B4B}">
      <text>
        <r>
          <rPr>
            <sz val="9"/>
            <color indexed="81"/>
            <rFont val="Tahoma"/>
            <family val="2"/>
          </rPr>
          <t>- cizí klíče se odkazuji na neexistujicí tabulky
- synataktické chyby při použití ALTER TABLE</t>
        </r>
      </text>
    </comment>
    <comment ref="O1" authorId="0" shapeId="0" xr:uid="{2E4A362E-1CC7-4FF2-8FEB-E8101AD7B146}">
      <text>
        <r>
          <rPr>
            <sz val="9"/>
            <color indexed="81"/>
            <rFont val="Tahoma"/>
            <family val="2"/>
          </rPr>
          <t>- chybí závorka na konci dotazů
- použití již existujících názvu pro integritní omezení
- použití klíčového slova HOUR jako název atributu
- použití klíčového slova SELECT v textu</t>
        </r>
      </text>
    </comment>
    <comment ref="P1" authorId="0" shapeId="0" xr:uid="{404CDF8E-CBFB-4E50-913A-0E5DFF328AD3}">
      <text>
        <r>
          <rPr>
            <sz val="9"/>
            <color indexed="81"/>
            <rFont val="Tahoma"/>
            <family val="2"/>
          </rPr>
          <t>!! soubor nejde opravit !!
- použití funkce generate_series, md5
- použití klíčového slova SELECT v textu</t>
        </r>
      </text>
    </comment>
    <comment ref="Q1" authorId="0" shapeId="0" xr:uid="{F49F4E7B-0270-4EC2-99F3-C75E55677AA4}">
      <text>
        <r>
          <rPr>
            <sz val="9"/>
            <color indexed="81"/>
            <rFont val="Tahoma"/>
            <family val="2"/>
          </rPr>
          <t>- dotazy jsou na screenshotu</t>
        </r>
      </text>
    </comment>
    <comment ref="R1" authorId="0" shapeId="0" xr:uid="{BB0937BE-CB63-4586-A23D-019D06F8B856}">
      <text>
        <r>
          <rPr>
            <sz val="9"/>
            <color indexed="81"/>
            <rFont val="Tahoma"/>
            <family val="2"/>
          </rPr>
          <t>- porovnání int a string (data conversion error)
- space in '&gt; ='</t>
        </r>
      </text>
    </comment>
    <comment ref="S1" authorId="0" shapeId="0" xr:uid="{6C74389F-2CAC-41BE-9B4D-E4C9D328EFD6}">
      <text>
        <r>
          <rPr>
            <sz val="9"/>
            <color indexed="81"/>
            <rFont val="Tahoma"/>
            <family val="2"/>
          </rPr>
          <t xml:space="preserve">- chybí středníky na konci SELECT dotazů (stackoverflow)
</t>
        </r>
      </text>
    </comment>
    <comment ref="T1" authorId="0" shapeId="0" xr:uid="{673E5A5F-B27D-4161-9A3C-41632E341230}">
      <text>
        <r>
          <rPr>
            <sz val="9"/>
            <color indexed="81"/>
            <rFont val="Tahoma"/>
            <family val="2"/>
          </rPr>
          <t>!! soubor nejde opravit !!
- CREATE TABLE () WITH ( OIDS = FALSE );
- použití klíčového slova SELECT v textu</t>
        </r>
      </text>
    </comment>
    <comment ref="U1" authorId="0" shapeId="0" xr:uid="{8B3B88A8-F064-4AB0-9662-411E1C68F52D}">
      <text>
        <r>
          <rPr>
            <sz val="9"/>
            <color indexed="81"/>
            <rFont val="Tahoma"/>
            <family val="2"/>
          </rPr>
          <t>- SELECT dotazy jsou na screenshotu
- použití již existujících názvu pro integritní omezení
- použití vlastní funkce, která není definovaná v souboru</t>
        </r>
      </text>
    </comment>
    <comment ref="V1" authorId="0" shapeId="0" xr:uid="{7B5AAEDC-D8F0-4134-9CD0-54B4D8F88548}">
      <text>
        <r>
          <rPr>
            <sz val="9"/>
            <color indexed="81"/>
            <rFont val="Tahoma"/>
            <family val="2"/>
          </rPr>
          <t>!! soubor nejde opravit !!
- použití již existujících názvu pro integritní omezení
- chybí středníky na konci SELECT dotazů</t>
        </r>
      </text>
    </comment>
    <comment ref="W1" authorId="0" shapeId="0" xr:uid="{75BB1A6D-A2AB-455B-ABD3-B2C08223C92F}">
      <text>
        <r>
          <rPr>
            <sz val="9"/>
            <color indexed="81"/>
            <rFont val="Tahoma"/>
            <family val="2"/>
          </rPr>
          <t>- chybí středníky na konci SELECT dotazů
- prázdné znaky na řádku před CREATE TABLE</t>
        </r>
      </text>
    </comment>
    <comment ref="X1" authorId="0" shapeId="0" xr:uid="{1CFBE62C-0E00-45A7-B36F-264A1C99AE12}">
      <text>
        <r>
          <rPr>
            <sz val="9"/>
            <color indexed="81"/>
            <rFont val="Tahoma"/>
            <family val="2"/>
          </rPr>
          <t>- použití klíčového slova SELECT a CREATE TABLE v textu</t>
        </r>
      </text>
    </comment>
    <comment ref="Y1" authorId="0" shapeId="0" xr:uid="{CAB392BE-9448-42B7-B0BC-9CE0296FF046}">
      <text>
        <r>
          <rPr>
            <sz val="9"/>
            <color indexed="81"/>
            <rFont val="Tahoma"/>
            <family val="2"/>
          </rPr>
          <t>- řešení je na githubu</t>
        </r>
      </text>
    </comment>
    <comment ref="Z1" authorId="0" shapeId="0" xr:uid="{7A09886F-4CEA-45FA-9323-11AC05A3B4AC}">
      <text>
        <r>
          <rPr>
            <sz val="9"/>
            <color indexed="81"/>
            <rFont val="Tahoma"/>
            <family val="2"/>
          </rPr>
          <t>- použití již existujících názvu pro integritní omezení
- syntax error in CREATE SEQUENCE:
-- start -&gt; start with
-- increment -&gt; increment by
- FULL OUTER JOIN
- chybí středníky na konci SELECT dotazů
- klíčové slovo DAY jako název atributu</t>
        </r>
      </text>
    </comment>
    <comment ref="AA1" authorId="0" shapeId="0" xr:uid="{28F4CFAB-C608-43B9-BBD4-0A442DDF82CB}">
      <text>
        <r>
          <rPr>
            <sz val="9"/>
            <color indexed="81"/>
            <rFont val="Tahoma"/>
            <family val="2"/>
          </rPr>
          <t>- řádek se načetl na nespravném míste (neznámý důvod)</t>
        </r>
      </text>
    </comment>
    <comment ref="AB1" authorId="0" shapeId="0" xr:uid="{84657405-4744-44A7-8022-197B9F32136E}">
      <text>
        <r>
          <rPr>
            <sz val="9"/>
            <color indexed="81"/>
            <rFont val="Tahoma"/>
            <family val="2"/>
          </rPr>
          <t>!! soubor nejde opravit !!
- nenačítájí se některé dotazy
- použití klíčového slova SELECT v textu</t>
        </r>
      </text>
    </comment>
    <comment ref="AC1" authorId="0" shapeId="0" xr:uid="{D7CE5A04-4F84-45EA-84D1-366DD37E990C}">
      <text>
        <r>
          <rPr>
            <sz val="9"/>
            <color indexed="81"/>
            <rFont val="Tahoma"/>
            <family val="2"/>
          </rPr>
          <t>- DEFAULT musí být před ostatními atributnimí integritnimí omezeními
- INTERVAL neumí pracovat s WEEK
- chybí středníky na konci SELECT dotazů</t>
        </r>
      </text>
    </comment>
    <comment ref="AD1" authorId="0" shapeId="0" xr:uid="{AEA09739-DDDC-49F0-A2E4-AD1698904303}">
      <text>
        <r>
          <rPr>
            <sz val="9"/>
            <color indexed="81"/>
            <rFont val="Tahoma"/>
            <family val="2"/>
          </rPr>
          <t>- naznámý znak se šipkou uvnitř dotazů
- číslo stránky z footeru se dostalo do dotazů
- chyba kvuli tomu, že program nezpracovává DROP TABLE dotazy
- nejsou středníky na konci SELECT dotazů</t>
        </r>
      </text>
    </comment>
    <comment ref="AE1" authorId="0" shapeId="0" xr:uid="{590C2531-5E7F-411B-A158-6DDF24BED9CB}">
      <text>
        <r>
          <rPr>
            <sz val="9"/>
            <color indexed="81"/>
            <rFont val="Tahoma"/>
            <family val="2"/>
          </rPr>
          <t>- použití již existujících názvu pro integritní omezení
- FULL OUTER JOIN</t>
        </r>
      </text>
    </comment>
    <comment ref="AF1" authorId="0" shapeId="0" xr:uid="{D8A3C0AF-DDAA-4AD4-8B16-0D4B551600E6}">
      <text>
        <r>
          <rPr>
            <sz val="9"/>
            <color indexed="81"/>
            <rFont val="Tahoma"/>
            <family val="2"/>
          </rPr>
          <t>- bylo potřeba prohodit pořádi dvou tabulek
- funkce avg (agregace)</t>
        </r>
      </text>
    </comment>
    <comment ref="AG1" authorId="0" shapeId="0" xr:uid="{502EB699-A148-4739-BA46-AC011DD770E5}">
      <text>
        <r>
          <rPr>
            <sz val="9"/>
            <color indexed="81"/>
            <rFont val="Tahoma"/>
            <family val="2"/>
          </rPr>
          <t>- naznámý znak se šipkou uvnitř dotazů
- číslo stránky z footeru se dostalo do dotazů
- JOIN USING</t>
        </r>
      </text>
    </comment>
    <comment ref="AH1" authorId="0" shapeId="0" xr:uid="{C0610E3D-4FF7-4E9D-91D6-0C3B40D1C1B6}">
      <text>
        <r>
          <rPr>
            <sz val="9"/>
            <color indexed="81"/>
            <rFont val="Tahoma"/>
            <family val="2"/>
          </rPr>
          <t>- SELECT dotazy jsou na screenshotu</t>
        </r>
      </text>
    </comment>
    <comment ref="AI1" authorId="0" shapeId="0" xr:uid="{97CC71B3-8814-48CA-B8E9-E750F719632A}">
      <text>
        <r>
          <rPr>
            <sz val="9"/>
            <color indexed="81"/>
            <rFont val="Tahoma"/>
            <family val="2"/>
          </rPr>
          <t>-použití klíčového slova SELECT a CREATE TABLE v textu
- chybí středníky na konci SELECT dotazů
- FULL JOIN</t>
        </r>
      </text>
    </comment>
    <comment ref="AJ1" authorId="0" shapeId="0" xr:uid="{B625F058-7D5F-4F05-8092-ADE1A1D6D420}">
      <text>
        <r>
          <rPr>
            <sz val="9"/>
            <color indexed="81"/>
            <rFont val="Tahoma"/>
            <family val="2"/>
          </rPr>
          <t>- použití klíčového slova HOUR jako název atributu
- LEFT JOIN
- chybí čárka v jednom dotazu</t>
        </r>
      </text>
    </comment>
    <comment ref="AK1" authorId="0" shapeId="0" xr:uid="{F0782EDE-DF37-4829-9382-43378ABB4654}">
      <text>
        <r>
          <rPr>
            <sz val="9"/>
            <color indexed="81"/>
            <rFont val="Tahoma"/>
            <family val="2"/>
          </rPr>
          <t>- použití klíčového slova  FROM a TO, TIMESTAMP, ORDER jako název atributu nebo tabulky
- číslo stránky z footeru se dostalo do dotazů
- chybí středníky na konci SELECT dotazů
- špatné uvozovky v dotazu, které program nemůže přečíst</t>
        </r>
      </text>
    </comment>
    <comment ref="AL1" authorId="0" shapeId="0" xr:uid="{F7C99B21-BD00-464B-B099-E9C00F7BCA20}">
      <text>
        <r>
          <rPr>
            <sz val="9"/>
            <color indexed="81"/>
            <rFont val="Tahoma"/>
            <family val="2"/>
          </rPr>
          <t>- chybí středníky na konci SELECT dotazů
- FULL OUTER JOIN</t>
        </r>
      </text>
    </comment>
    <comment ref="AM1" authorId="0" shapeId="0" xr:uid="{228E01B4-C72C-4C28-A6EE-F4B742424ADD}">
      <text>
        <r>
          <rPr>
            <sz val="9"/>
            <color indexed="81"/>
            <rFont val="Tahoma"/>
            <family val="2"/>
          </rPr>
          <t>- nadpis z headeru se dostal do dotazů (špatné se přečetl soubor)
- chybí středníky na konci SELECT dotazů
-nadbytečná čárka uvnitř dotazů
- použití klíčového slova KEY jako název atributu
- použití již existujících názvu pro integritní omezení</t>
        </r>
      </text>
    </comment>
    <comment ref="AN1" authorId="0" shapeId="0" xr:uid="{B25656DF-59BB-4D49-B997-5D799CD000B0}">
      <text>
        <r>
          <rPr>
            <sz val="9"/>
            <color indexed="81"/>
            <rFont val="Tahoma"/>
            <family val="2"/>
          </rPr>
          <t>- FULL JOIN
- přenos slova uvnitř dotazů na nový řádek
- ON UPDATE/DELETE je použito v ALTER TABLE</t>
        </r>
      </text>
    </comment>
    <comment ref="AO1" authorId="0" shapeId="0" xr:uid="{7A367E0C-9CF5-4A97-B414-1DD1BDBA7089}">
      <text>
        <r>
          <rPr>
            <sz val="9"/>
            <color indexed="81"/>
            <rFont val="Tahoma"/>
            <family val="2"/>
          </rPr>
          <t>- použití již existujících názvu pro integritní omezení
- číslo stránky z footeru se dostalo do dotazů
- chybí středníky na konci SELECT dotazů
- duplikovaný atribut
- chybí atribut v tabulce</t>
        </r>
      </text>
    </comment>
    <comment ref="J2" authorId="0" shapeId="0" xr:uid="{EB496E91-1F3F-4442-9548-142FA92C8071}">
      <text>
        <r>
          <rPr>
            <sz val="9"/>
            <color indexed="81"/>
            <rFont val="Tahoma"/>
            <family val="2"/>
          </rPr>
          <t>- přidání v ALTER TABLE</t>
        </r>
      </text>
    </comment>
    <comment ref="J4" authorId="0" shapeId="0" xr:uid="{B48EA0A4-3C7A-49CB-958B-E3B622AA5CA7}">
      <text>
        <r>
          <rPr>
            <sz val="9"/>
            <color indexed="81"/>
            <rFont val="Tahoma"/>
            <family val="2"/>
          </rPr>
          <t>- přidání v ALTER TABLE</t>
        </r>
      </text>
    </comment>
    <comment ref="N4" authorId="0" shapeId="0" xr:uid="{925FD00B-9807-4849-AA9C-C9C9166518B2}">
      <text>
        <r>
          <rPr>
            <sz val="9"/>
            <color indexed="81"/>
            <rFont val="Tahoma"/>
            <family val="2"/>
          </rPr>
          <t>- použití v tabulce, která se nevytváří kvůli cizímu kličí, který se odkazuje na neexistujicí tabulku</t>
        </r>
      </text>
    </comment>
    <comment ref="AN4" authorId="0" shapeId="0" xr:uid="{CA5D215A-07FA-451E-AE6A-3DC36268E179}">
      <text>
        <r>
          <rPr>
            <sz val="9"/>
            <color indexed="81"/>
            <rFont val="Tahoma"/>
            <family val="2"/>
          </rPr>
          <t>- přidání v ALTER TABLE</t>
        </r>
      </text>
    </comment>
    <comment ref="H7" authorId="0" shapeId="0" xr:uid="{0CE6A4E4-FF90-47C3-A750-8DE7B05C03C2}">
      <text>
        <r>
          <rPr>
            <sz val="9"/>
            <color indexed="81"/>
            <rFont val="Tahoma"/>
            <family val="2"/>
          </rPr>
          <t>- použití písmen s háčky</t>
        </r>
      </text>
    </comment>
    <comment ref="AE9" authorId="0" shapeId="0" xr:uid="{5C49ACE4-C0EF-4A4F-93C5-D409A4F9F008}">
      <text>
        <r>
          <rPr>
            <sz val="9"/>
            <color indexed="81"/>
            <rFont val="Tahoma"/>
            <family val="2"/>
          </rPr>
          <t>- použití písmen s háčky</t>
        </r>
      </text>
    </comment>
    <comment ref="AF12" authorId="0" shapeId="0" xr:uid="{0ECC7C52-50A5-4D26-8811-8111181F92B2}">
      <text>
        <r>
          <rPr>
            <sz val="9"/>
            <color indexed="81"/>
            <rFont val="Tahoma"/>
            <family val="2"/>
          </rPr>
          <t>- použití písmen s háčky</t>
        </r>
      </text>
    </comment>
  </commentList>
</comments>
</file>

<file path=xl/sharedStrings.xml><?xml version="1.0" encoding="utf-8"?>
<sst xmlns="http://schemas.openxmlformats.org/spreadsheetml/2006/main" count="489" uniqueCount="67">
  <si>
    <t>st01</t>
  </si>
  <si>
    <t>st02</t>
  </si>
  <si>
    <t>st03</t>
  </si>
  <si>
    <t>st04</t>
  </si>
  <si>
    <t>st05</t>
  </si>
  <si>
    <t>x</t>
  </si>
  <si>
    <t>o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</si>
  <si>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</si>
  <si>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</si>
  <si>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</si>
  <si>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</si>
  <si>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</si>
  <si>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</si>
  <si>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</si>
  <si>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</si>
  <si>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</si>
  <si>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</si>
  <si>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</si>
  <si>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</si>
  <si>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</si>
  <si>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</si>
  <si>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</si>
  <si>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</si>
  <si>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</si>
  <si>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</si>
  <si>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</si>
  <si>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</si>
  <si>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</si>
  <si>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</si>
  <si>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</si>
  <si>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</si>
  <si>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</si>
  <si>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</si>
  <si>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</si>
  <si>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</si>
  <si>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</si>
  <si>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</si>
  <si>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</si>
  <si>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</si>
  <si>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</si>
  <si>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</si>
  <si>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</si>
  <si>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Řazení a stránkování</t>
  </si>
  <si>
    <t>Množinové operace</t>
  </si>
  <si>
    <t>Vnořený SELECT</t>
  </si>
  <si>
    <t>Agregace</t>
  </si>
  <si>
    <t>Podmínka na data</t>
  </si>
  <si>
    <t>Vnitřní spojení tabulek</t>
  </si>
  <si>
    <t>Vnější spojení tabulek</t>
  </si>
  <si>
    <t>Příkazy pro naplnění tabulek</t>
  </si>
  <si>
    <t>Využití ON UPDATE/DELETE u cizího klíče</t>
  </si>
  <si>
    <t>Využití integritních omezení</t>
  </si>
  <si>
    <t>Definování primárních klíčů ve všech tabulkách</t>
  </si>
  <si>
    <t>Splněno</t>
  </si>
  <si>
    <t>Nesplněno</t>
  </si>
  <si>
    <t>Splněno bez opravy řešení</t>
  </si>
  <si>
    <t>-</t>
  </si>
  <si>
    <t>Nesplněno kvůli programu</t>
  </si>
  <si>
    <t>Nesplněno kvůli studentovi</t>
  </si>
  <si>
    <t>v</t>
  </si>
  <si>
    <t>Splněno bez opravy řešení (nejistě)</t>
  </si>
  <si>
    <t>Splněno po elementární opravě řešení</t>
  </si>
  <si>
    <t>"" - Nesplněno kvůli programu</t>
  </si>
  <si>
    <t>"o" - Splněno po elementární opravě řešení</t>
  </si>
  <si>
    <t>"v" - Splněno bez opravy řešení (nejistě)</t>
  </si>
  <si>
    <t>"x" - Splněno bez opravy řešení</t>
  </si>
  <si>
    <t>"-" - Nesplněno kvůli studentovi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</si>
</sst>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Fill="1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Splnění kritérií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Splněno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Sheet1!$AS$2:$AS$12</c:f>
              <c:numCache>
                <c:formatCode>General</c:formatCode>
                <c:ptCount val="11"/>
                <c:pt idx="0">
                  <c:v>37</c:v>
                </c:pt>
                <c:pt idx="1">
                  <c:v>38</c:v>
                </c:pt>
                <c:pt idx="2">
                  <c:v>32</c:v>
                </c:pt>
                <c:pt idx="3">
                  <c:v>8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31</c:v>
                </c:pt>
                <c:pt idx="8">
                  <c:v>34</c:v>
                </c:pt>
                <c:pt idx="9">
                  <c:v>29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973-B314-3CFF6C5BF138}"/>
            </c:ext>
          </c:extLst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Nesplněno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Sheet1!$AV$2:$AV$12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6B4-B6E1-336AF6DF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862319"/>
        <c:axId val="1083886799"/>
      </c:barChart>
      <c:catAx>
        <c:axId val="1083862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6799"/>
        <c:crosses val="autoZero"/>
        <c:auto val="1"/>
        <c:lblAlgn val="ctr"/>
        <c:lblOffset val="100"/>
        <c:noMultiLvlLbl val="0"/>
      </c:catAx>
      <c:valAx>
        <c:axId val="10838867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Oprava</a:t>
            </a:r>
            <a:r>
              <a:rPr lang="cs-CZ" baseline="0"/>
              <a:t> řešení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Splněno bez opravy řešení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Sheet1!$AP$2:$AP$12</c:f>
              <c:numCache>
                <c:formatCode>General</c:formatCode>
                <c:ptCount val="11"/>
                <c:pt idx="0">
                  <c:v>36</c:v>
                </c:pt>
                <c:pt idx="1">
                  <c:v>37</c:v>
                </c:pt>
                <c:pt idx="2">
                  <c:v>29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A54-9261-F6ECE47B626A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Splněno bez opravy řešení (nejistě)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Sheet1!$AQ$2:$AQ$12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13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6-4C1F-AB75-4FE69B7A3367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Splněno po elementární opravě řešení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Sheet1!$AR$2:$AR$12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6-4C1F-AB75-4FE69B7A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24560"/>
        <c:axId val="164826960"/>
      </c:barChart>
      <c:catAx>
        <c:axId val="16482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6960"/>
        <c:crosses val="autoZero"/>
        <c:auto val="1"/>
        <c:lblAlgn val="ctr"/>
        <c:lblOffset val="100"/>
        <c:noMultiLvlLbl val="0"/>
      </c:catAx>
      <c:valAx>
        <c:axId val="164826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baseline="0">
                <a:effectLst/>
              </a:rPr>
              <a:t>Splnění kritérií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Splněno bez opravy řešení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Sheet1!$AP$2:$AP$12</c:f>
              <c:numCache>
                <c:formatCode>General</c:formatCode>
                <c:ptCount val="11"/>
                <c:pt idx="0">
                  <c:v>36</c:v>
                </c:pt>
                <c:pt idx="1">
                  <c:v>37</c:v>
                </c:pt>
                <c:pt idx="2">
                  <c:v>29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EED-8B7C-1AF69FB48828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Splněno bez opravy řešení (nejistě)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Sheet1!$AQ$2:$AQ$12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13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D-4A18-9A92-58C73FD2CF5E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Splněno po elementární opravě řešení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Sheet1!$AR$2:$AR$12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D-4A18-9A92-58C73FD2CF5E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Nesplněno kvůli programu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Sheet1!$AT$2:$AT$12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D-4A18-9A92-58C73FD2CF5E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Nesplněno kvůli studentovi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Sheet1!$AU$2:$AU$12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32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D-4A18-9A92-58C73FD2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714351"/>
        <c:axId val="555718191"/>
      </c:barChart>
      <c:catAx>
        <c:axId val="55571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8191"/>
        <c:crosses val="autoZero"/>
        <c:auto val="1"/>
        <c:lblAlgn val="ctr"/>
        <c:lblOffset val="100"/>
        <c:noMultiLvlLbl val="0"/>
      </c:catAx>
      <c:valAx>
        <c:axId val="555718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3-4E5C-9387-33E4B19B6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B3-4E5C-9387-33E4B19B6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3-4E5C-9387-33E4B19B6F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3-4E5C-9387-33E4B19B6F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B3-4E5C-9387-33E4B19B6F65}"/>
              </c:ext>
            </c:extLst>
          </c:dPt>
          <c:dLbls>
            <c:dLbl>
              <c:idx val="0"/>
              <c:layout>
                <c:manualLayout>
                  <c:x val="1.3899045142894684E-2"/>
                  <c:y val="-0.111714265898222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E5C-9387-33E4B19B6F65}"/>
                </c:ext>
              </c:extLst>
            </c:dLbl>
            <c:dLbl>
              <c:idx val="1"/>
              <c:layout>
                <c:manualLayout>
                  <c:x val="-7.8761255809737044E-2"/>
                  <c:y val="-4.2967025345470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E5C-9387-33E4B19B6F65}"/>
                </c:ext>
              </c:extLst>
            </c:dLbl>
            <c:dLbl>
              <c:idx val="2"/>
              <c:layout>
                <c:manualLayout>
                  <c:x val="-5.7912688095394876E-2"/>
                  <c:y val="8.593405069094022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E5C-9387-33E4B19B6F65}"/>
                </c:ext>
              </c:extLst>
            </c:dLbl>
            <c:dLbl>
              <c:idx val="3"/>
              <c:layout>
                <c:manualLayout>
                  <c:x val="-6.254570314302646E-2"/>
                  <c:y val="-3.00769177418291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B3-4E5C-9387-33E4B19B6F65}"/>
                </c:ext>
              </c:extLst>
            </c:dLbl>
            <c:dLbl>
              <c:idx val="4"/>
              <c:layout>
                <c:manualLayout>
                  <c:x val="-6.9495225714473877E-2"/>
                  <c:y val="3.4373620276376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E5C-9387-33E4B19B6F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(Sheet1!$AP$1,Sheet1!$AQ$1,Sheet1!$AR$1,Sheet1!$AT$1,Sheet1!$AU$1)</c:f>
              <c:strCache>
                <c:ptCount val="5"/>
                <c:pt idx="0">
                  <c:v>Splněno bez opravy řešení</c:v>
                </c:pt>
                <c:pt idx="1">
                  <c:v>Splněno bez opravy řešení (nejistě)</c:v>
                </c:pt>
                <c:pt idx="2">
                  <c:v>Splněno po elementární opravě řešení</c:v>
                </c:pt>
                <c:pt idx="3">
                  <c:v>Nesplněno kvůli programu</c:v>
                </c:pt>
                <c:pt idx="4">
                  <c:v>Nesplněno kvůli studentovi</c:v>
                </c:pt>
              </c:strCache>
            </c:strRef>
          </c:cat>
          <c:val>
            <c:numRef>
              <c:f>(Sheet1!$AP$13,Sheet1!$AQ$13,Sheet1!$AR$13,Sheet1!$AT$13,Sheet1!$AU$13)</c:f>
              <c:numCache>
                <c:formatCode>General</c:formatCode>
                <c:ptCount val="5"/>
                <c:pt idx="0">
                  <c:v>210</c:v>
                </c:pt>
                <c:pt idx="1">
                  <c:v>74</c:v>
                </c:pt>
                <c:pt idx="2">
                  <c:v>57</c:v>
                </c:pt>
                <c:pt idx="3">
                  <c:v>14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E5C-9387-33E4B19B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16</xdr:row>
      <xdr:rowOff>184484</xdr:rowOff>
    </xdr:from>
    <xdr:to>
      <xdr:col>11</xdr:col>
      <xdr:colOff>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56B5A-0BED-301B-3753-F3B323F05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605789</xdr:colOff>
      <xdr:row>33</xdr:row>
      <xdr:rowOff>184481</xdr:rowOff>
    </xdr:from>
    <xdr:to>
      <xdr:col>21</xdr:col>
      <xdr:colOff>0</xdr:colOff>
      <xdr:row>50</xdr:row>
      <xdr:rowOff>184480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40363-121A-8EE4-38A9-C85A8E1A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4009</xdr:colOff>
      <xdr:row>34</xdr:row>
      <xdr:rowOff>4009</xdr:rowOff>
    </xdr:from>
    <xdr:to>
      <xdr:col>11</xdr:col>
      <xdr:colOff>0</xdr:colOff>
      <xdr:row>50</xdr:row>
      <xdr:rowOff>184482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F867B-0AD3-289A-6BE7-EAB0DCAE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4009</xdr:colOff>
      <xdr:row>17</xdr:row>
      <xdr:rowOff>4008</xdr:rowOff>
    </xdr:from>
    <xdr:to>
      <xdr:col>21</xdr:col>
      <xdr:colOff>0</xdr:colOff>
      <xdr:row>33</xdr:row>
      <xdr:rowOff>8016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C7EF97-139C-0A66-3684-F3AA40C6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"/>
  <sheetViews>
    <sheetView tabSelected="1" zoomScale="95" workbookViewId="0">
      <pane xSplit="1" topLeftCell="B1" activePane="topRight" state="frozen"/>
      <selection pane="topRight" activeCell="AN4" sqref="AN4"/>
    </sheetView>
  </sheetViews>
  <sheetFormatPr defaultRowHeight="14.4" x14ac:dyDescent="0.3"/>
  <cols>
    <col min="1" max="1" width="40.109375" style="2" customWidth="1"/>
    <col min="2" max="41" width="8.88671875" style="1"/>
    <col min="42" max="48" width="34.109375" style="1" customWidth="1"/>
    <col min="49" max="16384" width="8.88671875" style="1"/>
  </cols>
  <sheetData>
    <row r="1" spans="1:48" x14ac:dyDescent="0.3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1" t="s">
        <v>55</v>
      </c>
      <c r="AQ1" s="1" t="s">
        <v>60</v>
      </c>
      <c r="AR1" s="1" t="s">
        <v>61</v>
      </c>
      <c r="AS1" s="1" t="s">
        <v>53</v>
      </c>
      <c r="AT1" s="1" t="s">
        <v>57</v>
      </c>
      <c r="AU1" s="1" t="s">
        <v>58</v>
      </c>
      <c r="AV1" s="1" t="s">
        <v>54</v>
      </c>
    </row>
    <row r="2" spans="1:48" x14ac:dyDescent="0.3">
      <c r="A2" s="2" t="s">
        <v>52</v>
      </c>
      <c r="B2" s="1" t="s">
        <v>5</v>
      </c>
      <c r="C2" s="1" t="s">
        <v>5</v>
      </c>
      <c r="D2" s="1" t="s">
        <v>5</v>
      </c>
      <c r="E2" s="1" t="s">
        <v>5</v>
      </c>
      <c r="F2" s="3" t="s">
        <v>5</v>
      </c>
      <c r="G2" s="1" t="s">
        <v>5</v>
      </c>
      <c r="H2" s="1" t="s">
        <v>5</v>
      </c>
      <c r="I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6</v>
      </c>
      <c r="P2" s="1" t="s">
        <v>5</v>
      </c>
      <c r="Q2" s="1" t="s">
        <v>56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56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>
        <f>COUNTIF(A2:AO2, "x")</f>
        <v>36</v>
      </c>
      <c r="AQ2" s="1">
        <f>COUNTIF(A2:AO2, "v")</f>
        <v>0</v>
      </c>
      <c r="AR2" s="1">
        <f>COUNTIF(A2:AO2, "o")</f>
        <v>1</v>
      </c>
      <c r="AS2" s="1">
        <f>AP2+AR2+AQ2</f>
        <v>37</v>
      </c>
      <c r="AT2" s="1">
        <f>COUNTIF(A2:AO2, "")</f>
        <v>1</v>
      </c>
      <c r="AU2" s="1">
        <f>COUNTIF(A2:AO2, "-")</f>
        <v>2</v>
      </c>
      <c r="AV2" s="1">
        <f>AT2+AU2</f>
        <v>3</v>
      </c>
    </row>
    <row r="3" spans="1:48" x14ac:dyDescent="0.3">
      <c r="A3" s="2" t="s">
        <v>51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6</v>
      </c>
      <c r="P3" s="1" t="s">
        <v>5</v>
      </c>
      <c r="Q3" s="1" t="s">
        <v>56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56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>
        <f t="shared" ref="AP3:AP12" si="0">COUNTIF(A3:AO3, "x")</f>
        <v>37</v>
      </c>
      <c r="AQ3" s="1">
        <f t="shared" ref="AQ3:AQ12" si="1">COUNTIF(A3:AO3, "v")</f>
        <v>0</v>
      </c>
      <c r="AR3" s="1">
        <f t="shared" ref="AR3:AR12" si="2">COUNTIF(A3:AO3, "o")</f>
        <v>1</v>
      </c>
      <c r="AS3" s="1">
        <f t="shared" ref="AS3:AS13" si="3">AP3+AR3+AQ3</f>
        <v>38</v>
      </c>
      <c r="AT3" s="1">
        <f t="shared" ref="AT3:AT12" si="4">COUNTIF(A3:AO3, "")</f>
        <v>0</v>
      </c>
      <c r="AU3" s="1">
        <f t="shared" ref="AU3:AU12" si="5">COUNTIF(A3:AO3, "-")</f>
        <v>2</v>
      </c>
      <c r="AV3" s="1">
        <f>AT3+AU3</f>
        <v>2</v>
      </c>
    </row>
    <row r="4" spans="1:48" x14ac:dyDescent="0.3">
      <c r="A4" s="2" t="s">
        <v>50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K4" s="1" t="s">
        <v>5</v>
      </c>
      <c r="L4" s="1" t="s">
        <v>6</v>
      </c>
      <c r="M4" s="1" t="s">
        <v>5</v>
      </c>
      <c r="O4" s="1" t="s">
        <v>56</v>
      </c>
      <c r="P4" s="1" t="s">
        <v>5</v>
      </c>
      <c r="Q4" s="1" t="s">
        <v>56</v>
      </c>
      <c r="R4" s="1" t="s">
        <v>5</v>
      </c>
      <c r="S4" s="1" t="s">
        <v>56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5</v>
      </c>
      <c r="Y4" s="1" t="s">
        <v>56</v>
      </c>
      <c r="Z4" s="1" t="s">
        <v>6</v>
      </c>
      <c r="AA4" s="1" t="s">
        <v>5</v>
      </c>
      <c r="AB4" s="1" t="s">
        <v>5</v>
      </c>
      <c r="AC4" s="1" t="s">
        <v>56</v>
      </c>
      <c r="AD4" s="1" t="s">
        <v>6</v>
      </c>
      <c r="AE4" s="1" t="s">
        <v>5</v>
      </c>
      <c r="AF4" s="1" t="s">
        <v>5</v>
      </c>
      <c r="AG4" s="1" t="s">
        <v>5</v>
      </c>
      <c r="AH4" s="1" t="s">
        <v>5</v>
      </c>
      <c r="AI4" s="1" t="s">
        <v>5</v>
      </c>
      <c r="AJ4" s="1" t="s">
        <v>5</v>
      </c>
      <c r="AK4" s="1" t="s">
        <v>5</v>
      </c>
      <c r="AL4" s="1" t="s">
        <v>5</v>
      </c>
      <c r="AM4" s="1" t="s">
        <v>5</v>
      </c>
      <c r="AO4" s="1" t="s">
        <v>5</v>
      </c>
      <c r="AP4" s="1">
        <f t="shared" si="0"/>
        <v>29</v>
      </c>
      <c r="AQ4" s="1">
        <f t="shared" si="1"/>
        <v>0</v>
      </c>
      <c r="AR4" s="1">
        <f t="shared" si="2"/>
        <v>3</v>
      </c>
      <c r="AS4" s="1">
        <f t="shared" si="3"/>
        <v>32</v>
      </c>
      <c r="AT4" s="1">
        <f t="shared" si="4"/>
        <v>3</v>
      </c>
      <c r="AU4" s="1">
        <f t="shared" si="5"/>
        <v>5</v>
      </c>
      <c r="AV4" s="1">
        <f t="shared" ref="AV4:AV12" si="6">AT4+AU4</f>
        <v>8</v>
      </c>
    </row>
    <row r="5" spans="1:48" x14ac:dyDescent="0.3">
      <c r="A5" s="2" t="s">
        <v>49</v>
      </c>
      <c r="B5" s="1" t="s">
        <v>56</v>
      </c>
      <c r="C5" s="1" t="s">
        <v>56</v>
      </c>
      <c r="D5" s="1" t="s">
        <v>56</v>
      </c>
      <c r="E5" s="1" t="s">
        <v>5</v>
      </c>
      <c r="F5" s="1" t="s">
        <v>5</v>
      </c>
      <c r="G5" s="1" t="s">
        <v>56</v>
      </c>
      <c r="H5" s="1" t="s">
        <v>56</v>
      </c>
      <c r="I5" s="1" t="s">
        <v>56</v>
      </c>
      <c r="J5" s="1" t="s">
        <v>5</v>
      </c>
      <c r="K5" s="1" t="s">
        <v>56</v>
      </c>
      <c r="L5" s="1" t="s">
        <v>56</v>
      </c>
      <c r="M5" s="1" t="s">
        <v>5</v>
      </c>
      <c r="N5" s="1" t="s">
        <v>56</v>
      </c>
      <c r="O5" s="1" t="s">
        <v>56</v>
      </c>
      <c r="P5" s="1" t="s">
        <v>5</v>
      </c>
      <c r="Q5" s="1" t="s">
        <v>56</v>
      </c>
      <c r="R5" s="1" t="s">
        <v>56</v>
      </c>
      <c r="S5" s="1" t="s">
        <v>5</v>
      </c>
      <c r="T5" s="1" t="s">
        <v>56</v>
      </c>
      <c r="U5" s="1" t="s">
        <v>56</v>
      </c>
      <c r="V5" s="1" t="s">
        <v>5</v>
      </c>
      <c r="W5" s="1" t="s">
        <v>56</v>
      </c>
      <c r="X5" s="1" t="s">
        <v>56</v>
      </c>
      <c r="Y5" s="1" t="s">
        <v>56</v>
      </c>
      <c r="Z5" s="1" t="s">
        <v>56</v>
      </c>
      <c r="AA5" s="1" t="s">
        <v>56</v>
      </c>
      <c r="AB5" s="1" t="s">
        <v>56</v>
      </c>
      <c r="AC5" s="1" t="s">
        <v>56</v>
      </c>
      <c r="AD5" s="1" t="s">
        <v>56</v>
      </c>
      <c r="AE5" s="1" t="s">
        <v>56</v>
      </c>
      <c r="AF5" s="1" t="s">
        <v>56</v>
      </c>
      <c r="AG5" s="1" t="s">
        <v>56</v>
      </c>
      <c r="AH5" s="1" t="s">
        <v>56</v>
      </c>
      <c r="AI5" s="1" t="s">
        <v>5</v>
      </c>
      <c r="AJ5" s="1" t="s">
        <v>56</v>
      </c>
      <c r="AK5" s="1" t="s">
        <v>56</v>
      </c>
      <c r="AL5" s="1" t="s">
        <v>56</v>
      </c>
      <c r="AM5" s="1" t="s">
        <v>56</v>
      </c>
      <c r="AN5" s="1" t="s">
        <v>56</v>
      </c>
      <c r="AO5" s="1" t="s">
        <v>56</v>
      </c>
      <c r="AP5" s="1">
        <f t="shared" si="0"/>
        <v>8</v>
      </c>
      <c r="AQ5" s="1">
        <f t="shared" si="1"/>
        <v>0</v>
      </c>
      <c r="AR5" s="1">
        <f t="shared" si="2"/>
        <v>0</v>
      </c>
      <c r="AS5" s="1">
        <f t="shared" si="3"/>
        <v>8</v>
      </c>
      <c r="AT5" s="1">
        <f t="shared" si="4"/>
        <v>0</v>
      </c>
      <c r="AU5" s="1">
        <f t="shared" si="5"/>
        <v>32</v>
      </c>
      <c r="AV5" s="1">
        <f t="shared" si="6"/>
        <v>32</v>
      </c>
    </row>
    <row r="6" spans="1:48" x14ac:dyDescent="0.3">
      <c r="A6" s="2" t="s">
        <v>48</v>
      </c>
      <c r="B6" s="1" t="s">
        <v>59</v>
      </c>
      <c r="C6" s="1" t="s">
        <v>6</v>
      </c>
      <c r="D6" s="1" t="s">
        <v>5</v>
      </c>
      <c r="E6" s="1" t="s">
        <v>5</v>
      </c>
      <c r="F6" s="1" t="s">
        <v>59</v>
      </c>
      <c r="G6" s="1" t="s">
        <v>56</v>
      </c>
      <c r="H6" s="1" t="s">
        <v>59</v>
      </c>
      <c r="I6" s="1" t="s">
        <v>59</v>
      </c>
      <c r="J6" s="1" t="s">
        <v>59</v>
      </c>
      <c r="K6" s="1" t="s">
        <v>6</v>
      </c>
      <c r="L6" s="1" t="s">
        <v>59</v>
      </c>
      <c r="M6" s="1" t="s">
        <v>5</v>
      </c>
      <c r="N6" s="1" t="s">
        <v>59</v>
      </c>
      <c r="O6" s="1" t="s">
        <v>59</v>
      </c>
      <c r="P6" s="1" t="s">
        <v>5</v>
      </c>
      <c r="Q6" s="1" t="s">
        <v>56</v>
      </c>
      <c r="R6" s="1" t="s">
        <v>56</v>
      </c>
      <c r="S6" s="1" t="s">
        <v>6</v>
      </c>
      <c r="T6" s="1" t="s">
        <v>5</v>
      </c>
      <c r="U6" s="1" t="s">
        <v>56</v>
      </c>
      <c r="W6" s="1" t="s">
        <v>6</v>
      </c>
      <c r="X6" s="1" t="s">
        <v>5</v>
      </c>
      <c r="Y6" s="1" t="s">
        <v>56</v>
      </c>
      <c r="Z6" s="1" t="s">
        <v>59</v>
      </c>
      <c r="AA6" s="1" t="s">
        <v>5</v>
      </c>
      <c r="AB6" s="1" t="s">
        <v>5</v>
      </c>
      <c r="AC6" s="1" t="s">
        <v>5</v>
      </c>
      <c r="AD6" s="1" t="s">
        <v>59</v>
      </c>
      <c r="AE6" s="1" t="s">
        <v>6</v>
      </c>
      <c r="AF6" s="1" t="s">
        <v>5</v>
      </c>
      <c r="AG6" s="1" t="s">
        <v>59</v>
      </c>
      <c r="AH6" s="1" t="s">
        <v>56</v>
      </c>
      <c r="AI6" s="1" t="s">
        <v>59</v>
      </c>
      <c r="AJ6" s="1" t="s">
        <v>5</v>
      </c>
      <c r="AK6" s="1" t="s">
        <v>6</v>
      </c>
      <c r="AL6" s="1" t="s">
        <v>59</v>
      </c>
      <c r="AM6" s="1" t="s">
        <v>56</v>
      </c>
      <c r="AN6" s="1" t="s">
        <v>59</v>
      </c>
      <c r="AO6" s="1" t="s">
        <v>6</v>
      </c>
      <c r="AP6" s="1">
        <f t="shared" si="0"/>
        <v>11</v>
      </c>
      <c r="AQ6" s="1">
        <f t="shared" si="1"/>
        <v>14</v>
      </c>
      <c r="AR6" s="1">
        <f t="shared" si="2"/>
        <v>7</v>
      </c>
      <c r="AS6" s="1">
        <f t="shared" si="3"/>
        <v>32</v>
      </c>
      <c r="AT6" s="1">
        <f t="shared" si="4"/>
        <v>1</v>
      </c>
      <c r="AU6" s="1">
        <f t="shared" si="5"/>
        <v>7</v>
      </c>
      <c r="AV6" s="1">
        <f t="shared" si="6"/>
        <v>8</v>
      </c>
    </row>
    <row r="7" spans="1:48" x14ac:dyDescent="0.3">
      <c r="A7" s="2" t="s">
        <v>47</v>
      </c>
      <c r="B7" s="1" t="s">
        <v>59</v>
      </c>
      <c r="C7" s="1" t="s">
        <v>6</v>
      </c>
      <c r="D7" s="1" t="s">
        <v>59</v>
      </c>
      <c r="E7" s="1" t="s">
        <v>5</v>
      </c>
      <c r="F7" s="1" t="s">
        <v>5</v>
      </c>
      <c r="G7" s="1" t="s">
        <v>56</v>
      </c>
      <c r="I7" s="1" t="s">
        <v>59</v>
      </c>
      <c r="J7" s="1" t="s">
        <v>59</v>
      </c>
      <c r="K7" s="1" t="s">
        <v>6</v>
      </c>
      <c r="L7" s="1" t="s">
        <v>59</v>
      </c>
      <c r="M7" s="1" t="s">
        <v>5</v>
      </c>
      <c r="N7" s="1" t="s">
        <v>59</v>
      </c>
      <c r="O7" s="1" t="s">
        <v>59</v>
      </c>
      <c r="P7" s="1" t="s">
        <v>5</v>
      </c>
      <c r="Q7" s="1" t="s">
        <v>56</v>
      </c>
      <c r="R7" s="1" t="s">
        <v>5</v>
      </c>
      <c r="S7" s="1" t="s">
        <v>6</v>
      </c>
      <c r="T7" s="1" t="s">
        <v>5</v>
      </c>
      <c r="U7" s="1" t="s">
        <v>56</v>
      </c>
      <c r="W7" s="1" t="s">
        <v>6</v>
      </c>
      <c r="X7" s="1" t="s">
        <v>5</v>
      </c>
      <c r="Y7" s="1" t="s">
        <v>56</v>
      </c>
      <c r="Z7" s="1" t="s">
        <v>59</v>
      </c>
      <c r="AA7" s="1" t="s">
        <v>5</v>
      </c>
      <c r="AB7" s="1" t="s">
        <v>5</v>
      </c>
      <c r="AC7" s="1" t="s">
        <v>59</v>
      </c>
      <c r="AD7" s="1" t="s">
        <v>59</v>
      </c>
      <c r="AE7" s="1" t="s">
        <v>59</v>
      </c>
      <c r="AF7" s="1" t="s">
        <v>5</v>
      </c>
      <c r="AG7" s="1" t="s">
        <v>5</v>
      </c>
      <c r="AH7" s="1" t="s">
        <v>56</v>
      </c>
      <c r="AI7" s="1" t="s">
        <v>59</v>
      </c>
      <c r="AJ7" s="1" t="s">
        <v>5</v>
      </c>
      <c r="AK7" s="1" t="s">
        <v>6</v>
      </c>
      <c r="AL7" s="1" t="s">
        <v>5</v>
      </c>
      <c r="AM7" s="1" t="s">
        <v>59</v>
      </c>
      <c r="AN7" s="1" t="s">
        <v>5</v>
      </c>
      <c r="AO7" s="1" t="s">
        <v>6</v>
      </c>
      <c r="AP7" s="1">
        <f t="shared" si="0"/>
        <v>14</v>
      </c>
      <c r="AQ7" s="1">
        <f t="shared" si="1"/>
        <v>13</v>
      </c>
      <c r="AR7" s="1">
        <f t="shared" si="2"/>
        <v>6</v>
      </c>
      <c r="AS7" s="1">
        <f t="shared" si="3"/>
        <v>33</v>
      </c>
      <c r="AT7" s="1">
        <f t="shared" si="4"/>
        <v>2</v>
      </c>
      <c r="AU7" s="1">
        <f t="shared" si="5"/>
        <v>5</v>
      </c>
      <c r="AV7" s="1">
        <f t="shared" si="6"/>
        <v>7</v>
      </c>
    </row>
    <row r="8" spans="1:48" x14ac:dyDescent="0.3">
      <c r="A8" s="2" t="s">
        <v>46</v>
      </c>
      <c r="B8" s="1" t="s">
        <v>5</v>
      </c>
      <c r="C8" s="1" t="s">
        <v>6</v>
      </c>
      <c r="D8" s="1" t="s">
        <v>5</v>
      </c>
      <c r="E8" s="1" t="s">
        <v>5</v>
      </c>
      <c r="F8" s="1" t="s">
        <v>5</v>
      </c>
      <c r="G8" s="1" t="s">
        <v>56</v>
      </c>
      <c r="H8" s="1" t="s">
        <v>6</v>
      </c>
      <c r="I8" s="1" t="s">
        <v>59</v>
      </c>
      <c r="J8" s="1" t="s">
        <v>5</v>
      </c>
      <c r="K8" s="1" t="s">
        <v>5</v>
      </c>
      <c r="L8" s="1" t="s">
        <v>59</v>
      </c>
      <c r="M8" s="1" t="s">
        <v>5</v>
      </c>
      <c r="N8" s="1" t="s">
        <v>59</v>
      </c>
      <c r="O8" s="1" t="s">
        <v>59</v>
      </c>
      <c r="P8" s="1" t="s">
        <v>5</v>
      </c>
      <c r="Q8" s="1" t="s">
        <v>56</v>
      </c>
      <c r="R8" s="1" t="s">
        <v>5</v>
      </c>
      <c r="S8" s="1" t="s">
        <v>6</v>
      </c>
      <c r="T8" s="1" t="s">
        <v>5</v>
      </c>
      <c r="U8" s="1" t="s">
        <v>56</v>
      </c>
      <c r="W8" s="1" t="s">
        <v>6</v>
      </c>
      <c r="X8" s="1" t="s">
        <v>5</v>
      </c>
      <c r="Y8" s="1" t="s">
        <v>56</v>
      </c>
      <c r="Z8" s="1" t="s">
        <v>59</v>
      </c>
      <c r="AA8" s="1" t="s">
        <v>5</v>
      </c>
      <c r="AB8" s="1" t="s">
        <v>5</v>
      </c>
      <c r="AC8" s="1" t="s">
        <v>5</v>
      </c>
      <c r="AD8" s="1" t="s">
        <v>6</v>
      </c>
      <c r="AE8" s="1" t="s">
        <v>59</v>
      </c>
      <c r="AF8" s="1" t="s">
        <v>5</v>
      </c>
      <c r="AG8" s="1" t="s">
        <v>5</v>
      </c>
      <c r="AH8" s="1" t="s">
        <v>56</v>
      </c>
      <c r="AI8" s="1" t="s">
        <v>59</v>
      </c>
      <c r="AJ8" s="1" t="s">
        <v>5</v>
      </c>
      <c r="AK8" s="1" t="s">
        <v>5</v>
      </c>
      <c r="AL8" s="1" t="s">
        <v>59</v>
      </c>
      <c r="AM8" s="1" t="s">
        <v>5</v>
      </c>
      <c r="AN8" s="1" t="s">
        <v>5</v>
      </c>
      <c r="AO8" s="1" t="s">
        <v>6</v>
      </c>
      <c r="AP8" s="1">
        <f t="shared" si="0"/>
        <v>20</v>
      </c>
      <c r="AQ8" s="1">
        <f t="shared" si="1"/>
        <v>8</v>
      </c>
      <c r="AR8" s="1">
        <f t="shared" si="2"/>
        <v>6</v>
      </c>
      <c r="AS8" s="1">
        <f t="shared" si="3"/>
        <v>34</v>
      </c>
      <c r="AT8" s="1">
        <f t="shared" si="4"/>
        <v>1</v>
      </c>
      <c r="AU8" s="1">
        <f t="shared" si="5"/>
        <v>5</v>
      </c>
      <c r="AV8" s="1">
        <f t="shared" si="6"/>
        <v>6</v>
      </c>
    </row>
    <row r="9" spans="1:48" x14ac:dyDescent="0.3">
      <c r="A9" s="2" t="s">
        <v>45</v>
      </c>
      <c r="B9" s="1" t="s">
        <v>5</v>
      </c>
      <c r="C9" s="1" t="s">
        <v>6</v>
      </c>
      <c r="D9" s="1" t="s">
        <v>56</v>
      </c>
      <c r="E9" s="1" t="s">
        <v>5</v>
      </c>
      <c r="F9" s="1" t="s">
        <v>5</v>
      </c>
      <c r="G9" s="1" t="s">
        <v>56</v>
      </c>
      <c r="H9" s="1" t="s">
        <v>6</v>
      </c>
      <c r="I9" s="1" t="s">
        <v>59</v>
      </c>
      <c r="J9" s="1" t="s">
        <v>59</v>
      </c>
      <c r="K9" s="1" t="s">
        <v>5</v>
      </c>
      <c r="L9" s="1" t="s">
        <v>59</v>
      </c>
      <c r="M9" s="1" t="s">
        <v>5</v>
      </c>
      <c r="N9" s="1" t="s">
        <v>59</v>
      </c>
      <c r="O9" s="1" t="s">
        <v>6</v>
      </c>
      <c r="P9" s="1" t="s">
        <v>5</v>
      </c>
      <c r="Q9" s="1" t="s">
        <v>56</v>
      </c>
      <c r="R9" s="1" t="s">
        <v>5</v>
      </c>
      <c r="S9" s="1" t="s">
        <v>6</v>
      </c>
      <c r="T9" s="1" t="s">
        <v>59</v>
      </c>
      <c r="U9" s="1" t="s">
        <v>56</v>
      </c>
      <c r="W9" s="1" t="s">
        <v>6</v>
      </c>
      <c r="X9" s="1" t="s">
        <v>5</v>
      </c>
      <c r="Y9" s="1" t="s">
        <v>56</v>
      </c>
      <c r="Z9" s="1" t="s">
        <v>6</v>
      </c>
      <c r="AA9" s="1" t="s">
        <v>5</v>
      </c>
      <c r="AB9" s="1" t="s">
        <v>5</v>
      </c>
      <c r="AC9" s="1" t="s">
        <v>5</v>
      </c>
      <c r="AD9" s="1" t="s">
        <v>6</v>
      </c>
      <c r="AF9" s="1" t="s">
        <v>5</v>
      </c>
      <c r="AG9" s="1" t="s">
        <v>59</v>
      </c>
      <c r="AH9" s="1" t="s">
        <v>56</v>
      </c>
      <c r="AI9" s="1" t="s">
        <v>59</v>
      </c>
      <c r="AJ9" s="1" t="s">
        <v>59</v>
      </c>
      <c r="AK9" s="1" t="s">
        <v>5</v>
      </c>
      <c r="AL9" s="1" t="s">
        <v>59</v>
      </c>
      <c r="AM9" s="1" t="s">
        <v>56</v>
      </c>
      <c r="AN9" s="1" t="s">
        <v>5</v>
      </c>
      <c r="AO9" s="1" t="s">
        <v>6</v>
      </c>
      <c r="AP9" s="1">
        <f t="shared" si="0"/>
        <v>14</v>
      </c>
      <c r="AQ9" s="1">
        <f t="shared" si="1"/>
        <v>9</v>
      </c>
      <c r="AR9" s="1">
        <f t="shared" si="2"/>
        <v>8</v>
      </c>
      <c r="AS9" s="1">
        <f t="shared" si="3"/>
        <v>31</v>
      </c>
      <c r="AT9" s="1">
        <f t="shared" si="4"/>
        <v>2</v>
      </c>
      <c r="AU9" s="1">
        <f t="shared" si="5"/>
        <v>7</v>
      </c>
      <c r="AV9" s="1">
        <f t="shared" si="6"/>
        <v>9</v>
      </c>
    </row>
    <row r="10" spans="1:48" x14ac:dyDescent="0.3">
      <c r="A10" s="2" t="s">
        <v>42</v>
      </c>
      <c r="B10" s="1" t="s">
        <v>5</v>
      </c>
      <c r="C10" s="1" t="s">
        <v>6</v>
      </c>
      <c r="D10" s="1" t="s">
        <v>5</v>
      </c>
      <c r="E10" s="1" t="s">
        <v>5</v>
      </c>
      <c r="F10" s="1" t="s">
        <v>5</v>
      </c>
      <c r="G10" s="1" t="s">
        <v>56</v>
      </c>
      <c r="H10" s="1" t="s">
        <v>6</v>
      </c>
      <c r="I10" s="1" t="s">
        <v>59</v>
      </c>
      <c r="J10" s="1" t="s">
        <v>5</v>
      </c>
      <c r="K10" s="1" t="s">
        <v>6</v>
      </c>
      <c r="L10" s="1" t="s">
        <v>59</v>
      </c>
      <c r="M10" s="1" t="s">
        <v>5</v>
      </c>
      <c r="N10" s="1" t="s">
        <v>59</v>
      </c>
      <c r="O10" s="1" t="s">
        <v>59</v>
      </c>
      <c r="P10" s="1" t="s">
        <v>5</v>
      </c>
      <c r="Q10" s="1" t="s">
        <v>56</v>
      </c>
      <c r="R10" s="1" t="s">
        <v>5</v>
      </c>
      <c r="S10" s="1" t="s">
        <v>6</v>
      </c>
      <c r="T10" s="1" t="s">
        <v>5</v>
      </c>
      <c r="U10" s="1" t="s">
        <v>56</v>
      </c>
      <c r="W10" s="1" t="s">
        <v>6</v>
      </c>
      <c r="X10" s="1" t="s">
        <v>5</v>
      </c>
      <c r="Y10" s="1" t="s">
        <v>56</v>
      </c>
      <c r="Z10" s="1" t="s">
        <v>6</v>
      </c>
      <c r="AA10" s="1" t="s">
        <v>5</v>
      </c>
      <c r="AB10" s="1" t="s">
        <v>5</v>
      </c>
      <c r="AC10" s="1" t="s">
        <v>59</v>
      </c>
      <c r="AD10" s="1" t="s">
        <v>6</v>
      </c>
      <c r="AE10" s="1" t="s">
        <v>59</v>
      </c>
      <c r="AF10" s="1" t="s">
        <v>5</v>
      </c>
      <c r="AG10" s="1" t="s">
        <v>5</v>
      </c>
      <c r="AH10" s="1" t="s">
        <v>56</v>
      </c>
      <c r="AI10" s="1" t="s">
        <v>59</v>
      </c>
      <c r="AJ10" s="1" t="s">
        <v>59</v>
      </c>
      <c r="AK10" s="1" t="s">
        <v>59</v>
      </c>
      <c r="AL10" s="1" t="s">
        <v>5</v>
      </c>
      <c r="AM10" s="1" t="s">
        <v>5</v>
      </c>
      <c r="AN10" s="1" t="s">
        <v>5</v>
      </c>
      <c r="AO10" s="1" t="s">
        <v>6</v>
      </c>
      <c r="AP10" s="1">
        <f t="shared" si="0"/>
        <v>17</v>
      </c>
      <c r="AQ10" s="1">
        <f t="shared" si="1"/>
        <v>9</v>
      </c>
      <c r="AR10" s="1">
        <f t="shared" si="2"/>
        <v>8</v>
      </c>
      <c r="AS10" s="1">
        <f t="shared" si="3"/>
        <v>34</v>
      </c>
      <c r="AT10" s="1">
        <f t="shared" si="4"/>
        <v>1</v>
      </c>
      <c r="AU10" s="1">
        <f t="shared" si="5"/>
        <v>5</v>
      </c>
      <c r="AV10" s="1">
        <f t="shared" si="6"/>
        <v>6</v>
      </c>
    </row>
    <row r="11" spans="1:48" x14ac:dyDescent="0.3">
      <c r="A11" s="2" t="s">
        <v>43</v>
      </c>
      <c r="B11" s="1" t="s">
        <v>59</v>
      </c>
      <c r="C11" s="1" t="s">
        <v>6</v>
      </c>
      <c r="D11" s="1" t="s">
        <v>5</v>
      </c>
      <c r="E11" s="1" t="s">
        <v>5</v>
      </c>
      <c r="F11" s="1" t="s">
        <v>59</v>
      </c>
      <c r="G11" s="1" t="s">
        <v>56</v>
      </c>
      <c r="H11" s="1" t="s">
        <v>6</v>
      </c>
      <c r="I11" s="1" t="s">
        <v>56</v>
      </c>
      <c r="J11" s="1" t="s">
        <v>6</v>
      </c>
      <c r="K11" s="1" t="s">
        <v>6</v>
      </c>
      <c r="L11" s="1" t="s">
        <v>59</v>
      </c>
      <c r="M11" s="1" t="s">
        <v>5</v>
      </c>
      <c r="N11" s="1" t="s">
        <v>59</v>
      </c>
      <c r="O11" s="1" t="s">
        <v>6</v>
      </c>
      <c r="P11" s="1" t="s">
        <v>5</v>
      </c>
      <c r="Q11" s="1" t="s">
        <v>56</v>
      </c>
      <c r="R11" s="1" t="s">
        <v>5</v>
      </c>
      <c r="S11" s="1" t="s">
        <v>6</v>
      </c>
      <c r="T11" s="1" t="s">
        <v>5</v>
      </c>
      <c r="U11" s="1" t="s">
        <v>56</v>
      </c>
      <c r="W11" s="1" t="s">
        <v>6</v>
      </c>
      <c r="X11" s="1" t="s">
        <v>5</v>
      </c>
      <c r="Y11" s="1" t="s">
        <v>56</v>
      </c>
      <c r="Z11" s="1" t="s">
        <v>59</v>
      </c>
      <c r="AA11" s="1" t="s">
        <v>5</v>
      </c>
      <c r="AB11" s="1" t="s">
        <v>56</v>
      </c>
      <c r="AC11" s="1" t="s">
        <v>6</v>
      </c>
      <c r="AD11" s="1" t="s">
        <v>6</v>
      </c>
      <c r="AE11" s="1" t="s">
        <v>56</v>
      </c>
      <c r="AF11" s="1" t="s">
        <v>5</v>
      </c>
      <c r="AG11" s="1" t="s">
        <v>5</v>
      </c>
      <c r="AH11" s="1" t="s">
        <v>56</v>
      </c>
      <c r="AI11" s="1" t="s">
        <v>56</v>
      </c>
      <c r="AJ11" s="1" t="s">
        <v>59</v>
      </c>
      <c r="AK11" s="1" t="s">
        <v>5</v>
      </c>
      <c r="AL11" s="1" t="s">
        <v>56</v>
      </c>
      <c r="AM11" s="1" t="s">
        <v>59</v>
      </c>
      <c r="AN11" s="1" t="s">
        <v>5</v>
      </c>
      <c r="AO11" s="1" t="s">
        <v>6</v>
      </c>
      <c r="AP11" s="1">
        <f t="shared" si="0"/>
        <v>12</v>
      </c>
      <c r="AQ11" s="1">
        <f t="shared" si="1"/>
        <v>7</v>
      </c>
      <c r="AR11" s="1">
        <f t="shared" si="2"/>
        <v>10</v>
      </c>
      <c r="AS11" s="1">
        <f t="shared" si="3"/>
        <v>29</v>
      </c>
      <c r="AT11" s="1">
        <f t="shared" si="4"/>
        <v>1</v>
      </c>
      <c r="AU11" s="1">
        <f t="shared" si="5"/>
        <v>10</v>
      </c>
      <c r="AV11" s="1">
        <f t="shared" si="6"/>
        <v>11</v>
      </c>
    </row>
    <row r="12" spans="1:48" x14ac:dyDescent="0.3">
      <c r="A12" s="2" t="s">
        <v>44</v>
      </c>
      <c r="B12" s="1" t="s">
        <v>59</v>
      </c>
      <c r="C12" s="1" t="s">
        <v>6</v>
      </c>
      <c r="D12" s="1" t="s">
        <v>5</v>
      </c>
      <c r="E12" s="1" t="s">
        <v>5</v>
      </c>
      <c r="F12" s="1" t="s">
        <v>59</v>
      </c>
      <c r="G12" s="1" t="s">
        <v>56</v>
      </c>
      <c r="H12" s="1" t="s">
        <v>6</v>
      </c>
      <c r="I12" s="1" t="s">
        <v>59</v>
      </c>
      <c r="J12" s="1" t="s">
        <v>59</v>
      </c>
      <c r="K12" s="1" t="s">
        <v>5</v>
      </c>
      <c r="L12" s="1" t="s">
        <v>59</v>
      </c>
      <c r="M12" s="1" t="s">
        <v>5</v>
      </c>
      <c r="N12" s="1" t="s">
        <v>59</v>
      </c>
      <c r="O12" s="1" t="s">
        <v>59</v>
      </c>
      <c r="P12" s="1" t="s">
        <v>5</v>
      </c>
      <c r="Q12" s="1" t="s">
        <v>56</v>
      </c>
      <c r="R12" s="1" t="s">
        <v>5</v>
      </c>
      <c r="S12" s="1" t="s">
        <v>6</v>
      </c>
      <c r="T12" s="1" t="s">
        <v>5</v>
      </c>
      <c r="U12" s="1" t="s">
        <v>56</v>
      </c>
      <c r="W12" s="1" t="s">
        <v>6</v>
      </c>
      <c r="X12" s="1" t="s">
        <v>5</v>
      </c>
      <c r="Y12" s="1" t="s">
        <v>56</v>
      </c>
      <c r="Z12" s="1" t="s">
        <v>59</v>
      </c>
      <c r="AA12" s="1" t="s">
        <v>5</v>
      </c>
      <c r="AB12" s="1" t="s">
        <v>5</v>
      </c>
      <c r="AC12" s="1" t="s">
        <v>5</v>
      </c>
      <c r="AD12" s="1" t="s">
        <v>6</v>
      </c>
      <c r="AE12" s="1" t="s">
        <v>6</v>
      </c>
      <c r="AG12" s="1" t="s">
        <v>59</v>
      </c>
      <c r="AH12" s="1" t="s">
        <v>56</v>
      </c>
      <c r="AI12" s="1" t="s">
        <v>59</v>
      </c>
      <c r="AJ12" s="1" t="s">
        <v>59</v>
      </c>
      <c r="AK12" s="1" t="s">
        <v>59</v>
      </c>
      <c r="AL12" s="1" t="s">
        <v>59</v>
      </c>
      <c r="AM12" s="1" t="s">
        <v>59</v>
      </c>
      <c r="AN12" s="1" t="s">
        <v>5</v>
      </c>
      <c r="AO12" s="1" t="s">
        <v>6</v>
      </c>
      <c r="AP12" s="1">
        <f t="shared" si="0"/>
        <v>12</v>
      </c>
      <c r="AQ12" s="1">
        <f t="shared" si="1"/>
        <v>14</v>
      </c>
      <c r="AR12" s="1">
        <f t="shared" si="2"/>
        <v>7</v>
      </c>
      <c r="AS12" s="1">
        <f t="shared" si="3"/>
        <v>33</v>
      </c>
      <c r="AT12" s="1">
        <f t="shared" si="4"/>
        <v>2</v>
      </c>
      <c r="AU12" s="1">
        <f t="shared" si="5"/>
        <v>5</v>
      </c>
      <c r="AV12" s="1">
        <f t="shared" si="6"/>
        <v>7</v>
      </c>
    </row>
    <row r="13" spans="1:48" x14ac:dyDescent="0.3">
      <c r="AP13" s="1">
        <f>SUM(AP2:AP12)</f>
        <v>210</v>
      </c>
      <c r="AQ13" s="1">
        <f>SUM(AQ2:AQ12)</f>
        <v>74</v>
      </c>
      <c r="AR13" s="1">
        <f>SUM(AR2:AR12)</f>
        <v>57</v>
      </c>
      <c r="AS13" s="1">
        <f t="shared" si="3"/>
        <v>341</v>
      </c>
      <c r="AT13" s="1">
        <f>SUM(AT2:AT12)</f>
        <v>14</v>
      </c>
      <c r="AU13" s="1">
        <f>SUM(AU2:AU12)</f>
        <v>85</v>
      </c>
      <c r="AV13" s="1">
        <f>SUM(AV2:AV12)</f>
        <v>99</v>
      </c>
    </row>
    <row r="14" spans="1:48" x14ac:dyDescent="0.3">
      <c r="C14" s="1" t="s">
        <v>65</v>
      </c>
      <c r="G14" s="1" t="s">
        <v>64</v>
      </c>
      <c r="L14" s="1" t="s">
        <v>63</v>
      </c>
      <c r="Q14" s="1" t="s">
        <v>62</v>
      </c>
      <c r="U14" s="1" t="s">
        <v>66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podav</dc:creator>
  <cp:lastModifiedBy>podav</cp:lastModifiedBy>
  <dcterms:created xsi:type="dcterms:W3CDTF">2015-06-05T18:17:20Z</dcterms:created>
  <dcterms:modified xsi:type="dcterms:W3CDTF">2023-05-25T19:37:33Z</dcterms:modified>
</cp:coreProperties>
</file>