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odav\Desktop\cvut\bakalarka\kos\attachments\test-statistics\"/>
    </mc:Choice>
  </mc:AlternateContent>
  <xr:revisionPtr revIDLastSave="0" documentId="13_ncr:1_{9D33B4C7-36F7-4673-BF75-7C3B7C87BD58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3" i="1" l="1"/>
  <c r="AV13" i="1"/>
  <c r="AU13" i="1"/>
  <c r="AT13" i="1"/>
  <c r="AS13" i="1"/>
  <c r="AR13" i="1"/>
  <c r="AQ13" i="1"/>
  <c r="AW12" i="1"/>
  <c r="AV12" i="1"/>
  <c r="AU12" i="1"/>
  <c r="AT12" i="1"/>
  <c r="AS12" i="1"/>
  <c r="AR12" i="1"/>
  <c r="AQ12" i="1"/>
  <c r="AW11" i="1"/>
  <c r="AV11" i="1"/>
  <c r="AU11" i="1"/>
  <c r="AT11" i="1"/>
  <c r="AS11" i="1"/>
  <c r="AR11" i="1"/>
  <c r="AQ11" i="1"/>
  <c r="AW10" i="1"/>
  <c r="AV10" i="1"/>
  <c r="AU10" i="1"/>
  <c r="AT10" i="1"/>
  <c r="AS10" i="1"/>
  <c r="AR10" i="1"/>
  <c r="AQ10" i="1"/>
  <c r="AW9" i="1"/>
  <c r="AV9" i="1"/>
  <c r="AU9" i="1"/>
  <c r="AT9" i="1"/>
  <c r="AS9" i="1"/>
  <c r="AR9" i="1"/>
  <c r="AQ9" i="1"/>
  <c r="AW8" i="1"/>
  <c r="AV8" i="1"/>
  <c r="AU8" i="1"/>
  <c r="AT8" i="1"/>
  <c r="AS8" i="1"/>
  <c r="AR8" i="1"/>
  <c r="AQ8" i="1"/>
  <c r="AW7" i="1"/>
  <c r="AV7" i="1"/>
  <c r="AU7" i="1"/>
  <c r="AT7" i="1"/>
  <c r="AS7" i="1"/>
  <c r="AR7" i="1"/>
  <c r="AQ7" i="1"/>
  <c r="AW6" i="1"/>
  <c r="AV6" i="1"/>
  <c r="AU6" i="1"/>
  <c r="AT6" i="1"/>
  <c r="AS6" i="1"/>
  <c r="AR6" i="1"/>
  <c r="AQ6" i="1"/>
  <c r="AW5" i="1"/>
  <c r="AV5" i="1"/>
  <c r="AU5" i="1"/>
  <c r="AT5" i="1"/>
  <c r="AS5" i="1"/>
  <c r="AR5" i="1"/>
  <c r="AQ5" i="1"/>
  <c r="AW4" i="1"/>
  <c r="AV4" i="1"/>
  <c r="AU4" i="1"/>
  <c r="AT4" i="1"/>
  <c r="AS4" i="1"/>
  <c r="AR4" i="1"/>
  <c r="AQ4" i="1"/>
  <c r="AW3" i="1"/>
  <c r="AV3" i="1"/>
  <c r="AU3" i="1"/>
  <c r="AT3" i="1"/>
  <c r="AS3" i="1"/>
  <c r="AR3" i="1"/>
  <c r="AQ3" i="1"/>
  <c r="AW2" i="1"/>
  <c r="AV2" i="1"/>
  <c r="AU2" i="1"/>
  <c r="AT2" i="1"/>
  <c r="AS2" i="1"/>
  <c r="AR2" i="1"/>
  <c r="A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podav</author>
  </authors>
  <commentList>
    <comment ref="B1" authorId="0" shapeId="0" xr:uid="{3670B6D2-5CA6-4D09-8869-3BA98F6D37D7}">
      <text>
        <r>
          <rPr>
            <sz val="9"/>
            <color indexed="81"/>
            <rFont val="Tahoma"/>
            <family val="2"/>
          </rPr>
          <t>- neznamý datový typ CAR_TYPE (program nezná příkaž CREATE TYPE)</t>
        </r>
      </text>
    </comment>
    <comment ref="C1" authorId="0" shapeId="0" xr:uid="{59EA498C-5E82-4DD8-9B15-F2F9BC9C13A8}">
      <text>
        <r>
          <rPr>
            <sz val="9"/>
            <color indexed="81"/>
            <rFont val="Tahoma"/>
            <family val="2"/>
          </rPr>
          <t>- chybí středníky na konci SELECT dotazů
- chybí atributy zdrojové tabulky u posledního cizího klíče v tabulce ASSISTS</t>
        </r>
      </text>
    </comment>
    <comment ref="D1" authorId="0" shapeId="0" xr:uid="{47213BA2-6AB9-4170-8977-0980F42F6BDB}">
      <text>
        <r>
          <rPr>
            <sz val="9"/>
            <color indexed="81"/>
            <rFont val="Tahoma"/>
            <family val="2"/>
          </rPr>
          <t>- nejsou CREATE TABLE a INSERT dotazy</t>
        </r>
      </text>
    </comment>
    <comment ref="E1" authorId="0" shapeId="0" xr:uid="{0857F268-DE06-4860-9159-58BDBDD6D81C}">
      <text>
        <r>
          <rPr>
            <sz val="9"/>
            <color indexed="81"/>
            <rFont val="Tahoma"/>
            <family val="2"/>
          </rPr>
          <t>- nečitelné napsáné CREATE TABLE dotazy s použitím čárek a háčku
- SELECT dotazy jsou na screenshotu</t>
        </r>
      </text>
    </comment>
    <comment ref="F1" authorId="0" shapeId="0" xr:uid="{8685D18C-250A-4935-90A9-F5748CCEA7E5}">
      <text>
        <r>
          <rPr>
            <sz val="9"/>
            <color indexed="81"/>
            <rFont val="Tahoma"/>
            <family val="2"/>
          </rPr>
          <t>- CREATE TABLE dotazy jsou na screenshotu
- chybí středníky na konci SELECT dotazů</t>
        </r>
      </text>
    </comment>
    <comment ref="G1" authorId="0" shapeId="0" xr:uid="{54FCC739-FA8E-4307-8356-7F059512FA87}">
      <text>
        <r>
          <rPr>
            <sz val="9"/>
            <color indexed="81"/>
            <rFont val="Tahoma"/>
            <family val="2"/>
          </rPr>
          <t>- špatné uvozovky v dotazu, které program nemůže přečíst
- CREATE TABLE "Pet owner", ale v cizích kličích je uvedeno "Pet_owner"
- číslo stránky z footeru se dostalo do dotazů
- neznamý znak-separator v některých dotazech
- cizí klič se odkazuje na tabulku, která se vytváří pozdějí</t>
        </r>
      </text>
    </comment>
    <comment ref="H1" authorId="0" shapeId="0" xr:uid="{2793076F-9F56-4113-A324-A078768DE0D1}">
      <text>
        <r>
          <rPr>
            <sz val="9"/>
            <color indexed="81"/>
            <rFont val="Tahoma"/>
            <family val="2"/>
          </rPr>
          <t>- cizí klič se odkazuje na tabulku, která se vytváří pozdějí
- chybí středníky na konci SELECT dotazů</t>
        </r>
      </text>
    </comment>
    <comment ref="I1" authorId="0" shapeId="0" xr:uid="{E58E2F87-8ACD-4A24-B209-A19E5EFA3708}">
      <text>
        <r>
          <rPr>
            <sz val="9"/>
            <color indexed="81"/>
            <rFont val="Tahoma"/>
            <family val="2"/>
          </rPr>
          <t>- syntaktická chyba při použití CHECK
- použití klíčového slova YEAR jako název atributu
- podmínka pro JOIN není v závorkach</t>
        </r>
      </text>
    </comment>
    <comment ref="J1" authorId="0" shapeId="0" xr:uid="{448CE43C-D9A6-4CF6-AC66-560C77104410}">
      <text>
        <r>
          <rPr>
            <sz val="9"/>
            <color indexed="81"/>
            <rFont val="Tahoma"/>
            <family val="2"/>
          </rPr>
          <t>- chybí středníky na konci SELECT dotazů
- použití již existujících názvu pro integritní omezení</t>
        </r>
      </text>
    </comment>
    <comment ref="K1" authorId="0" shapeId="0" xr:uid="{18D9B091-4493-4356-A6E0-9EC7F8FAC0FD}">
      <text>
        <r>
          <rPr>
            <sz val="9"/>
            <color indexed="81"/>
            <rFont val="Tahoma"/>
            <family val="2"/>
          </rPr>
          <t>- program neumí pracovat se schematy, kromě PUBLIC, ale i kdyby uměl, v souboru s řešením není příkaz pro vytváření schematu</t>
        </r>
      </text>
    </comment>
    <comment ref="L1" authorId="0" shapeId="0" xr:uid="{B089E9B4-3102-4FE7-9965-EEB1036C69E1}">
      <text>
        <r>
          <rPr>
            <sz val="9"/>
            <color indexed="81"/>
            <rFont val="Tahoma"/>
            <family val="2"/>
          </rPr>
          <t>- použití funkce random_string, která není v h2 znamá</t>
        </r>
      </text>
    </comment>
    <comment ref="M1" authorId="0" shapeId="0" xr:uid="{9A4BA214-3C0F-428C-830D-822BF34F65D6}">
      <text>
        <r>
          <rPr>
            <sz val="9"/>
            <color indexed="81"/>
            <rFont val="Tahoma"/>
            <family val="2"/>
          </rPr>
          <t>- chybí středníky na konci SELECT dotazů
- INSERT dotazy jsou ořiznuté, a proto není tam na konci středník
- nefunguje OFFSET
- chyba při použití syntaxe LIKE ve výrazu</t>
        </r>
      </text>
    </comment>
    <comment ref="N1" authorId="0" shapeId="0" xr:uid="{2DF3B68E-78BF-4ECF-B578-211794432BBD}">
      <text>
        <r>
          <rPr>
            <sz val="9"/>
            <color indexed="81"/>
            <rFont val="Tahoma"/>
            <family val="2"/>
          </rPr>
          <t>- použití slov s čarkami a háčky</t>
        </r>
      </text>
    </comment>
    <comment ref="O1" authorId="0" shapeId="0" xr:uid="{C26BDF13-ACC9-4FF2-B8C1-D941A0FE2FDA}">
      <text>
        <r>
          <rPr>
            <sz val="9"/>
            <color indexed="81"/>
            <rFont val="Tahoma"/>
            <family val="2"/>
          </rPr>
          <t>- cizí klič se odkazuje na tabulku, která se vytváří pozdějí
- chyby při použití ALTER TABLE</t>
        </r>
      </text>
    </comment>
    <comment ref="P1" authorId="0" shapeId="0" xr:uid="{1F8E7497-7331-40A8-AADC-7898239BF770}">
      <text>
        <r>
          <rPr>
            <sz val="9"/>
            <color indexed="81"/>
            <rFont val="Tahoma"/>
            <family val="2"/>
          </rPr>
          <t>- číslo stránky z footeru se dostalo do dotazů</t>
        </r>
      </text>
    </comment>
    <comment ref="Q1" authorId="0" shapeId="0" xr:uid="{27FE346A-2AAB-4574-BBD0-5556C7C8A9F7}">
      <text>
        <r>
          <rPr>
            <sz val="9"/>
            <color indexed="81"/>
            <rFont val="Tahoma"/>
            <family val="2"/>
          </rPr>
          <t>- použití již existujících názvu pro integritní omezení
- chybí středníky na konci SELECT dotazů</t>
        </r>
      </text>
    </comment>
    <comment ref="R1" authorId="0" shapeId="0" xr:uid="{7DBAF86E-63DC-4A76-9FD1-09C82AB795FF}">
      <text>
        <r>
          <rPr>
            <sz val="9"/>
            <color indexed="81"/>
            <rFont val="Tahoma"/>
            <family val="2"/>
          </rPr>
          <t>- špatné uvozovky v dotazu, které program nemůže přečíst</t>
        </r>
      </text>
    </comment>
    <comment ref="S1" authorId="0" shapeId="0" xr:uid="{50A5242E-809E-43F0-B708-53895FA45119}">
      <text>
        <r>
          <rPr>
            <sz val="9"/>
            <color indexed="81"/>
            <rFont val="Tahoma"/>
            <family val="2"/>
          </rPr>
          <t>- FULL OUTER JOIN nefunguje v H2</t>
        </r>
      </text>
    </comment>
    <comment ref="T1" authorId="0" shapeId="0" xr:uid="{FD6B50B7-FFA3-41D5-81B8-93F0564B2C72}">
      <text>
        <r>
          <rPr>
            <sz val="9"/>
            <color indexed="81"/>
            <rFont val="Tahoma"/>
            <family val="2"/>
          </rPr>
          <t>- použití již existujících názvu pro integritní omezení</t>
        </r>
      </text>
    </comment>
    <comment ref="U1" authorId="0" shapeId="0" xr:uid="{CA9FC4A5-E9FD-473B-8015-1A243BB42375}">
      <text>
        <r>
          <rPr>
            <sz val="9"/>
            <color indexed="81"/>
            <rFont val="Tahoma"/>
            <family val="2"/>
          </rPr>
          <t>- nenačitá se příkaz pro vytvaření tabulky</t>
        </r>
      </text>
    </comment>
    <comment ref="V1" authorId="0" shapeId="0" xr:uid="{48EE78E5-F0A6-46C7-B3B1-C3D0462C4310}">
      <text>
        <r>
          <rPr>
            <sz val="9"/>
            <color indexed="81"/>
            <rFont val="Tahoma"/>
            <family val="2"/>
          </rPr>
          <t>- chybí středníky na konci SELECT dotazů</t>
        </r>
      </text>
    </comment>
    <comment ref="W1" authorId="0" shapeId="0" xr:uid="{30F207BF-12FF-4F69-B06B-E86F1F6FA64A}">
      <text>
        <r>
          <rPr>
            <sz val="9"/>
            <color indexed="81"/>
            <rFont val="Tahoma"/>
            <family val="2"/>
          </rPr>
          <t>- chybí středníky na konci SELECT dotazů</t>
        </r>
      </text>
    </comment>
    <comment ref="Y1" authorId="0" shapeId="0" xr:uid="{2423EBE3-A95E-41A1-A744-FE7E20255AD5}">
      <text>
        <r>
          <rPr>
            <sz val="9"/>
            <color indexed="81"/>
            <rFont val="Tahoma"/>
            <family val="2"/>
          </rPr>
          <t>- chybí středníky na konci SELECT dotazů
- odkazání na sloupec, který neexistuje</t>
        </r>
      </text>
    </comment>
    <comment ref="Z1" authorId="0" shapeId="0" xr:uid="{2D567C00-303F-4ECA-9163-47EE185B9148}">
      <text>
        <r>
          <rPr>
            <sz val="9"/>
            <color indexed="81"/>
            <rFont val="Tahoma"/>
            <family val="2"/>
          </rPr>
          <t>- použití již existujících názvu pro integritní omezení</t>
        </r>
      </text>
    </comment>
    <comment ref="AA1" authorId="0" shapeId="0" xr:uid="{B504F64F-4C6A-4419-9F52-0DD3FF4E8890}">
      <text>
        <r>
          <rPr>
            <sz val="9"/>
            <color indexed="81"/>
            <rFont val="Tahoma"/>
            <family val="2"/>
          </rPr>
          <t>- použití klíčového slova NAME jako název atributu</t>
        </r>
      </text>
    </comment>
    <comment ref="AB1" authorId="0" shapeId="0" xr:uid="{F88506F1-079C-4918-90C0-41B771B8DFC6}">
      <text>
        <r>
          <rPr>
            <sz val="9"/>
            <color indexed="81"/>
            <rFont val="Tahoma"/>
            <family val="2"/>
          </rPr>
          <t>- chyba při použití CHECK</t>
        </r>
      </text>
    </comment>
    <comment ref="AC1" authorId="0" shapeId="0" xr:uid="{DA7EFB3D-AA99-4FEA-A0A4-0FB5CF9FEB55}">
      <text>
        <r>
          <rPr>
            <sz val="9"/>
            <color indexed="81"/>
            <rFont val="Tahoma"/>
            <family val="2"/>
          </rPr>
          <t>- H2 nezná BPCHAR, NUMRANGE
- chybí středníky na konci SELECT dotazů</t>
        </r>
      </text>
    </comment>
    <comment ref="AD1" authorId="0" shapeId="0" xr:uid="{86E593AC-B8F4-43D1-988F-C2C402AC84A7}">
      <text>
        <r>
          <rPr>
            <sz val="9"/>
            <color indexed="81"/>
            <rFont val="Tahoma"/>
            <family val="2"/>
          </rPr>
          <t>-H2 nezná SUBSCRIPTION_TYPE_ENUM, SUMMARY
- použití klíčového slova NAME jako název atributu</t>
        </r>
      </text>
    </comment>
    <comment ref="AE1" authorId="0" shapeId="0" xr:uid="{7708575E-BAB7-4BE6-8230-EFE618768457}">
      <text>
        <r>
          <rPr>
            <sz val="9"/>
            <color indexed="81"/>
            <rFont val="Tahoma"/>
            <family val="2"/>
          </rPr>
          <t>- použití již existujících názvu pro integritní omezení
- problém se syntaxi CREATE SEQUENCE v H2
- chybí středníky na konci SELECT dotazů</t>
        </r>
      </text>
    </comment>
    <comment ref="AG1" authorId="0" shapeId="0" xr:uid="{124F3546-096E-45A4-914B-4615883787EB}">
      <text>
        <r>
          <rPr>
            <sz val="9"/>
            <color indexed="81"/>
            <rFont val="Tahoma"/>
            <family val="2"/>
          </rPr>
          <t>- chybí středníky na konci SELECT dotazů</t>
        </r>
      </text>
    </comment>
    <comment ref="AH1" authorId="0" shapeId="0" xr:uid="{6A9F10AA-833C-40C0-BB5A-A5A9C70EEB4F}">
      <text>
        <r>
          <rPr>
            <sz val="9"/>
            <color indexed="81"/>
            <rFont val="Tahoma"/>
            <family val="2"/>
          </rPr>
          <t>- problém při použití sequence</t>
        </r>
      </text>
    </comment>
    <comment ref="AI1" authorId="0" shapeId="0" xr:uid="{C2FA54B6-2C6C-4008-A912-3017714C60B0}">
      <text>
        <r>
          <rPr>
            <sz val="9"/>
            <color indexed="81"/>
            <rFont val="Tahoma"/>
            <family val="2"/>
          </rPr>
          <t>- CRETE TABLE dotazy jsou na screenshotu
- chybí středníky na konci SELECT dotazů
- SELECT dotaz v závorkach, regularní výraz v programu to nerozpozná</t>
        </r>
      </text>
    </comment>
    <comment ref="AJ1" authorId="0" shapeId="0" xr:uid="{FD23F6DB-D37B-48D7-8240-A729409FD87E}">
      <text>
        <r>
          <rPr>
            <sz val="9"/>
            <color indexed="81"/>
            <rFont val="Tahoma"/>
            <family val="2"/>
          </rPr>
          <t>- chybí středníky na konci SELECT a CREATE dotazů</t>
        </r>
      </text>
    </comment>
    <comment ref="AK1" authorId="0" shapeId="0" xr:uid="{47FEB954-C585-4A31-B1F8-826F5A115E7B}">
      <text>
        <r>
          <rPr>
            <sz val="9"/>
            <color indexed="81"/>
            <rFont val="Tahoma"/>
            <family val="2"/>
          </rPr>
          <t>- problém se syntaxi CREATE SEQUENCE
- použití již existujících názvu pro integritní omezení
- chybí středníky na konci SELECT dotazů
- nečitelné napsáné dotazy s použitím čárek a háčku</t>
        </r>
      </text>
    </comment>
    <comment ref="AL1" authorId="0" shapeId="0" xr:uid="{F1DF0548-3691-479B-BE95-81E49B3CA188}">
      <text>
        <r>
          <rPr>
            <sz val="9"/>
            <color indexed="81"/>
            <rFont val="Tahoma"/>
            <family val="2"/>
          </rPr>
          <t>- header stránky se dostal uvnitř dotazů
- chybí středníky na konci SELECT dotazů</t>
        </r>
      </text>
    </comment>
    <comment ref="AM1" authorId="0" shapeId="0" xr:uid="{1DAD4750-602C-4523-9FE8-D456A9CB8D00}">
      <text>
        <r>
          <rPr>
            <sz val="9"/>
            <color indexed="81"/>
            <rFont val="Tahoma"/>
            <family val="2"/>
          </rPr>
          <t>- použití klíčového slov NAME a YEARjako název atributu</t>
        </r>
      </text>
    </comment>
    <comment ref="AP1" authorId="0" shapeId="0" xr:uid="{409E530A-E3CA-4513-9B08-635D4388B584}">
      <text>
        <r>
          <rPr>
            <sz val="9"/>
            <color indexed="81"/>
            <rFont val="Tahoma"/>
            <family val="2"/>
          </rPr>
          <t>- použití již existujících názvu pro integritní omezení
- výčet sloupců v SELECTu je v závorkach, regularní výraz v programu to nerozpozná</t>
        </r>
      </text>
    </comment>
    <comment ref="V4" authorId="0" shapeId="0" xr:uid="{DD1D3AF0-C521-4383-8EC6-BCC1CFE1340A}">
      <text>
        <r>
          <rPr>
            <sz val="9"/>
            <color indexed="81"/>
            <rFont val="Tahoma"/>
            <family val="2"/>
          </rPr>
          <t>- ON UPDATE/DELETE je v ALTER TABLE příkazech</t>
        </r>
      </text>
    </comment>
    <comment ref="R5" authorId="0" shapeId="0" xr:uid="{A6384564-6DF6-48E3-BEE4-DA1D58970350}">
      <text>
        <r>
          <rPr>
            <sz val="9"/>
            <color indexed="81"/>
            <rFont val="Tahoma"/>
            <family val="2"/>
          </rPr>
          <t>- INSERT dotazy jsou ořiznuté, a proto se neprovádí</t>
        </r>
      </text>
    </comment>
    <comment ref="AD5" authorId="0" shapeId="0" xr:uid="{24862749-0CF7-4B69-A35C-8BEDC30B363D}">
      <text>
        <r>
          <rPr>
            <sz val="9"/>
            <color indexed="81"/>
            <rFont val="Tahoma"/>
            <family val="2"/>
          </rPr>
          <t>- použití syntaxe, kterou nezná H2</t>
        </r>
      </text>
    </comment>
    <comment ref="B6" authorId="0" shapeId="0" xr:uid="{BD3A5A0B-2310-4173-8183-C393E6D1B201}">
      <text>
        <r>
          <rPr>
            <sz val="9"/>
            <color indexed="81"/>
            <rFont val="Tahoma"/>
            <family val="2"/>
          </rPr>
          <t>- regulární výraz nerozpoznává 4. dotaz</t>
        </r>
      </text>
    </comment>
    <comment ref="I6" authorId="0" shapeId="0" xr:uid="{DA1C7FD5-4DE0-4E97-A232-C010B49DFC4E}">
      <text>
        <r>
          <rPr>
            <sz val="9"/>
            <color indexed="81"/>
            <rFont val="Tahoma"/>
            <family val="2"/>
          </rPr>
          <t>- regulární výraz nerozpoznává 1. dotaz</t>
        </r>
      </text>
    </comment>
    <comment ref="AI6" authorId="0" shapeId="0" xr:uid="{DE327E32-7918-453E-9683-004315FC5FAE}">
      <text>
        <r>
          <rPr>
            <sz val="9"/>
            <color indexed="81"/>
            <rFont val="Tahoma"/>
            <family val="2"/>
          </rPr>
          <t>- dotaz se nepřečetl kvůli čárkam a háčkům</t>
        </r>
      </text>
    </comment>
    <comment ref="B7" authorId="0" shapeId="0" xr:uid="{B1F99810-D6BA-4B55-9957-FBC00098CF9A}">
      <text>
        <r>
          <rPr>
            <sz val="9"/>
            <color indexed="81"/>
            <rFont val="Tahoma"/>
            <family val="2"/>
          </rPr>
          <t>- regulární výraz nerozpoznává 4. dotaz</t>
        </r>
      </text>
    </comment>
    <comment ref="AI7" authorId="0" shapeId="0" xr:uid="{1DE2542A-BC89-4341-B6D6-DA68494BB18F}">
      <text>
        <r>
          <rPr>
            <sz val="9"/>
            <color indexed="81"/>
            <rFont val="Tahoma"/>
            <family val="2"/>
          </rPr>
          <t>- dotaz se nepřečetl kvůli čárkam a háčkům</t>
        </r>
      </text>
    </comment>
    <comment ref="L12" authorId="0" shapeId="0" xr:uid="{52DFFE9F-C26E-4BCA-90B5-979710B0F352}">
      <text>
        <r>
          <rPr>
            <sz val="9"/>
            <color indexed="81"/>
            <rFont val="Tahoma"/>
            <family val="2"/>
          </rPr>
          <t>- program neumí pracovat s vnořenymí SELECTY, ktere jsou umistěný ve výčtu vystupních sloupců</t>
        </r>
      </text>
    </comment>
  </commentList>
</comments>
</file>

<file path=xl/sharedStrings.xml><?xml version="1.0" encoding="utf-8"?>
<sst xmlns="http://schemas.openxmlformats.org/spreadsheetml/2006/main" count="494" uniqueCount="68">
  <si>
    <t>st01</t>
  </si>
  <si>
    <t>st02</t>
  </si>
  <si>
    <t>st03</t>
  </si>
  <si>
    <t>st04</t>
  </si>
  <si>
    <t>st05</t>
  </si>
  <si>
    <t>x</t>
  </si>
  <si>
    <t>o</t>
  </si>
  <si>
    <t>st06</t>
  </si>
  <si>
    <t>st07</t>
  </si>
  <si>
    <t>st08</t>
  </si>
  <si>
    <t>st09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</si>
  <si>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</si>
  <si>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</si>
  <si>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</si>
  <si>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</si>
  <si>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</si>
  <si>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</si>
  <si>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</si>
  <si>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</si>
  <si>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</si>
  <si>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</si>
  <si>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st20</t>
  </si>
  <si>
    <t>st21</t>
  </si>
  <si>
    <t>st22</t>
  </si>
  <si>
    <t>st23</t>
  </si>
  <si>
    <t>st24</t>
  </si>
  <si>
    <t>st25</t>
  </si>
  <si>
    <t>st26</t>
  </si>
  <si>
    <t>st27</t>
  </si>
  <si>
    <t>st28</t>
  </si>
  <si>
    <t>st29</t>
  </si>
  <si>
    <t>st30</t>
  </si>
  <si>
    <t>st31</t>
  </si>
  <si>
    <t>st32</t>
  </si>
  <si>
    <t>st33</t>
  </si>
  <si>
    <t>st34</t>
  </si>
  <si>
    <t>st35</t>
  </si>
  <si>
    <t>st36</t>
  </si>
  <si>
    <t>st37</t>
  </si>
  <si>
    <t>st38</t>
  </si>
  <si>
    <t>st39</t>
  </si>
  <si>
    <t>st40</t>
  </si>
  <si>
    <t>Řazení a stránkování</t>
  </si>
  <si>
    <t>Množinové operace</t>
  </si>
  <si>
    <t>Vnořený SELECT</t>
  </si>
  <si>
    <t>Agregace</t>
  </si>
  <si>
    <t>Podmínka na data</t>
  </si>
  <si>
    <t>Vnitřní spojení tabulek</t>
  </si>
  <si>
    <t>Vnější spojení tabulek</t>
  </si>
  <si>
    <t>Příkazy pro naplnění tabulek</t>
  </si>
  <si>
    <t>Využití ON UPDATE/DELETE u cizího klíče</t>
  </si>
  <si>
    <t>Využití integritních omezení</t>
  </si>
  <si>
    <t>Definování primárních klíčů ve všech tabulkách</t>
  </si>
  <si>
    <t>Splněno</t>
  </si>
  <si>
    <t>Nesplněno</t>
  </si>
  <si>
    <t>Splněno bez opravy řešení</t>
  </si>
  <si>
    <t>-</t>
  </si>
  <si>
    <t>Nesplněno kvůli programu</t>
  </si>
  <si>
    <t>Nesplněno kvůli studentovi</t>
  </si>
  <si>
    <t>st41</t>
  </si>
  <si>
    <t>v</t>
  </si>
  <si>
    <t>Splněno bez opravy řešení (nejistě)</t>
  </si>
  <si>
    <t>Splněno po elementární opravě řešení</t>
  </si>
  <si>
    <t>"x" - Splněno bez opravy řešení</t>
  </si>
  <si>
    <t>"v" - Splněno bez opravy řešení (nejistě)</t>
  </si>
  <si>
    <t>"o" - Splněno po elementární opravě řešení</t>
  </si>
  <si>
    <t>"" - Nesplněno kvůli programu</t>
  </si>
  <si>
    <t>"-" - Nesplněno kvůli studentovi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</si>
</sst>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238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Fill="1" applyAlignment="1">
      <alignment horizontal="center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Splnění kritérií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Sheet1!$AT$1</c:f>
              <c:strCache>
                <c:ptCount val="1"/>
                <c:pt idx="0">
                  <c:v>Splněno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Definování primárních klíčů ve všech tabulkách</c:v>
                </c:pt>
                <c:pt idx="1">
                  <c:v>Využití integritních omezení</c:v>
                </c:pt>
                <c:pt idx="2">
                  <c:v>Využití ON UPDATE/DELETE u cizího klíče</c:v>
                </c:pt>
                <c:pt idx="3">
                  <c:v>Příkazy pro naplnění tabulek</c:v>
                </c:pt>
                <c:pt idx="4">
                  <c:v>Vnější spojení tabulek</c:v>
                </c:pt>
                <c:pt idx="5">
                  <c:v>Vnitřní spojení tabulek</c:v>
                </c:pt>
                <c:pt idx="6">
                  <c:v>Podmínka na data</c:v>
                </c:pt>
                <c:pt idx="7">
                  <c:v>Agregace</c:v>
                </c:pt>
                <c:pt idx="8">
                  <c:v>Řazení a stránkování</c:v>
                </c:pt>
                <c:pt idx="9">
                  <c:v>Množinové operace</c:v>
                </c:pt>
                <c:pt idx="10">
                  <c:v>Vnořený SELECT</c:v>
                </c:pt>
              </c:strCache>
            </c:strRef>
          </c:cat>
          <c:val>
            <c:numRef>
              <c:f>Sheet1!$AT$2:$AT$12</c:f>
              <c:numCache>
                <c:formatCode>General</c:formatCode>
                <c:ptCount val="11"/>
                <c:pt idx="0">
                  <c:v>36</c:v>
                </c:pt>
                <c:pt idx="1">
                  <c:v>36</c:v>
                </c:pt>
                <c:pt idx="2">
                  <c:v>32</c:v>
                </c:pt>
                <c:pt idx="3">
                  <c:v>12</c:v>
                </c:pt>
                <c:pt idx="4">
                  <c:v>35</c:v>
                </c:pt>
                <c:pt idx="5">
                  <c:v>36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33</c:v>
                </c:pt>
                <c:pt idx="1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9-4973-B314-3CFF6C5BF138}"/>
            </c:ext>
          </c:extLst>
        </c:ser>
        <c:ser>
          <c:idx val="1"/>
          <c:order val="1"/>
          <c:tx>
            <c:strRef>
              <c:f>Sheet1!$AW$1</c:f>
              <c:strCache>
                <c:ptCount val="1"/>
                <c:pt idx="0">
                  <c:v>Nesplněno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Definování primárních klíčů ve všech tabulkách</c:v>
                </c:pt>
                <c:pt idx="1">
                  <c:v>Využití integritních omezení</c:v>
                </c:pt>
                <c:pt idx="2">
                  <c:v>Využití ON UPDATE/DELETE u cizího klíče</c:v>
                </c:pt>
                <c:pt idx="3">
                  <c:v>Příkazy pro naplnění tabulek</c:v>
                </c:pt>
                <c:pt idx="4">
                  <c:v>Vnější spojení tabulek</c:v>
                </c:pt>
                <c:pt idx="5">
                  <c:v>Vnitřní spojení tabulek</c:v>
                </c:pt>
                <c:pt idx="6">
                  <c:v>Podmínka na data</c:v>
                </c:pt>
                <c:pt idx="7">
                  <c:v>Agregace</c:v>
                </c:pt>
                <c:pt idx="8">
                  <c:v>Řazení a stránkování</c:v>
                </c:pt>
                <c:pt idx="9">
                  <c:v>Množinové operace</c:v>
                </c:pt>
                <c:pt idx="10">
                  <c:v>Vnořený SELECT</c:v>
                </c:pt>
              </c:strCache>
            </c:strRef>
          </c:cat>
          <c:val>
            <c:numRef>
              <c:f>Sheet1!$AW$2:$AW$12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29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8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6B-40E6-AF78-15170899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3862319"/>
        <c:axId val="1083886799"/>
      </c:barChart>
      <c:catAx>
        <c:axId val="1083862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86799"/>
        <c:crosses val="autoZero"/>
        <c:auto val="1"/>
        <c:lblAlgn val="ctr"/>
        <c:lblOffset val="100"/>
        <c:noMultiLvlLbl val="0"/>
      </c:catAx>
      <c:valAx>
        <c:axId val="108388679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86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Oprava</a:t>
            </a:r>
            <a:r>
              <a:rPr lang="cs-CZ" baseline="0"/>
              <a:t> řešení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Splněno bez opravy řešení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Definování primárních klíčů ve všech tabulkách</c:v>
                </c:pt>
                <c:pt idx="1">
                  <c:v>Využití integritních omezení</c:v>
                </c:pt>
                <c:pt idx="2">
                  <c:v>Využití ON UPDATE/DELETE u cizího klíče</c:v>
                </c:pt>
                <c:pt idx="3">
                  <c:v>Příkazy pro naplnění tabulek</c:v>
                </c:pt>
                <c:pt idx="4">
                  <c:v>Vnější spojení tabulek</c:v>
                </c:pt>
                <c:pt idx="5">
                  <c:v>Vnitřní spojení tabulek</c:v>
                </c:pt>
                <c:pt idx="6">
                  <c:v>Podmínka na data</c:v>
                </c:pt>
                <c:pt idx="7">
                  <c:v>Agregace</c:v>
                </c:pt>
                <c:pt idx="8">
                  <c:v>Řazení a stránkování</c:v>
                </c:pt>
                <c:pt idx="9">
                  <c:v>Množinové operace</c:v>
                </c:pt>
                <c:pt idx="10">
                  <c:v>Vnořený SELECT</c:v>
                </c:pt>
              </c:strCache>
            </c:strRef>
          </c:cat>
          <c:val>
            <c:numRef>
              <c:f>Sheet1!$AQ$2:$AQ$12</c:f>
              <c:numCache>
                <c:formatCode>General</c:formatCode>
                <c:ptCount val="11"/>
                <c:pt idx="0">
                  <c:v>36</c:v>
                </c:pt>
                <c:pt idx="1">
                  <c:v>36</c:v>
                </c:pt>
                <c:pt idx="2">
                  <c:v>32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18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F-4A54-9261-F6ECE47B626A}"/>
            </c:ext>
          </c:extLst>
        </c:ser>
        <c:ser>
          <c:idx val="1"/>
          <c:order val="1"/>
          <c:tx>
            <c:strRef>
              <c:f>Sheet1!$AR$1</c:f>
              <c:strCache>
                <c:ptCount val="1"/>
                <c:pt idx="0">
                  <c:v>Splněno bez opravy řešení (nejistě)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Definování primárních klíčů ve všech tabulkách</c:v>
                </c:pt>
                <c:pt idx="1">
                  <c:v>Využití integritních omezení</c:v>
                </c:pt>
                <c:pt idx="2">
                  <c:v>Využití ON UPDATE/DELETE u cizího klíče</c:v>
                </c:pt>
                <c:pt idx="3">
                  <c:v>Příkazy pro naplnění tabulek</c:v>
                </c:pt>
                <c:pt idx="4">
                  <c:v>Vnější spojení tabulek</c:v>
                </c:pt>
                <c:pt idx="5">
                  <c:v>Vnitřní spojení tabulek</c:v>
                </c:pt>
                <c:pt idx="6">
                  <c:v>Podmínka na data</c:v>
                </c:pt>
                <c:pt idx="7">
                  <c:v>Agregace</c:v>
                </c:pt>
                <c:pt idx="8">
                  <c:v>Řazení a stránkování</c:v>
                </c:pt>
                <c:pt idx="9">
                  <c:v>Množinové operace</c:v>
                </c:pt>
                <c:pt idx="10">
                  <c:v>Vnořený SELECT</c:v>
                </c:pt>
              </c:strCache>
            </c:strRef>
          </c:cat>
          <c:val>
            <c:numRef>
              <c:f>Sheet1!$AR$2:$AR$12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10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EF-4566-98DF-6823A75F5977}"/>
            </c:ext>
          </c:extLst>
        </c:ser>
        <c:ser>
          <c:idx val="2"/>
          <c:order val="2"/>
          <c:tx>
            <c:strRef>
              <c:f>Sheet1!$AS$1</c:f>
              <c:strCache>
                <c:ptCount val="1"/>
                <c:pt idx="0">
                  <c:v>Splněno po elementární opravě řešení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Definování primárních klíčů ve všech tabulkách</c:v>
                </c:pt>
                <c:pt idx="1">
                  <c:v>Využití integritních omezení</c:v>
                </c:pt>
                <c:pt idx="2">
                  <c:v>Využití ON UPDATE/DELETE u cizího klíče</c:v>
                </c:pt>
                <c:pt idx="3">
                  <c:v>Příkazy pro naplnění tabulek</c:v>
                </c:pt>
                <c:pt idx="4">
                  <c:v>Vnější spojení tabulek</c:v>
                </c:pt>
                <c:pt idx="5">
                  <c:v>Vnitřní spojení tabulek</c:v>
                </c:pt>
                <c:pt idx="6">
                  <c:v>Podmínka na data</c:v>
                </c:pt>
                <c:pt idx="7">
                  <c:v>Agregace</c:v>
                </c:pt>
                <c:pt idx="8">
                  <c:v>Řazení a stránkování</c:v>
                </c:pt>
                <c:pt idx="9">
                  <c:v>Množinové operace</c:v>
                </c:pt>
                <c:pt idx="10">
                  <c:v>Vnořený SELECT</c:v>
                </c:pt>
              </c:strCache>
            </c:strRef>
          </c:cat>
          <c:val>
            <c:numRef>
              <c:f>Sheet1!$AS$2:$AS$12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EF-4566-98DF-6823A75F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824560"/>
        <c:axId val="164826960"/>
      </c:barChart>
      <c:catAx>
        <c:axId val="1648245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6960"/>
        <c:crosses val="autoZero"/>
        <c:auto val="1"/>
        <c:lblAlgn val="ctr"/>
        <c:lblOffset val="100"/>
        <c:noMultiLvlLbl val="0"/>
      </c:catAx>
      <c:valAx>
        <c:axId val="1648269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baseline="0">
                <a:effectLst/>
              </a:rPr>
              <a:t>Splnění kritérií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Splněno bez opravy řešení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Definování primárních klíčů ve všech tabulkách</c:v>
                </c:pt>
                <c:pt idx="1">
                  <c:v>Využití integritních omezení</c:v>
                </c:pt>
                <c:pt idx="2">
                  <c:v>Využití ON UPDATE/DELETE u cizího klíče</c:v>
                </c:pt>
                <c:pt idx="3">
                  <c:v>Příkazy pro naplnění tabulek</c:v>
                </c:pt>
                <c:pt idx="4">
                  <c:v>Vnější spojení tabulek</c:v>
                </c:pt>
                <c:pt idx="5">
                  <c:v>Vnitřní spojení tabulek</c:v>
                </c:pt>
                <c:pt idx="6">
                  <c:v>Podmínka na data</c:v>
                </c:pt>
                <c:pt idx="7">
                  <c:v>Agregace</c:v>
                </c:pt>
                <c:pt idx="8">
                  <c:v>Řazení a stránkování</c:v>
                </c:pt>
                <c:pt idx="9">
                  <c:v>Množinové operace</c:v>
                </c:pt>
                <c:pt idx="10">
                  <c:v>Vnořený SELECT</c:v>
                </c:pt>
              </c:strCache>
            </c:strRef>
          </c:cat>
          <c:val>
            <c:numRef>
              <c:f>Sheet1!$AQ$2:$AQ$12</c:f>
              <c:numCache>
                <c:formatCode>General</c:formatCode>
                <c:ptCount val="11"/>
                <c:pt idx="0">
                  <c:v>36</c:v>
                </c:pt>
                <c:pt idx="1">
                  <c:v>36</c:v>
                </c:pt>
                <c:pt idx="2">
                  <c:v>32</c:v>
                </c:pt>
                <c:pt idx="3">
                  <c:v>11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18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A-4EED-8B7C-1AF69FB48828}"/>
            </c:ext>
          </c:extLst>
        </c:ser>
        <c:ser>
          <c:idx val="1"/>
          <c:order val="1"/>
          <c:tx>
            <c:strRef>
              <c:f>Sheet1!$AR$1</c:f>
              <c:strCache>
                <c:ptCount val="1"/>
                <c:pt idx="0">
                  <c:v>Splněno bez opravy řešení (nejistě)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Definování primárních klíčů ve všech tabulkách</c:v>
                </c:pt>
                <c:pt idx="1">
                  <c:v>Využití integritních omezení</c:v>
                </c:pt>
                <c:pt idx="2">
                  <c:v>Využití ON UPDATE/DELETE u cizího klíče</c:v>
                </c:pt>
                <c:pt idx="3">
                  <c:v>Příkazy pro naplnění tabulek</c:v>
                </c:pt>
                <c:pt idx="4">
                  <c:v>Vnější spojení tabulek</c:v>
                </c:pt>
                <c:pt idx="5">
                  <c:v>Vnitřní spojení tabulek</c:v>
                </c:pt>
                <c:pt idx="6">
                  <c:v>Podmínka na data</c:v>
                </c:pt>
                <c:pt idx="7">
                  <c:v>Agregace</c:v>
                </c:pt>
                <c:pt idx="8">
                  <c:v>Řazení a stránkování</c:v>
                </c:pt>
                <c:pt idx="9">
                  <c:v>Množinové operace</c:v>
                </c:pt>
                <c:pt idx="10">
                  <c:v>Vnořený SELECT</c:v>
                </c:pt>
              </c:strCache>
            </c:strRef>
          </c:cat>
          <c:val>
            <c:numRef>
              <c:f>Sheet1!$AR$2:$AR$12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10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F2-4660-8663-3A576BE65458}"/>
            </c:ext>
          </c:extLst>
        </c:ser>
        <c:ser>
          <c:idx val="2"/>
          <c:order val="2"/>
          <c:tx>
            <c:strRef>
              <c:f>Sheet1!$AS$1</c:f>
              <c:strCache>
                <c:ptCount val="1"/>
                <c:pt idx="0">
                  <c:v>Splněno po elementární opravě řešení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Definování primárních klíčů ve všech tabulkách</c:v>
                </c:pt>
                <c:pt idx="1">
                  <c:v>Využití integritních omezení</c:v>
                </c:pt>
                <c:pt idx="2">
                  <c:v>Využití ON UPDATE/DELETE u cizího klíče</c:v>
                </c:pt>
                <c:pt idx="3">
                  <c:v>Příkazy pro naplnění tabulek</c:v>
                </c:pt>
                <c:pt idx="4">
                  <c:v>Vnější spojení tabulek</c:v>
                </c:pt>
                <c:pt idx="5">
                  <c:v>Vnitřní spojení tabulek</c:v>
                </c:pt>
                <c:pt idx="6">
                  <c:v>Podmínka na data</c:v>
                </c:pt>
                <c:pt idx="7">
                  <c:v>Agregace</c:v>
                </c:pt>
                <c:pt idx="8">
                  <c:v>Řazení a stránkování</c:v>
                </c:pt>
                <c:pt idx="9">
                  <c:v>Množinové operace</c:v>
                </c:pt>
                <c:pt idx="10">
                  <c:v>Vnořený SELECT</c:v>
                </c:pt>
              </c:strCache>
            </c:strRef>
          </c:cat>
          <c:val>
            <c:numRef>
              <c:f>Sheet1!$AS$2:$AS$12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F2-4660-8663-3A576BE65458}"/>
            </c:ext>
          </c:extLst>
        </c:ser>
        <c:ser>
          <c:idx val="3"/>
          <c:order val="3"/>
          <c:tx>
            <c:strRef>
              <c:f>Sheet1!$AU$1</c:f>
              <c:strCache>
                <c:ptCount val="1"/>
                <c:pt idx="0">
                  <c:v>Nesplněno kvůli programu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Definování primárních klíčů ve všech tabulkách</c:v>
                </c:pt>
                <c:pt idx="1">
                  <c:v>Využití integritních omezení</c:v>
                </c:pt>
                <c:pt idx="2">
                  <c:v>Využití ON UPDATE/DELETE u cizího klíče</c:v>
                </c:pt>
                <c:pt idx="3">
                  <c:v>Příkazy pro naplnění tabulek</c:v>
                </c:pt>
                <c:pt idx="4">
                  <c:v>Vnější spojení tabulek</c:v>
                </c:pt>
                <c:pt idx="5">
                  <c:v>Vnitřní spojení tabulek</c:v>
                </c:pt>
                <c:pt idx="6">
                  <c:v>Podmínka na data</c:v>
                </c:pt>
                <c:pt idx="7">
                  <c:v>Agregace</c:v>
                </c:pt>
                <c:pt idx="8">
                  <c:v>Řazení a stránkování</c:v>
                </c:pt>
                <c:pt idx="9">
                  <c:v>Množinové operace</c:v>
                </c:pt>
                <c:pt idx="10">
                  <c:v>Vnořený SELECT</c:v>
                </c:pt>
              </c:strCache>
            </c:strRef>
          </c:cat>
          <c:val>
            <c:numRef>
              <c:f>Sheet1!$AU$2:$AU$12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F2-4660-8663-3A576BE65458}"/>
            </c:ext>
          </c:extLst>
        </c:ser>
        <c:ser>
          <c:idx val="4"/>
          <c:order val="4"/>
          <c:tx>
            <c:strRef>
              <c:f>Sheet1!$AV$1</c:f>
              <c:strCache>
                <c:ptCount val="1"/>
                <c:pt idx="0">
                  <c:v>Nesplněno kvůli studentovi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Definování primárních klíčů ve všech tabulkách</c:v>
                </c:pt>
                <c:pt idx="1">
                  <c:v>Využití integritních omezení</c:v>
                </c:pt>
                <c:pt idx="2">
                  <c:v>Využití ON UPDATE/DELETE u cizího klíče</c:v>
                </c:pt>
                <c:pt idx="3">
                  <c:v>Příkazy pro naplnění tabulek</c:v>
                </c:pt>
                <c:pt idx="4">
                  <c:v>Vnější spojení tabulek</c:v>
                </c:pt>
                <c:pt idx="5">
                  <c:v>Vnitřní spojení tabulek</c:v>
                </c:pt>
                <c:pt idx="6">
                  <c:v>Podmínka na data</c:v>
                </c:pt>
                <c:pt idx="7">
                  <c:v>Agregace</c:v>
                </c:pt>
                <c:pt idx="8">
                  <c:v>Řazení a stránkování</c:v>
                </c:pt>
                <c:pt idx="9">
                  <c:v>Množinové operace</c:v>
                </c:pt>
                <c:pt idx="10">
                  <c:v>Vnořený SELECT</c:v>
                </c:pt>
              </c:strCache>
            </c:strRef>
          </c:cat>
          <c:val>
            <c:numRef>
              <c:f>Sheet1!$AV$2:$AV$12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27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F2-4660-8663-3A576BE65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714351"/>
        <c:axId val="555718191"/>
      </c:barChart>
      <c:catAx>
        <c:axId val="55571435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18191"/>
        <c:crosses val="autoZero"/>
        <c:auto val="1"/>
        <c:lblAlgn val="ctr"/>
        <c:lblOffset val="100"/>
        <c:noMultiLvlLbl val="0"/>
      </c:catAx>
      <c:valAx>
        <c:axId val="5557181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7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AE-4C4C-942E-F6DFC57977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AE-4C4C-942E-F6DFC57977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6AE-4C4C-942E-F6DFC57977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AE-4C4C-942E-F6DFC57977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6AE-4C4C-942E-F6DFC5797747}"/>
              </c:ext>
            </c:extLst>
          </c:dPt>
          <c:dLbls>
            <c:dLbl>
              <c:idx val="0"/>
              <c:layout>
                <c:manualLayout>
                  <c:x val="3.0114597809605334E-2"/>
                  <c:y val="-2.5780197763212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AE-4C4C-942E-F6DFC5797747}"/>
                </c:ext>
              </c:extLst>
            </c:dLbl>
            <c:dLbl>
              <c:idx val="1"/>
              <c:layout>
                <c:manualLayout>
                  <c:x val="-3.4747612857236924E-2"/>
                  <c:y val="4.2966996272021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6AE-4C4C-942E-F6DFC5797747}"/>
                </c:ext>
              </c:extLst>
            </c:dLbl>
            <c:dLbl>
              <c:idx val="2"/>
              <c:layout>
                <c:manualLayout>
                  <c:x val="-3.4747612857236924E-2"/>
                  <c:y val="0.2019448824784987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AE-4C4C-942E-F6DFC5797747}"/>
                </c:ext>
              </c:extLst>
            </c:dLbl>
            <c:dLbl>
              <c:idx val="3"/>
              <c:layout>
                <c:manualLayout>
                  <c:x val="-0.11350886866697395"/>
                  <c:y val="0.1546811865792756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AE-4C4C-942E-F6DFC5797747}"/>
                </c:ext>
              </c:extLst>
            </c:dLbl>
            <c:dLbl>
              <c:idx val="4"/>
              <c:layout>
                <c:manualLayout>
                  <c:x val="-0.13667394390513191"/>
                  <c:y val="3.86702966448189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AE-4C4C-942E-F6DFC579774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(Sheet1!$AQ$1,Sheet1!$AR$1,Sheet1!$AS$1,Sheet1!$AU$1,Sheet1!$AV$1)</c:f>
              <c:strCache>
                <c:ptCount val="5"/>
                <c:pt idx="0">
                  <c:v>Splněno bez opravy řešení</c:v>
                </c:pt>
                <c:pt idx="1">
                  <c:v>Splněno bez opravy řešení (nejistě)</c:v>
                </c:pt>
                <c:pt idx="2">
                  <c:v>Splněno po elementární opravě řešení</c:v>
                </c:pt>
                <c:pt idx="3">
                  <c:v>Nesplněno kvůli programu</c:v>
                </c:pt>
                <c:pt idx="4">
                  <c:v>Nesplněno kvůli studentovi</c:v>
                </c:pt>
              </c:strCache>
            </c:strRef>
          </c:cat>
          <c:val>
            <c:numRef>
              <c:f>(Sheet1!$AQ$13,Sheet1!$AR$13,Sheet1!$AS$13,Sheet1!$AU$13,Sheet1!$AV$13)</c:f>
              <c:numCache>
                <c:formatCode>General</c:formatCode>
                <c:ptCount val="5"/>
                <c:pt idx="0">
                  <c:v>238</c:v>
                </c:pt>
                <c:pt idx="1">
                  <c:v>100</c:v>
                </c:pt>
                <c:pt idx="2">
                  <c:v>39</c:v>
                </c:pt>
                <c:pt idx="3">
                  <c:v>21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E-4C4C-942E-F6DFC5797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605789</xdr:colOff>
      <xdr:row>17</xdr:row>
      <xdr:rowOff>0</xdr:rowOff>
    </xdr:from>
    <xdr:to>
      <xdr:col>11</xdr:col>
      <xdr:colOff>0</xdr:colOff>
      <xdr:row>33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256B5A-0BED-301B-3753-F3B323F05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</xdr:colOff>
      <xdr:row>34</xdr:row>
      <xdr:rowOff>1603</xdr:rowOff>
    </xdr:from>
    <xdr:to>
      <xdr:col>21</xdr:col>
      <xdr:colOff>7620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40363-121A-8EE4-38A9-C85A8E1A9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4010</xdr:colOff>
      <xdr:row>33</xdr:row>
      <xdr:rowOff>180474</xdr:rowOff>
    </xdr:from>
    <xdr:to>
      <xdr:col>11</xdr:col>
      <xdr:colOff>0</xdr:colOff>
      <xdr:row>51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F867B-0AD3-289A-6BE7-EAB0DCAE0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605988</xdr:colOff>
      <xdr:row>16</xdr:row>
      <xdr:rowOff>180474</xdr:rowOff>
    </xdr:from>
    <xdr:to>
      <xdr:col>20</xdr:col>
      <xdr:colOff>601979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8A2816-B4F0-31A1-AE38-572410E9D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4"/>
  <sheetViews>
    <sheetView tabSelected="1" zoomScaleNormal="100" workbookViewId="0">
      <pane xSplit="1" topLeftCell="B1" activePane="topRight" state="frozen"/>
      <selection pane="topRight" activeCell="Z23" sqref="Z23"/>
    </sheetView>
  </sheetViews>
  <sheetFormatPr defaultRowHeight="14.4" x14ac:dyDescent="0.3"/>
  <cols>
    <col min="1" max="1" width="40.109375" style="2" customWidth="1"/>
    <col min="2" max="42" width="8.88671875" style="1"/>
    <col min="43" max="49" width="34.109375" style="1" customWidth="1"/>
    <col min="50" max="16384" width="8.88671875" style="1"/>
  </cols>
  <sheetData>
    <row r="1" spans="1:4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3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59</v>
      </c>
      <c r="AQ1" s="1" t="s">
        <v>55</v>
      </c>
      <c r="AR1" s="1" t="s">
        <v>61</v>
      </c>
      <c r="AS1" s="1" t="s">
        <v>62</v>
      </c>
      <c r="AT1" s="1" t="s">
        <v>53</v>
      </c>
      <c r="AU1" s="1" t="s">
        <v>57</v>
      </c>
      <c r="AV1" s="1" t="s">
        <v>58</v>
      </c>
      <c r="AW1" s="1" t="s">
        <v>54</v>
      </c>
    </row>
    <row r="2" spans="1:49" x14ac:dyDescent="0.3">
      <c r="A2" s="2" t="s">
        <v>52</v>
      </c>
      <c r="B2" s="1" t="s">
        <v>5</v>
      </c>
      <c r="C2" s="1" t="s">
        <v>5</v>
      </c>
      <c r="D2" s="1" t="s">
        <v>56</v>
      </c>
      <c r="E2" s="1" t="s">
        <v>56</v>
      </c>
      <c r="F2" s="1" t="s">
        <v>56</v>
      </c>
      <c r="G2" s="1" t="s">
        <v>5</v>
      </c>
      <c r="H2" s="1" t="s">
        <v>5</v>
      </c>
      <c r="I2" s="1" t="s">
        <v>5</v>
      </c>
      <c r="J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  <c r="Q2" s="1" t="s">
        <v>5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5</v>
      </c>
      <c r="AA2" s="1" t="s">
        <v>5</v>
      </c>
      <c r="AB2" s="1" t="s">
        <v>5</v>
      </c>
      <c r="AC2" s="1" t="s">
        <v>5</v>
      </c>
      <c r="AD2" s="1" t="s">
        <v>5</v>
      </c>
      <c r="AE2" s="1" t="s">
        <v>5</v>
      </c>
      <c r="AF2" s="1" t="s">
        <v>5</v>
      </c>
      <c r="AG2" s="1" t="s">
        <v>5</v>
      </c>
      <c r="AH2" s="1" t="s">
        <v>5</v>
      </c>
      <c r="AI2" s="1" t="s">
        <v>56</v>
      </c>
      <c r="AJ2" s="1" t="s">
        <v>5</v>
      </c>
      <c r="AK2" s="1" t="s">
        <v>5</v>
      </c>
      <c r="AL2" s="1" t="s">
        <v>5</v>
      </c>
      <c r="AM2" s="1" t="s">
        <v>5</v>
      </c>
      <c r="AN2" s="1" t="s">
        <v>5</v>
      </c>
      <c r="AO2" s="1" t="s">
        <v>5</v>
      </c>
      <c r="AP2" s="1" t="s">
        <v>5</v>
      </c>
      <c r="AQ2" s="1">
        <f>COUNTIF(B2:AP2, "x")</f>
        <v>36</v>
      </c>
      <c r="AR2" s="1">
        <f>COUNTIF(B2:AP2, "v")</f>
        <v>0</v>
      </c>
      <c r="AS2" s="1">
        <f>COUNTIF(B2:AP2, "o")</f>
        <v>0</v>
      </c>
      <c r="AT2" s="1">
        <f>AQ2+AS2+AR2</f>
        <v>36</v>
      </c>
      <c r="AU2" s="1">
        <f>COUNTIF(B2:AP2, "")</f>
        <v>1</v>
      </c>
      <c r="AV2" s="1">
        <f>COUNTIF(B2:AP2, "-")</f>
        <v>4</v>
      </c>
      <c r="AW2" s="1">
        <f>AU2+AV2</f>
        <v>5</v>
      </c>
    </row>
    <row r="3" spans="1:49" x14ac:dyDescent="0.3">
      <c r="A3" s="2" t="s">
        <v>51</v>
      </c>
      <c r="B3" s="1" t="s">
        <v>5</v>
      </c>
      <c r="C3" s="1" t="s">
        <v>5</v>
      </c>
      <c r="D3" s="1" t="s">
        <v>56</v>
      </c>
      <c r="E3" s="1" t="s">
        <v>56</v>
      </c>
      <c r="F3" s="1" t="s">
        <v>56</v>
      </c>
      <c r="G3" s="1" t="s">
        <v>5</v>
      </c>
      <c r="H3" s="1" t="s">
        <v>5</v>
      </c>
      <c r="I3" s="1" t="s">
        <v>5</v>
      </c>
      <c r="J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1" t="s">
        <v>5</v>
      </c>
      <c r="W3" s="1" t="s">
        <v>5</v>
      </c>
      <c r="X3" s="1" t="s">
        <v>5</v>
      </c>
      <c r="Y3" s="1" t="s">
        <v>5</v>
      </c>
      <c r="Z3" s="1" t="s">
        <v>5</v>
      </c>
      <c r="AA3" s="1" t="s">
        <v>5</v>
      </c>
      <c r="AB3" s="1" t="s">
        <v>5</v>
      </c>
      <c r="AC3" s="1" t="s">
        <v>5</v>
      </c>
      <c r="AD3" s="1" t="s">
        <v>5</v>
      </c>
      <c r="AE3" s="1" t="s">
        <v>5</v>
      </c>
      <c r="AF3" s="1" t="s">
        <v>5</v>
      </c>
      <c r="AG3" s="1" t="s">
        <v>5</v>
      </c>
      <c r="AH3" s="1" t="s">
        <v>5</v>
      </c>
      <c r="AI3" s="1" t="s">
        <v>56</v>
      </c>
      <c r="AJ3" s="1" t="s">
        <v>5</v>
      </c>
      <c r="AK3" s="1" t="s">
        <v>5</v>
      </c>
      <c r="AL3" s="1" t="s">
        <v>5</v>
      </c>
      <c r="AM3" s="1" t="s">
        <v>5</v>
      </c>
      <c r="AN3" s="1" t="s">
        <v>5</v>
      </c>
      <c r="AO3" s="1" t="s">
        <v>5</v>
      </c>
      <c r="AP3" s="1" t="s">
        <v>5</v>
      </c>
      <c r="AQ3" s="1">
        <f t="shared" ref="AQ3:AQ12" si="0">COUNTIF(B3:AP3, "x")</f>
        <v>36</v>
      </c>
      <c r="AR3" s="1">
        <f t="shared" ref="AR3:AR12" si="1">COUNTIF(B3:AP3, "v")</f>
        <v>0</v>
      </c>
      <c r="AS3" s="1">
        <f t="shared" ref="AS3:AS12" si="2">COUNTIF(B3:AP3, "o")</f>
        <v>0</v>
      </c>
      <c r="AT3" s="1">
        <f t="shared" ref="AT3:AT13" si="3">AQ3+AS3+AR3</f>
        <v>36</v>
      </c>
      <c r="AU3" s="1">
        <f t="shared" ref="AU3:AU12" si="4">COUNTIF(B3:AP3, "")</f>
        <v>1</v>
      </c>
      <c r="AV3" s="1">
        <f t="shared" ref="AV3:AV12" si="5">COUNTIF(B3:AP3, "-")</f>
        <v>4</v>
      </c>
      <c r="AW3" s="1">
        <f>AU3+AV3</f>
        <v>5</v>
      </c>
    </row>
    <row r="4" spans="1:49" x14ac:dyDescent="0.3">
      <c r="A4" s="2" t="s">
        <v>50</v>
      </c>
      <c r="B4" s="1" t="s">
        <v>5</v>
      </c>
      <c r="C4" s="1" t="s">
        <v>5</v>
      </c>
      <c r="D4" s="1" t="s">
        <v>56</v>
      </c>
      <c r="E4" s="1" t="s">
        <v>56</v>
      </c>
      <c r="F4" s="1" t="s">
        <v>56</v>
      </c>
      <c r="G4" s="1" t="s">
        <v>5</v>
      </c>
      <c r="H4" s="1" t="s">
        <v>5</v>
      </c>
      <c r="I4" s="1" t="s">
        <v>5</v>
      </c>
      <c r="J4" s="1" t="s">
        <v>5</v>
      </c>
      <c r="L4" s="1" t="s">
        <v>5</v>
      </c>
      <c r="M4" s="1" t="s">
        <v>56</v>
      </c>
      <c r="N4" s="1" t="s">
        <v>5</v>
      </c>
      <c r="O4" s="1" t="s">
        <v>5</v>
      </c>
      <c r="P4" s="1" t="s">
        <v>5</v>
      </c>
      <c r="Q4" s="1" t="s">
        <v>5</v>
      </c>
      <c r="R4" s="1" t="s">
        <v>5</v>
      </c>
      <c r="S4" s="1" t="s">
        <v>5</v>
      </c>
      <c r="T4" s="1" t="s">
        <v>5</v>
      </c>
      <c r="U4" s="1" t="s">
        <v>5</v>
      </c>
      <c r="W4" s="1" t="s">
        <v>5</v>
      </c>
      <c r="X4" s="1" t="s">
        <v>5</v>
      </c>
      <c r="Y4" s="1" t="s">
        <v>5</v>
      </c>
      <c r="Z4" s="1" t="s">
        <v>5</v>
      </c>
      <c r="AA4" s="1" t="s">
        <v>5</v>
      </c>
      <c r="AB4" s="1" t="s">
        <v>5</v>
      </c>
      <c r="AD4" s="1" t="s">
        <v>5</v>
      </c>
      <c r="AF4" s="1" t="s">
        <v>5</v>
      </c>
      <c r="AG4" s="1" t="s">
        <v>5</v>
      </c>
      <c r="AH4" s="1" t="s">
        <v>5</v>
      </c>
      <c r="AI4" s="1" t="s">
        <v>56</v>
      </c>
      <c r="AJ4" s="1" t="s">
        <v>5</v>
      </c>
      <c r="AK4" s="1" t="s">
        <v>5</v>
      </c>
      <c r="AL4" s="1" t="s">
        <v>5</v>
      </c>
      <c r="AM4" s="1" t="s">
        <v>5</v>
      </c>
      <c r="AN4" s="1" t="s">
        <v>5</v>
      </c>
      <c r="AO4" s="1" t="s">
        <v>5</v>
      </c>
      <c r="AP4" s="1" t="s">
        <v>5</v>
      </c>
      <c r="AQ4" s="1">
        <f t="shared" si="0"/>
        <v>32</v>
      </c>
      <c r="AR4" s="1">
        <f t="shared" si="1"/>
        <v>0</v>
      </c>
      <c r="AS4" s="1">
        <f t="shared" si="2"/>
        <v>0</v>
      </c>
      <c r="AT4" s="1">
        <f t="shared" si="3"/>
        <v>32</v>
      </c>
      <c r="AU4" s="1">
        <f t="shared" si="4"/>
        <v>4</v>
      </c>
      <c r="AV4" s="1">
        <f t="shared" si="5"/>
        <v>5</v>
      </c>
      <c r="AW4" s="1">
        <f t="shared" ref="AW4:AW12" si="6">AU4+AV4</f>
        <v>9</v>
      </c>
    </row>
    <row r="5" spans="1:49" x14ac:dyDescent="0.3">
      <c r="A5" s="2" t="s">
        <v>49</v>
      </c>
      <c r="B5" s="1" t="s">
        <v>56</v>
      </c>
      <c r="C5" s="1" t="s">
        <v>56</v>
      </c>
      <c r="D5" s="1" t="s">
        <v>56</v>
      </c>
      <c r="E5" s="1" t="s">
        <v>56</v>
      </c>
      <c r="F5" s="1" t="s">
        <v>56</v>
      </c>
      <c r="G5" s="1" t="s">
        <v>56</v>
      </c>
      <c r="H5" s="1" t="s">
        <v>56</v>
      </c>
      <c r="I5" s="1" t="s">
        <v>56</v>
      </c>
      <c r="J5" s="1" t="s">
        <v>5</v>
      </c>
      <c r="K5" s="1" t="s">
        <v>56</v>
      </c>
      <c r="L5" s="1" t="s">
        <v>5</v>
      </c>
      <c r="M5" s="1" t="s">
        <v>6</v>
      </c>
      <c r="N5" s="1" t="s">
        <v>56</v>
      </c>
      <c r="O5" s="1" t="s">
        <v>56</v>
      </c>
      <c r="P5" s="1" t="s">
        <v>56</v>
      </c>
      <c r="Q5" s="1" t="s">
        <v>56</v>
      </c>
      <c r="S5" s="1" t="s">
        <v>5</v>
      </c>
      <c r="T5" s="1" t="s">
        <v>5</v>
      </c>
      <c r="U5" s="1" t="s">
        <v>56</v>
      </c>
      <c r="V5" s="1" t="s">
        <v>56</v>
      </c>
      <c r="W5" s="1" t="s">
        <v>5</v>
      </c>
      <c r="X5" s="1" t="s">
        <v>56</v>
      </c>
      <c r="Y5" s="1" t="s">
        <v>56</v>
      </c>
      <c r="Z5" s="1" t="s">
        <v>5</v>
      </c>
      <c r="AA5" s="1" t="s">
        <v>56</v>
      </c>
      <c r="AB5" s="1" t="s">
        <v>5</v>
      </c>
      <c r="AC5" s="1" t="s">
        <v>56</v>
      </c>
      <c r="AE5" s="1" t="s">
        <v>5</v>
      </c>
      <c r="AF5" s="1" t="s">
        <v>5</v>
      </c>
      <c r="AG5" s="1" t="s">
        <v>56</v>
      </c>
      <c r="AH5" s="1" t="s">
        <v>56</v>
      </c>
      <c r="AI5" s="1" t="s">
        <v>56</v>
      </c>
      <c r="AJ5" s="1" t="s">
        <v>56</v>
      </c>
      <c r="AK5" s="1" t="s">
        <v>5</v>
      </c>
      <c r="AL5" s="1" t="s">
        <v>56</v>
      </c>
      <c r="AM5" s="1" t="s">
        <v>56</v>
      </c>
      <c r="AN5" s="1" t="s">
        <v>56</v>
      </c>
      <c r="AO5" s="1" t="s">
        <v>5</v>
      </c>
      <c r="AP5" s="1" t="s">
        <v>56</v>
      </c>
      <c r="AQ5" s="1">
        <f t="shared" si="0"/>
        <v>11</v>
      </c>
      <c r="AR5" s="1">
        <f t="shared" si="1"/>
        <v>0</v>
      </c>
      <c r="AS5" s="1">
        <f t="shared" si="2"/>
        <v>1</v>
      </c>
      <c r="AT5" s="1">
        <f t="shared" si="3"/>
        <v>12</v>
      </c>
      <c r="AU5" s="1">
        <f t="shared" si="4"/>
        <v>2</v>
      </c>
      <c r="AV5" s="1">
        <f t="shared" si="5"/>
        <v>27</v>
      </c>
      <c r="AW5" s="1">
        <f t="shared" si="6"/>
        <v>29</v>
      </c>
    </row>
    <row r="6" spans="1:49" x14ac:dyDescent="0.3">
      <c r="A6" s="2" t="s">
        <v>48</v>
      </c>
      <c r="C6" s="1" t="s">
        <v>60</v>
      </c>
      <c r="D6" s="1" t="s">
        <v>60</v>
      </c>
      <c r="E6" s="1" t="s">
        <v>56</v>
      </c>
      <c r="F6" s="1" t="s">
        <v>6</v>
      </c>
      <c r="G6" s="1" t="s">
        <v>60</v>
      </c>
      <c r="H6" s="1" t="s">
        <v>60</v>
      </c>
      <c r="J6" s="1" t="s">
        <v>6</v>
      </c>
      <c r="K6" s="1" t="s">
        <v>5</v>
      </c>
      <c r="L6" s="1" t="s">
        <v>5</v>
      </c>
      <c r="M6" s="1" t="s">
        <v>60</v>
      </c>
      <c r="N6" s="1" t="s">
        <v>60</v>
      </c>
      <c r="O6" s="1" t="s">
        <v>5</v>
      </c>
      <c r="P6" s="1" t="s">
        <v>5</v>
      </c>
      <c r="Q6" s="1" t="s">
        <v>6</v>
      </c>
      <c r="R6" s="1" t="s">
        <v>5</v>
      </c>
      <c r="S6" s="1" t="s">
        <v>5</v>
      </c>
      <c r="T6" s="1" t="s">
        <v>60</v>
      </c>
      <c r="U6" s="1" t="s">
        <v>60</v>
      </c>
      <c r="V6" s="1" t="s">
        <v>60</v>
      </c>
      <c r="W6" s="1" t="s">
        <v>5</v>
      </c>
      <c r="X6" s="1" t="s">
        <v>5</v>
      </c>
      <c r="Y6" s="1" t="s">
        <v>60</v>
      </c>
      <c r="Z6" s="1" t="s">
        <v>60</v>
      </c>
      <c r="AA6" s="1" t="s">
        <v>5</v>
      </c>
      <c r="AB6" s="1" t="s">
        <v>5</v>
      </c>
      <c r="AC6" s="1" t="s">
        <v>6</v>
      </c>
      <c r="AD6" s="1" t="s">
        <v>60</v>
      </c>
      <c r="AE6" s="1" t="s">
        <v>60</v>
      </c>
      <c r="AF6" s="1" t="s">
        <v>5</v>
      </c>
      <c r="AG6" s="1" t="s">
        <v>5</v>
      </c>
      <c r="AH6" s="1" t="s">
        <v>60</v>
      </c>
      <c r="AJ6" s="1" t="s">
        <v>6</v>
      </c>
      <c r="AL6" s="1" t="s">
        <v>60</v>
      </c>
      <c r="AM6" s="1" t="s">
        <v>60</v>
      </c>
      <c r="AN6" s="1" t="s">
        <v>5</v>
      </c>
      <c r="AO6" s="1" t="s">
        <v>5</v>
      </c>
      <c r="AQ6" s="1">
        <f t="shared" si="0"/>
        <v>14</v>
      </c>
      <c r="AR6" s="1">
        <f t="shared" si="1"/>
        <v>16</v>
      </c>
      <c r="AS6" s="1">
        <f t="shared" si="2"/>
        <v>5</v>
      </c>
      <c r="AT6" s="1">
        <f t="shared" si="3"/>
        <v>35</v>
      </c>
      <c r="AU6" s="1">
        <f t="shared" si="4"/>
        <v>5</v>
      </c>
      <c r="AV6" s="1">
        <f t="shared" si="5"/>
        <v>1</v>
      </c>
      <c r="AW6" s="1">
        <f t="shared" si="6"/>
        <v>6</v>
      </c>
    </row>
    <row r="7" spans="1:49" x14ac:dyDescent="0.3">
      <c r="A7" s="2" t="s">
        <v>47</v>
      </c>
      <c r="C7" s="1" t="s">
        <v>60</v>
      </c>
      <c r="D7" s="1" t="s">
        <v>60</v>
      </c>
      <c r="E7" s="1" t="s">
        <v>56</v>
      </c>
      <c r="F7" s="1" t="s">
        <v>6</v>
      </c>
      <c r="G7" s="1" t="s">
        <v>60</v>
      </c>
      <c r="H7" s="1" t="s">
        <v>60</v>
      </c>
      <c r="I7" s="1" t="s">
        <v>60</v>
      </c>
      <c r="J7" s="1" t="s">
        <v>6</v>
      </c>
      <c r="K7" s="1" t="s">
        <v>5</v>
      </c>
      <c r="L7" s="1" t="s">
        <v>5</v>
      </c>
      <c r="M7" s="1" t="s">
        <v>6</v>
      </c>
      <c r="N7" s="1" t="s">
        <v>5</v>
      </c>
      <c r="O7" s="1" t="s">
        <v>5</v>
      </c>
      <c r="P7" s="1" t="s">
        <v>5</v>
      </c>
      <c r="Q7" s="1" t="s">
        <v>60</v>
      </c>
      <c r="R7" s="1" t="s">
        <v>5</v>
      </c>
      <c r="S7" s="1" t="s">
        <v>5</v>
      </c>
      <c r="T7" s="1" t="s">
        <v>5</v>
      </c>
      <c r="U7" s="1" t="s">
        <v>60</v>
      </c>
      <c r="V7" s="1" t="s">
        <v>5</v>
      </c>
      <c r="W7" s="1" t="s">
        <v>5</v>
      </c>
      <c r="X7" s="1" t="s">
        <v>5</v>
      </c>
      <c r="Y7" s="1" t="s">
        <v>5</v>
      </c>
      <c r="Z7" s="1" t="s">
        <v>60</v>
      </c>
      <c r="AA7" s="1" t="s">
        <v>5</v>
      </c>
      <c r="AB7" s="1" t="s">
        <v>5</v>
      </c>
      <c r="AC7" s="1" t="s">
        <v>6</v>
      </c>
      <c r="AD7" s="1" t="s">
        <v>60</v>
      </c>
      <c r="AE7" s="1" t="s">
        <v>60</v>
      </c>
      <c r="AF7" s="1" t="s">
        <v>5</v>
      </c>
      <c r="AG7" s="1" t="s">
        <v>60</v>
      </c>
      <c r="AH7" s="1" t="s">
        <v>60</v>
      </c>
      <c r="AJ7" s="1" t="s">
        <v>6</v>
      </c>
      <c r="AL7" s="1" t="s">
        <v>5</v>
      </c>
      <c r="AM7" s="1" t="s">
        <v>60</v>
      </c>
      <c r="AN7" s="1" t="s">
        <v>5</v>
      </c>
      <c r="AO7" s="1" t="s">
        <v>5</v>
      </c>
      <c r="AQ7" s="1">
        <f t="shared" si="0"/>
        <v>18</v>
      </c>
      <c r="AR7" s="1">
        <f t="shared" si="1"/>
        <v>13</v>
      </c>
      <c r="AS7" s="1">
        <f t="shared" si="2"/>
        <v>5</v>
      </c>
      <c r="AT7" s="1">
        <f t="shared" si="3"/>
        <v>36</v>
      </c>
      <c r="AU7" s="1">
        <f t="shared" si="4"/>
        <v>4</v>
      </c>
      <c r="AV7" s="1">
        <f t="shared" si="5"/>
        <v>1</v>
      </c>
      <c r="AW7" s="1">
        <f t="shared" si="6"/>
        <v>5</v>
      </c>
    </row>
    <row r="8" spans="1:49" x14ac:dyDescent="0.3">
      <c r="A8" s="2" t="s">
        <v>46</v>
      </c>
      <c r="B8" s="1" t="s">
        <v>60</v>
      </c>
      <c r="C8" s="1" t="s">
        <v>5</v>
      </c>
      <c r="D8" s="1" t="s">
        <v>60</v>
      </c>
      <c r="E8" s="1" t="s">
        <v>56</v>
      </c>
      <c r="F8" s="1" t="s">
        <v>6</v>
      </c>
      <c r="G8" s="1" t="s">
        <v>5</v>
      </c>
      <c r="H8" s="1" t="s">
        <v>60</v>
      </c>
      <c r="I8" s="1" t="s">
        <v>60</v>
      </c>
      <c r="J8" s="1" t="s">
        <v>6</v>
      </c>
      <c r="K8" s="1" t="s">
        <v>5</v>
      </c>
      <c r="L8" s="1" t="s">
        <v>5</v>
      </c>
      <c r="M8" s="1" t="s">
        <v>60</v>
      </c>
      <c r="N8" s="1" t="s">
        <v>5</v>
      </c>
      <c r="O8" s="1" t="s">
        <v>5</v>
      </c>
      <c r="P8" s="1" t="s">
        <v>5</v>
      </c>
      <c r="Q8" s="1" t="s">
        <v>60</v>
      </c>
      <c r="R8" s="1" t="s">
        <v>5</v>
      </c>
      <c r="S8" s="1" t="s">
        <v>5</v>
      </c>
      <c r="T8" s="1" t="s">
        <v>5</v>
      </c>
      <c r="U8" s="1" t="s">
        <v>5</v>
      </c>
      <c r="V8" s="1" t="s">
        <v>6</v>
      </c>
      <c r="W8" s="1" t="s">
        <v>5</v>
      </c>
      <c r="X8" s="1" t="s">
        <v>5</v>
      </c>
      <c r="Y8" s="1" t="s">
        <v>60</v>
      </c>
      <c r="Z8" s="1" t="s">
        <v>60</v>
      </c>
      <c r="AA8" s="1" t="s">
        <v>5</v>
      </c>
      <c r="AB8" s="1" t="s">
        <v>5</v>
      </c>
      <c r="AC8" s="1" t="s">
        <v>6</v>
      </c>
      <c r="AD8" s="1" t="s">
        <v>60</v>
      </c>
      <c r="AE8" s="1" t="s">
        <v>60</v>
      </c>
      <c r="AF8" s="1" t="s">
        <v>5</v>
      </c>
      <c r="AG8" s="1" t="s">
        <v>60</v>
      </c>
      <c r="AH8" s="1" t="s">
        <v>5</v>
      </c>
      <c r="AI8" s="1" t="s">
        <v>60</v>
      </c>
      <c r="AJ8" s="1" t="s">
        <v>6</v>
      </c>
      <c r="AK8" s="1" t="s">
        <v>5</v>
      </c>
      <c r="AL8" s="1" t="s">
        <v>60</v>
      </c>
      <c r="AM8" s="1" t="s">
        <v>60</v>
      </c>
      <c r="AN8" s="1" t="s">
        <v>5</v>
      </c>
      <c r="AO8" s="1" t="s">
        <v>5</v>
      </c>
      <c r="AP8" s="1" t="s">
        <v>5</v>
      </c>
      <c r="AQ8" s="1">
        <f t="shared" si="0"/>
        <v>21</v>
      </c>
      <c r="AR8" s="1">
        <f t="shared" si="1"/>
        <v>14</v>
      </c>
      <c r="AS8" s="1">
        <f t="shared" si="2"/>
        <v>5</v>
      </c>
      <c r="AT8" s="1">
        <f t="shared" si="3"/>
        <v>40</v>
      </c>
      <c r="AU8" s="1">
        <f t="shared" si="4"/>
        <v>0</v>
      </c>
      <c r="AV8" s="1">
        <f t="shared" si="5"/>
        <v>1</v>
      </c>
      <c r="AW8" s="1">
        <f t="shared" si="6"/>
        <v>1</v>
      </c>
    </row>
    <row r="9" spans="1:49" x14ac:dyDescent="0.3">
      <c r="A9" s="2" t="s">
        <v>45</v>
      </c>
      <c r="B9" s="1" t="s">
        <v>60</v>
      </c>
      <c r="C9" s="1" t="s">
        <v>60</v>
      </c>
      <c r="D9" s="1" t="s">
        <v>60</v>
      </c>
      <c r="E9" s="1" t="s">
        <v>56</v>
      </c>
      <c r="F9" s="1" t="s">
        <v>6</v>
      </c>
      <c r="G9" s="1" t="s">
        <v>60</v>
      </c>
      <c r="H9" s="1" t="s">
        <v>5</v>
      </c>
      <c r="I9" s="1" t="s">
        <v>60</v>
      </c>
      <c r="J9" s="1" t="s">
        <v>6</v>
      </c>
      <c r="K9" s="1" t="s">
        <v>5</v>
      </c>
      <c r="L9" s="1" t="s">
        <v>5</v>
      </c>
      <c r="M9" s="1" t="s">
        <v>6</v>
      </c>
      <c r="N9" s="1" t="s">
        <v>5</v>
      </c>
      <c r="O9" s="1" t="s">
        <v>5</v>
      </c>
      <c r="P9" s="1" t="s">
        <v>5</v>
      </c>
      <c r="Q9" s="1" t="s">
        <v>60</v>
      </c>
      <c r="R9" s="1" t="s">
        <v>5</v>
      </c>
      <c r="S9" s="1" t="s">
        <v>5</v>
      </c>
      <c r="T9" s="1" t="s">
        <v>5</v>
      </c>
      <c r="U9" s="1" t="s">
        <v>60</v>
      </c>
      <c r="V9" s="1" t="s">
        <v>6</v>
      </c>
      <c r="W9" s="1" t="s">
        <v>5</v>
      </c>
      <c r="X9" s="1" t="s">
        <v>5</v>
      </c>
      <c r="Y9" s="1" t="s">
        <v>60</v>
      </c>
      <c r="Z9" s="1" t="s">
        <v>60</v>
      </c>
      <c r="AA9" s="1" t="s">
        <v>5</v>
      </c>
      <c r="AB9" s="1" t="s">
        <v>60</v>
      </c>
      <c r="AC9" s="1" t="s">
        <v>6</v>
      </c>
      <c r="AD9" s="1" t="s">
        <v>60</v>
      </c>
      <c r="AE9" s="1" t="s">
        <v>60</v>
      </c>
      <c r="AF9" s="1" t="s">
        <v>5</v>
      </c>
      <c r="AG9" s="1" t="s">
        <v>60</v>
      </c>
      <c r="AH9" s="1" t="s">
        <v>56</v>
      </c>
      <c r="AI9" s="1" t="s">
        <v>6</v>
      </c>
      <c r="AJ9" s="1" t="s">
        <v>6</v>
      </c>
      <c r="AK9" s="1" t="s">
        <v>5</v>
      </c>
      <c r="AL9" s="1" t="s">
        <v>60</v>
      </c>
      <c r="AM9" s="1" t="s">
        <v>5</v>
      </c>
      <c r="AN9" s="1" t="s">
        <v>5</v>
      </c>
      <c r="AO9" s="1" t="s">
        <v>5</v>
      </c>
      <c r="AP9" s="1" t="s">
        <v>5</v>
      </c>
      <c r="AQ9" s="1">
        <f t="shared" si="0"/>
        <v>18</v>
      </c>
      <c r="AR9" s="1">
        <f t="shared" si="1"/>
        <v>14</v>
      </c>
      <c r="AS9" s="1">
        <f t="shared" si="2"/>
        <v>7</v>
      </c>
      <c r="AT9" s="1">
        <f t="shared" si="3"/>
        <v>39</v>
      </c>
      <c r="AU9" s="1">
        <f t="shared" si="4"/>
        <v>0</v>
      </c>
      <c r="AV9" s="1">
        <f t="shared" si="5"/>
        <v>2</v>
      </c>
      <c r="AW9" s="1">
        <f t="shared" si="6"/>
        <v>2</v>
      </c>
    </row>
    <row r="10" spans="1:49" x14ac:dyDescent="0.3">
      <c r="A10" s="2" t="s">
        <v>42</v>
      </c>
      <c r="B10" s="1" t="s">
        <v>60</v>
      </c>
      <c r="C10" s="1" t="s">
        <v>60</v>
      </c>
      <c r="D10" s="1" t="s">
        <v>60</v>
      </c>
      <c r="E10" s="1" t="s">
        <v>56</v>
      </c>
      <c r="F10" s="1" t="s">
        <v>6</v>
      </c>
      <c r="G10" s="1" t="s">
        <v>5</v>
      </c>
      <c r="H10" s="1" t="s">
        <v>60</v>
      </c>
      <c r="I10" s="1" t="s">
        <v>60</v>
      </c>
      <c r="J10" s="1" t="s">
        <v>6</v>
      </c>
      <c r="K10" s="1" t="s">
        <v>5</v>
      </c>
      <c r="L10" s="1" t="s">
        <v>5</v>
      </c>
      <c r="M10" s="1" t="s">
        <v>6</v>
      </c>
      <c r="N10" s="1" t="s">
        <v>5</v>
      </c>
      <c r="O10" s="1" t="s">
        <v>5</v>
      </c>
      <c r="P10" s="1" t="s">
        <v>5</v>
      </c>
      <c r="Q10" s="1" t="s">
        <v>60</v>
      </c>
      <c r="R10" s="1" t="s">
        <v>5</v>
      </c>
      <c r="S10" s="1" t="s">
        <v>5</v>
      </c>
      <c r="T10" s="1" t="s">
        <v>5</v>
      </c>
      <c r="U10" s="1" t="s">
        <v>5</v>
      </c>
      <c r="V10" s="1" t="s">
        <v>5</v>
      </c>
      <c r="W10" s="1" t="s">
        <v>5</v>
      </c>
      <c r="X10" s="1" t="s">
        <v>5</v>
      </c>
      <c r="Y10" s="1" t="s">
        <v>5</v>
      </c>
      <c r="Z10" s="1" t="s">
        <v>60</v>
      </c>
      <c r="AA10" s="1" t="s">
        <v>60</v>
      </c>
      <c r="AB10" s="1" t="s">
        <v>5</v>
      </c>
      <c r="AC10" s="1" t="s">
        <v>6</v>
      </c>
      <c r="AD10" s="1" t="s">
        <v>60</v>
      </c>
      <c r="AE10" s="1" t="s">
        <v>60</v>
      </c>
      <c r="AF10" s="1" t="s">
        <v>5</v>
      </c>
      <c r="AG10" s="1" t="s">
        <v>60</v>
      </c>
      <c r="AH10" s="1" t="s">
        <v>60</v>
      </c>
      <c r="AI10" s="1" t="s">
        <v>60</v>
      </c>
      <c r="AJ10" s="1" t="s">
        <v>6</v>
      </c>
      <c r="AL10" s="1" t="s">
        <v>60</v>
      </c>
      <c r="AM10" s="1" t="s">
        <v>5</v>
      </c>
      <c r="AN10" s="1" t="s">
        <v>5</v>
      </c>
      <c r="AO10" s="1" t="s">
        <v>5</v>
      </c>
      <c r="AP10" s="1" t="s">
        <v>60</v>
      </c>
      <c r="AQ10" s="1">
        <f t="shared" si="0"/>
        <v>19</v>
      </c>
      <c r="AR10" s="1">
        <f t="shared" si="1"/>
        <v>15</v>
      </c>
      <c r="AS10" s="1">
        <f t="shared" si="2"/>
        <v>5</v>
      </c>
      <c r="AT10" s="1">
        <f t="shared" si="3"/>
        <v>39</v>
      </c>
      <c r="AU10" s="1">
        <f t="shared" si="4"/>
        <v>1</v>
      </c>
      <c r="AV10" s="1">
        <f t="shared" si="5"/>
        <v>1</v>
      </c>
      <c r="AW10" s="1">
        <f t="shared" si="6"/>
        <v>2</v>
      </c>
    </row>
    <row r="11" spans="1:49" x14ac:dyDescent="0.3">
      <c r="A11" s="2" t="s">
        <v>43</v>
      </c>
      <c r="B11" s="1" t="s">
        <v>5</v>
      </c>
      <c r="C11" s="1" t="s">
        <v>5</v>
      </c>
      <c r="D11" s="1" t="s">
        <v>56</v>
      </c>
      <c r="E11" s="1" t="s">
        <v>56</v>
      </c>
      <c r="F11" s="1" t="s">
        <v>6</v>
      </c>
      <c r="G11" s="1" t="s">
        <v>5</v>
      </c>
      <c r="H11" s="1" t="s">
        <v>60</v>
      </c>
      <c r="I11" s="1" t="s">
        <v>60</v>
      </c>
      <c r="J11" s="1" t="s">
        <v>56</v>
      </c>
      <c r="K11" s="1" t="s">
        <v>5</v>
      </c>
      <c r="L11" s="1" t="s">
        <v>5</v>
      </c>
      <c r="M11" s="1" t="s">
        <v>60</v>
      </c>
      <c r="O11" s="1" t="s">
        <v>5</v>
      </c>
      <c r="P11" s="1" t="s">
        <v>56</v>
      </c>
      <c r="Q11" s="1" t="s">
        <v>60</v>
      </c>
      <c r="R11" s="1" t="s">
        <v>5</v>
      </c>
      <c r="S11" s="1" t="s">
        <v>5</v>
      </c>
      <c r="T11" s="1" t="s">
        <v>60</v>
      </c>
      <c r="U11" s="1" t="s">
        <v>5</v>
      </c>
      <c r="V11" s="1" t="s">
        <v>6</v>
      </c>
      <c r="W11" s="1" t="s">
        <v>5</v>
      </c>
      <c r="X11" s="1" t="s">
        <v>5</v>
      </c>
      <c r="Y11" s="1" t="s">
        <v>5</v>
      </c>
      <c r="Z11" s="1" t="s">
        <v>60</v>
      </c>
      <c r="AA11" s="1" t="s">
        <v>56</v>
      </c>
      <c r="AB11" s="1" t="s">
        <v>5</v>
      </c>
      <c r="AC11" s="1" t="s">
        <v>6</v>
      </c>
      <c r="AD11" s="1" t="s">
        <v>60</v>
      </c>
      <c r="AE11" s="1" t="s">
        <v>5</v>
      </c>
      <c r="AF11" s="1" t="s">
        <v>5</v>
      </c>
      <c r="AG11" s="1" t="s">
        <v>60</v>
      </c>
      <c r="AH11" s="1" t="s">
        <v>56</v>
      </c>
      <c r="AI11" s="1" t="s">
        <v>6</v>
      </c>
      <c r="AJ11" s="1" t="s">
        <v>6</v>
      </c>
      <c r="AL11" s="1" t="s">
        <v>60</v>
      </c>
      <c r="AM11" s="1" t="s">
        <v>5</v>
      </c>
      <c r="AN11" s="1" t="s">
        <v>5</v>
      </c>
      <c r="AO11" s="1" t="s">
        <v>5</v>
      </c>
      <c r="AP11" s="1" t="s">
        <v>60</v>
      </c>
      <c r="AQ11" s="1">
        <f t="shared" si="0"/>
        <v>18</v>
      </c>
      <c r="AR11" s="1">
        <f t="shared" si="1"/>
        <v>10</v>
      </c>
      <c r="AS11" s="1">
        <f t="shared" si="2"/>
        <v>5</v>
      </c>
      <c r="AT11" s="1">
        <f t="shared" si="3"/>
        <v>33</v>
      </c>
      <c r="AU11" s="1">
        <f t="shared" si="4"/>
        <v>2</v>
      </c>
      <c r="AV11" s="1">
        <f t="shared" si="5"/>
        <v>6</v>
      </c>
      <c r="AW11" s="1">
        <f t="shared" si="6"/>
        <v>8</v>
      </c>
    </row>
    <row r="12" spans="1:49" x14ac:dyDescent="0.3">
      <c r="A12" s="2" t="s">
        <v>44</v>
      </c>
      <c r="B12" s="1" t="s">
        <v>60</v>
      </c>
      <c r="C12" s="1" t="s">
        <v>5</v>
      </c>
      <c r="D12" s="1" t="s">
        <v>60</v>
      </c>
      <c r="E12" s="1" t="s">
        <v>56</v>
      </c>
      <c r="F12" s="1" t="s">
        <v>6</v>
      </c>
      <c r="G12" s="1" t="s">
        <v>60</v>
      </c>
      <c r="H12" s="1" t="s">
        <v>60</v>
      </c>
      <c r="I12" s="1" t="s">
        <v>60</v>
      </c>
      <c r="J12" s="1" t="s">
        <v>6</v>
      </c>
      <c r="K12" s="1" t="s">
        <v>5</v>
      </c>
      <c r="M12" s="1" t="s">
        <v>60</v>
      </c>
      <c r="N12" s="1" t="s">
        <v>60</v>
      </c>
      <c r="O12" s="1" t="s">
        <v>5</v>
      </c>
      <c r="P12" s="1" t="s">
        <v>5</v>
      </c>
      <c r="Q12" s="1" t="s">
        <v>60</v>
      </c>
      <c r="R12" s="1" t="s">
        <v>5</v>
      </c>
      <c r="S12" s="1" t="s">
        <v>5</v>
      </c>
      <c r="T12" s="1" t="s">
        <v>5</v>
      </c>
      <c r="U12" s="1" t="s">
        <v>60</v>
      </c>
      <c r="V12" s="1" t="s">
        <v>6</v>
      </c>
      <c r="W12" s="1" t="s">
        <v>5</v>
      </c>
      <c r="X12" s="1" t="s">
        <v>5</v>
      </c>
      <c r="Y12" s="1" t="s">
        <v>6</v>
      </c>
      <c r="Z12" s="1" t="s">
        <v>60</v>
      </c>
      <c r="AA12" s="1" t="s">
        <v>60</v>
      </c>
      <c r="AB12" s="1" t="s">
        <v>60</v>
      </c>
      <c r="AC12" s="1" t="s">
        <v>6</v>
      </c>
      <c r="AD12" s="1" t="s">
        <v>60</v>
      </c>
      <c r="AE12" s="1" t="s">
        <v>60</v>
      </c>
      <c r="AF12" s="1" t="s">
        <v>5</v>
      </c>
      <c r="AG12" s="1" t="s">
        <v>60</v>
      </c>
      <c r="AH12" s="1" t="s">
        <v>5</v>
      </c>
      <c r="AI12" s="1" t="s">
        <v>60</v>
      </c>
      <c r="AJ12" s="1" t="s">
        <v>6</v>
      </c>
      <c r="AK12" s="1" t="s">
        <v>5</v>
      </c>
      <c r="AL12" s="1" t="s">
        <v>60</v>
      </c>
      <c r="AM12" s="1" t="s">
        <v>60</v>
      </c>
      <c r="AN12" s="1" t="s">
        <v>5</v>
      </c>
      <c r="AO12" s="1" t="s">
        <v>5</v>
      </c>
      <c r="AP12" s="1" t="s">
        <v>5</v>
      </c>
      <c r="AQ12" s="1">
        <f t="shared" si="0"/>
        <v>15</v>
      </c>
      <c r="AR12" s="1">
        <f t="shared" si="1"/>
        <v>18</v>
      </c>
      <c r="AS12" s="1">
        <f t="shared" si="2"/>
        <v>6</v>
      </c>
      <c r="AT12" s="1">
        <f t="shared" si="3"/>
        <v>39</v>
      </c>
      <c r="AU12" s="1">
        <f t="shared" si="4"/>
        <v>1</v>
      </c>
      <c r="AV12" s="1">
        <f t="shared" si="5"/>
        <v>1</v>
      </c>
      <c r="AW12" s="1">
        <f t="shared" si="6"/>
        <v>2</v>
      </c>
    </row>
    <row r="13" spans="1:49" x14ac:dyDescent="0.3">
      <c r="AQ13" s="1">
        <f>SUM(AQ2:AQ12)</f>
        <v>238</v>
      </c>
      <c r="AR13" s="1">
        <f>SUM(AR2:AR12)</f>
        <v>100</v>
      </c>
      <c r="AS13" s="1">
        <f>SUM(AS2:AS12)</f>
        <v>39</v>
      </c>
      <c r="AT13" s="1">
        <f t="shared" si="3"/>
        <v>377</v>
      </c>
      <c r="AU13" s="1">
        <f>SUM(AU2:AU12)</f>
        <v>21</v>
      </c>
      <c r="AV13" s="1">
        <f>SUM(AV2:AV12)</f>
        <v>53</v>
      </c>
      <c r="AW13" s="1">
        <f>SUM(AW2:AW12)</f>
        <v>74</v>
      </c>
    </row>
    <row r="14" spans="1:49" x14ac:dyDescent="0.3">
      <c r="C14" s="1" t="s">
        <v>63</v>
      </c>
      <c r="G14" s="1" t="s">
        <v>64</v>
      </c>
      <c r="L14" s="1" t="s">
        <v>65</v>
      </c>
      <c r="Q14" s="1" t="s">
        <v>66</v>
      </c>
      <c r="U14" s="1" t="s">
        <v>67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AT13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podav</dc:creator>
  <cp:lastModifiedBy>podav</cp:lastModifiedBy>
  <dcterms:created xsi:type="dcterms:W3CDTF">2015-06-05T18:17:20Z</dcterms:created>
  <dcterms:modified xsi:type="dcterms:W3CDTF">2023-05-25T19:38:05Z</dcterms:modified>
</cp:coreProperties>
</file>