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Retirement &amp; Savings Calculators\"/>
    </mc:Choice>
  </mc:AlternateContent>
  <xr:revisionPtr revIDLastSave="0" documentId="13_ncr:1_{9B2528D1-A899-4171-AE3D-0F91C1E473D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avings" sheetId="1" r:id="rId1"/>
    <sheet name="Help" sheetId="3" r:id="rId2"/>
  </sheets>
  <definedNames>
    <definedName name="_xlnm.Print_Area" localSheetId="0">OFFSET(Savings!$A$1,0,0,ROW(Savings!$A$23)+1+Savings!$H$5,8)</definedName>
    <definedName name="_xlnm.Print_Titles" localSheetId="0">Savings!$23:$23</definedName>
    <definedName name="randrate">Savings!$F$15</definedName>
    <definedName name="solver_adj" localSheetId="0" hidden="1">Savings!$D$9,Savings!$D$11,Savings!$D$8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Savings!$F$11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1000</definedName>
    <definedName name="valuevx">42.314159</definedName>
    <definedName name="vertex42_copyright" hidden="1">"© 2008-2017 Vertex42 LLC"</definedName>
    <definedName name="vertex42_id" hidden="1">"retirement-savings-calculator.xlsx"</definedName>
    <definedName name="vertex42_title" hidden="1">"Retirement Savings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C25" i="1" l="1"/>
  <c r="H24" i="1"/>
  <c r="D25" i="1"/>
  <c r="H5" i="1"/>
  <c r="A26" i="1" s="1"/>
  <c r="C26" i="1" s="1"/>
  <c r="D24" i="1"/>
  <c r="E25" i="1"/>
  <c r="B25" i="1"/>
  <c r="B26" i="1" l="1"/>
  <c r="F25" i="1"/>
  <c r="G25" i="1" s="1"/>
  <c r="A27" i="1"/>
  <c r="D26" i="1"/>
  <c r="E26" i="1" s="1"/>
  <c r="H25" i="1" l="1"/>
  <c r="F26" i="1" s="1"/>
  <c r="H26" i="1" s="1"/>
  <c r="C27" i="1"/>
  <c r="D27" i="1"/>
  <c r="E27" i="1" s="1"/>
  <c r="A28" i="1"/>
  <c r="B27" i="1"/>
  <c r="D28" i="1" l="1"/>
  <c r="E28" i="1" s="1"/>
  <c r="A29" i="1"/>
  <c r="C28" i="1"/>
  <c r="B28" i="1"/>
  <c r="F27" i="1"/>
  <c r="H27" i="1" s="1"/>
  <c r="G26" i="1"/>
  <c r="A30" i="1" l="1"/>
  <c r="C29" i="1"/>
  <c r="D29" i="1"/>
  <c r="E29" i="1" s="1"/>
  <c r="B29" i="1"/>
  <c r="G27" i="1"/>
  <c r="F28" i="1"/>
  <c r="C30" i="1" l="1"/>
  <c r="D30" i="1"/>
  <c r="A31" i="1"/>
  <c r="E30" i="1"/>
  <c r="B30" i="1"/>
  <c r="G28" i="1"/>
  <c r="H28" i="1"/>
  <c r="C31" i="1" l="1"/>
  <c r="D31" i="1"/>
  <c r="E31" i="1" s="1"/>
  <c r="A32" i="1"/>
  <c r="B31" i="1"/>
  <c r="F29" i="1"/>
  <c r="D32" i="1" l="1"/>
  <c r="E32" i="1" s="1"/>
  <c r="A33" i="1"/>
  <c r="C32" i="1"/>
  <c r="B32" i="1"/>
  <c r="G29" i="1"/>
  <c r="H29" i="1"/>
  <c r="A34" i="1" l="1"/>
  <c r="C33" i="1"/>
  <c r="D33" i="1"/>
  <c r="E33" i="1" s="1"/>
  <c r="B33" i="1"/>
  <c r="F30" i="1"/>
  <c r="H30" i="1" s="1"/>
  <c r="C34" i="1" l="1"/>
  <c r="D34" i="1"/>
  <c r="A35" i="1"/>
  <c r="E34" i="1"/>
  <c r="B34" i="1"/>
  <c r="F31" i="1"/>
  <c r="H31" i="1" s="1"/>
  <c r="G30" i="1"/>
  <c r="C35" i="1" l="1"/>
  <c r="D35" i="1"/>
  <c r="E35" i="1" s="1"/>
  <c r="A36" i="1"/>
  <c r="B35" i="1"/>
  <c r="G31" i="1"/>
  <c r="F32" i="1"/>
  <c r="G32" i="1" s="1"/>
  <c r="D36" i="1" l="1"/>
  <c r="E36" i="1" s="1"/>
  <c r="A37" i="1"/>
  <c r="C36" i="1"/>
  <c r="B36" i="1"/>
  <c r="H32" i="1"/>
  <c r="A38" i="1" l="1"/>
  <c r="C37" i="1"/>
  <c r="D37" i="1"/>
  <c r="E37" i="1" s="1"/>
  <c r="B37" i="1"/>
  <c r="F33" i="1"/>
  <c r="G33" i="1" s="1"/>
  <c r="C38" i="1" l="1"/>
  <c r="D38" i="1"/>
  <c r="E38" i="1" s="1"/>
  <c r="A39" i="1"/>
  <c r="B38" i="1"/>
  <c r="H33" i="1"/>
  <c r="C39" i="1" l="1"/>
  <c r="D39" i="1"/>
  <c r="A40" i="1"/>
  <c r="E39" i="1"/>
  <c r="B39" i="1"/>
  <c r="F34" i="1"/>
  <c r="G34" i="1" s="1"/>
  <c r="D40" i="1" l="1"/>
  <c r="E40" i="1" s="1"/>
  <c r="A41" i="1"/>
  <c r="C40" i="1"/>
  <c r="B40" i="1"/>
  <c r="H34" i="1"/>
  <c r="F35" i="1" s="1"/>
  <c r="A42" i="1" l="1"/>
  <c r="C41" i="1"/>
  <c r="D41" i="1"/>
  <c r="E41" i="1" s="1"/>
  <c r="B41" i="1"/>
  <c r="G35" i="1"/>
  <c r="H35" i="1"/>
  <c r="F36" i="1" s="1"/>
  <c r="G36" i="1" s="1"/>
  <c r="C42" i="1" l="1"/>
  <c r="D42" i="1"/>
  <c r="E42" i="1" s="1"/>
  <c r="A43" i="1"/>
  <c r="B42" i="1"/>
  <c r="H36" i="1"/>
  <c r="F37" i="1" s="1"/>
  <c r="G37" i="1" s="1"/>
  <c r="C43" i="1" l="1"/>
  <c r="D43" i="1"/>
  <c r="E43" i="1" s="1"/>
  <c r="A44" i="1"/>
  <c r="B43" i="1"/>
  <c r="H37" i="1"/>
  <c r="D44" i="1" l="1"/>
  <c r="E44" i="1" s="1"/>
  <c r="A45" i="1"/>
  <c r="C44" i="1"/>
  <c r="B44" i="1"/>
  <c r="F38" i="1"/>
  <c r="G38" i="1" s="1"/>
  <c r="A46" i="1" l="1"/>
  <c r="C45" i="1"/>
  <c r="D45" i="1"/>
  <c r="E45" i="1" s="1"/>
  <c r="B45" i="1"/>
  <c r="H38" i="1"/>
  <c r="F39" i="1" s="1"/>
  <c r="G39" i="1" s="1"/>
  <c r="C46" i="1" l="1"/>
  <c r="D46" i="1"/>
  <c r="E46" i="1" s="1"/>
  <c r="A47" i="1"/>
  <c r="B46" i="1"/>
  <c r="H39" i="1"/>
  <c r="F40" i="1" s="1"/>
  <c r="G40" i="1" s="1"/>
  <c r="C47" i="1" l="1"/>
  <c r="D47" i="1"/>
  <c r="E47" i="1" s="1"/>
  <c r="A48" i="1"/>
  <c r="B47" i="1"/>
  <c r="H40" i="1"/>
  <c r="D48" i="1" l="1"/>
  <c r="E48" i="1" s="1"/>
  <c r="A49" i="1"/>
  <c r="C48" i="1"/>
  <c r="B48" i="1"/>
  <c r="F41" i="1"/>
  <c r="G41" i="1" s="1"/>
  <c r="A50" i="1" l="1"/>
  <c r="C49" i="1"/>
  <c r="D49" i="1"/>
  <c r="E49" i="1" s="1"/>
  <c r="B49" i="1"/>
  <c r="H41" i="1"/>
  <c r="C50" i="1" l="1"/>
  <c r="D50" i="1"/>
  <c r="A51" i="1"/>
  <c r="E50" i="1"/>
  <c r="B50" i="1"/>
  <c r="F42" i="1"/>
  <c r="G42" i="1" s="1"/>
  <c r="C51" i="1" l="1"/>
  <c r="D51" i="1"/>
  <c r="E51" i="1" s="1"/>
  <c r="A52" i="1"/>
  <c r="B51" i="1"/>
  <c r="H42" i="1"/>
  <c r="D52" i="1" l="1"/>
  <c r="E52" i="1" s="1"/>
  <c r="A53" i="1"/>
  <c r="C52" i="1"/>
  <c r="B52" i="1"/>
  <c r="F43" i="1"/>
  <c r="G43" i="1" s="1"/>
  <c r="A54" i="1" l="1"/>
  <c r="C53" i="1"/>
  <c r="D53" i="1"/>
  <c r="E53" i="1"/>
  <c r="B53" i="1"/>
  <c r="H43" i="1"/>
  <c r="F44" i="1" s="1"/>
  <c r="G44" i="1" s="1"/>
  <c r="C54" i="1" l="1"/>
  <c r="D18" i="1" s="1"/>
  <c r="D54" i="1"/>
  <c r="A55" i="1"/>
  <c r="E54" i="1"/>
  <c r="H8" i="1" s="1"/>
  <c r="B54" i="1"/>
  <c r="H44" i="1"/>
  <c r="F45" i="1" s="1"/>
  <c r="G45" i="1" s="1"/>
  <c r="D55" i="1" l="1"/>
  <c r="A56" i="1"/>
  <c r="C55" i="1"/>
  <c r="G55" i="1"/>
  <c r="F55" i="1"/>
  <c r="H55" i="1"/>
  <c r="E55" i="1"/>
  <c r="B55" i="1"/>
  <c r="H45" i="1"/>
  <c r="H56" i="1" l="1"/>
  <c r="D56" i="1"/>
  <c r="A57" i="1"/>
  <c r="C56" i="1"/>
  <c r="G56" i="1"/>
  <c r="F56" i="1"/>
  <c r="E56" i="1"/>
  <c r="B56" i="1"/>
  <c r="F46" i="1"/>
  <c r="G46" i="1" s="1"/>
  <c r="F57" i="1" l="1"/>
  <c r="H57" i="1"/>
  <c r="D57" i="1"/>
  <c r="A58" i="1"/>
  <c r="C57" i="1"/>
  <c r="G57" i="1"/>
  <c r="E57" i="1"/>
  <c r="B57" i="1"/>
  <c r="H46" i="1"/>
  <c r="F47" i="1" s="1"/>
  <c r="G47" i="1" s="1"/>
  <c r="C58" i="1" l="1"/>
  <c r="G58" i="1"/>
  <c r="F58" i="1"/>
  <c r="H58" i="1"/>
  <c r="D58" i="1"/>
  <c r="A59" i="1"/>
  <c r="E58" i="1"/>
  <c r="B58" i="1"/>
  <c r="H47" i="1"/>
  <c r="F48" i="1" s="1"/>
  <c r="G48" i="1" s="1"/>
  <c r="D59" i="1" l="1"/>
  <c r="A60" i="1"/>
  <c r="C59" i="1"/>
  <c r="G59" i="1"/>
  <c r="F59" i="1"/>
  <c r="H59" i="1"/>
  <c r="B59" i="1"/>
  <c r="E59" i="1"/>
  <c r="H48" i="1"/>
  <c r="H60" i="1" l="1"/>
  <c r="D60" i="1"/>
  <c r="A61" i="1"/>
  <c r="C60" i="1"/>
  <c r="G60" i="1"/>
  <c r="F60" i="1"/>
  <c r="E60" i="1"/>
  <c r="B60" i="1"/>
  <c r="F49" i="1"/>
  <c r="G49" i="1" s="1"/>
  <c r="F61" i="1" l="1"/>
  <c r="H61" i="1"/>
  <c r="D61" i="1"/>
  <c r="A62" i="1"/>
  <c r="C61" i="1"/>
  <c r="G61" i="1"/>
  <c r="E61" i="1"/>
  <c r="B61" i="1"/>
  <c r="H49" i="1"/>
  <c r="C62" i="1" l="1"/>
  <c r="G62" i="1"/>
  <c r="F62" i="1"/>
  <c r="H62" i="1"/>
  <c r="D62" i="1"/>
  <c r="A63" i="1"/>
  <c r="E62" i="1"/>
  <c r="B62" i="1"/>
  <c r="F50" i="1"/>
  <c r="G50" i="1" s="1"/>
  <c r="D63" i="1" l="1"/>
  <c r="A64" i="1"/>
  <c r="C63" i="1"/>
  <c r="G63" i="1"/>
  <c r="F63" i="1"/>
  <c r="H63" i="1"/>
  <c r="E63" i="1"/>
  <c r="B63" i="1"/>
  <c r="H50" i="1"/>
  <c r="F51" i="1" s="1"/>
  <c r="G51" i="1" s="1"/>
  <c r="H64" i="1" l="1"/>
  <c r="D64" i="1"/>
  <c r="A65" i="1"/>
  <c r="C64" i="1"/>
  <c r="G64" i="1"/>
  <c r="F64" i="1"/>
  <c r="B64" i="1"/>
  <c r="E64" i="1"/>
  <c r="H51" i="1"/>
  <c r="F65" i="1" l="1"/>
  <c r="H65" i="1"/>
  <c r="D65" i="1"/>
  <c r="A66" i="1"/>
  <c r="C65" i="1"/>
  <c r="G65" i="1"/>
  <c r="E65" i="1"/>
  <c r="B65" i="1"/>
  <c r="F52" i="1"/>
  <c r="G52" i="1" s="1"/>
  <c r="C66" i="1" l="1"/>
  <c r="G66" i="1"/>
  <c r="F66" i="1"/>
  <c r="H66" i="1"/>
  <c r="D66" i="1"/>
  <c r="A67" i="1"/>
  <c r="E66" i="1"/>
  <c r="B66" i="1"/>
  <c r="H52" i="1"/>
  <c r="F53" i="1" s="1"/>
  <c r="G53" i="1" s="1"/>
  <c r="D67" i="1" l="1"/>
  <c r="A68" i="1"/>
  <c r="C67" i="1"/>
  <c r="G67" i="1"/>
  <c r="F67" i="1"/>
  <c r="H67" i="1"/>
  <c r="E67" i="1"/>
  <c r="B67" i="1"/>
  <c r="H53" i="1"/>
  <c r="F54" i="1" s="1"/>
  <c r="G54" i="1" s="1"/>
  <c r="H9" i="1" s="1"/>
  <c r="H68" i="1" l="1"/>
  <c r="D68" i="1"/>
  <c r="A69" i="1"/>
  <c r="C68" i="1"/>
  <c r="G68" i="1"/>
  <c r="F68" i="1"/>
  <c r="B68" i="1"/>
  <c r="E68" i="1"/>
  <c r="H54" i="1"/>
  <c r="H7" i="1" s="1"/>
  <c r="F69" i="1" l="1"/>
  <c r="H69" i="1"/>
  <c r="D69" i="1"/>
  <c r="A70" i="1"/>
  <c r="C69" i="1"/>
  <c r="G69" i="1"/>
  <c r="E69" i="1"/>
  <c r="B69" i="1"/>
  <c r="C70" i="1" l="1"/>
  <c r="G70" i="1"/>
  <c r="F70" i="1"/>
  <c r="H70" i="1"/>
  <c r="D70" i="1"/>
  <c r="A71" i="1"/>
  <c r="E70" i="1"/>
  <c r="B70" i="1"/>
  <c r="D71" i="1" l="1"/>
  <c r="A72" i="1"/>
  <c r="C71" i="1"/>
  <c r="G71" i="1"/>
  <c r="F71" i="1"/>
  <c r="H71" i="1"/>
  <c r="E71" i="1"/>
  <c r="B71" i="1"/>
  <c r="H72" i="1" l="1"/>
  <c r="D72" i="1"/>
  <c r="A73" i="1"/>
  <c r="C72" i="1"/>
  <c r="G72" i="1"/>
  <c r="F72" i="1"/>
  <c r="E72" i="1"/>
  <c r="B72" i="1"/>
  <c r="F73" i="1" l="1"/>
  <c r="H73" i="1"/>
  <c r="D73" i="1"/>
  <c r="A74" i="1"/>
  <c r="C73" i="1"/>
  <c r="G73" i="1"/>
  <c r="E73" i="1"/>
  <c r="B73" i="1"/>
  <c r="C74" i="1" l="1"/>
  <c r="G74" i="1"/>
  <c r="F74" i="1"/>
  <c r="H74" i="1"/>
  <c r="D74" i="1"/>
  <c r="A75" i="1"/>
  <c r="E74" i="1"/>
  <c r="B74" i="1"/>
  <c r="D75" i="1" l="1"/>
  <c r="A76" i="1"/>
  <c r="C75" i="1"/>
  <c r="G75" i="1"/>
  <c r="F75" i="1"/>
  <c r="H75" i="1"/>
  <c r="E75" i="1"/>
  <c r="B75" i="1"/>
  <c r="H76" i="1" l="1"/>
  <c r="D76" i="1"/>
  <c r="A77" i="1"/>
  <c r="C76" i="1"/>
  <c r="G76" i="1"/>
  <c r="F76" i="1"/>
  <c r="E76" i="1"/>
  <c r="B76" i="1"/>
  <c r="F77" i="1" l="1"/>
  <c r="H77" i="1"/>
  <c r="D77" i="1"/>
  <c r="A78" i="1"/>
  <c r="C77" i="1"/>
  <c r="G77" i="1"/>
  <c r="E77" i="1"/>
  <c r="B77" i="1"/>
  <c r="C78" i="1" l="1"/>
  <c r="G78" i="1"/>
  <c r="F78" i="1"/>
  <c r="H78" i="1"/>
  <c r="D78" i="1"/>
  <c r="A79" i="1"/>
  <c r="E78" i="1"/>
  <c r="B78" i="1"/>
  <c r="D79" i="1" l="1"/>
  <c r="A80" i="1"/>
  <c r="C79" i="1"/>
  <c r="G79" i="1"/>
  <c r="F79" i="1"/>
  <c r="H79" i="1"/>
  <c r="E79" i="1"/>
  <c r="B79" i="1"/>
  <c r="H80" i="1" l="1"/>
  <c r="D80" i="1"/>
  <c r="A81" i="1"/>
  <c r="C80" i="1"/>
  <c r="G80" i="1"/>
  <c r="F80" i="1"/>
  <c r="E80" i="1"/>
  <c r="B80" i="1"/>
  <c r="F81" i="1" l="1"/>
  <c r="H81" i="1"/>
  <c r="D81" i="1"/>
  <c r="A82" i="1"/>
  <c r="C81" i="1"/>
  <c r="G81" i="1"/>
  <c r="E81" i="1"/>
  <c r="B81" i="1"/>
  <c r="C82" i="1" l="1"/>
  <c r="G82" i="1"/>
  <c r="F82" i="1"/>
  <c r="H82" i="1"/>
  <c r="D82" i="1"/>
  <c r="A83" i="1"/>
  <c r="E82" i="1"/>
  <c r="B82" i="1"/>
  <c r="D83" i="1" l="1"/>
  <c r="A84" i="1"/>
  <c r="C83" i="1"/>
  <c r="G83" i="1"/>
  <c r="F83" i="1"/>
  <c r="H83" i="1"/>
  <c r="E83" i="1"/>
  <c r="B83" i="1"/>
  <c r="H84" i="1" l="1"/>
  <c r="D84" i="1"/>
  <c r="C84" i="1"/>
  <c r="G84" i="1"/>
  <c r="F84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  <author>Maria</author>
  </authors>
  <commentList>
    <comment ref="C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Current Age:</t>
        </r>
        <r>
          <rPr>
            <sz val="8"/>
            <color indexed="81"/>
            <rFont val="Tahoma"/>
            <family val="2"/>
          </rPr>
          <t xml:space="preserve">
This is used to calculate the number of years until retirement. </t>
        </r>
        <r>
          <rPr>
            <b/>
            <sz val="8"/>
            <color indexed="81"/>
            <rFont val="Tahoma"/>
            <family val="2"/>
          </rPr>
          <t>Round up</t>
        </r>
        <r>
          <rPr>
            <sz val="8"/>
            <color indexed="81"/>
            <rFont val="Tahoma"/>
            <family val="2"/>
          </rPr>
          <t xml:space="preserve"> (if you are 29 and will be 30 in a couple months, enter 30).</t>
        </r>
      </text>
    </comment>
    <comment ref="G5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Time Period:</t>
        </r>
        <r>
          <rPr>
            <sz val="8"/>
            <color indexed="81"/>
            <rFont val="Tahoma"/>
            <family val="2"/>
          </rPr>
          <t xml:space="preserve">
Used to determine the amount of time your investments will accumulate interest. Number of complete years before reaching retirement age.</t>
        </r>
      </text>
    </comment>
    <comment ref="C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Annual Interest Rate:</t>
        </r>
        <r>
          <rPr>
            <sz val="8"/>
            <color indexed="81"/>
            <rFont val="Tahoma"/>
            <family val="2"/>
          </rPr>
          <t xml:space="preserve">
This spreadsheet assumes a </t>
        </r>
        <r>
          <rPr>
            <b/>
            <sz val="8"/>
            <color indexed="81"/>
            <rFont val="Tahoma"/>
            <family val="2"/>
          </rPr>
          <t xml:space="preserve">fixed </t>
        </r>
        <r>
          <rPr>
            <sz val="8"/>
            <color indexed="81"/>
            <rFont val="Tahoma"/>
            <family val="2"/>
          </rPr>
          <t>annual interest rate. If the annual rate is 7%, then the monthly interest rate is 7%/12.</t>
        </r>
      </text>
    </comment>
    <comment ref="C1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Annual Payment:</t>
        </r>
        <r>
          <rPr>
            <sz val="8"/>
            <color indexed="81"/>
            <rFont val="Tahoma"/>
            <family val="2"/>
          </rPr>
          <t xml:space="preserve">
This is the </t>
        </r>
        <r>
          <rPr>
            <b/>
            <sz val="8"/>
            <color indexed="81"/>
            <rFont val="Tahoma"/>
            <family val="2"/>
          </rPr>
          <t xml:space="preserve">additional </t>
        </r>
        <r>
          <rPr>
            <sz val="8"/>
            <color indexed="81"/>
            <rFont val="Tahoma"/>
            <family val="2"/>
          </rPr>
          <t xml:space="preserve">amount you will invest each year, starting at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first year.</t>
        </r>
      </text>
    </comment>
    <comment ref="C1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# of Payments:</t>
        </r>
        <r>
          <rPr>
            <sz val="8"/>
            <color indexed="81"/>
            <rFont val="Tahoma"/>
            <family val="2"/>
          </rPr>
          <t xml:space="preserve">
Additional annual payments will be made for the first N years. Changing this value lets you see how important it is to build up your retirement early on.</t>
        </r>
      </text>
    </comment>
    <comment ref="C1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Average Rate:</t>
        </r>
        <r>
          <rPr>
            <sz val="8"/>
            <color indexed="81"/>
            <rFont val="Tahoma"/>
            <family val="2"/>
          </rPr>
          <t xml:space="preserve">
The average rate is calculated as the average of the </t>
        </r>
        <r>
          <rPr>
            <b/>
            <sz val="8"/>
            <color indexed="81"/>
            <rFont val="Tahoma"/>
            <family val="2"/>
          </rPr>
          <t>Rate</t>
        </r>
        <r>
          <rPr>
            <sz val="8"/>
            <color indexed="81"/>
            <rFont val="Tahoma"/>
            <family val="2"/>
          </rPr>
          <t xml:space="preserve"> column for the specified number of years until retirement.</t>
        </r>
      </text>
    </comment>
    <comment ref="C2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Expected Annual Return:</t>
        </r>
        <r>
          <rPr>
            <sz val="8"/>
            <color indexed="81"/>
            <rFont val="Tahoma"/>
            <family val="2"/>
          </rPr>
          <t xml:space="preserve">
To vary the rate over time, delete the formulas in this column and either add your own formulas or enter the rates manually.
</t>
        </r>
        <r>
          <rPr>
            <b/>
            <sz val="8"/>
            <color indexed="81"/>
            <rFont val="Tahoma"/>
            <family val="2"/>
          </rPr>
          <t>Random Rate Formula:</t>
        </r>
        <r>
          <rPr>
            <sz val="8"/>
            <color indexed="81"/>
            <rFont val="Tahoma"/>
            <family val="2"/>
          </rPr>
          <t xml:space="preserve">
Random rate between -2% and 10%
  =min+RAND()*(max-min)
  where min=-0.02 and max=0.10
</t>
        </r>
      </text>
    </comment>
    <comment ref="D23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The amount invested </t>
        </r>
        <r>
          <rPr>
            <b/>
            <sz val="8"/>
            <color indexed="81"/>
            <rFont val="Tahoma"/>
            <family val="2"/>
          </rPr>
          <t>at the beginning of the year</t>
        </r>
        <r>
          <rPr>
            <sz val="8"/>
            <color indexed="81"/>
            <rFont val="Tahoma"/>
            <family val="2"/>
          </rPr>
          <t>.
To create a custom savings plan, you can delete the formulas in this column and enter whatever amount you want.</t>
        </r>
      </text>
    </comment>
    <comment ref="F23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Interest earned </t>
        </r>
        <r>
          <rPr>
            <b/>
            <sz val="8"/>
            <color indexed="81"/>
            <rFont val="Tahoma"/>
            <family val="2"/>
          </rPr>
          <t>during the year</t>
        </r>
        <r>
          <rPr>
            <sz val="8"/>
            <color indexed="81"/>
            <rFont val="Tahoma"/>
            <family val="2"/>
          </rPr>
          <t>.</t>
        </r>
      </text>
    </comment>
    <comment ref="H23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Balance at the </t>
        </r>
        <r>
          <rPr>
            <b/>
            <sz val="8"/>
            <color indexed="81"/>
            <rFont val="Tahoma"/>
            <family val="2"/>
          </rPr>
          <t>end of the year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<sst xmlns="http://schemas.openxmlformats.org/spreadsheetml/2006/main" count="34" uniqueCount="33">
  <si>
    <t>Interest</t>
  </si>
  <si>
    <t>Cumulative Interest</t>
  </si>
  <si>
    <t>Balance</t>
  </si>
  <si>
    <t>Current Age</t>
  </si>
  <si>
    <t>Annual Payment</t>
  </si>
  <si>
    <t>Estimated Future Value</t>
  </si>
  <si>
    <t>Age at Retirement</t>
  </si>
  <si>
    <t>Years until retirement</t>
  </si>
  <si>
    <t>Year</t>
  </si>
  <si>
    <t>Age</t>
  </si>
  <si>
    <r>
      <t xml:space="preserve">Invested 
</t>
    </r>
    <r>
      <rPr>
        <sz val="10"/>
        <rFont val="Tahoma"/>
        <family val="2"/>
      </rPr>
      <t>(Payments)</t>
    </r>
  </si>
  <si>
    <t>Cumulative Payments</t>
  </si>
  <si>
    <t>Retirement Savings Plan</t>
  </si>
  <si>
    <t>Rate</t>
  </si>
  <si>
    <t>Min</t>
  </si>
  <si>
    <t>Max</t>
  </si>
  <si>
    <t>Average</t>
  </si>
  <si>
    <t>Retirement Savings Calculator</t>
  </si>
  <si>
    <t>[42]</t>
  </si>
  <si>
    <t>Present Value</t>
  </si>
  <si>
    <t># of Annual Payments</t>
  </si>
  <si>
    <t>Expected Annual Return</t>
  </si>
  <si>
    <t>Total Invested</t>
  </si>
  <si>
    <t>Total Interest</t>
  </si>
  <si>
    <t>HELP</t>
  </si>
  <si>
    <t>About This Template</t>
  </si>
  <si>
    <t>Estimate the future value of your retirement savings, based on a starting balance, expected interest rate, and annual investments. Compare total payments to interest earned. Run simulations with random annual interest rates and a variable number of annual payments.</t>
  </si>
  <si>
    <t>Instructions for Using This Template</t>
  </si>
  <si>
    <r>
      <t>1.</t>
    </r>
    <r>
      <rPr>
        <sz val="11"/>
        <color rgb="FF000000"/>
        <rFont val="Arial"/>
        <family val="2"/>
      </rPr>
      <t xml:space="preserve"> Change the input values in the Retirement Savings Plan section to see how the estimated Future Value changes</t>
    </r>
  </si>
  <si>
    <r>
      <rPr>
        <b/>
        <sz val="11"/>
        <color rgb="FF000000"/>
        <rFont val="Arial"/>
        <family val="2"/>
      </rPr>
      <t>3. Using Random Rates:</t>
    </r>
    <r>
      <rPr>
        <sz val="11"/>
        <color rgb="FF000000"/>
        <rFont val="Arial"/>
        <family val="2"/>
      </rPr>
      <t xml:space="preserve"> If you check the "Use Random Rates" box below, then the Rate column will calculate a random rate between the specified min and max. </t>
    </r>
    <r>
      <rPr>
        <b/>
        <sz val="11"/>
        <color rgb="FF000000"/>
        <rFont val="Arial"/>
        <family val="2"/>
      </rPr>
      <t xml:space="preserve">To recalculate, press F9. 
</t>
    </r>
  </si>
  <si>
    <r>
      <rPr>
        <b/>
        <sz val="11"/>
        <color rgb="FF000000"/>
        <rFont val="Arial"/>
        <family val="2"/>
      </rPr>
      <t>2.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 xml:space="preserve">Set Chart Axis to Fixed Values: </t>
    </r>
    <r>
      <rPr>
        <sz val="11"/>
        <color rgb="FF000000"/>
        <rFont val="Arial"/>
        <family val="2"/>
      </rPr>
      <t>When making comparisons by changing the inputs, it helps to set the y-axis on the chart to some maximum $ amount. Right-click on the $ axis, select Format Axis, go to the Scale tab, uncheck the box next to Maximum, and set the max $. For example, see what happens when you change the # of payments.</t>
    </r>
  </si>
  <si>
    <t>Use Random Rates?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</si>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</sst>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0.000%"/>
  </numFmts>
  <fonts count="27" x14ac:knownFonts="1"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8"/>
      <name val="Tahoma"/>
      <family val="2"/>
    </font>
    <font>
      <sz val="11"/>
      <name val="Tahoma"/>
      <family val="2"/>
    </font>
    <font>
      <sz val="10"/>
      <color indexed="9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1"/>
      <color indexed="9"/>
      <name val="Tahoma"/>
      <family val="2"/>
    </font>
    <font>
      <b/>
      <sz val="18"/>
      <color theme="0"/>
      <name val="Arial"/>
      <family val="2"/>
    </font>
    <font>
      <b/>
      <sz val="14"/>
      <color theme="0"/>
      <name val="Tahoma"/>
      <family val="2"/>
    </font>
    <font>
      <sz val="18"/>
      <color theme="4" tint="-0.249977111117893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sz val="18"/>
      <name val="Arial"/>
      <family val="2"/>
    </font>
    <font>
      <sz val="8"/>
      <color theme="0" tint="-0.499984740745262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color theme="0" tint="-0.249977111117893"/>
      <name val="Tahoma"/>
      <family val="2"/>
    </font>
    <font>
      <u/>
      <sz val="8"/>
      <color indexed="12"/>
      <name val="Tahoma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6" fillId="0" borderId="0" xfId="2" applyAlignment="1" applyProtection="1">
      <alignment horizontal="left"/>
    </xf>
    <xf numFmtId="0" fontId="4" fillId="0" borderId="0" xfId="0" applyFont="1" applyAlignment="1">
      <alignment horizontal="center"/>
    </xf>
    <xf numFmtId="8" fontId="0" fillId="0" borderId="0" xfId="0" applyNumberFormat="1" applyFont="1" applyFill="1" applyAlignment="1" applyProtection="1">
      <alignment horizontal="center"/>
    </xf>
    <xf numFmtId="0" fontId="0" fillId="0" borderId="0" xfId="0" applyNumberFormat="1" applyFont="1" applyFill="1" applyAlignment="1" applyProtection="1">
      <alignment horizontal="center"/>
    </xf>
    <xf numFmtId="0" fontId="0" fillId="0" borderId="0" xfId="0" applyFont="1" applyFill="1" applyBorder="1" applyAlignment="1">
      <alignment horizontal="right" indent="1"/>
    </xf>
    <xf numFmtId="8" fontId="0" fillId="0" borderId="0" xfId="0" applyNumberFormat="1" applyFont="1"/>
    <xf numFmtId="4" fontId="4" fillId="0" borderId="0" xfId="0" applyNumberFormat="1" applyFont="1" applyAlignment="1">
      <alignment horizontal="right"/>
    </xf>
    <xf numFmtId="0" fontId="10" fillId="0" borderId="0" xfId="0" applyFont="1"/>
    <xf numFmtId="166" fontId="4" fillId="0" borderId="0" xfId="3" applyNumberFormat="1" applyFont="1" applyAlignment="1">
      <alignment horizontal="center"/>
    </xf>
    <xf numFmtId="0" fontId="9" fillId="0" borderId="1" xfId="0" applyFont="1" applyFill="1" applyBorder="1" applyAlignment="1" applyProtection="1">
      <alignment horizontal="center"/>
      <protection locked="0"/>
    </xf>
    <xf numFmtId="165" fontId="9" fillId="0" borderId="1" xfId="1" applyNumberFormat="1" applyFont="1" applyFill="1" applyBorder="1" applyAlignment="1" applyProtection="1">
      <alignment horizontal="right" vertical="center"/>
      <protection locked="0"/>
    </xf>
    <xf numFmtId="164" fontId="9" fillId="0" borderId="1" xfId="3" applyNumberFormat="1" applyFont="1" applyFill="1" applyBorder="1" applyAlignment="1" applyProtection="1">
      <alignment horizontal="right"/>
      <protection locked="0"/>
    </xf>
    <xf numFmtId="10" fontId="9" fillId="0" borderId="1" xfId="3" applyNumberFormat="1" applyFont="1" applyFill="1" applyBorder="1" applyAlignment="1" applyProtection="1">
      <alignment horizontal="right"/>
      <protection locked="0"/>
    </xf>
    <xf numFmtId="0" fontId="0" fillId="2" borderId="0" xfId="0" applyFont="1" applyFill="1"/>
    <xf numFmtId="0" fontId="11" fillId="2" borderId="0" xfId="3" applyNumberFormat="1" applyFont="1" applyFill="1" applyBorder="1" applyAlignment="1" applyProtection="1">
      <alignment horizontal="center"/>
      <protection locked="0"/>
    </xf>
    <xf numFmtId="165" fontId="11" fillId="2" borderId="0" xfId="1" applyNumberFormat="1" applyFont="1" applyFill="1" applyBorder="1" applyAlignment="1" applyProtection="1">
      <alignment horizontal="right" vertical="center"/>
    </xf>
    <xf numFmtId="0" fontId="4" fillId="2" borderId="0" xfId="0" applyFont="1" applyFill="1" applyAlignment="1">
      <alignment horizontal="center"/>
    </xf>
    <xf numFmtId="0" fontId="26" fillId="2" borderId="0" xfId="2" applyFill="1" applyAlignment="1" applyProtection="1"/>
    <xf numFmtId="4" fontId="8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0" fontId="4" fillId="2" borderId="0" xfId="3" applyNumberFormat="1" applyFont="1" applyFill="1" applyAlignment="1">
      <alignment horizontal="right"/>
    </xf>
    <xf numFmtId="0" fontId="9" fillId="0" borderId="2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right" vertical="center"/>
    </xf>
    <xf numFmtId="0" fontId="0" fillId="0" borderId="0" xfId="0" applyFont="1" applyAlignment="1">
      <alignment vertical="center"/>
    </xf>
    <xf numFmtId="0" fontId="13" fillId="3" borderId="0" xfId="0" applyFont="1" applyFill="1" applyBorder="1" applyAlignment="1">
      <alignment horizontal="centerContinuous" vertical="center"/>
    </xf>
    <xf numFmtId="0" fontId="9" fillId="3" borderId="0" xfId="0" applyFont="1" applyFill="1" applyBorder="1" applyAlignment="1">
      <alignment horizontal="centerContinuous" vertical="center"/>
    </xf>
    <xf numFmtId="0" fontId="14" fillId="4" borderId="0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0" fontId="12" fillId="0" borderId="0" xfId="0" applyFont="1"/>
    <xf numFmtId="0" fontId="16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right" vertical="center"/>
    </xf>
    <xf numFmtId="0" fontId="12" fillId="0" borderId="0" xfId="0" applyFont="1" applyFill="1" applyBorder="1"/>
    <xf numFmtId="0" fontId="12" fillId="0" borderId="0" xfId="0" applyFont="1" applyBorder="1" applyAlignment="1"/>
    <xf numFmtId="0" fontId="21" fillId="0" borderId="0" xfId="0" applyNumberFormat="1" applyFont="1" applyBorder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vertical="top"/>
    </xf>
    <xf numFmtId="0" fontId="19" fillId="0" borderId="4" xfId="0" applyFont="1" applyBorder="1"/>
    <xf numFmtId="0" fontId="17" fillId="0" borderId="4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22" fillId="0" borderId="0" xfId="0" applyFont="1" applyAlignment="1">
      <alignment horizontal="left" vertical="top" wrapText="1" readingOrder="1"/>
    </xf>
    <xf numFmtId="0" fontId="18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left" vertical="center" wrapText="1" readingOrder="1"/>
    </xf>
    <xf numFmtId="0" fontId="23" fillId="0" borderId="0" xfId="0" applyFont="1" applyAlignment="1">
      <alignment horizontal="left" vertical="center" wrapText="1" readingOrder="1"/>
    </xf>
    <xf numFmtId="0" fontId="13" fillId="4" borderId="3" xfId="0" applyFont="1" applyFill="1" applyBorder="1" applyAlignment="1" applyProtection="1">
      <alignment horizontal="centerContinuous" vertical="center"/>
    </xf>
    <xf numFmtId="0" fontId="13" fillId="4" borderId="0" xfId="0" applyFont="1" applyFill="1" applyBorder="1" applyAlignment="1" applyProtection="1">
      <alignment horizontal="centerContinuous" vertical="center"/>
    </xf>
    <xf numFmtId="0" fontId="3" fillId="7" borderId="6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right" wrapText="1"/>
    </xf>
    <xf numFmtId="0" fontId="3" fillId="7" borderId="6" xfId="0" applyFont="1" applyFill="1" applyBorder="1" applyAlignment="1">
      <alignment horizontal="right"/>
    </xf>
    <xf numFmtId="0" fontId="4" fillId="6" borderId="0" xfId="0" applyFont="1" applyFill="1" applyAlignment="1">
      <alignment horizontal="center"/>
    </xf>
    <xf numFmtId="4" fontId="4" fillId="6" borderId="0" xfId="0" applyNumberFormat="1" applyFont="1" applyFill="1" applyBorder="1" applyAlignment="1">
      <alignment horizontal="right"/>
    </xf>
    <xf numFmtId="165" fontId="4" fillId="6" borderId="0" xfId="0" applyNumberFormat="1" applyFont="1" applyFill="1" applyProtection="1"/>
    <xf numFmtId="0" fontId="0" fillId="2" borderId="0" xfId="0" applyFont="1" applyFill="1" applyAlignment="1">
      <alignment horizontal="right"/>
    </xf>
    <xf numFmtId="4" fontId="24" fillId="0" borderId="0" xfId="0" applyNumberFormat="1" applyFont="1" applyFill="1" applyAlignment="1">
      <alignment horizontal="right"/>
    </xf>
    <xf numFmtId="0" fontId="25" fillId="0" borderId="0" xfId="2" applyFont="1" applyBorder="1" applyAlignment="1" applyProtection="1">
      <alignment horizontal="left"/>
    </xf>
    <xf numFmtId="0" fontId="26" fillId="0" borderId="0" xfId="2" applyFill="1" applyBorder="1" applyAlignment="1" applyProtection="1">
      <alignment horizontal="left"/>
    </xf>
    <xf numFmtId="0" fontId="7" fillId="0" borderId="0" xfId="0" applyFont="1" applyFill="1" applyBorder="1" applyAlignment="1">
      <alignment horizontal="right"/>
    </xf>
  </cellXfs>
  <cellStyles count="4">
    <cellStyle name="Currency" xfId="1" builtinId="4"/>
    <cellStyle name="Hyperlink" xfId="2" builtinId="8" customBuiltin="1"/>
    <cellStyle name="Normal" xfId="0" builtinId="0"/>
    <cellStyle name="Percent" xfId="3" builtinId="5"/>
  </cellStyles>
  <dxfs count="3">
    <dxf>
      <fill>
        <patternFill>
          <bgColor indexed="22"/>
        </patternFill>
      </fill>
    </dxf>
    <dxf>
      <font>
        <condense val="0"/>
        <extend val="0"/>
        <color indexed="22"/>
      </font>
      <fill>
        <patternFill patternType="none">
          <bgColor indexed="65"/>
        </patternFill>
      </fill>
    </dxf>
    <dxf>
      <font>
        <condense val="0"/>
        <extend val="0"/>
        <color indexed="55"/>
      </font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90170678601836"/>
          <c:y val="7.9208112256614172E-2"/>
          <c:w val="0.74647989997785535"/>
          <c:h val="0.74752655942179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Savings!$H$23</c:f>
              <c:strCache>
                <c:ptCount val="1"/>
                <c:pt idx="0">
                  <c:v>Balance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Savings!$B$25:$B$84</c:f>
              <c:numCache>
                <c:formatCode>General</c:formatCode>
                <c:ptCount val="6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xVal>
          <c:yVal>
            <c:numRef>
              <c:f>Savings!$H$25:$H$84</c:f>
              <c:numCache>
                <c:formatCode>#,##0.00</c:formatCode>
                <c:ptCount val="60"/>
                <c:pt idx="0">
                  <c:v>12600</c:v>
                </c:pt>
                <c:pt idx="1">
                  <c:v>15356</c:v>
                </c:pt>
                <c:pt idx="2">
                  <c:v>18277.36</c:v>
                </c:pt>
                <c:pt idx="3">
                  <c:v>21374.0016</c:v>
                </c:pt>
                <c:pt idx="4">
                  <c:v>24656.441695999998</c:v>
                </c:pt>
                <c:pt idx="5">
                  <c:v>28135.828197759998</c:v>
                </c:pt>
                <c:pt idx="6">
                  <c:v>31823.977889625599</c:v>
                </c:pt>
                <c:pt idx="7">
                  <c:v>35733.416563003142</c:v>
                </c:pt>
                <c:pt idx="8">
                  <c:v>39877.421556783331</c:v>
                </c:pt>
                <c:pt idx="9">
                  <c:v>44270.066850190327</c:v>
                </c:pt>
                <c:pt idx="10">
                  <c:v>48926.270861201745</c:v>
                </c:pt>
                <c:pt idx="11">
                  <c:v>53861.847112873853</c:v>
                </c:pt>
                <c:pt idx="12">
                  <c:v>59093.557939646285</c:v>
                </c:pt>
                <c:pt idx="13">
                  <c:v>64639.171416025063</c:v>
                </c:pt>
                <c:pt idx="14">
                  <c:v>70517.521700986559</c:v>
                </c:pt>
                <c:pt idx="15">
                  <c:v>74748.573003045749</c:v>
                </c:pt>
                <c:pt idx="16">
                  <c:v>79233.487383228494</c:v>
                </c:pt>
                <c:pt idx="17">
                  <c:v>83987.496626222201</c:v>
                </c:pt>
                <c:pt idx="18">
                  <c:v>89026.746423795528</c:v>
                </c:pt>
                <c:pt idx="19">
                  <c:v>94368.351209223256</c:v>
                </c:pt>
                <c:pt idx="20">
                  <c:v>100030.45228177666</c:v>
                </c:pt>
                <c:pt idx="21">
                  <c:v>106032.27941868326</c:v>
                </c:pt>
                <c:pt idx="22">
                  <c:v>112394.21618380425</c:v>
                </c:pt>
                <c:pt idx="23">
                  <c:v>119137.8691548325</c:v>
                </c:pt>
                <c:pt idx="24">
                  <c:v>126286.14130412244</c:v>
                </c:pt>
                <c:pt idx="25">
                  <c:v>133863.30978236979</c:v>
                </c:pt>
                <c:pt idx="26">
                  <c:v>141895.10836931199</c:v>
                </c:pt>
                <c:pt idx="27">
                  <c:v>150408.81487147071</c:v>
                </c:pt>
                <c:pt idx="28">
                  <c:v>159433.34376375895</c:v>
                </c:pt>
                <c:pt idx="29">
                  <c:v>168999.3443895845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3-44FA-9F8F-14C23A8094B2}"/>
            </c:ext>
          </c:extLst>
        </c:ser>
        <c:ser>
          <c:idx val="1"/>
          <c:order val="1"/>
          <c:tx>
            <c:strRef>
              <c:f>Savings!$E$23</c:f>
              <c:strCache>
                <c:ptCount val="1"/>
                <c:pt idx="0">
                  <c:v>Cumulative Payments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Savings!$B$25:$B$84</c:f>
              <c:numCache>
                <c:formatCode>General</c:formatCode>
                <c:ptCount val="6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xVal>
          <c:yVal>
            <c:numRef>
              <c:f>Savings!$E$25:$E$84</c:f>
              <c:numCache>
                <c:formatCode>#,##0.00</c:formatCode>
                <c:ptCount val="60"/>
                <c:pt idx="0">
                  <c:v>12000</c:v>
                </c:pt>
                <c:pt idx="1">
                  <c:v>14000</c:v>
                </c:pt>
                <c:pt idx="2">
                  <c:v>16000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24000</c:v>
                </c:pt>
                <c:pt idx="7">
                  <c:v>26000</c:v>
                </c:pt>
                <c:pt idx="8">
                  <c:v>28000</c:v>
                </c:pt>
                <c:pt idx="9">
                  <c:v>30000</c:v>
                </c:pt>
                <c:pt idx="10">
                  <c:v>32000</c:v>
                </c:pt>
                <c:pt idx="11">
                  <c:v>34000</c:v>
                </c:pt>
                <c:pt idx="12">
                  <c:v>36000</c:v>
                </c:pt>
                <c:pt idx="13">
                  <c:v>38000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3-44FA-9F8F-14C23A80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0656"/>
        <c:axId val="195992960"/>
      </c:scatterChart>
      <c:valAx>
        <c:axId val="195990656"/>
        <c:scaling>
          <c:orientation val="minMax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84507158488059098"/>
              <c:y val="0.8663387278067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2960"/>
        <c:crosses val="autoZero"/>
        <c:crossBetween val="midCat"/>
      </c:valAx>
      <c:valAx>
        <c:axId val="195992960"/>
        <c:scaling>
          <c:orientation val="minMax"/>
        </c:scaling>
        <c:delete val="0"/>
        <c:axPos val="l"/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90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011578751771072"/>
          <c:y val="2.4752278879762207E-2"/>
          <c:w val="0.50422604564541929"/>
          <c:h val="0.217822308705688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217170</xdr:colOff>
      <xdr:row>9</xdr:row>
      <xdr:rowOff>53340</xdr:rowOff>
    </xdr:from>
    <xdr:to>
      <xdr:col>7</xdr:col>
      <xdr:colOff>1036320</xdr:colOff>
      <xdr:row>20</xdr:row>
      <xdr:rowOff>104775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1F497D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84"/>
  <sheetViews>
    <sheetView showGridLines="0" topLeftCell="A76" workbookViewId="0">
      <selection activeCell="A2" sqref="A2:XFD2"/>
    </sheetView>
  </sheetViews>
  <sheetFormatPr defaultColWidth="9.1796875" defaultRowHeight="12.5" x14ac:dyDescent="0.25"/>
  <cols>
    <col min="1" max="1" width="8.54296875" style="1" customWidth="1"/>
    <col min="2" max="2" width="9.26953125" style="1" customWidth="1"/>
    <col min="3" max="3" width="9.7265625" style="1" customWidth="1"/>
    <col min="4" max="7" width="12.7265625" style="1" customWidth="1"/>
    <col min="8" max="8" width="15.54296875" style="1" customWidth="1"/>
    <col min="9" max="9" width="7.26953125" style="1" customWidth="1"/>
    <col min="10" max="10" width="11.1796875" style="1" customWidth="1"/>
    <col min="11" max="16384" width="9.1796875" style="1"/>
  </cols>
  <sheetData>
    <row r="1" spans="1:8" ht="30" customHeight="1" x14ac:dyDescent="0.25">
      <c r="A1" s="30" t="s">
        <v>17</v>
      </c>
      <c r="B1" s="31"/>
      <c r="C1" s="31"/>
      <c r="D1" s="31"/>
      <c r="E1" s="31"/>
      <c r="F1" s="31"/>
      <c r="G1" s="31"/>
      <c r="H1" s="31"/>
    </row>
    <row r="2" spans="1:8" x14ac:dyDescent="0.25">
      <c r="A2" s="60"/>
      <c r="B2" s="24"/>
      <c r="C2" s="24"/>
      <c r="D2" s="24"/>
      <c r="E2" s="24"/>
      <c r="F2" s="24"/>
      <c r="G2" s="61"/>
      <c r="H2" s="61"/>
    </row>
    <row r="3" spans="1:8" x14ac:dyDescent="0.25">
      <c r="A3" s="2"/>
    </row>
    <row r="4" spans="1:8" s="27" customFormat="1" ht="18.75" customHeight="1" x14ac:dyDescent="0.25">
      <c r="A4" s="50" t="s">
        <v>12</v>
      </c>
      <c r="B4" s="50"/>
      <c r="C4" s="50"/>
      <c r="D4" s="49"/>
      <c r="F4" s="28" t="s">
        <v>5</v>
      </c>
      <c r="G4" s="29"/>
      <c r="H4" s="29"/>
    </row>
    <row r="5" spans="1:8" ht="14" x14ac:dyDescent="0.3">
      <c r="A5" s="15"/>
      <c r="B5" s="15"/>
      <c r="C5" s="26" t="s">
        <v>3</v>
      </c>
      <c r="D5" s="23">
        <v>35</v>
      </c>
      <c r="E5"/>
      <c r="F5" s="15"/>
      <c r="G5" s="26" t="s">
        <v>7</v>
      </c>
      <c r="H5" s="16">
        <f>D6-D5</f>
        <v>30</v>
      </c>
    </row>
    <row r="6" spans="1:8" ht="14" x14ac:dyDescent="0.3">
      <c r="A6" s="15"/>
      <c r="B6" s="15"/>
      <c r="C6" s="26" t="s">
        <v>6</v>
      </c>
      <c r="D6" s="11">
        <v>65</v>
      </c>
      <c r="F6" s="15"/>
      <c r="G6" s="26"/>
      <c r="H6" s="25"/>
    </row>
    <row r="7" spans="1:8" ht="14" x14ac:dyDescent="0.25">
      <c r="A7" s="19"/>
      <c r="B7" s="15"/>
      <c r="C7" s="26"/>
      <c r="D7" s="15"/>
      <c r="F7" s="15"/>
      <c r="G7" s="26" t="s">
        <v>5</v>
      </c>
      <c r="H7" s="17">
        <f ca="1">OFFSET(H23,H5+1,0,1,1)</f>
        <v>168999.3443895845</v>
      </c>
    </row>
    <row r="8" spans="1:8" ht="14" x14ac:dyDescent="0.25">
      <c r="A8" s="15"/>
      <c r="B8" s="15"/>
      <c r="C8" s="26" t="s">
        <v>19</v>
      </c>
      <c r="D8" s="12">
        <v>10000</v>
      </c>
      <c r="F8" s="18"/>
      <c r="G8" s="26" t="s">
        <v>22</v>
      </c>
      <c r="H8" s="17">
        <f ca="1">OFFSET(E23,H5+1,0,1,1)</f>
        <v>40000</v>
      </c>
    </row>
    <row r="9" spans="1:8" ht="14" x14ac:dyDescent="0.3">
      <c r="A9" s="15"/>
      <c r="B9" s="15"/>
      <c r="C9" s="26" t="s">
        <v>21</v>
      </c>
      <c r="D9" s="13">
        <v>0.06</v>
      </c>
      <c r="F9" s="15"/>
      <c r="G9" s="26" t="s">
        <v>23</v>
      </c>
      <c r="H9" s="17">
        <f ca="1">OFFSET(G23,H5+1,0,1,1)</f>
        <v>128999.34438958447</v>
      </c>
    </row>
    <row r="10" spans="1:8" ht="14" x14ac:dyDescent="0.25">
      <c r="A10" s="15"/>
      <c r="B10" s="15"/>
      <c r="C10" s="26"/>
      <c r="D10" s="15"/>
    </row>
    <row r="11" spans="1:8" ht="14" x14ac:dyDescent="0.25">
      <c r="A11" s="15"/>
      <c r="B11" s="15"/>
      <c r="C11" s="26" t="s">
        <v>4</v>
      </c>
      <c r="D11" s="12">
        <v>2000</v>
      </c>
    </row>
    <row r="12" spans="1:8" ht="14" x14ac:dyDescent="0.3">
      <c r="A12" s="15"/>
      <c r="B12" s="15"/>
      <c r="C12" s="26" t="s">
        <v>20</v>
      </c>
      <c r="D12" s="11">
        <v>15</v>
      </c>
    </row>
    <row r="13" spans="1:8" x14ac:dyDescent="0.25">
      <c r="A13" s="15"/>
      <c r="B13" s="15"/>
      <c r="C13" s="15"/>
      <c r="D13" s="15"/>
      <c r="G13" s="9" t="s">
        <v>18</v>
      </c>
    </row>
    <row r="14" spans="1:8" x14ac:dyDescent="0.25">
      <c r="A14" s="15"/>
      <c r="B14" s="20"/>
      <c r="C14" s="15"/>
      <c r="D14" s="15"/>
    </row>
    <row r="15" spans="1:8" ht="14" x14ac:dyDescent="0.3">
      <c r="A15" s="15"/>
      <c r="B15" s="21"/>
      <c r="C15" s="57" t="s">
        <v>31</v>
      </c>
      <c r="D15" s="11" t="s">
        <v>32</v>
      </c>
      <c r="E15" s="4"/>
      <c r="F15" s="58" t="b">
        <f>IF(D15="yes",TRUE,FALSE)</f>
        <v>0</v>
      </c>
      <c r="H15" s="7"/>
    </row>
    <row r="16" spans="1:8" ht="14" x14ac:dyDescent="0.3">
      <c r="A16" s="15"/>
      <c r="B16" s="21"/>
      <c r="C16" s="21" t="s">
        <v>14</v>
      </c>
      <c r="D16" s="14">
        <v>-0.02</v>
      </c>
      <c r="E16" s="5"/>
    </row>
    <row r="17" spans="1:12" ht="14" x14ac:dyDescent="0.3">
      <c r="A17" s="15"/>
      <c r="B17" s="21"/>
      <c r="C17" s="21" t="s">
        <v>15</v>
      </c>
      <c r="D17" s="14">
        <v>0.08</v>
      </c>
      <c r="E17" s="4"/>
    </row>
    <row r="18" spans="1:12" x14ac:dyDescent="0.25">
      <c r="A18" s="15"/>
      <c r="B18" s="21"/>
      <c r="C18" s="21" t="s">
        <v>16</v>
      </c>
      <c r="D18" s="22">
        <f ca="1">AVERAGE(OFFSET(C23,2,0,H5,1))</f>
        <v>6.0000000000000039E-2</v>
      </c>
      <c r="E18" s="4"/>
    </row>
    <row r="19" spans="1:12" x14ac:dyDescent="0.25">
      <c r="A19" s="15"/>
      <c r="B19" s="20"/>
      <c r="C19" s="15"/>
      <c r="D19" s="15"/>
      <c r="E19" s="4"/>
    </row>
    <row r="20" spans="1:12" x14ac:dyDescent="0.25">
      <c r="C20" s="6"/>
      <c r="D20" s="4"/>
      <c r="E20" s="4"/>
    </row>
    <row r="21" spans="1:12" x14ac:dyDescent="0.25">
      <c r="F21" s="4"/>
    </row>
    <row r="22" spans="1:12" x14ac:dyDescent="0.25">
      <c r="E22" s="7"/>
    </row>
    <row r="23" spans="1:12" ht="25.5" thickBot="1" x14ac:dyDescent="0.3">
      <c r="A23" s="51" t="s">
        <v>8</v>
      </c>
      <c r="B23" s="51" t="s">
        <v>9</v>
      </c>
      <c r="C23" s="51" t="s">
        <v>13</v>
      </c>
      <c r="D23" s="52" t="s">
        <v>10</v>
      </c>
      <c r="E23" s="52" t="s">
        <v>11</v>
      </c>
      <c r="F23" s="53" t="s">
        <v>0</v>
      </c>
      <c r="G23" s="52" t="s">
        <v>1</v>
      </c>
      <c r="H23" s="52" t="s">
        <v>2</v>
      </c>
      <c r="I23" s="8"/>
      <c r="J23" s="8"/>
      <c r="K23" s="8"/>
      <c r="L23" s="8"/>
    </row>
    <row r="24" spans="1:12" x14ac:dyDescent="0.25">
      <c r="A24" s="54"/>
      <c r="B24" s="54"/>
      <c r="C24" s="54"/>
      <c r="D24" s="55">
        <f>$D$8</f>
        <v>10000</v>
      </c>
      <c r="E24" s="54"/>
      <c r="F24" s="54"/>
      <c r="G24" s="54"/>
      <c r="H24" s="56">
        <f>$D$8</f>
        <v>10000</v>
      </c>
      <c r="I24" s="8"/>
      <c r="J24" s="8"/>
      <c r="K24" s="8"/>
      <c r="L24" s="8"/>
    </row>
    <row r="25" spans="1:12" x14ac:dyDescent="0.25">
      <c r="A25" s="3">
        <v>1</v>
      </c>
      <c r="B25" s="3">
        <f>IF(ISERROR(A25),NA(),$D$5+A25-1)</f>
        <v>35</v>
      </c>
      <c r="C25" s="10">
        <f t="shared" ref="C25:C56" ca="1" si="0">IF(ISERROR(A25),NA(),IF(randrate,$D$16+RAND()*($D$17-$D$16),$D$9))</f>
        <v>0.06</v>
      </c>
      <c r="D25" s="8">
        <f>IF(ISERROR(A25),NA(),IF(A25&lt;=$D$12,$D$11,0))</f>
        <v>2000</v>
      </c>
      <c r="E25" s="8">
        <f>IF(ISERROR(A25),NA(),SUM(D$24:D25))</f>
        <v>12000</v>
      </c>
      <c r="F25" s="8">
        <f ca="1">IF(ISERROR(A25),NA(),H24*C25)</f>
        <v>600</v>
      </c>
      <c r="G25" s="8">
        <f ca="1">IF(ISERROR(A25),NA(),SUM(F$24:F25))</f>
        <v>600</v>
      </c>
      <c r="H25" s="8">
        <f ca="1">IF(ISERROR(A25),NA(),H24+D25+F25)</f>
        <v>12600</v>
      </c>
      <c r="I25" s="8"/>
      <c r="J25" s="8"/>
      <c r="K25" s="8"/>
      <c r="L25" s="8"/>
    </row>
    <row r="26" spans="1:12" x14ac:dyDescent="0.25">
      <c r="A26" s="3">
        <f>IF(A25&lt;$H$5,A25+1,NA())</f>
        <v>2</v>
      </c>
      <c r="B26" s="3">
        <f t="shared" ref="B26:B84" si="1">IF(ISERROR(A26),NA(),$D$5+A26-1)</f>
        <v>36</v>
      </c>
      <c r="C26" s="10">
        <f t="shared" ca="1" si="0"/>
        <v>0.06</v>
      </c>
      <c r="D26" s="8">
        <f t="shared" ref="D26:D84" si="2">IF(ISERROR(A26),NA(),IF(A26&lt;=$D$12,$D$11,0))</f>
        <v>2000</v>
      </c>
      <c r="E26" s="8">
        <f>IF(ISERROR(A26),NA(),SUM(D$24:D26))</f>
        <v>14000</v>
      </c>
      <c r="F26" s="8">
        <f t="shared" ref="F26:F84" ca="1" si="3">IF(ISERROR(A26),NA(),H25*C26)</f>
        <v>756</v>
      </c>
      <c r="G26" s="8">
        <f ca="1">IF(ISERROR(A26),NA(),SUM(F$24:F26))</f>
        <v>1356</v>
      </c>
      <c r="H26" s="8">
        <f t="shared" ref="H26:H84" ca="1" si="4">IF(ISERROR(A26),NA(),H25+D26+F26)</f>
        <v>15356</v>
      </c>
      <c r="I26" s="8"/>
      <c r="J26" s="8"/>
      <c r="K26" s="8"/>
      <c r="L26" s="8"/>
    </row>
    <row r="27" spans="1:12" x14ac:dyDescent="0.25">
      <c r="A27" s="3">
        <f t="shared" ref="A27:A84" si="5">IF(A26&lt;$H$5,A26+1,NA())</f>
        <v>3</v>
      </c>
      <c r="B27" s="3">
        <f t="shared" si="1"/>
        <v>37</v>
      </c>
      <c r="C27" s="10">
        <f t="shared" ca="1" si="0"/>
        <v>0.06</v>
      </c>
      <c r="D27" s="8">
        <f t="shared" si="2"/>
        <v>2000</v>
      </c>
      <c r="E27" s="8">
        <f>IF(ISERROR(A27),NA(),SUM(D$24:D27))</f>
        <v>16000</v>
      </c>
      <c r="F27" s="8">
        <f t="shared" ca="1" si="3"/>
        <v>921.36</v>
      </c>
      <c r="G27" s="8">
        <f ca="1">IF(ISERROR(A27),NA(),SUM(F$24:F27))</f>
        <v>2277.36</v>
      </c>
      <c r="H27" s="8">
        <f t="shared" ca="1" si="4"/>
        <v>18277.36</v>
      </c>
      <c r="I27" s="8"/>
      <c r="K27" s="8"/>
      <c r="L27" s="8"/>
    </row>
    <row r="28" spans="1:12" x14ac:dyDescent="0.25">
      <c r="A28" s="3">
        <f t="shared" si="5"/>
        <v>4</v>
      </c>
      <c r="B28" s="3">
        <f t="shared" si="1"/>
        <v>38</v>
      </c>
      <c r="C28" s="10">
        <f t="shared" ca="1" si="0"/>
        <v>0.06</v>
      </c>
      <c r="D28" s="8">
        <f t="shared" si="2"/>
        <v>2000</v>
      </c>
      <c r="E28" s="8">
        <f>IF(ISERROR(A28),NA(),SUM(D$24:D28))</f>
        <v>18000</v>
      </c>
      <c r="F28" s="8">
        <f t="shared" ca="1" si="3"/>
        <v>1096.6415999999999</v>
      </c>
      <c r="G28" s="8">
        <f ca="1">IF(ISERROR(A28),NA(),SUM(F$24:F28))</f>
        <v>3374.0016000000001</v>
      </c>
      <c r="H28" s="8">
        <f t="shared" ca="1" si="4"/>
        <v>21374.0016</v>
      </c>
      <c r="I28" s="8"/>
      <c r="K28" s="8"/>
      <c r="L28" s="8"/>
    </row>
    <row r="29" spans="1:12" x14ac:dyDescent="0.25">
      <c r="A29" s="3">
        <f t="shared" si="5"/>
        <v>5</v>
      </c>
      <c r="B29" s="3">
        <f t="shared" si="1"/>
        <v>39</v>
      </c>
      <c r="C29" s="10">
        <f t="shared" ca="1" si="0"/>
        <v>0.06</v>
      </c>
      <c r="D29" s="8">
        <f t="shared" si="2"/>
        <v>2000</v>
      </c>
      <c r="E29" s="8">
        <f>IF(ISERROR(A29),NA(),SUM(D$24:D29))</f>
        <v>20000</v>
      </c>
      <c r="F29" s="8">
        <f t="shared" ca="1" si="3"/>
        <v>1282.440096</v>
      </c>
      <c r="G29" s="8">
        <f ca="1">IF(ISERROR(A29),NA(),SUM(F$24:F29))</f>
        <v>4656.4416959999999</v>
      </c>
      <c r="H29" s="8">
        <f t="shared" ca="1" si="4"/>
        <v>24656.441695999998</v>
      </c>
      <c r="I29" s="8"/>
      <c r="K29" s="8"/>
      <c r="L29" s="8"/>
    </row>
    <row r="30" spans="1:12" x14ac:dyDescent="0.25">
      <c r="A30" s="3">
        <f t="shared" si="5"/>
        <v>6</v>
      </c>
      <c r="B30" s="3">
        <f t="shared" si="1"/>
        <v>40</v>
      </c>
      <c r="C30" s="10">
        <f t="shared" ca="1" si="0"/>
        <v>0.06</v>
      </c>
      <c r="D30" s="8">
        <f t="shared" si="2"/>
        <v>2000</v>
      </c>
      <c r="E30" s="8">
        <f>IF(ISERROR(A30),NA(),SUM(D$24:D30))</f>
        <v>22000</v>
      </c>
      <c r="F30" s="8">
        <f t="shared" ca="1" si="3"/>
        <v>1479.3865017599999</v>
      </c>
      <c r="G30" s="8">
        <f ca="1">IF(ISERROR(A30),NA(),SUM(F$24:F30))</f>
        <v>6135.82819776</v>
      </c>
      <c r="H30" s="8">
        <f t="shared" ca="1" si="4"/>
        <v>28135.828197759998</v>
      </c>
      <c r="I30" s="8"/>
      <c r="K30" s="8"/>
      <c r="L30" s="8"/>
    </row>
    <row r="31" spans="1:12" x14ac:dyDescent="0.25">
      <c r="A31" s="3">
        <f t="shared" si="5"/>
        <v>7</v>
      </c>
      <c r="B31" s="3">
        <f t="shared" si="1"/>
        <v>41</v>
      </c>
      <c r="C31" s="10">
        <f t="shared" ca="1" si="0"/>
        <v>0.06</v>
      </c>
      <c r="D31" s="8">
        <f t="shared" si="2"/>
        <v>2000</v>
      </c>
      <c r="E31" s="8">
        <f>IF(ISERROR(A31),NA(),SUM(D$24:D31))</f>
        <v>24000</v>
      </c>
      <c r="F31" s="8">
        <f t="shared" ca="1" si="3"/>
        <v>1688.1496918655998</v>
      </c>
      <c r="G31" s="8">
        <f ca="1">IF(ISERROR(A31),NA(),SUM(F$24:F31))</f>
        <v>7823.9778896255993</v>
      </c>
      <c r="H31" s="8">
        <f t="shared" ca="1" si="4"/>
        <v>31823.977889625599</v>
      </c>
      <c r="I31" s="8"/>
      <c r="K31" s="8"/>
      <c r="L31" s="8"/>
    </row>
    <row r="32" spans="1:12" x14ac:dyDescent="0.25">
      <c r="A32" s="3">
        <f t="shared" si="5"/>
        <v>8</v>
      </c>
      <c r="B32" s="3">
        <f t="shared" si="1"/>
        <v>42</v>
      </c>
      <c r="C32" s="10">
        <f t="shared" ca="1" si="0"/>
        <v>0.06</v>
      </c>
      <c r="D32" s="8">
        <f t="shared" si="2"/>
        <v>2000</v>
      </c>
      <c r="E32" s="8">
        <f>IF(ISERROR(A32),NA(),SUM(D$24:D32))</f>
        <v>26000</v>
      </c>
      <c r="F32" s="8">
        <f t="shared" ca="1" si="3"/>
        <v>1909.4386733775359</v>
      </c>
      <c r="G32" s="8">
        <f ca="1">IF(ISERROR(A32),NA(),SUM(F$24:F32))</f>
        <v>9733.4165630031348</v>
      </c>
      <c r="H32" s="8">
        <f t="shared" ca="1" si="4"/>
        <v>35733.416563003142</v>
      </c>
      <c r="I32" s="8"/>
      <c r="J32" s="8"/>
      <c r="K32" s="8"/>
      <c r="L32" s="8"/>
    </row>
    <row r="33" spans="1:12" x14ac:dyDescent="0.25">
      <c r="A33" s="3">
        <f t="shared" si="5"/>
        <v>9</v>
      </c>
      <c r="B33" s="3">
        <f t="shared" si="1"/>
        <v>43</v>
      </c>
      <c r="C33" s="10">
        <f t="shared" ca="1" si="0"/>
        <v>0.06</v>
      </c>
      <c r="D33" s="8">
        <f t="shared" si="2"/>
        <v>2000</v>
      </c>
      <c r="E33" s="8">
        <f>IF(ISERROR(A33),NA(),SUM(D$24:D33))</f>
        <v>28000</v>
      </c>
      <c r="F33" s="8">
        <f t="shared" ca="1" si="3"/>
        <v>2144.0049937801887</v>
      </c>
      <c r="G33" s="8">
        <f ca="1">IF(ISERROR(A33),NA(),SUM(F$24:F33))</f>
        <v>11877.421556783323</v>
      </c>
      <c r="H33" s="8">
        <f t="shared" ca="1" si="4"/>
        <v>39877.421556783331</v>
      </c>
      <c r="I33" s="8"/>
      <c r="J33" s="8"/>
      <c r="K33" s="8"/>
      <c r="L33" s="8"/>
    </row>
    <row r="34" spans="1:12" x14ac:dyDescent="0.25">
      <c r="A34" s="3">
        <f t="shared" si="5"/>
        <v>10</v>
      </c>
      <c r="B34" s="3">
        <f t="shared" si="1"/>
        <v>44</v>
      </c>
      <c r="C34" s="10">
        <f t="shared" ca="1" si="0"/>
        <v>0.06</v>
      </c>
      <c r="D34" s="8">
        <f t="shared" si="2"/>
        <v>2000</v>
      </c>
      <c r="E34" s="8">
        <f>IF(ISERROR(A34),NA(),SUM(D$24:D34))</f>
        <v>30000</v>
      </c>
      <c r="F34" s="8">
        <f t="shared" ca="1" si="3"/>
        <v>2392.6452934069998</v>
      </c>
      <c r="G34" s="8">
        <f ca="1">IF(ISERROR(A34),NA(),SUM(F$24:F34))</f>
        <v>14270.066850190324</v>
      </c>
      <c r="H34" s="8">
        <f t="shared" ca="1" si="4"/>
        <v>44270.066850190327</v>
      </c>
      <c r="I34" s="8"/>
      <c r="J34" s="8"/>
      <c r="K34" s="8"/>
      <c r="L34" s="8"/>
    </row>
    <row r="35" spans="1:12" x14ac:dyDescent="0.25">
      <c r="A35" s="3">
        <f t="shared" si="5"/>
        <v>11</v>
      </c>
      <c r="B35" s="3">
        <f t="shared" si="1"/>
        <v>45</v>
      </c>
      <c r="C35" s="10">
        <f t="shared" ca="1" si="0"/>
        <v>0.06</v>
      </c>
      <c r="D35" s="8">
        <f t="shared" si="2"/>
        <v>2000</v>
      </c>
      <c r="E35" s="8">
        <f>IF(ISERROR(A35),NA(),SUM(D$24:D35))</f>
        <v>32000</v>
      </c>
      <c r="F35" s="8">
        <f t="shared" ca="1" si="3"/>
        <v>2656.2040110114194</v>
      </c>
      <c r="G35" s="8">
        <f ca="1">IF(ISERROR(A35),NA(),SUM(F$24:F35))</f>
        <v>16926.270861201745</v>
      </c>
      <c r="H35" s="8">
        <f t="shared" ca="1" si="4"/>
        <v>48926.270861201745</v>
      </c>
      <c r="I35" s="8"/>
      <c r="J35" s="8"/>
      <c r="K35" s="8"/>
      <c r="L35" s="8"/>
    </row>
    <row r="36" spans="1:12" x14ac:dyDescent="0.25">
      <c r="A36" s="3">
        <f t="shared" si="5"/>
        <v>12</v>
      </c>
      <c r="B36" s="3">
        <f t="shared" si="1"/>
        <v>46</v>
      </c>
      <c r="C36" s="10">
        <f t="shared" ca="1" si="0"/>
        <v>0.06</v>
      </c>
      <c r="D36" s="8">
        <f t="shared" si="2"/>
        <v>2000</v>
      </c>
      <c r="E36" s="8">
        <f>IF(ISERROR(A36),NA(),SUM(D$24:D36))</f>
        <v>34000</v>
      </c>
      <c r="F36" s="8">
        <f t="shared" ca="1" si="3"/>
        <v>2935.5762516721047</v>
      </c>
      <c r="G36" s="8">
        <f ca="1">IF(ISERROR(A36),NA(),SUM(F$24:F36))</f>
        <v>19861.847112873849</v>
      </c>
      <c r="H36" s="8">
        <f t="shared" ca="1" si="4"/>
        <v>53861.847112873853</v>
      </c>
      <c r="I36" s="8"/>
      <c r="J36" s="8"/>
      <c r="K36" s="8"/>
      <c r="L36" s="8"/>
    </row>
    <row r="37" spans="1:12" x14ac:dyDescent="0.25">
      <c r="A37" s="3">
        <f t="shared" si="5"/>
        <v>13</v>
      </c>
      <c r="B37" s="3">
        <f t="shared" si="1"/>
        <v>47</v>
      </c>
      <c r="C37" s="10">
        <f t="shared" ca="1" si="0"/>
        <v>0.06</v>
      </c>
      <c r="D37" s="8">
        <f t="shared" si="2"/>
        <v>2000</v>
      </c>
      <c r="E37" s="8">
        <f>IF(ISERROR(A37),NA(),SUM(D$24:D37))</f>
        <v>36000</v>
      </c>
      <c r="F37" s="8">
        <f t="shared" ca="1" si="3"/>
        <v>3231.7108267724311</v>
      </c>
      <c r="G37" s="8">
        <f ca="1">IF(ISERROR(A37),NA(),SUM(F$24:F37))</f>
        <v>23093.557939646282</v>
      </c>
      <c r="H37" s="8">
        <f t="shared" ca="1" si="4"/>
        <v>59093.557939646285</v>
      </c>
      <c r="I37" s="8"/>
      <c r="J37" s="8"/>
      <c r="K37" s="8"/>
      <c r="L37" s="8"/>
    </row>
    <row r="38" spans="1:12" x14ac:dyDescent="0.25">
      <c r="A38" s="3">
        <f t="shared" si="5"/>
        <v>14</v>
      </c>
      <c r="B38" s="3">
        <f t="shared" si="1"/>
        <v>48</v>
      </c>
      <c r="C38" s="10">
        <f t="shared" ca="1" si="0"/>
        <v>0.06</v>
      </c>
      <c r="D38" s="8">
        <f t="shared" si="2"/>
        <v>2000</v>
      </c>
      <c r="E38" s="8">
        <f>IF(ISERROR(A38),NA(),SUM(D$24:D38))</f>
        <v>38000</v>
      </c>
      <c r="F38" s="8">
        <f t="shared" ca="1" si="3"/>
        <v>3545.6134763787768</v>
      </c>
      <c r="G38" s="8">
        <f ca="1">IF(ISERROR(A38),NA(),SUM(F$24:F38))</f>
        <v>26639.171416025059</v>
      </c>
      <c r="H38" s="8">
        <f t="shared" ca="1" si="4"/>
        <v>64639.171416025063</v>
      </c>
      <c r="I38" s="8"/>
      <c r="J38" s="8"/>
      <c r="K38" s="8"/>
      <c r="L38" s="8"/>
    </row>
    <row r="39" spans="1:12" x14ac:dyDescent="0.25">
      <c r="A39" s="3">
        <f t="shared" si="5"/>
        <v>15</v>
      </c>
      <c r="B39" s="3">
        <f t="shared" si="1"/>
        <v>49</v>
      </c>
      <c r="C39" s="10">
        <f t="shared" ca="1" si="0"/>
        <v>0.06</v>
      </c>
      <c r="D39" s="8">
        <f t="shared" si="2"/>
        <v>2000</v>
      </c>
      <c r="E39" s="8">
        <f>IF(ISERROR(A39),NA(),SUM(D$24:D39))</f>
        <v>40000</v>
      </c>
      <c r="F39" s="8">
        <f t="shared" ca="1" si="3"/>
        <v>3878.3502849615038</v>
      </c>
      <c r="G39" s="8">
        <f ca="1">IF(ISERROR(A39),NA(),SUM(F$24:F39))</f>
        <v>30517.521700986563</v>
      </c>
      <c r="H39" s="8">
        <f t="shared" ca="1" si="4"/>
        <v>70517.521700986559</v>
      </c>
      <c r="I39" s="8"/>
      <c r="J39" s="8"/>
      <c r="K39" s="8"/>
      <c r="L39" s="8"/>
    </row>
    <row r="40" spans="1:12" x14ac:dyDescent="0.25">
      <c r="A40" s="3">
        <f t="shared" si="5"/>
        <v>16</v>
      </c>
      <c r="B40" s="3">
        <f t="shared" si="1"/>
        <v>50</v>
      </c>
      <c r="C40" s="10">
        <f t="shared" ca="1" si="0"/>
        <v>0.06</v>
      </c>
      <c r="D40" s="8">
        <f t="shared" si="2"/>
        <v>0</v>
      </c>
      <c r="E40" s="8">
        <f>IF(ISERROR(A40),NA(),SUM(D$24:D40))</f>
        <v>40000</v>
      </c>
      <c r="F40" s="8">
        <f t="shared" ca="1" si="3"/>
        <v>4231.0513020591934</v>
      </c>
      <c r="G40" s="8">
        <f ca="1">IF(ISERROR(A40),NA(),SUM(F$24:F40))</f>
        <v>34748.573003045756</v>
      </c>
      <c r="H40" s="8">
        <f t="shared" ca="1" si="4"/>
        <v>74748.573003045749</v>
      </c>
      <c r="I40" s="8"/>
      <c r="J40" s="8"/>
      <c r="K40" s="8"/>
      <c r="L40" s="8"/>
    </row>
    <row r="41" spans="1:12" x14ac:dyDescent="0.25">
      <c r="A41" s="3">
        <f t="shared" si="5"/>
        <v>17</v>
      </c>
      <c r="B41" s="3">
        <f t="shared" si="1"/>
        <v>51</v>
      </c>
      <c r="C41" s="10">
        <f t="shared" ca="1" si="0"/>
        <v>0.06</v>
      </c>
      <c r="D41" s="8">
        <f t="shared" si="2"/>
        <v>0</v>
      </c>
      <c r="E41" s="8">
        <f>IF(ISERROR(A41),NA(),SUM(D$24:D41))</f>
        <v>40000</v>
      </c>
      <c r="F41" s="8">
        <f t="shared" ca="1" si="3"/>
        <v>4484.9143801827449</v>
      </c>
      <c r="G41" s="8">
        <f ca="1">IF(ISERROR(A41),NA(),SUM(F$24:F41))</f>
        <v>39233.487383228501</v>
      </c>
      <c r="H41" s="8">
        <f t="shared" ca="1" si="4"/>
        <v>79233.487383228494</v>
      </c>
      <c r="I41" s="8"/>
      <c r="J41" s="8"/>
      <c r="K41" s="8"/>
      <c r="L41" s="8"/>
    </row>
    <row r="42" spans="1:12" x14ac:dyDescent="0.25">
      <c r="A42" s="3">
        <f t="shared" si="5"/>
        <v>18</v>
      </c>
      <c r="B42" s="3">
        <f t="shared" si="1"/>
        <v>52</v>
      </c>
      <c r="C42" s="10">
        <f t="shared" ca="1" si="0"/>
        <v>0.06</v>
      </c>
      <c r="D42" s="8">
        <f t="shared" si="2"/>
        <v>0</v>
      </c>
      <c r="E42" s="8">
        <f>IF(ISERROR(A42),NA(),SUM(D$24:D42))</f>
        <v>40000</v>
      </c>
      <c r="F42" s="8">
        <f t="shared" ca="1" si="3"/>
        <v>4754.0092429937094</v>
      </c>
      <c r="G42" s="8">
        <f ca="1">IF(ISERROR(A42),NA(),SUM(F$24:F42))</f>
        <v>43987.496626222208</v>
      </c>
      <c r="H42" s="8">
        <f t="shared" ca="1" si="4"/>
        <v>83987.496626222201</v>
      </c>
      <c r="I42" s="8"/>
      <c r="J42" s="8"/>
      <c r="K42" s="8"/>
      <c r="L42" s="8"/>
    </row>
    <row r="43" spans="1:12" x14ac:dyDescent="0.25">
      <c r="A43" s="3">
        <f t="shared" si="5"/>
        <v>19</v>
      </c>
      <c r="B43" s="3">
        <f t="shared" si="1"/>
        <v>53</v>
      </c>
      <c r="C43" s="10">
        <f t="shared" ca="1" si="0"/>
        <v>0.06</v>
      </c>
      <c r="D43" s="8">
        <f t="shared" si="2"/>
        <v>0</v>
      </c>
      <c r="E43" s="8">
        <f>IF(ISERROR(A43),NA(),SUM(D$24:D43))</f>
        <v>40000</v>
      </c>
      <c r="F43" s="8">
        <f t="shared" ca="1" si="3"/>
        <v>5039.2497975733322</v>
      </c>
      <c r="G43" s="8">
        <f ca="1">IF(ISERROR(A43),NA(),SUM(F$24:F43))</f>
        <v>49026.746423795543</v>
      </c>
      <c r="H43" s="8">
        <f t="shared" ca="1" si="4"/>
        <v>89026.746423795528</v>
      </c>
      <c r="I43" s="8"/>
      <c r="J43" s="8"/>
      <c r="K43" s="8"/>
      <c r="L43" s="8"/>
    </row>
    <row r="44" spans="1:12" x14ac:dyDescent="0.25">
      <c r="A44" s="3">
        <f t="shared" si="5"/>
        <v>20</v>
      </c>
      <c r="B44" s="3">
        <f t="shared" si="1"/>
        <v>54</v>
      </c>
      <c r="C44" s="10">
        <f t="shared" ca="1" si="0"/>
        <v>0.06</v>
      </c>
      <c r="D44" s="8">
        <f t="shared" si="2"/>
        <v>0</v>
      </c>
      <c r="E44" s="8">
        <f>IF(ISERROR(A44),NA(),SUM(D$24:D44))</f>
        <v>40000</v>
      </c>
      <c r="F44" s="8">
        <f t="shared" ca="1" si="3"/>
        <v>5341.6047854277313</v>
      </c>
      <c r="G44" s="8">
        <f ca="1">IF(ISERROR(A44),NA(),SUM(F$24:F44))</f>
        <v>54368.35120922327</v>
      </c>
      <c r="H44" s="8">
        <f t="shared" ca="1" si="4"/>
        <v>94368.351209223256</v>
      </c>
      <c r="I44" s="8"/>
      <c r="J44" s="8"/>
      <c r="K44" s="8"/>
      <c r="L44" s="8"/>
    </row>
    <row r="45" spans="1:12" x14ac:dyDescent="0.25">
      <c r="A45" s="3">
        <f t="shared" si="5"/>
        <v>21</v>
      </c>
      <c r="B45" s="3">
        <f t="shared" si="1"/>
        <v>55</v>
      </c>
      <c r="C45" s="10">
        <f t="shared" ca="1" si="0"/>
        <v>0.06</v>
      </c>
      <c r="D45" s="8">
        <f t="shared" si="2"/>
        <v>0</v>
      </c>
      <c r="E45" s="8">
        <f>IF(ISERROR(A45),NA(),SUM(D$24:D45))</f>
        <v>40000</v>
      </c>
      <c r="F45" s="8">
        <f t="shared" ca="1" si="3"/>
        <v>5662.1010725533952</v>
      </c>
      <c r="G45" s="8">
        <f ca="1">IF(ISERROR(A45),NA(),SUM(F$24:F45))</f>
        <v>60030.452281776663</v>
      </c>
      <c r="H45" s="8">
        <f t="shared" ca="1" si="4"/>
        <v>100030.45228177666</v>
      </c>
      <c r="I45" s="8"/>
      <c r="J45" s="8"/>
      <c r="K45" s="8"/>
      <c r="L45" s="8"/>
    </row>
    <row r="46" spans="1:12" x14ac:dyDescent="0.25">
      <c r="A46" s="3">
        <f t="shared" si="5"/>
        <v>22</v>
      </c>
      <c r="B46" s="3">
        <f t="shared" si="1"/>
        <v>56</v>
      </c>
      <c r="C46" s="10">
        <f t="shared" ca="1" si="0"/>
        <v>0.06</v>
      </c>
      <c r="D46" s="8">
        <f t="shared" si="2"/>
        <v>0</v>
      </c>
      <c r="E46" s="8">
        <f>IF(ISERROR(A46),NA(),SUM(D$24:D46))</f>
        <v>40000</v>
      </c>
      <c r="F46" s="8">
        <f t="shared" ca="1" si="3"/>
        <v>6001.8271369065988</v>
      </c>
      <c r="G46" s="8">
        <f ca="1">IF(ISERROR(A46),NA(),SUM(F$24:F46))</f>
        <v>66032.279418683262</v>
      </c>
      <c r="H46" s="8">
        <f t="shared" ca="1" si="4"/>
        <v>106032.27941868326</v>
      </c>
      <c r="I46" s="8"/>
      <c r="J46" s="8"/>
      <c r="K46" s="8"/>
      <c r="L46" s="8"/>
    </row>
    <row r="47" spans="1:12" x14ac:dyDescent="0.25">
      <c r="A47" s="3">
        <f t="shared" si="5"/>
        <v>23</v>
      </c>
      <c r="B47" s="3">
        <f t="shared" si="1"/>
        <v>57</v>
      </c>
      <c r="C47" s="10">
        <f t="shared" ca="1" si="0"/>
        <v>0.06</v>
      </c>
      <c r="D47" s="8">
        <f t="shared" si="2"/>
        <v>0</v>
      </c>
      <c r="E47" s="8">
        <f>IF(ISERROR(A47),NA(),SUM(D$24:D47))</f>
        <v>40000</v>
      </c>
      <c r="F47" s="8">
        <f t="shared" ca="1" si="3"/>
        <v>6361.9367651209959</v>
      </c>
      <c r="G47" s="8">
        <f ca="1">IF(ISERROR(A47),NA(),SUM(F$24:F47))</f>
        <v>72394.216183804252</v>
      </c>
      <c r="H47" s="8">
        <f t="shared" ca="1" si="4"/>
        <v>112394.21618380425</v>
      </c>
      <c r="I47" s="8"/>
      <c r="J47" s="8"/>
      <c r="K47" s="8"/>
      <c r="L47" s="8"/>
    </row>
    <row r="48" spans="1:12" x14ac:dyDescent="0.25">
      <c r="A48" s="3">
        <f t="shared" si="5"/>
        <v>24</v>
      </c>
      <c r="B48" s="3">
        <f t="shared" si="1"/>
        <v>58</v>
      </c>
      <c r="C48" s="10">
        <f t="shared" ca="1" si="0"/>
        <v>0.06</v>
      </c>
      <c r="D48" s="8">
        <f t="shared" si="2"/>
        <v>0</v>
      </c>
      <c r="E48" s="8">
        <f>IF(ISERROR(A48),NA(),SUM(D$24:D48))</f>
        <v>40000</v>
      </c>
      <c r="F48" s="8">
        <f t="shared" ca="1" si="3"/>
        <v>6743.6529710282548</v>
      </c>
      <c r="G48" s="8">
        <f ca="1">IF(ISERROR(A48),NA(),SUM(F$24:F48))</f>
        <v>79137.8691548325</v>
      </c>
      <c r="H48" s="8">
        <f t="shared" ca="1" si="4"/>
        <v>119137.8691548325</v>
      </c>
      <c r="I48" s="8"/>
      <c r="J48" s="8"/>
      <c r="K48" s="8"/>
      <c r="L48" s="8"/>
    </row>
    <row r="49" spans="1:12" x14ac:dyDescent="0.25">
      <c r="A49" s="3">
        <f t="shared" si="5"/>
        <v>25</v>
      </c>
      <c r="B49" s="3">
        <f t="shared" si="1"/>
        <v>59</v>
      </c>
      <c r="C49" s="10">
        <f t="shared" ca="1" si="0"/>
        <v>0.06</v>
      </c>
      <c r="D49" s="8">
        <f t="shared" si="2"/>
        <v>0</v>
      </c>
      <c r="E49" s="8">
        <f>IF(ISERROR(A49),NA(),SUM(D$24:D49))</f>
        <v>40000</v>
      </c>
      <c r="F49" s="8">
        <f t="shared" ca="1" si="3"/>
        <v>7148.27214928995</v>
      </c>
      <c r="G49" s="8">
        <f ca="1">IF(ISERROR(A49),NA(),SUM(F$24:F49))</f>
        <v>86286.141304122444</v>
      </c>
      <c r="H49" s="8">
        <f t="shared" ca="1" si="4"/>
        <v>126286.14130412244</v>
      </c>
      <c r="I49" s="8"/>
      <c r="J49" s="8"/>
      <c r="K49" s="8"/>
      <c r="L49" s="8"/>
    </row>
    <row r="50" spans="1:12" x14ac:dyDescent="0.25">
      <c r="A50" s="3">
        <f t="shared" si="5"/>
        <v>26</v>
      </c>
      <c r="B50" s="3">
        <f t="shared" si="1"/>
        <v>60</v>
      </c>
      <c r="C50" s="10">
        <f t="shared" ca="1" si="0"/>
        <v>0.06</v>
      </c>
      <c r="D50" s="8">
        <f t="shared" si="2"/>
        <v>0</v>
      </c>
      <c r="E50" s="8">
        <f>IF(ISERROR(A50),NA(),SUM(D$24:D50))</f>
        <v>40000</v>
      </c>
      <c r="F50" s="8">
        <f t="shared" ca="1" si="3"/>
        <v>7577.1684782473467</v>
      </c>
      <c r="G50" s="8">
        <f ca="1">IF(ISERROR(A50),NA(),SUM(F$24:F50))</f>
        <v>93863.30978236979</v>
      </c>
      <c r="H50" s="8">
        <f t="shared" ca="1" si="4"/>
        <v>133863.30978236979</v>
      </c>
      <c r="I50" s="8"/>
      <c r="J50" s="8"/>
      <c r="K50" s="8"/>
      <c r="L50" s="8"/>
    </row>
    <row r="51" spans="1:12" x14ac:dyDescent="0.25">
      <c r="A51" s="3">
        <f t="shared" si="5"/>
        <v>27</v>
      </c>
      <c r="B51" s="3">
        <f t="shared" si="1"/>
        <v>61</v>
      </c>
      <c r="C51" s="10">
        <f t="shared" ca="1" si="0"/>
        <v>0.06</v>
      </c>
      <c r="D51" s="8">
        <f t="shared" si="2"/>
        <v>0</v>
      </c>
      <c r="E51" s="8">
        <f>IF(ISERROR(A51),NA(),SUM(D$24:D51))</f>
        <v>40000</v>
      </c>
      <c r="F51" s="8">
        <f t="shared" ca="1" si="3"/>
        <v>8031.7985869421873</v>
      </c>
      <c r="G51" s="8">
        <f ca="1">IF(ISERROR(A51),NA(),SUM(F$24:F51))</f>
        <v>101895.10836931197</v>
      </c>
      <c r="H51" s="8">
        <f t="shared" ca="1" si="4"/>
        <v>141895.10836931199</v>
      </c>
      <c r="I51" s="8"/>
      <c r="J51" s="8"/>
      <c r="K51" s="8"/>
      <c r="L51" s="8"/>
    </row>
    <row r="52" spans="1:12" x14ac:dyDescent="0.25">
      <c r="A52" s="3">
        <f t="shared" si="5"/>
        <v>28</v>
      </c>
      <c r="B52" s="3">
        <f t="shared" si="1"/>
        <v>62</v>
      </c>
      <c r="C52" s="10">
        <f t="shared" ca="1" si="0"/>
        <v>0.06</v>
      </c>
      <c r="D52" s="8">
        <f t="shared" si="2"/>
        <v>0</v>
      </c>
      <c r="E52" s="8">
        <f>IF(ISERROR(A52),NA(),SUM(D$24:D52))</f>
        <v>40000</v>
      </c>
      <c r="F52" s="8">
        <f t="shared" ca="1" si="3"/>
        <v>8513.7065021587186</v>
      </c>
      <c r="G52" s="8">
        <f ca="1">IF(ISERROR(A52),NA(),SUM(F$24:F52))</f>
        <v>110408.81487147069</v>
      </c>
      <c r="H52" s="8">
        <f t="shared" ca="1" si="4"/>
        <v>150408.81487147071</v>
      </c>
      <c r="I52" s="8"/>
      <c r="J52" s="8"/>
      <c r="K52" s="8"/>
      <c r="L52" s="8"/>
    </row>
    <row r="53" spans="1:12" x14ac:dyDescent="0.25">
      <c r="A53" s="3">
        <f t="shared" si="5"/>
        <v>29</v>
      </c>
      <c r="B53" s="3">
        <f t="shared" si="1"/>
        <v>63</v>
      </c>
      <c r="C53" s="10">
        <f t="shared" ca="1" si="0"/>
        <v>0.06</v>
      </c>
      <c r="D53" s="8">
        <f t="shared" si="2"/>
        <v>0</v>
      </c>
      <c r="E53" s="8">
        <f>IF(ISERROR(A53),NA(),SUM(D$24:D53))</f>
        <v>40000</v>
      </c>
      <c r="F53" s="8">
        <f t="shared" ca="1" si="3"/>
        <v>9024.5288922882428</v>
      </c>
      <c r="G53" s="8">
        <f ca="1">IF(ISERROR(A53),NA(),SUM(F$24:F53))</f>
        <v>119433.34376375894</v>
      </c>
      <c r="H53" s="8">
        <f t="shared" ca="1" si="4"/>
        <v>159433.34376375895</v>
      </c>
      <c r="I53" s="8"/>
      <c r="J53" s="8"/>
      <c r="K53" s="8"/>
      <c r="L53" s="8"/>
    </row>
    <row r="54" spans="1:12" x14ac:dyDescent="0.25">
      <c r="A54" s="3">
        <f t="shared" si="5"/>
        <v>30</v>
      </c>
      <c r="B54" s="3">
        <f t="shared" si="1"/>
        <v>64</v>
      </c>
      <c r="C54" s="10">
        <f t="shared" ca="1" si="0"/>
        <v>0.06</v>
      </c>
      <c r="D54" s="8">
        <f t="shared" si="2"/>
        <v>0</v>
      </c>
      <c r="E54" s="8">
        <f>IF(ISERROR(A54),NA(),SUM(D$24:D54))</f>
        <v>40000</v>
      </c>
      <c r="F54" s="8">
        <f t="shared" ca="1" si="3"/>
        <v>9566.0006258255362</v>
      </c>
      <c r="G54" s="8">
        <f ca="1">IF(ISERROR(A54),NA(),SUM(F$24:F54))</f>
        <v>128999.34438958447</v>
      </c>
      <c r="H54" s="8">
        <f t="shared" ca="1" si="4"/>
        <v>168999.3443895845</v>
      </c>
      <c r="I54" s="8"/>
      <c r="J54" s="8"/>
      <c r="K54" s="8"/>
      <c r="L54" s="8"/>
    </row>
    <row r="55" spans="1:12" x14ac:dyDescent="0.25">
      <c r="A55" s="3" t="e">
        <f>IF(A54&lt;$H$5,A54+1,NA())</f>
        <v>#N/A</v>
      </c>
      <c r="B55" s="3" t="e">
        <f t="shared" si="1"/>
        <v>#N/A</v>
      </c>
      <c r="C55" s="10" t="e">
        <f t="shared" ca="1" si="0"/>
        <v>#N/A</v>
      </c>
      <c r="D55" s="8" t="e">
        <f t="shared" si="2"/>
        <v>#N/A</v>
      </c>
      <c r="E55" s="8" t="e">
        <f>IF(ISERROR(A55),NA(),SUM(D$24:D55))</f>
        <v>#N/A</v>
      </c>
      <c r="F55" s="8" t="e">
        <f t="shared" si="3"/>
        <v>#N/A</v>
      </c>
      <c r="G55" s="8" t="e">
        <f>IF(ISERROR(A55),NA(),SUM(F$24:F55))</f>
        <v>#N/A</v>
      </c>
      <c r="H55" s="8" t="e">
        <f t="shared" si="4"/>
        <v>#N/A</v>
      </c>
      <c r="I55" s="8"/>
      <c r="J55" s="8"/>
      <c r="K55" s="8"/>
      <c r="L55" s="8"/>
    </row>
    <row r="56" spans="1:12" x14ac:dyDescent="0.25">
      <c r="A56" s="3" t="e">
        <f t="shared" si="5"/>
        <v>#N/A</v>
      </c>
      <c r="B56" s="3" t="e">
        <f t="shared" si="1"/>
        <v>#N/A</v>
      </c>
      <c r="C56" s="10" t="e">
        <f t="shared" ca="1" si="0"/>
        <v>#N/A</v>
      </c>
      <c r="D56" s="8" t="e">
        <f t="shared" si="2"/>
        <v>#N/A</v>
      </c>
      <c r="E56" s="8" t="e">
        <f>IF(ISERROR(A56),NA(),SUM(D$24:D56))</f>
        <v>#N/A</v>
      </c>
      <c r="F56" s="8" t="e">
        <f t="shared" si="3"/>
        <v>#N/A</v>
      </c>
      <c r="G56" s="8" t="e">
        <f>IF(ISERROR(A56),NA(),SUM(F$24:F56))</f>
        <v>#N/A</v>
      </c>
      <c r="H56" s="8" t="e">
        <f t="shared" si="4"/>
        <v>#N/A</v>
      </c>
      <c r="I56" s="8"/>
      <c r="J56" s="8"/>
      <c r="K56" s="8"/>
      <c r="L56" s="8"/>
    </row>
    <row r="57" spans="1:12" x14ac:dyDescent="0.25">
      <c r="A57" s="3" t="e">
        <f t="shared" si="5"/>
        <v>#N/A</v>
      </c>
      <c r="B57" s="3" t="e">
        <f t="shared" si="1"/>
        <v>#N/A</v>
      </c>
      <c r="C57" s="10" t="e">
        <f t="shared" ref="C57:C84" ca="1" si="6">IF(ISERROR(A57),NA(),IF(randrate,$D$16+RAND()*($D$17-$D$16),$D$9))</f>
        <v>#N/A</v>
      </c>
      <c r="D57" s="8" t="e">
        <f t="shared" si="2"/>
        <v>#N/A</v>
      </c>
      <c r="E57" s="8" t="e">
        <f>IF(ISERROR(A57),NA(),SUM(D$24:D57))</f>
        <v>#N/A</v>
      </c>
      <c r="F57" s="8" t="e">
        <f t="shared" si="3"/>
        <v>#N/A</v>
      </c>
      <c r="G57" s="8" t="e">
        <f>IF(ISERROR(A57),NA(),SUM(F$24:F57))</f>
        <v>#N/A</v>
      </c>
      <c r="H57" s="8" t="e">
        <f t="shared" si="4"/>
        <v>#N/A</v>
      </c>
      <c r="I57" s="8"/>
      <c r="J57" s="8"/>
      <c r="K57" s="8"/>
      <c r="L57" s="8"/>
    </row>
    <row r="58" spans="1:12" x14ac:dyDescent="0.25">
      <c r="A58" s="3" t="e">
        <f t="shared" si="5"/>
        <v>#N/A</v>
      </c>
      <c r="B58" s="3" t="e">
        <f t="shared" si="1"/>
        <v>#N/A</v>
      </c>
      <c r="C58" s="10" t="e">
        <f t="shared" ca="1" si="6"/>
        <v>#N/A</v>
      </c>
      <c r="D58" s="8" t="e">
        <f t="shared" si="2"/>
        <v>#N/A</v>
      </c>
      <c r="E58" s="8" t="e">
        <f>IF(ISERROR(A58),NA(),SUM(D$24:D58))</f>
        <v>#N/A</v>
      </c>
      <c r="F58" s="8" t="e">
        <f t="shared" si="3"/>
        <v>#N/A</v>
      </c>
      <c r="G58" s="8" t="e">
        <f>IF(ISERROR(A58),NA(),SUM(F$24:F58))</f>
        <v>#N/A</v>
      </c>
      <c r="H58" s="8" t="e">
        <f t="shared" si="4"/>
        <v>#N/A</v>
      </c>
      <c r="I58" s="8"/>
      <c r="J58" s="8"/>
      <c r="K58" s="8"/>
      <c r="L58" s="8"/>
    </row>
    <row r="59" spans="1:12" x14ac:dyDescent="0.25">
      <c r="A59" s="3" t="e">
        <f t="shared" si="5"/>
        <v>#N/A</v>
      </c>
      <c r="B59" s="3" t="e">
        <f t="shared" si="1"/>
        <v>#N/A</v>
      </c>
      <c r="C59" s="10" t="e">
        <f t="shared" ca="1" si="6"/>
        <v>#N/A</v>
      </c>
      <c r="D59" s="8" t="e">
        <f t="shared" si="2"/>
        <v>#N/A</v>
      </c>
      <c r="E59" s="8" t="e">
        <f>IF(ISERROR(A59),NA(),SUM(D$24:D59))</f>
        <v>#N/A</v>
      </c>
      <c r="F59" s="8" t="e">
        <f t="shared" si="3"/>
        <v>#N/A</v>
      </c>
      <c r="G59" s="8" t="e">
        <f>IF(ISERROR(A59),NA(),SUM(F$24:F59))</f>
        <v>#N/A</v>
      </c>
      <c r="H59" s="8" t="e">
        <f t="shared" si="4"/>
        <v>#N/A</v>
      </c>
      <c r="I59" s="8"/>
      <c r="J59" s="8"/>
      <c r="K59" s="8"/>
      <c r="L59" s="8"/>
    </row>
    <row r="60" spans="1:12" x14ac:dyDescent="0.25">
      <c r="A60" s="3" t="e">
        <f t="shared" si="5"/>
        <v>#N/A</v>
      </c>
      <c r="B60" s="3" t="e">
        <f t="shared" si="1"/>
        <v>#N/A</v>
      </c>
      <c r="C60" s="10" t="e">
        <f t="shared" ca="1" si="6"/>
        <v>#N/A</v>
      </c>
      <c r="D60" s="8" t="e">
        <f t="shared" si="2"/>
        <v>#N/A</v>
      </c>
      <c r="E60" s="8" t="e">
        <f>IF(ISERROR(A60),NA(),SUM(D$24:D60))</f>
        <v>#N/A</v>
      </c>
      <c r="F60" s="8" t="e">
        <f t="shared" si="3"/>
        <v>#N/A</v>
      </c>
      <c r="G60" s="8" t="e">
        <f>IF(ISERROR(A60),NA(),SUM(F$24:F60))</f>
        <v>#N/A</v>
      </c>
      <c r="H60" s="8" t="e">
        <f t="shared" si="4"/>
        <v>#N/A</v>
      </c>
      <c r="I60" s="8"/>
      <c r="J60" s="8"/>
      <c r="K60" s="8"/>
      <c r="L60" s="8"/>
    </row>
    <row r="61" spans="1:12" x14ac:dyDescent="0.25">
      <c r="A61" s="3" t="e">
        <f t="shared" si="5"/>
        <v>#N/A</v>
      </c>
      <c r="B61" s="3" t="e">
        <f t="shared" si="1"/>
        <v>#N/A</v>
      </c>
      <c r="C61" s="10" t="e">
        <f t="shared" ca="1" si="6"/>
        <v>#N/A</v>
      </c>
      <c r="D61" s="8" t="e">
        <f t="shared" si="2"/>
        <v>#N/A</v>
      </c>
      <c r="E61" s="8" t="e">
        <f>IF(ISERROR(A61),NA(),SUM(D$24:D61))</f>
        <v>#N/A</v>
      </c>
      <c r="F61" s="8" t="e">
        <f t="shared" si="3"/>
        <v>#N/A</v>
      </c>
      <c r="G61" s="8" t="e">
        <f>IF(ISERROR(A61),NA(),SUM(F$24:F61))</f>
        <v>#N/A</v>
      </c>
      <c r="H61" s="8" t="e">
        <f t="shared" si="4"/>
        <v>#N/A</v>
      </c>
      <c r="I61" s="8"/>
      <c r="J61" s="8"/>
      <c r="K61" s="8"/>
      <c r="L61" s="8"/>
    </row>
    <row r="62" spans="1:12" x14ac:dyDescent="0.25">
      <c r="A62" s="3" t="e">
        <f t="shared" si="5"/>
        <v>#N/A</v>
      </c>
      <c r="B62" s="3" t="e">
        <f t="shared" si="1"/>
        <v>#N/A</v>
      </c>
      <c r="C62" s="10" t="e">
        <f t="shared" ca="1" si="6"/>
        <v>#N/A</v>
      </c>
      <c r="D62" s="8" t="e">
        <f t="shared" si="2"/>
        <v>#N/A</v>
      </c>
      <c r="E62" s="8" t="e">
        <f>IF(ISERROR(A62),NA(),SUM(D$24:D62))</f>
        <v>#N/A</v>
      </c>
      <c r="F62" s="8" t="e">
        <f t="shared" si="3"/>
        <v>#N/A</v>
      </c>
      <c r="G62" s="8" t="e">
        <f>IF(ISERROR(A62),NA(),SUM(F$24:F62))</f>
        <v>#N/A</v>
      </c>
      <c r="H62" s="8" t="e">
        <f t="shared" si="4"/>
        <v>#N/A</v>
      </c>
      <c r="I62" s="8"/>
      <c r="J62" s="8"/>
      <c r="K62" s="8"/>
      <c r="L62" s="8"/>
    </row>
    <row r="63" spans="1:12" x14ac:dyDescent="0.25">
      <c r="A63" s="3" t="e">
        <f t="shared" si="5"/>
        <v>#N/A</v>
      </c>
      <c r="B63" s="3" t="e">
        <f t="shared" si="1"/>
        <v>#N/A</v>
      </c>
      <c r="C63" s="10" t="e">
        <f t="shared" ca="1" si="6"/>
        <v>#N/A</v>
      </c>
      <c r="D63" s="8" t="e">
        <f t="shared" si="2"/>
        <v>#N/A</v>
      </c>
      <c r="E63" s="8" t="e">
        <f>IF(ISERROR(A63),NA(),SUM(D$24:D63))</f>
        <v>#N/A</v>
      </c>
      <c r="F63" s="8" t="e">
        <f t="shared" si="3"/>
        <v>#N/A</v>
      </c>
      <c r="G63" s="8" t="e">
        <f>IF(ISERROR(A63),NA(),SUM(F$24:F63))</f>
        <v>#N/A</v>
      </c>
      <c r="H63" s="8" t="e">
        <f t="shared" si="4"/>
        <v>#N/A</v>
      </c>
      <c r="I63" s="8"/>
      <c r="J63" s="8"/>
      <c r="K63" s="8"/>
      <c r="L63" s="8"/>
    </row>
    <row r="64" spans="1:12" x14ac:dyDescent="0.25">
      <c r="A64" s="3" t="e">
        <f t="shared" si="5"/>
        <v>#N/A</v>
      </c>
      <c r="B64" s="3" t="e">
        <f t="shared" si="1"/>
        <v>#N/A</v>
      </c>
      <c r="C64" s="10" t="e">
        <f t="shared" ca="1" si="6"/>
        <v>#N/A</v>
      </c>
      <c r="D64" s="8" t="e">
        <f t="shared" si="2"/>
        <v>#N/A</v>
      </c>
      <c r="E64" s="8" t="e">
        <f>IF(ISERROR(A64),NA(),SUM(D$24:D64))</f>
        <v>#N/A</v>
      </c>
      <c r="F64" s="8" t="e">
        <f t="shared" si="3"/>
        <v>#N/A</v>
      </c>
      <c r="G64" s="8" t="e">
        <f>IF(ISERROR(A64),NA(),SUM(F$24:F64))</f>
        <v>#N/A</v>
      </c>
      <c r="H64" s="8" t="e">
        <f t="shared" si="4"/>
        <v>#N/A</v>
      </c>
      <c r="I64" s="8"/>
      <c r="J64" s="8"/>
      <c r="K64" s="8"/>
      <c r="L64" s="8"/>
    </row>
    <row r="65" spans="1:12" x14ac:dyDescent="0.25">
      <c r="A65" s="3" t="e">
        <f t="shared" si="5"/>
        <v>#N/A</v>
      </c>
      <c r="B65" s="3" t="e">
        <f t="shared" si="1"/>
        <v>#N/A</v>
      </c>
      <c r="C65" s="10" t="e">
        <f t="shared" ca="1" si="6"/>
        <v>#N/A</v>
      </c>
      <c r="D65" s="8" t="e">
        <f t="shared" si="2"/>
        <v>#N/A</v>
      </c>
      <c r="E65" s="8" t="e">
        <f>IF(ISERROR(A65),NA(),SUM(D$24:D65))</f>
        <v>#N/A</v>
      </c>
      <c r="F65" s="8" t="e">
        <f t="shared" si="3"/>
        <v>#N/A</v>
      </c>
      <c r="G65" s="8" t="e">
        <f>IF(ISERROR(A65),NA(),SUM(F$24:F65))</f>
        <v>#N/A</v>
      </c>
      <c r="H65" s="8" t="e">
        <f t="shared" si="4"/>
        <v>#N/A</v>
      </c>
      <c r="I65" s="8"/>
      <c r="J65" s="8"/>
      <c r="K65" s="8"/>
      <c r="L65" s="8"/>
    </row>
    <row r="66" spans="1:12" x14ac:dyDescent="0.25">
      <c r="A66" s="3" t="e">
        <f t="shared" si="5"/>
        <v>#N/A</v>
      </c>
      <c r="B66" s="3" t="e">
        <f t="shared" si="1"/>
        <v>#N/A</v>
      </c>
      <c r="C66" s="10" t="e">
        <f t="shared" ca="1" si="6"/>
        <v>#N/A</v>
      </c>
      <c r="D66" s="8" t="e">
        <f t="shared" si="2"/>
        <v>#N/A</v>
      </c>
      <c r="E66" s="8" t="e">
        <f>IF(ISERROR(A66),NA(),SUM(D$24:D66))</f>
        <v>#N/A</v>
      </c>
      <c r="F66" s="8" t="e">
        <f t="shared" si="3"/>
        <v>#N/A</v>
      </c>
      <c r="G66" s="8" t="e">
        <f>IF(ISERROR(A66),NA(),SUM(F$24:F66))</f>
        <v>#N/A</v>
      </c>
      <c r="H66" s="8" t="e">
        <f t="shared" si="4"/>
        <v>#N/A</v>
      </c>
      <c r="I66" s="8"/>
      <c r="J66" s="8"/>
      <c r="K66" s="8"/>
      <c r="L66" s="8"/>
    </row>
    <row r="67" spans="1:12" x14ac:dyDescent="0.25">
      <c r="A67" s="3" t="e">
        <f t="shared" si="5"/>
        <v>#N/A</v>
      </c>
      <c r="B67" s="3" t="e">
        <f t="shared" si="1"/>
        <v>#N/A</v>
      </c>
      <c r="C67" s="10" t="e">
        <f t="shared" ca="1" si="6"/>
        <v>#N/A</v>
      </c>
      <c r="D67" s="8" t="e">
        <f t="shared" si="2"/>
        <v>#N/A</v>
      </c>
      <c r="E67" s="8" t="e">
        <f>IF(ISERROR(A67),NA(),SUM(D$24:D67))</f>
        <v>#N/A</v>
      </c>
      <c r="F67" s="8" t="e">
        <f t="shared" si="3"/>
        <v>#N/A</v>
      </c>
      <c r="G67" s="8" t="e">
        <f>IF(ISERROR(A67),NA(),SUM(F$24:F67))</f>
        <v>#N/A</v>
      </c>
      <c r="H67" s="8" t="e">
        <f t="shared" si="4"/>
        <v>#N/A</v>
      </c>
      <c r="I67" s="8"/>
      <c r="J67" s="8"/>
      <c r="K67" s="8"/>
      <c r="L67" s="8"/>
    </row>
    <row r="68" spans="1:12" x14ac:dyDescent="0.25">
      <c r="A68" s="3" t="e">
        <f t="shared" si="5"/>
        <v>#N/A</v>
      </c>
      <c r="B68" s="3" t="e">
        <f t="shared" si="1"/>
        <v>#N/A</v>
      </c>
      <c r="C68" s="10" t="e">
        <f t="shared" ca="1" si="6"/>
        <v>#N/A</v>
      </c>
      <c r="D68" s="8" t="e">
        <f t="shared" si="2"/>
        <v>#N/A</v>
      </c>
      <c r="E68" s="8" t="e">
        <f>IF(ISERROR(A68),NA(),SUM(D$24:D68))</f>
        <v>#N/A</v>
      </c>
      <c r="F68" s="8" t="e">
        <f t="shared" si="3"/>
        <v>#N/A</v>
      </c>
      <c r="G68" s="8" t="e">
        <f>IF(ISERROR(A68),NA(),SUM(F$24:F68))</f>
        <v>#N/A</v>
      </c>
      <c r="H68" s="8" t="e">
        <f t="shared" si="4"/>
        <v>#N/A</v>
      </c>
      <c r="I68" s="8"/>
      <c r="J68" s="8"/>
      <c r="K68" s="8"/>
      <c r="L68" s="8"/>
    </row>
    <row r="69" spans="1:12" x14ac:dyDescent="0.25">
      <c r="A69" s="3" t="e">
        <f t="shared" si="5"/>
        <v>#N/A</v>
      </c>
      <c r="B69" s="3" t="e">
        <f t="shared" si="1"/>
        <v>#N/A</v>
      </c>
      <c r="C69" s="10" t="e">
        <f t="shared" ca="1" si="6"/>
        <v>#N/A</v>
      </c>
      <c r="D69" s="8" t="e">
        <f t="shared" si="2"/>
        <v>#N/A</v>
      </c>
      <c r="E69" s="8" t="e">
        <f>IF(ISERROR(A69),NA(),SUM(D$24:D69))</f>
        <v>#N/A</v>
      </c>
      <c r="F69" s="8" t="e">
        <f t="shared" si="3"/>
        <v>#N/A</v>
      </c>
      <c r="G69" s="8" t="e">
        <f>IF(ISERROR(A69),NA(),SUM(F$24:F69))</f>
        <v>#N/A</v>
      </c>
      <c r="H69" s="8" t="e">
        <f t="shared" si="4"/>
        <v>#N/A</v>
      </c>
      <c r="I69" s="8"/>
      <c r="J69" s="8"/>
      <c r="K69" s="8"/>
      <c r="L69" s="8"/>
    </row>
    <row r="70" spans="1:12" x14ac:dyDescent="0.25">
      <c r="A70" s="3" t="e">
        <f t="shared" si="5"/>
        <v>#N/A</v>
      </c>
      <c r="B70" s="3" t="e">
        <f t="shared" si="1"/>
        <v>#N/A</v>
      </c>
      <c r="C70" s="10" t="e">
        <f t="shared" ca="1" si="6"/>
        <v>#N/A</v>
      </c>
      <c r="D70" s="8" t="e">
        <f t="shared" si="2"/>
        <v>#N/A</v>
      </c>
      <c r="E70" s="8" t="e">
        <f>IF(ISERROR(A70),NA(),SUM(D$24:D70))</f>
        <v>#N/A</v>
      </c>
      <c r="F70" s="8" t="e">
        <f t="shared" si="3"/>
        <v>#N/A</v>
      </c>
      <c r="G70" s="8" t="e">
        <f>IF(ISERROR(A70),NA(),SUM(F$24:F70))</f>
        <v>#N/A</v>
      </c>
      <c r="H70" s="8" t="e">
        <f t="shared" si="4"/>
        <v>#N/A</v>
      </c>
      <c r="I70" s="8"/>
      <c r="J70" s="8"/>
      <c r="K70" s="8"/>
      <c r="L70" s="8"/>
    </row>
    <row r="71" spans="1:12" x14ac:dyDescent="0.25">
      <c r="A71" s="3" t="e">
        <f t="shared" si="5"/>
        <v>#N/A</v>
      </c>
      <c r="B71" s="3" t="e">
        <f t="shared" si="1"/>
        <v>#N/A</v>
      </c>
      <c r="C71" s="10" t="e">
        <f t="shared" ca="1" si="6"/>
        <v>#N/A</v>
      </c>
      <c r="D71" s="8" t="e">
        <f t="shared" si="2"/>
        <v>#N/A</v>
      </c>
      <c r="E71" s="8" t="e">
        <f>IF(ISERROR(A71),NA(),SUM(D$24:D71))</f>
        <v>#N/A</v>
      </c>
      <c r="F71" s="8" t="e">
        <f t="shared" si="3"/>
        <v>#N/A</v>
      </c>
      <c r="G71" s="8" t="e">
        <f>IF(ISERROR(A71),NA(),SUM(F$24:F71))</f>
        <v>#N/A</v>
      </c>
      <c r="H71" s="8" t="e">
        <f t="shared" si="4"/>
        <v>#N/A</v>
      </c>
      <c r="I71" s="8"/>
      <c r="J71" s="8"/>
      <c r="K71" s="8"/>
      <c r="L71" s="8"/>
    </row>
    <row r="72" spans="1:12" x14ac:dyDescent="0.25">
      <c r="A72" s="3" t="e">
        <f t="shared" si="5"/>
        <v>#N/A</v>
      </c>
      <c r="B72" s="3" t="e">
        <f t="shared" si="1"/>
        <v>#N/A</v>
      </c>
      <c r="C72" s="10" t="e">
        <f t="shared" ca="1" si="6"/>
        <v>#N/A</v>
      </c>
      <c r="D72" s="8" t="e">
        <f t="shared" si="2"/>
        <v>#N/A</v>
      </c>
      <c r="E72" s="8" t="e">
        <f>IF(ISERROR(A72),NA(),SUM(D$24:D72))</f>
        <v>#N/A</v>
      </c>
      <c r="F72" s="8" t="e">
        <f t="shared" si="3"/>
        <v>#N/A</v>
      </c>
      <c r="G72" s="8" t="e">
        <f>IF(ISERROR(A72),NA(),SUM(F$24:F72))</f>
        <v>#N/A</v>
      </c>
      <c r="H72" s="8" t="e">
        <f t="shared" si="4"/>
        <v>#N/A</v>
      </c>
      <c r="I72" s="8"/>
      <c r="J72" s="8"/>
      <c r="K72" s="8"/>
      <c r="L72" s="8"/>
    </row>
    <row r="73" spans="1:12" x14ac:dyDescent="0.25">
      <c r="A73" s="3" t="e">
        <f t="shared" si="5"/>
        <v>#N/A</v>
      </c>
      <c r="B73" s="3" t="e">
        <f t="shared" si="1"/>
        <v>#N/A</v>
      </c>
      <c r="C73" s="10" t="e">
        <f t="shared" ca="1" si="6"/>
        <v>#N/A</v>
      </c>
      <c r="D73" s="8" t="e">
        <f t="shared" si="2"/>
        <v>#N/A</v>
      </c>
      <c r="E73" s="8" t="e">
        <f>IF(ISERROR(A73),NA(),SUM(D$24:D73))</f>
        <v>#N/A</v>
      </c>
      <c r="F73" s="8" t="e">
        <f t="shared" si="3"/>
        <v>#N/A</v>
      </c>
      <c r="G73" s="8" t="e">
        <f>IF(ISERROR(A73),NA(),SUM(F$24:F73))</f>
        <v>#N/A</v>
      </c>
      <c r="H73" s="8" t="e">
        <f t="shared" si="4"/>
        <v>#N/A</v>
      </c>
      <c r="I73" s="8"/>
      <c r="J73" s="8"/>
      <c r="K73" s="8"/>
      <c r="L73" s="8"/>
    </row>
    <row r="74" spans="1:12" x14ac:dyDescent="0.25">
      <c r="A74" s="3" t="e">
        <f t="shared" si="5"/>
        <v>#N/A</v>
      </c>
      <c r="B74" s="3" t="e">
        <f t="shared" si="1"/>
        <v>#N/A</v>
      </c>
      <c r="C74" s="10" t="e">
        <f t="shared" ca="1" si="6"/>
        <v>#N/A</v>
      </c>
      <c r="D74" s="8" t="e">
        <f t="shared" si="2"/>
        <v>#N/A</v>
      </c>
      <c r="E74" s="8" t="e">
        <f>IF(ISERROR(A74),NA(),SUM(D$24:D74))</f>
        <v>#N/A</v>
      </c>
      <c r="F74" s="8" t="e">
        <f t="shared" si="3"/>
        <v>#N/A</v>
      </c>
      <c r="G74" s="8" t="e">
        <f>IF(ISERROR(A74),NA(),SUM(F$24:F74))</f>
        <v>#N/A</v>
      </c>
      <c r="H74" s="8" t="e">
        <f t="shared" si="4"/>
        <v>#N/A</v>
      </c>
      <c r="I74" s="8"/>
      <c r="J74" s="8"/>
      <c r="K74" s="8"/>
      <c r="L74" s="8"/>
    </row>
    <row r="75" spans="1:12" x14ac:dyDescent="0.25">
      <c r="A75" s="3" t="e">
        <f t="shared" si="5"/>
        <v>#N/A</v>
      </c>
      <c r="B75" s="3" t="e">
        <f t="shared" si="1"/>
        <v>#N/A</v>
      </c>
      <c r="C75" s="10" t="e">
        <f t="shared" ca="1" si="6"/>
        <v>#N/A</v>
      </c>
      <c r="D75" s="8" t="e">
        <f t="shared" si="2"/>
        <v>#N/A</v>
      </c>
      <c r="E75" s="8" t="e">
        <f>IF(ISERROR(A75),NA(),SUM(D$24:D75))</f>
        <v>#N/A</v>
      </c>
      <c r="F75" s="8" t="e">
        <f t="shared" si="3"/>
        <v>#N/A</v>
      </c>
      <c r="G75" s="8" t="e">
        <f>IF(ISERROR(A75),NA(),SUM(F$24:F75))</f>
        <v>#N/A</v>
      </c>
      <c r="H75" s="8" t="e">
        <f t="shared" si="4"/>
        <v>#N/A</v>
      </c>
      <c r="I75" s="8"/>
      <c r="J75" s="8"/>
      <c r="K75" s="8"/>
      <c r="L75" s="8"/>
    </row>
    <row r="76" spans="1:12" x14ac:dyDescent="0.25">
      <c r="A76" s="3" t="e">
        <f t="shared" si="5"/>
        <v>#N/A</v>
      </c>
      <c r="B76" s="3" t="e">
        <f t="shared" si="1"/>
        <v>#N/A</v>
      </c>
      <c r="C76" s="10" t="e">
        <f t="shared" ca="1" si="6"/>
        <v>#N/A</v>
      </c>
      <c r="D76" s="8" t="e">
        <f t="shared" si="2"/>
        <v>#N/A</v>
      </c>
      <c r="E76" s="8" t="e">
        <f>IF(ISERROR(A76),NA(),SUM(D$24:D76))</f>
        <v>#N/A</v>
      </c>
      <c r="F76" s="8" t="e">
        <f t="shared" si="3"/>
        <v>#N/A</v>
      </c>
      <c r="G76" s="8" t="e">
        <f>IF(ISERROR(A76),NA(),SUM(F$24:F76))</f>
        <v>#N/A</v>
      </c>
      <c r="H76" s="8" t="e">
        <f t="shared" si="4"/>
        <v>#N/A</v>
      </c>
      <c r="I76" s="8"/>
      <c r="J76" s="8"/>
      <c r="K76" s="8"/>
      <c r="L76" s="8"/>
    </row>
    <row r="77" spans="1:12" x14ac:dyDescent="0.25">
      <c r="A77" s="3" t="e">
        <f t="shared" si="5"/>
        <v>#N/A</v>
      </c>
      <c r="B77" s="3" t="e">
        <f t="shared" si="1"/>
        <v>#N/A</v>
      </c>
      <c r="C77" s="10" t="e">
        <f t="shared" ca="1" si="6"/>
        <v>#N/A</v>
      </c>
      <c r="D77" s="8" t="e">
        <f t="shared" si="2"/>
        <v>#N/A</v>
      </c>
      <c r="E77" s="8" t="e">
        <f>IF(ISERROR(A77),NA(),SUM(D$24:D77))</f>
        <v>#N/A</v>
      </c>
      <c r="F77" s="8" t="e">
        <f t="shared" si="3"/>
        <v>#N/A</v>
      </c>
      <c r="G77" s="8" t="e">
        <f>IF(ISERROR(A77),NA(),SUM(F$24:F77))</f>
        <v>#N/A</v>
      </c>
      <c r="H77" s="8" t="e">
        <f t="shared" si="4"/>
        <v>#N/A</v>
      </c>
      <c r="I77" s="8"/>
      <c r="J77" s="8"/>
      <c r="K77" s="8"/>
      <c r="L77" s="8"/>
    </row>
    <row r="78" spans="1:12" x14ac:dyDescent="0.25">
      <c r="A78" s="3" t="e">
        <f t="shared" si="5"/>
        <v>#N/A</v>
      </c>
      <c r="B78" s="3" t="e">
        <f t="shared" si="1"/>
        <v>#N/A</v>
      </c>
      <c r="C78" s="10" t="e">
        <f t="shared" ca="1" si="6"/>
        <v>#N/A</v>
      </c>
      <c r="D78" s="8" t="e">
        <f t="shared" si="2"/>
        <v>#N/A</v>
      </c>
      <c r="E78" s="8" t="e">
        <f>IF(ISERROR(A78),NA(),SUM(D$24:D78))</f>
        <v>#N/A</v>
      </c>
      <c r="F78" s="8" t="e">
        <f t="shared" si="3"/>
        <v>#N/A</v>
      </c>
      <c r="G78" s="8" t="e">
        <f>IF(ISERROR(A78),NA(),SUM(F$24:F78))</f>
        <v>#N/A</v>
      </c>
      <c r="H78" s="8" t="e">
        <f t="shared" si="4"/>
        <v>#N/A</v>
      </c>
      <c r="I78" s="8"/>
      <c r="J78" s="8"/>
      <c r="K78" s="8"/>
      <c r="L78" s="8"/>
    </row>
    <row r="79" spans="1:12" x14ac:dyDescent="0.25">
      <c r="A79" s="3" t="e">
        <f t="shared" si="5"/>
        <v>#N/A</v>
      </c>
      <c r="B79" s="3" t="e">
        <f t="shared" si="1"/>
        <v>#N/A</v>
      </c>
      <c r="C79" s="10" t="e">
        <f t="shared" ca="1" si="6"/>
        <v>#N/A</v>
      </c>
      <c r="D79" s="8" t="e">
        <f t="shared" si="2"/>
        <v>#N/A</v>
      </c>
      <c r="E79" s="8" t="e">
        <f>IF(ISERROR(A79),NA(),SUM(D$24:D79))</f>
        <v>#N/A</v>
      </c>
      <c r="F79" s="8" t="e">
        <f t="shared" si="3"/>
        <v>#N/A</v>
      </c>
      <c r="G79" s="8" t="e">
        <f>IF(ISERROR(A79),NA(),SUM(F$24:F79))</f>
        <v>#N/A</v>
      </c>
      <c r="H79" s="8" t="e">
        <f t="shared" si="4"/>
        <v>#N/A</v>
      </c>
      <c r="I79" s="8"/>
      <c r="J79" s="8"/>
      <c r="K79" s="8"/>
      <c r="L79" s="8"/>
    </row>
    <row r="80" spans="1:12" x14ac:dyDescent="0.25">
      <c r="A80" s="3" t="e">
        <f t="shared" si="5"/>
        <v>#N/A</v>
      </c>
      <c r="B80" s="3" t="e">
        <f t="shared" si="1"/>
        <v>#N/A</v>
      </c>
      <c r="C80" s="10" t="e">
        <f t="shared" ca="1" si="6"/>
        <v>#N/A</v>
      </c>
      <c r="D80" s="8" t="e">
        <f t="shared" si="2"/>
        <v>#N/A</v>
      </c>
      <c r="E80" s="8" t="e">
        <f>IF(ISERROR(A80),NA(),SUM(D$24:D80))</f>
        <v>#N/A</v>
      </c>
      <c r="F80" s="8" t="e">
        <f t="shared" si="3"/>
        <v>#N/A</v>
      </c>
      <c r="G80" s="8" t="e">
        <f>IF(ISERROR(A80),NA(),SUM(F$24:F80))</f>
        <v>#N/A</v>
      </c>
      <c r="H80" s="8" t="e">
        <f t="shared" si="4"/>
        <v>#N/A</v>
      </c>
      <c r="I80" s="8"/>
      <c r="J80" s="8"/>
      <c r="K80" s="8"/>
      <c r="L80" s="8"/>
    </row>
    <row r="81" spans="1:12" x14ac:dyDescent="0.25">
      <c r="A81" s="3" t="e">
        <f t="shared" si="5"/>
        <v>#N/A</v>
      </c>
      <c r="B81" s="3" t="e">
        <f t="shared" si="1"/>
        <v>#N/A</v>
      </c>
      <c r="C81" s="10" t="e">
        <f t="shared" ca="1" si="6"/>
        <v>#N/A</v>
      </c>
      <c r="D81" s="8" t="e">
        <f t="shared" si="2"/>
        <v>#N/A</v>
      </c>
      <c r="E81" s="8" t="e">
        <f>IF(ISERROR(A81),NA(),SUM(D$24:D81))</f>
        <v>#N/A</v>
      </c>
      <c r="F81" s="8" t="e">
        <f t="shared" si="3"/>
        <v>#N/A</v>
      </c>
      <c r="G81" s="8" t="e">
        <f>IF(ISERROR(A81),NA(),SUM(F$24:F81))</f>
        <v>#N/A</v>
      </c>
      <c r="H81" s="8" t="e">
        <f t="shared" si="4"/>
        <v>#N/A</v>
      </c>
      <c r="I81" s="8"/>
      <c r="J81" s="8"/>
      <c r="K81" s="8"/>
      <c r="L81" s="8"/>
    </row>
    <row r="82" spans="1:12" x14ac:dyDescent="0.25">
      <c r="A82" s="3" t="e">
        <f t="shared" si="5"/>
        <v>#N/A</v>
      </c>
      <c r="B82" s="3" t="e">
        <f t="shared" si="1"/>
        <v>#N/A</v>
      </c>
      <c r="C82" s="10" t="e">
        <f t="shared" ca="1" si="6"/>
        <v>#N/A</v>
      </c>
      <c r="D82" s="8" t="e">
        <f t="shared" si="2"/>
        <v>#N/A</v>
      </c>
      <c r="E82" s="8" t="e">
        <f>IF(ISERROR(A82),NA(),SUM(D$24:D82))</f>
        <v>#N/A</v>
      </c>
      <c r="F82" s="8" t="e">
        <f t="shared" si="3"/>
        <v>#N/A</v>
      </c>
      <c r="G82" s="8" t="e">
        <f>IF(ISERROR(A82),NA(),SUM(F$24:F82))</f>
        <v>#N/A</v>
      </c>
      <c r="H82" s="8" t="e">
        <f t="shared" si="4"/>
        <v>#N/A</v>
      </c>
      <c r="I82" s="8"/>
      <c r="J82" s="8"/>
      <c r="K82" s="8"/>
      <c r="L82" s="8"/>
    </row>
    <row r="83" spans="1:12" x14ac:dyDescent="0.25">
      <c r="A83" s="3" t="e">
        <f t="shared" si="5"/>
        <v>#N/A</v>
      </c>
      <c r="B83" s="3" t="e">
        <f t="shared" si="1"/>
        <v>#N/A</v>
      </c>
      <c r="C83" s="10" t="e">
        <f t="shared" ca="1" si="6"/>
        <v>#N/A</v>
      </c>
      <c r="D83" s="8" t="e">
        <f t="shared" si="2"/>
        <v>#N/A</v>
      </c>
      <c r="E83" s="8" t="e">
        <f>IF(ISERROR(A83),NA(),SUM(D$24:D83))</f>
        <v>#N/A</v>
      </c>
      <c r="F83" s="8" t="e">
        <f t="shared" si="3"/>
        <v>#N/A</v>
      </c>
      <c r="G83" s="8" t="e">
        <f>IF(ISERROR(A83),NA(),SUM(F$24:F83))</f>
        <v>#N/A</v>
      </c>
      <c r="H83" s="8" t="e">
        <f t="shared" si="4"/>
        <v>#N/A</v>
      </c>
      <c r="I83" s="8"/>
      <c r="J83" s="8"/>
      <c r="K83" s="8"/>
      <c r="L83" s="8"/>
    </row>
    <row r="84" spans="1:12" x14ac:dyDescent="0.25">
      <c r="A84" s="3" t="e">
        <f t="shared" si="5"/>
        <v>#N/A</v>
      </c>
      <c r="B84" s="3" t="e">
        <f t="shared" si="1"/>
        <v>#N/A</v>
      </c>
      <c r="C84" s="10" t="e">
        <f t="shared" ca="1" si="6"/>
        <v>#N/A</v>
      </c>
      <c r="D84" s="8" t="e">
        <f t="shared" si="2"/>
        <v>#N/A</v>
      </c>
      <c r="E84" s="8" t="e">
        <f>IF(ISERROR(A84),NA(),SUM(D$24:D84))</f>
        <v>#N/A</v>
      </c>
      <c r="F84" s="8" t="e">
        <f t="shared" si="3"/>
        <v>#N/A</v>
      </c>
      <c r="G84" s="8" t="e">
        <f>IF(ISERROR(A84),NA(),SUM(F$24:F84))</f>
        <v>#N/A</v>
      </c>
      <c r="H84" s="8" t="e">
        <f t="shared" si="4"/>
        <v>#N/A</v>
      </c>
      <c r="I84" s="8"/>
      <c r="J84" s="8"/>
      <c r="K84" s="8"/>
      <c r="L84" s="8"/>
    </row>
  </sheetData>
  <mergeCells count="1">
    <mergeCell ref="G2:H2"/>
  </mergeCells>
  <phoneticPr fontId="2" type="noConversion"/>
  <conditionalFormatting sqref="D16:D17">
    <cfRule type="expression" dxfId="2" priority="1" stopIfTrue="1">
      <formula>NOT(randrate)</formula>
    </cfRule>
  </conditionalFormatting>
  <conditionalFormatting sqref="A25:H84">
    <cfRule type="expression" dxfId="1" priority="2" stopIfTrue="1">
      <formula>ISERROR(A25)</formula>
    </cfRule>
    <cfRule type="expression" dxfId="0" priority="3" stopIfTrue="1">
      <formula>MOD(ROW(),2)=1</formula>
    </cfRule>
  </conditionalFormatting>
  <dataValidations count="1">
    <dataValidation type="list" allowBlank="1" showInputMessage="1" showErrorMessage="1" sqref="D15" xr:uid="{00000000-0002-0000-0000-000000000000}">
      <formula1>"Yes,No"</formula1>
    </dataValidation>
  </dataValidations>
  <printOptions horizontalCentered="1"/>
  <pageMargins left="0.5" right="0.5" top="0.5" bottom="0.5" header="0.5" footer="0.25"/>
  <pageSetup fitToHeight="0" orientation="portrait" r:id="rId1"/>
  <headerFooter scaleWithDoc="0">
    <firstFooter>&amp;R&amp;"Arial,Regular"&amp;8Page &amp;P of &amp;N</first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2"/>
  <sheetViews>
    <sheetView showGridLines="0" tabSelected="1" topLeftCell="A6" workbookViewId="0">
      <selection activeCell="A13" sqref="A13:XFD26"/>
    </sheetView>
  </sheetViews>
  <sheetFormatPr defaultColWidth="9.1796875" defaultRowHeight="12.5" x14ac:dyDescent="0.25"/>
  <cols>
    <col min="1" max="1" width="10.26953125" style="32" customWidth="1"/>
    <col min="2" max="2" width="78.54296875" style="32" customWidth="1"/>
    <col min="3" max="3" width="5.26953125" style="32" customWidth="1"/>
    <col min="4" max="4" width="10.26953125" style="32" customWidth="1"/>
    <col min="5" max="16384" width="9.1796875" style="32"/>
  </cols>
  <sheetData>
    <row r="1" spans="1:5" ht="31.5" customHeight="1" x14ac:dyDescent="0.25">
      <c r="A1" s="33" t="s">
        <v>24</v>
      </c>
      <c r="B1" s="34"/>
      <c r="C1" s="35"/>
      <c r="D1" s="36"/>
    </row>
    <row r="2" spans="1:5" s="39" customFormat="1" x14ac:dyDescent="0.25">
      <c r="A2" s="59"/>
      <c r="B2" s="37"/>
      <c r="C2" s="38"/>
    </row>
    <row r="3" spans="1:5" x14ac:dyDescent="0.25">
      <c r="B3" s="40"/>
    </row>
    <row r="4" spans="1:5" ht="14" x14ac:dyDescent="0.3">
      <c r="A4" s="41" t="s">
        <v>25</v>
      </c>
      <c r="B4" s="42"/>
      <c r="C4" s="43"/>
    </row>
    <row r="5" spans="1:5" ht="56" x14ac:dyDescent="0.3">
      <c r="B5" s="46" t="s">
        <v>26</v>
      </c>
    </row>
    <row r="6" spans="1:5" ht="14" x14ac:dyDescent="0.25">
      <c r="B6" s="44"/>
    </row>
    <row r="7" spans="1:5" ht="14" x14ac:dyDescent="0.3">
      <c r="A7" s="41" t="s">
        <v>27</v>
      </c>
      <c r="B7" s="42"/>
      <c r="C7" s="43"/>
    </row>
    <row r="8" spans="1:5" ht="28" x14ac:dyDescent="0.25">
      <c r="B8" s="48" t="s">
        <v>28</v>
      </c>
    </row>
    <row r="9" spans="1:5" ht="14" x14ac:dyDescent="0.25">
      <c r="B9" s="47"/>
    </row>
    <row r="10" spans="1:5" ht="56" x14ac:dyDescent="0.25">
      <c r="B10" s="47" t="s">
        <v>30</v>
      </c>
    </row>
    <row r="11" spans="1:5" ht="14" x14ac:dyDescent="0.25">
      <c r="B11" s="47"/>
    </row>
    <row r="12" spans="1:5" ht="56" x14ac:dyDescent="0.35">
      <c r="B12" s="47" t="s">
        <v>29</v>
      </c>
      <c r="E12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Savings</vt:lpstr>
      <vt:lpstr>Help</vt:lpstr>
      <vt:lpstr>Savings!Print_Titles</vt:lpstr>
      <vt:lpstr>randrate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Retirement Savings Calculator</dc:title>
  <dc:creator>Vertex42.com</dc:creator>
  <dc:description>(c) 2008-2015 Vertex42 LLC. All Rights Reserved.</dc:description>
  <cp:lastModifiedBy>SnoopyYam</cp:lastModifiedBy>
  <cp:lastPrinted>2015-03-04T20:01:57Z</cp:lastPrinted>
  <dcterms:created xsi:type="dcterms:W3CDTF">2005-04-02T20:59:36Z</dcterms:created>
  <dcterms:modified xsi:type="dcterms:W3CDTF">2022-04-15T05:26:13Z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