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8E166388-9A2B-42A0-B096-B6D07EC8D2E6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Marketing Dashboard" sheetId="1" r:id="rId1"/>
    <sheet name="DATA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6" i="2" l="1"/>
  <c r="C5" i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B4" i="1"/>
  <c r="B7" i="1"/>
  <c r="D38" i="2"/>
  <c r="D40" i="2"/>
  <c r="E38" i="2"/>
  <c r="E40" i="2"/>
  <c r="F38" i="2"/>
  <c r="F40" i="2"/>
  <c r="G38" i="2"/>
  <c r="G40" i="2"/>
  <c r="H38" i="2"/>
  <c r="H40" i="2"/>
  <c r="C38" i="2"/>
  <c r="C40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</calcChain>
</file>

<file path=xl/sharedStrings.xml><?xml version="1.0" encoding="utf-8"?>
<sst xmlns="http://schemas.openxmlformats.org/spreadsheetml/2006/main" count="46" uniqueCount="36">
  <si>
    <t>DATE</t>
  </si>
  <si>
    <t>LEADS OVER 30 DAYS</t>
  </si>
  <si>
    <t>SOURCE</t>
  </si>
  <si>
    <t>TOTAL LEADS BY SOURCE</t>
  </si>
  <si>
    <t>TOTAL LEADS BY DATE</t>
  </si>
  <si>
    <t>TOTAL</t>
  </si>
  <si>
    <t>GOAL</t>
  </si>
  <si>
    <t>% OF GOAL</t>
  </si>
  <si>
    <t>MARKETING DASHBOARD</t>
  </si>
  <si>
    <t>MARKETING DASHBOARD DATA</t>
  </si>
  <si>
    <t>PLUS</t>
  </si>
  <si>
    <t>OPP</t>
  </si>
  <si>
    <t>SALE ACCEPTED</t>
  </si>
  <si>
    <t>ACTIONABLE LEAD</t>
  </si>
  <si>
    <t>CAPTURED LEAD</t>
  </si>
  <si>
    <t>WEB VISIT</t>
  </si>
  <si>
    <t>LEAD SOURCE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</si>
  <si>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</si>
  <si>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</si>
  <si>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</si>
  <si>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</si>
  <si>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</si>
  <si>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</si>
  <si>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</si>
  <si>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</si>
  <si>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</si>
  <si>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</si>
  <si>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</si>
  <si>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</si>
  <si>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DIRECT</t>
  </si>
  <si>
    <t>SEARCH</t>
  </si>
  <si>
    <t>REFERAL</t>
  </si>
  <si>
    <t>LEADS PER SOURCE THIS MONTH</t>
  </si>
  <si>
    <t>TRAFFIC SOURCE BY MONTH</t>
  </si>
  <si>
    <t>TRAFFIC PER SOURCE THIS YEAR</t>
  </si>
  <si>
    <t>TOTAL LEADS THIS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</si>
</sst>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</font>
    <font>
      <b/>
      <sz val="22"/>
      <color theme="1"/>
      <name val="Arial"/>
    </font>
    <font>
      <b/>
      <sz val="14"/>
      <color theme="0"/>
      <name val="Arial"/>
    </font>
    <font>
      <sz val="10"/>
      <color theme="1"/>
      <name val="Arial"/>
    </font>
    <font>
      <sz val="11"/>
      <color theme="1"/>
      <name val="Arial"/>
    </font>
    <font>
      <b/>
      <sz val="11"/>
      <color theme="0"/>
      <name val="Arial"/>
    </font>
    <font>
      <b/>
      <sz val="11"/>
      <color theme="8"/>
      <name val="Arial"/>
    </font>
    <font>
      <b/>
      <sz val="12"/>
      <color theme="0"/>
      <name val="Arial"/>
    </font>
    <font>
      <b/>
      <sz val="12"/>
      <color theme="4" tint="-0.499984740745262"/>
      <name val="Calibri"/>
      <scheme val="minor"/>
    </font>
    <font>
      <b/>
      <sz val="18"/>
      <color theme="0" tint="-0.499984740745262"/>
      <name val="Arial"/>
    </font>
    <font>
      <b/>
      <sz val="14"/>
      <color theme="1"/>
      <name val="Arial"/>
    </font>
    <font>
      <b/>
      <sz val="12"/>
      <color theme="1"/>
      <name val="Calibri"/>
      <family val="2"/>
      <scheme val="minor"/>
    </font>
    <font>
      <b/>
      <sz val="12"/>
      <color theme="1"/>
      <name val="Arial"/>
    </font>
    <font>
      <b/>
      <sz val="10"/>
      <color theme="1"/>
      <name val="Arial"/>
    </font>
    <font>
      <b/>
      <sz val="10"/>
      <color theme="4" tint="-0.499984740745262"/>
      <name val="Arial"/>
    </font>
    <font>
      <b/>
      <sz val="24"/>
      <color theme="8"/>
      <name val="Arial"/>
    </font>
    <font>
      <b/>
      <sz val="28"/>
      <color theme="5"/>
      <name val="Arial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8" tint="0.39997558519241921"/>
      </right>
      <top/>
      <bottom style="thin">
        <color theme="8" tint="0.399975585192419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2" fillId="5" borderId="0" xfId="0" applyFont="1" applyFill="1"/>
    <xf numFmtId="0" fontId="6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vertical="center"/>
    </xf>
    <xf numFmtId="0" fontId="8" fillId="3" borderId="1" xfId="0" applyFont="1" applyFill="1" applyBorder="1" applyAlignment="1">
      <alignment horizontal="left" vertical="center" indent="1"/>
    </xf>
    <xf numFmtId="0" fontId="8" fillId="6" borderId="1" xfId="0" applyFont="1" applyFill="1" applyBorder="1" applyAlignment="1">
      <alignment horizontal="left" vertical="center" indent="1"/>
    </xf>
    <xf numFmtId="0" fontId="2" fillId="0" borderId="0" xfId="0" applyFont="1" applyFill="1"/>
    <xf numFmtId="0" fontId="6" fillId="0" borderId="0" xfId="0" applyFont="1" applyFill="1" applyAlignment="1">
      <alignment horizontal="center" vertical="center"/>
    </xf>
    <xf numFmtId="0" fontId="0" fillId="0" borderId="0" xfId="0" applyFill="1"/>
    <xf numFmtId="0" fontId="3" fillId="0" borderId="0" xfId="0" applyFont="1" applyFill="1" applyAlignment="1">
      <alignment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center" indent="1"/>
    </xf>
    <xf numFmtId="0" fontId="10" fillId="0" borderId="0" xfId="0" applyFont="1" applyFill="1"/>
    <xf numFmtId="0" fontId="12" fillId="5" borderId="0" xfId="0" applyFont="1" applyFill="1" applyBorder="1" applyAlignment="1">
      <alignment horizontal="left" vertical="center" indent="1"/>
    </xf>
    <xf numFmtId="0" fontId="5" fillId="0" borderId="6" xfId="0" applyFont="1" applyFill="1" applyBorder="1" applyAlignment="1">
      <alignment horizontal="left" indent="1"/>
    </xf>
    <xf numFmtId="3" fontId="5" fillId="0" borderId="1" xfId="0" applyNumberFormat="1" applyFont="1" applyBorder="1" applyAlignment="1">
      <alignment horizontal="center" vertical="center"/>
    </xf>
    <xf numFmtId="3" fontId="5" fillId="0" borderId="1" xfId="2" applyNumberFormat="1" applyFont="1" applyBorder="1" applyAlignment="1">
      <alignment horizontal="center" vertical="center"/>
    </xf>
    <xf numFmtId="3" fontId="5" fillId="3" borderId="1" xfId="0" applyNumberFormat="1" applyFont="1" applyFill="1" applyBorder="1" applyAlignment="1">
      <alignment horizontal="center" vertical="center"/>
    </xf>
    <xf numFmtId="3" fontId="5" fillId="3" borderId="1" xfId="2" applyNumberFormat="1" applyFont="1" applyFill="1" applyBorder="1" applyAlignment="1">
      <alignment horizontal="center" vertical="center"/>
    </xf>
    <xf numFmtId="3" fontId="5" fillId="6" borderId="1" xfId="0" applyNumberFormat="1" applyFont="1" applyFill="1" applyBorder="1" applyAlignment="1">
      <alignment horizontal="center" vertical="center"/>
    </xf>
    <xf numFmtId="3" fontId="10" fillId="0" borderId="0" xfId="0" applyNumberFormat="1" applyFont="1" applyFill="1"/>
    <xf numFmtId="3" fontId="5" fillId="0" borderId="6" xfId="0" applyNumberFormat="1" applyFont="1" applyBorder="1"/>
    <xf numFmtId="0" fontId="14" fillId="0" borderId="0" xfId="0" applyFont="1" applyFill="1"/>
    <xf numFmtId="0" fontId="13" fillId="0" borderId="0" xfId="0" applyFont="1"/>
    <xf numFmtId="164" fontId="16" fillId="0" borderId="1" xfId="2" applyNumberFormat="1" applyFont="1" applyFill="1" applyBorder="1" applyAlignment="1">
      <alignment horizontal="center" vertical="center"/>
    </xf>
    <xf numFmtId="3" fontId="16" fillId="0" borderId="1" xfId="2" applyNumberFormat="1" applyFont="1" applyFill="1" applyBorder="1" applyAlignment="1">
      <alignment horizontal="center" vertical="center"/>
    </xf>
    <xf numFmtId="3" fontId="16" fillId="0" borderId="1" xfId="2" applyNumberFormat="1" applyFont="1" applyFill="1" applyBorder="1" applyAlignment="1">
      <alignment horizontal="center" vertical="center" wrapText="1"/>
    </xf>
    <xf numFmtId="3" fontId="15" fillId="0" borderId="1" xfId="0" applyNumberFormat="1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left" vertical="center" indent="1"/>
    </xf>
    <xf numFmtId="0" fontId="9" fillId="2" borderId="6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3" fontId="11" fillId="5" borderId="0" xfId="0" applyNumberFormat="1" applyFont="1" applyFill="1" applyBorder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3" fontId="18" fillId="6" borderId="0" xfId="1" applyNumberFormat="1" applyFont="1" applyFill="1" applyBorder="1" applyAlignment="1">
      <alignment horizontal="center" vertical="center"/>
    </xf>
    <xf numFmtId="9" fontId="17" fillId="6" borderId="0" xfId="2" applyFont="1" applyFill="1" applyBorder="1" applyAlignment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 wrapText="1"/>
    </xf>
    <xf numFmtId="0" fontId="9" fillId="8" borderId="4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7"/>
  <colors>
    <mruColors>
      <color rgb="FFF38D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11"/>
            <c:spPr>
              <a:solidFill>
                <a:srgbClr val="FFC000"/>
              </a:solidFill>
              <a:ln w="12700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DATA!$J$5:$J$34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DATA!$K$5:$K$34</c:f>
              <c:numCache>
                <c:formatCode>#,##0</c:formatCode>
                <c:ptCount val="30"/>
                <c:pt idx="0">
                  <c:v>5137</c:v>
                </c:pt>
                <c:pt idx="1">
                  <c:v>4929</c:v>
                </c:pt>
                <c:pt idx="2">
                  <c:v>2933</c:v>
                </c:pt>
                <c:pt idx="3">
                  <c:v>4091</c:v>
                </c:pt>
                <c:pt idx="4">
                  <c:v>3030</c:v>
                </c:pt>
                <c:pt idx="5">
                  <c:v>1399</c:v>
                </c:pt>
                <c:pt idx="6">
                  <c:v>3020</c:v>
                </c:pt>
                <c:pt idx="7">
                  <c:v>2798</c:v>
                </c:pt>
                <c:pt idx="8">
                  <c:v>1382</c:v>
                </c:pt>
                <c:pt idx="9">
                  <c:v>3148</c:v>
                </c:pt>
                <c:pt idx="10">
                  <c:v>2307</c:v>
                </c:pt>
                <c:pt idx="11">
                  <c:v>4117</c:v>
                </c:pt>
                <c:pt idx="12">
                  <c:v>3738</c:v>
                </c:pt>
                <c:pt idx="13">
                  <c:v>5168</c:v>
                </c:pt>
                <c:pt idx="14">
                  <c:v>1657</c:v>
                </c:pt>
                <c:pt idx="15">
                  <c:v>2373</c:v>
                </c:pt>
                <c:pt idx="16">
                  <c:v>3748</c:v>
                </c:pt>
                <c:pt idx="17">
                  <c:v>3734</c:v>
                </c:pt>
                <c:pt idx="18">
                  <c:v>2577</c:v>
                </c:pt>
                <c:pt idx="19">
                  <c:v>3029</c:v>
                </c:pt>
                <c:pt idx="20">
                  <c:v>1533</c:v>
                </c:pt>
                <c:pt idx="21">
                  <c:v>4977</c:v>
                </c:pt>
                <c:pt idx="22">
                  <c:v>3267</c:v>
                </c:pt>
                <c:pt idx="23">
                  <c:v>5033</c:v>
                </c:pt>
                <c:pt idx="24">
                  <c:v>3832</c:v>
                </c:pt>
                <c:pt idx="25">
                  <c:v>4660</c:v>
                </c:pt>
                <c:pt idx="26">
                  <c:v>2379</c:v>
                </c:pt>
                <c:pt idx="27">
                  <c:v>4539</c:v>
                </c:pt>
                <c:pt idx="28">
                  <c:v>3281</c:v>
                </c:pt>
                <c:pt idx="29">
                  <c:v>2091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2C-496F-BBF0-B0AF23121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92096"/>
        <c:axId val="215293184"/>
      </c:scatterChart>
      <c:valAx>
        <c:axId val="215292096"/>
        <c:scaling>
          <c:orientation val="minMax"/>
          <c:max val="30"/>
          <c:min val="1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rnd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93184"/>
        <c:crosses val="autoZero"/>
        <c:crossBetween val="midCat"/>
        <c:majorUnit val="1"/>
      </c:valAx>
      <c:valAx>
        <c:axId val="2152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9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wdUpDiag">
              <a:fgClr>
                <a:srgbClr val="FFC000"/>
              </a:fgClr>
              <a:bgClr>
                <a:schemeClr val="accent2">
                  <a:lumMod val="40000"/>
                  <a:lumOff val="60000"/>
                </a:schemeClr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F38D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DATA!$C$37:$H$37</c:f>
              <c:strCache>
                <c:ptCount val="6"/>
                <c:pt idx="0">
                  <c:v>PLUS</c:v>
                </c:pt>
                <c:pt idx="1">
                  <c:v>OPP</c:v>
                </c:pt>
                <c:pt idx="2">
                  <c:v>SALE ACCEPTED</c:v>
                </c:pt>
                <c:pt idx="3">
                  <c:v>ACTIONABLE LEAD</c:v>
                </c:pt>
                <c:pt idx="4">
                  <c:v>CAPTURED LEAD</c:v>
                </c:pt>
                <c:pt idx="5">
                  <c:v>WEB VISIT</c:v>
                </c:pt>
              </c:strCache>
            </c:strRef>
          </c:cat>
          <c:val>
            <c:numRef>
              <c:f>DATA!$C$38:$H$38</c:f>
              <c:numCache>
                <c:formatCode>#,##0</c:formatCode>
                <c:ptCount val="6"/>
                <c:pt idx="0">
                  <c:v>1516</c:v>
                </c:pt>
                <c:pt idx="1">
                  <c:v>3491</c:v>
                </c:pt>
                <c:pt idx="2">
                  <c:v>5372</c:v>
                </c:pt>
                <c:pt idx="3">
                  <c:v>6187</c:v>
                </c:pt>
                <c:pt idx="4">
                  <c:v>9193</c:v>
                </c:pt>
                <c:pt idx="5">
                  <c:v>74148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32-4082-944F-25F066D60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axId val="215296992"/>
        <c:axId val="215296448"/>
      </c:barChart>
      <c:catAx>
        <c:axId val="215296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96448"/>
        <c:crosses val="autoZero"/>
        <c:auto val="1"/>
        <c:lblAlgn val="ctr"/>
        <c:lblOffset val="100"/>
        <c:noMultiLvlLbl val="0"/>
      </c:catAx>
      <c:valAx>
        <c:axId val="21529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9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DATA!$M$6</c:f>
              <c:strCache>
                <c:ptCount val="1"/>
                <c:pt idx="0">
                  <c:v>DIRECT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DATA!$N$5:$Y$5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DATA!$N$6:$Y$6</c:f>
              <c:numCache>
                <c:formatCode>#,##0</c:formatCode>
                <c:ptCount val="12"/>
                <c:pt idx="0">
                  <c:v>222006</c:v>
                </c:pt>
                <c:pt idx="1">
                  <c:v>180009</c:v>
                </c:pt>
                <c:pt idx="2">
                  <c:v>99998</c:v>
                </c:pt>
                <c:pt idx="3">
                  <c:v>215030</c:v>
                </c:pt>
                <c:pt idx="4">
                  <c:v>195262</c:v>
                </c:pt>
                <c:pt idx="5">
                  <c:v>272260</c:v>
                </c:pt>
                <c:pt idx="6">
                  <c:v>128123</c:v>
                </c:pt>
                <c:pt idx="7">
                  <c:v>163950</c:v>
                </c:pt>
                <c:pt idx="8">
                  <c:v>213914</c:v>
                </c:pt>
                <c:pt idx="9">
                  <c:v>180191</c:v>
                </c:pt>
                <c:pt idx="10">
                  <c:v>111890</c:v>
                </c:pt>
                <c:pt idx="11">
                  <c:v>260495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6-46A9-92FE-62D9C43133C5}"/>
            </c:ext>
          </c:extLst>
        </c:ser>
        <c:ser>
          <c:idx val="1"/>
          <c:order val="1"/>
          <c:tx>
            <c:strRef>
              <c:f>DATA!$M$7</c:f>
              <c:strCache>
                <c:ptCount val="1"/>
                <c:pt idx="0">
                  <c:v>SEARCH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DATA!$N$5:$Y$5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DATA!$N$7:$Y$7</c:f>
              <c:numCache>
                <c:formatCode>#,##0</c:formatCode>
                <c:ptCount val="12"/>
                <c:pt idx="0">
                  <c:v>47216</c:v>
                </c:pt>
                <c:pt idx="1">
                  <c:v>244714</c:v>
                </c:pt>
                <c:pt idx="2">
                  <c:v>246549</c:v>
                </c:pt>
                <c:pt idx="3">
                  <c:v>235062</c:v>
                </c:pt>
                <c:pt idx="4">
                  <c:v>162881</c:v>
                </c:pt>
                <c:pt idx="5">
                  <c:v>96528</c:v>
                </c:pt>
                <c:pt idx="6">
                  <c:v>29235</c:v>
                </c:pt>
                <c:pt idx="7">
                  <c:v>25934</c:v>
                </c:pt>
                <c:pt idx="8">
                  <c:v>233397</c:v>
                </c:pt>
                <c:pt idx="9">
                  <c:v>78479</c:v>
                </c:pt>
                <c:pt idx="10">
                  <c:v>184799</c:v>
                </c:pt>
                <c:pt idx="11">
                  <c:v>248215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C6-46A9-92FE-62D9C43133C5}"/>
            </c:ext>
          </c:extLst>
        </c:ser>
        <c:ser>
          <c:idx val="2"/>
          <c:order val="2"/>
          <c:tx>
            <c:strRef>
              <c:f>DATA!$M$8</c:f>
              <c:strCache>
                <c:ptCount val="1"/>
                <c:pt idx="0">
                  <c:v>REFERAL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DATA!$N$5:$Y$5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DATA!$N$8:$Y$8</c:f>
              <c:numCache>
                <c:formatCode>#,##0</c:formatCode>
                <c:ptCount val="12"/>
                <c:pt idx="0">
                  <c:v>19193</c:v>
                </c:pt>
                <c:pt idx="1">
                  <c:v>32086</c:v>
                </c:pt>
                <c:pt idx="2">
                  <c:v>93117</c:v>
                </c:pt>
                <c:pt idx="3">
                  <c:v>45862</c:v>
                </c:pt>
                <c:pt idx="4">
                  <c:v>62853</c:v>
                </c:pt>
                <c:pt idx="5">
                  <c:v>55513</c:v>
                </c:pt>
                <c:pt idx="6">
                  <c:v>22945</c:v>
                </c:pt>
                <c:pt idx="7">
                  <c:v>15084</c:v>
                </c:pt>
                <c:pt idx="8">
                  <c:v>45347</c:v>
                </c:pt>
                <c:pt idx="9">
                  <c:v>57736</c:v>
                </c:pt>
                <c:pt idx="10">
                  <c:v>20142</c:v>
                </c:pt>
                <c:pt idx="11">
                  <c:v>45284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C6-46A9-92FE-62D9C4313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axId val="215298080"/>
        <c:axId val="215295360"/>
      </c:barChart>
      <c:catAx>
        <c:axId val="21529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95360"/>
        <c:crosses val="autoZero"/>
        <c:auto val="1"/>
        <c:lblAlgn val="ctr"/>
        <c:lblOffset val="100"/>
        <c:noMultiLvlLbl val="0"/>
      </c:catAx>
      <c:valAx>
        <c:axId val="2152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9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75000"/>
      </a:schemeClr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18</xdr:col>
      <xdr:colOff>800100</xdr:colOff>
      <xdr:row>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9</xdr:row>
      <xdr:rowOff>139700</xdr:rowOff>
    </xdr:from>
    <xdr:to>
      <xdr:col>18</xdr:col>
      <xdr:colOff>812800</xdr:colOff>
      <xdr:row>9</xdr:row>
      <xdr:rowOff>4038600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12</xdr:row>
      <xdr:rowOff>88900</xdr:rowOff>
    </xdr:from>
    <xdr:to>
      <xdr:col>19</xdr:col>
      <xdr:colOff>0</xdr:colOff>
      <xdr:row>12</xdr:row>
      <xdr:rowOff>4978400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34998626667073579"/>
  </sheetPr>
  <dimension ref="A1:T14"/>
  <sheetViews>
    <sheetView showGridLines="0" tabSelected="1" zoomScaleNormal="100" workbookViewId="0">
      <pane ySplit="1" topLeftCell="A2" activePane="bottomLeft" state="frozen"/>
      <selection pane="bottomLeft" activeCell="V7" sqref="V7"/>
    </sheetView>
  </sheetViews>
  <sheetFormatPr defaultColWidth="10.75" defaultRowHeight="15" x14ac:dyDescent="0.2"/>
  <cols>
    <col min="1" max="1" width="3" style="1" customWidth="1"/>
    <col min="2" max="4" width="10.75" style="1"/>
    <col min="5" max="5" width="3.5" style="1" customWidth="1"/>
    <col min="6" max="19" width="10.75" style="1"/>
    <col min="20" max="20" width="3" style="1" customWidth="1"/>
    <col min="21" max="16384" width="10.75" style="1"/>
  </cols>
  <sheetData>
    <row r="1" spans="1:20" ht="10.5" customHeight="1" x14ac:dyDescent="0.2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46.15" customHeight="1" x14ac:dyDescent="0.2">
      <c r="A2" s="4"/>
      <c r="B2" s="6" t="s">
        <v>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27" customHeight="1" x14ac:dyDescent="0.2">
      <c r="A3" s="4"/>
      <c r="B3" s="39" t="s">
        <v>35</v>
      </c>
      <c r="C3" s="39"/>
      <c r="D3" s="39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ht="72" customHeight="1" x14ac:dyDescent="0.2">
      <c r="A4" s="4"/>
      <c r="B4" s="40">
        <f>DATA!K35</f>
        <v>99907</v>
      </c>
      <c r="C4" s="40"/>
      <c r="D4" s="40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ht="39" customHeight="1" x14ac:dyDescent="0.2">
      <c r="A5" s="4"/>
      <c r="B5" s="17" t="s">
        <v>6</v>
      </c>
      <c r="C5" s="38">
        <f>DATA!K36</f>
        <v>63500</v>
      </c>
      <c r="D5" s="38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ht="30" customHeight="1" x14ac:dyDescent="0.2">
      <c r="A6" s="4"/>
      <c r="B6" s="39" t="s">
        <v>7</v>
      </c>
      <c r="C6" s="39"/>
      <c r="D6" s="39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s="2" customFormat="1" ht="72" customHeight="1" x14ac:dyDescent="0.25">
      <c r="A7" s="5"/>
      <c r="B7" s="41">
        <f>B4/C5</f>
        <v>1.5733385826771653</v>
      </c>
      <c r="C7" s="41"/>
      <c r="D7" s="41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8" customHeigh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ht="24" customHeight="1" x14ac:dyDescent="0.2">
      <c r="A9" s="4"/>
      <c r="B9" s="36" t="s">
        <v>32</v>
      </c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4"/>
    </row>
    <row r="10" spans="1:20" s="2" customFormat="1" ht="324" customHeight="1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 ht="18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18" customHeight="1" x14ac:dyDescent="0.2">
      <c r="A12" s="4"/>
      <c r="B12" s="36" t="s">
        <v>34</v>
      </c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4"/>
    </row>
    <row r="13" spans="1:20" ht="394.9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</sheetData>
  <mergeCells count="7">
    <mergeCell ref="B9:S9"/>
    <mergeCell ref="B12:S12"/>
    <mergeCell ref="C5:D5"/>
    <mergeCell ref="B3:D3"/>
    <mergeCell ref="B4:D4"/>
    <mergeCell ref="B6:D6"/>
    <mergeCell ref="B7:D7"/>
  </mergeCells>
  <pageMargins left="0.7" right="0.7" top="0.75" bottom="0.75" header="0.3" footer="0.3"/>
  <pageSetup scale="44" orientation="portrait" horizontalDpi="0" verticalDpi="0" r:id="rId1"/>
  <colBreaks count="1" manualBreakCount="1">
    <brk id="1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0"/>
  <sheetViews>
    <sheetView showGridLines="0" topLeftCell="D1" workbookViewId="0">
      <selection activeCell="M38" sqref="M38"/>
    </sheetView>
  </sheetViews>
  <sheetFormatPr defaultColWidth="11.25" defaultRowHeight="15.75" x14ac:dyDescent="0.25"/>
  <cols>
    <col min="1" max="1" width="3" style="9" customWidth="1"/>
    <col min="2" max="2" width="9" style="1" customWidth="1"/>
    <col min="3" max="5" width="15" style="1" customWidth="1"/>
    <col min="6" max="6" width="15" style="9" customWidth="1"/>
    <col min="7" max="8" width="15" customWidth="1"/>
    <col min="9" max="9" width="3" customWidth="1"/>
    <col min="10" max="10" width="6" customWidth="1"/>
    <col min="11" max="11" width="15" customWidth="1"/>
    <col min="12" max="12" width="3" customWidth="1"/>
  </cols>
  <sheetData>
    <row r="1" spans="1:25" s="11" customFormat="1" ht="31.15" customHeight="1" x14ac:dyDescent="0.25">
      <c r="A1" s="9"/>
      <c r="B1" s="12" t="s">
        <v>9</v>
      </c>
      <c r="C1" s="12"/>
      <c r="D1" s="12"/>
      <c r="E1" s="9"/>
      <c r="F1" s="9"/>
    </row>
    <row r="2" spans="1:25" ht="22.9" customHeight="1" x14ac:dyDescent="0.25">
      <c r="B2" s="43" t="s">
        <v>1</v>
      </c>
      <c r="C2" s="43"/>
      <c r="D2" s="43"/>
      <c r="E2" s="43"/>
      <c r="F2" s="43"/>
      <c r="G2" s="43"/>
      <c r="H2" s="43"/>
    </row>
    <row r="3" spans="1:25" ht="22.9" customHeight="1" x14ac:dyDescent="0.25">
      <c r="B3" s="44" t="s">
        <v>0</v>
      </c>
      <c r="C3" s="45" t="s">
        <v>16</v>
      </c>
      <c r="D3" s="45"/>
      <c r="E3" s="45"/>
      <c r="F3" s="45"/>
      <c r="G3" s="45"/>
      <c r="H3" s="45"/>
    </row>
    <row r="4" spans="1:25" ht="37.9" customHeight="1" x14ac:dyDescent="0.25">
      <c r="A4" s="10"/>
      <c r="B4" s="44"/>
      <c r="C4" s="14" t="s">
        <v>10</v>
      </c>
      <c r="D4" s="13" t="s">
        <v>11</v>
      </c>
      <c r="E4" s="13" t="s">
        <v>12</v>
      </c>
      <c r="F4" s="13" t="s">
        <v>13</v>
      </c>
      <c r="G4" s="13" t="s">
        <v>14</v>
      </c>
      <c r="H4" s="13" t="s">
        <v>15</v>
      </c>
      <c r="I4" s="10"/>
      <c r="J4" s="47" t="s">
        <v>4</v>
      </c>
      <c r="K4" s="48"/>
      <c r="M4" s="42" t="s">
        <v>33</v>
      </c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</row>
    <row r="5" spans="1:25" x14ac:dyDescent="0.25">
      <c r="B5" s="15">
        <v>1</v>
      </c>
      <c r="C5" s="19">
        <v>1</v>
      </c>
      <c r="D5" s="19">
        <v>35</v>
      </c>
      <c r="E5" s="20">
        <v>357</v>
      </c>
      <c r="F5" s="19">
        <v>404</v>
      </c>
      <c r="G5" s="19">
        <v>366</v>
      </c>
      <c r="H5" s="20">
        <v>3974</v>
      </c>
      <c r="I5" s="9"/>
      <c r="J5" s="15">
        <v>1</v>
      </c>
      <c r="K5" s="19">
        <f t="shared" ref="K5:K34" si="0">SUM(C5:H5)</f>
        <v>5137</v>
      </c>
      <c r="M5" s="32" t="s">
        <v>2</v>
      </c>
      <c r="N5" s="33" t="s">
        <v>17</v>
      </c>
      <c r="O5" s="33" t="s">
        <v>18</v>
      </c>
      <c r="P5" s="33" t="s">
        <v>19</v>
      </c>
      <c r="Q5" s="33" t="s">
        <v>20</v>
      </c>
      <c r="R5" s="33" t="s">
        <v>21</v>
      </c>
      <c r="S5" s="33" t="s">
        <v>22</v>
      </c>
      <c r="T5" s="33" t="s">
        <v>23</v>
      </c>
      <c r="U5" s="33" t="s">
        <v>24</v>
      </c>
      <c r="V5" s="33" t="s">
        <v>25</v>
      </c>
      <c r="W5" s="33" t="s">
        <v>26</v>
      </c>
      <c r="X5" s="33" t="s">
        <v>27</v>
      </c>
      <c r="Y5" s="33" t="s">
        <v>28</v>
      </c>
    </row>
    <row r="6" spans="1:25" x14ac:dyDescent="0.25">
      <c r="B6" s="7">
        <f t="shared" ref="B6:B34" si="1">B5+1</f>
        <v>2</v>
      </c>
      <c r="C6" s="21">
        <v>52</v>
      </c>
      <c r="D6" s="21">
        <v>191</v>
      </c>
      <c r="E6" s="22">
        <v>214</v>
      </c>
      <c r="F6" s="21">
        <v>57</v>
      </c>
      <c r="G6" s="21">
        <v>3</v>
      </c>
      <c r="H6" s="22">
        <v>4412</v>
      </c>
      <c r="I6" s="9"/>
      <c r="J6" s="7">
        <f t="shared" ref="J6:J34" si="2">J5+1</f>
        <v>2</v>
      </c>
      <c r="K6" s="21">
        <f t="shared" si="0"/>
        <v>4929</v>
      </c>
      <c r="M6" s="18" t="s">
        <v>29</v>
      </c>
      <c r="N6" s="25">
        <v>222006</v>
      </c>
      <c r="O6" s="25">
        <v>180009</v>
      </c>
      <c r="P6" s="25">
        <v>99998</v>
      </c>
      <c r="Q6" s="25">
        <v>215030</v>
      </c>
      <c r="R6" s="25">
        <v>195262</v>
      </c>
      <c r="S6" s="25">
        <v>272260</v>
      </c>
      <c r="T6" s="25">
        <v>128123</v>
      </c>
      <c r="U6" s="25">
        <v>163950</v>
      </c>
      <c r="V6" s="25">
        <v>213914</v>
      </c>
      <c r="W6" s="25">
        <v>180191</v>
      </c>
      <c r="X6" s="25">
        <v>111890</v>
      </c>
      <c r="Y6" s="25">
        <v>260495</v>
      </c>
    </row>
    <row r="7" spans="1:25" x14ac:dyDescent="0.25">
      <c r="B7" s="8">
        <f t="shared" si="1"/>
        <v>3</v>
      </c>
      <c r="C7" s="23">
        <v>76</v>
      </c>
      <c r="D7" s="23">
        <v>131</v>
      </c>
      <c r="E7" s="20">
        <v>208</v>
      </c>
      <c r="F7" s="23">
        <v>288</v>
      </c>
      <c r="G7" s="23">
        <v>265</v>
      </c>
      <c r="H7" s="20">
        <v>1965</v>
      </c>
      <c r="I7" s="9"/>
      <c r="J7" s="8">
        <f t="shared" si="2"/>
        <v>3</v>
      </c>
      <c r="K7" s="19">
        <f t="shared" si="0"/>
        <v>2933</v>
      </c>
      <c r="M7" s="18" t="s">
        <v>30</v>
      </c>
      <c r="N7" s="25">
        <v>47216</v>
      </c>
      <c r="O7" s="25">
        <v>244714</v>
      </c>
      <c r="P7" s="25">
        <v>246549</v>
      </c>
      <c r="Q7" s="25">
        <v>235062</v>
      </c>
      <c r="R7" s="25">
        <v>162881</v>
      </c>
      <c r="S7" s="25">
        <v>96528</v>
      </c>
      <c r="T7" s="25">
        <v>29235</v>
      </c>
      <c r="U7" s="25">
        <v>25934</v>
      </c>
      <c r="V7" s="25">
        <v>233397</v>
      </c>
      <c r="W7" s="25">
        <v>78479</v>
      </c>
      <c r="X7" s="25">
        <v>184799</v>
      </c>
      <c r="Y7" s="25">
        <v>248215</v>
      </c>
    </row>
    <row r="8" spans="1:25" x14ac:dyDescent="0.25">
      <c r="B8" s="7">
        <f t="shared" si="1"/>
        <v>4</v>
      </c>
      <c r="C8" s="21">
        <v>85</v>
      </c>
      <c r="D8" s="21">
        <v>29</v>
      </c>
      <c r="E8" s="22">
        <v>198</v>
      </c>
      <c r="F8" s="21">
        <v>200</v>
      </c>
      <c r="G8" s="21">
        <v>344</v>
      </c>
      <c r="H8" s="22">
        <v>3235</v>
      </c>
      <c r="I8" s="9"/>
      <c r="J8" s="7">
        <f t="shared" si="2"/>
        <v>4</v>
      </c>
      <c r="K8" s="21">
        <f t="shared" si="0"/>
        <v>4091</v>
      </c>
      <c r="M8" s="18" t="s">
        <v>31</v>
      </c>
      <c r="N8" s="25">
        <v>19193</v>
      </c>
      <c r="O8" s="25">
        <v>32086</v>
      </c>
      <c r="P8" s="25">
        <v>93117</v>
      </c>
      <c r="Q8" s="25">
        <v>45862</v>
      </c>
      <c r="R8" s="25">
        <v>62853</v>
      </c>
      <c r="S8" s="25">
        <v>55513</v>
      </c>
      <c r="T8" s="25">
        <v>22945</v>
      </c>
      <c r="U8" s="25">
        <v>15084</v>
      </c>
      <c r="V8" s="25">
        <v>45347</v>
      </c>
      <c r="W8" s="25">
        <v>57736</v>
      </c>
      <c r="X8" s="25">
        <v>20142</v>
      </c>
      <c r="Y8" s="25">
        <v>45284</v>
      </c>
    </row>
    <row r="9" spans="1:25" x14ac:dyDescent="0.25">
      <c r="B9" s="8">
        <f t="shared" si="1"/>
        <v>5</v>
      </c>
      <c r="C9" s="23">
        <v>4</v>
      </c>
      <c r="D9" s="23">
        <v>184</v>
      </c>
      <c r="E9" s="20">
        <v>155</v>
      </c>
      <c r="F9" s="23">
        <v>109</v>
      </c>
      <c r="G9" s="23">
        <v>290</v>
      </c>
      <c r="H9" s="20">
        <v>2288</v>
      </c>
      <c r="I9" s="9"/>
      <c r="J9" s="8">
        <f t="shared" si="2"/>
        <v>5</v>
      </c>
      <c r="K9" s="19">
        <f t="shared" si="0"/>
        <v>3030</v>
      </c>
    </row>
    <row r="10" spans="1:25" x14ac:dyDescent="0.25">
      <c r="B10" s="7">
        <f t="shared" si="1"/>
        <v>6</v>
      </c>
      <c r="C10" s="21">
        <v>63</v>
      </c>
      <c r="D10" s="21">
        <v>143</v>
      </c>
      <c r="E10" s="22">
        <v>213</v>
      </c>
      <c r="F10" s="21">
        <v>212</v>
      </c>
      <c r="G10" s="21">
        <v>184</v>
      </c>
      <c r="H10" s="22">
        <v>584</v>
      </c>
      <c r="I10" s="9"/>
      <c r="J10" s="7">
        <f t="shared" si="2"/>
        <v>6</v>
      </c>
      <c r="K10" s="21">
        <f t="shared" si="0"/>
        <v>1399</v>
      </c>
    </row>
    <row r="11" spans="1:25" x14ac:dyDescent="0.25">
      <c r="B11" s="8">
        <f t="shared" si="1"/>
        <v>7</v>
      </c>
      <c r="C11" s="23">
        <v>34</v>
      </c>
      <c r="D11" s="23">
        <v>52</v>
      </c>
      <c r="E11" s="20">
        <v>146</v>
      </c>
      <c r="F11" s="23">
        <v>26</v>
      </c>
      <c r="G11" s="23">
        <v>518</v>
      </c>
      <c r="H11" s="20">
        <v>2244</v>
      </c>
      <c r="I11" s="9"/>
      <c r="J11" s="8">
        <f t="shared" si="2"/>
        <v>7</v>
      </c>
      <c r="K11" s="19">
        <f t="shared" si="0"/>
        <v>3020</v>
      </c>
    </row>
    <row r="12" spans="1:25" x14ac:dyDescent="0.25">
      <c r="B12" s="7">
        <f t="shared" si="1"/>
        <v>8</v>
      </c>
      <c r="C12" s="21">
        <v>34</v>
      </c>
      <c r="D12" s="21">
        <v>14</v>
      </c>
      <c r="E12" s="22">
        <v>14</v>
      </c>
      <c r="F12" s="21">
        <v>162</v>
      </c>
      <c r="G12" s="21">
        <v>110</v>
      </c>
      <c r="H12" s="22">
        <v>2464</v>
      </c>
      <c r="I12" s="9"/>
      <c r="J12" s="7">
        <f t="shared" si="2"/>
        <v>8</v>
      </c>
      <c r="K12" s="21">
        <f t="shared" si="0"/>
        <v>2798</v>
      </c>
    </row>
    <row r="13" spans="1:25" x14ac:dyDescent="0.25">
      <c r="B13" s="8">
        <f t="shared" si="1"/>
        <v>9</v>
      </c>
      <c r="C13" s="23">
        <v>33</v>
      </c>
      <c r="D13" s="23">
        <v>145</v>
      </c>
      <c r="E13" s="20">
        <v>99</v>
      </c>
      <c r="F13" s="23">
        <v>159</v>
      </c>
      <c r="G13" s="23">
        <v>222</v>
      </c>
      <c r="H13" s="20">
        <v>724</v>
      </c>
      <c r="I13" s="9"/>
      <c r="J13" s="8">
        <f t="shared" si="2"/>
        <v>9</v>
      </c>
      <c r="K13" s="19">
        <f t="shared" si="0"/>
        <v>1382</v>
      </c>
    </row>
    <row r="14" spans="1:25" x14ac:dyDescent="0.25">
      <c r="B14" s="7">
        <f t="shared" si="1"/>
        <v>10</v>
      </c>
      <c r="C14" s="21">
        <v>61</v>
      </c>
      <c r="D14" s="21">
        <v>96</v>
      </c>
      <c r="E14" s="22">
        <v>166</v>
      </c>
      <c r="F14" s="21">
        <v>150</v>
      </c>
      <c r="G14" s="21">
        <v>424</v>
      </c>
      <c r="H14" s="22">
        <v>2251</v>
      </c>
      <c r="I14" s="9"/>
      <c r="J14" s="7">
        <f t="shared" si="2"/>
        <v>10</v>
      </c>
      <c r="K14" s="21">
        <f t="shared" si="0"/>
        <v>3148</v>
      </c>
    </row>
    <row r="15" spans="1:25" x14ac:dyDescent="0.25">
      <c r="B15" s="8">
        <f t="shared" si="1"/>
        <v>11</v>
      </c>
      <c r="C15" s="23">
        <v>27</v>
      </c>
      <c r="D15" s="23">
        <v>178</v>
      </c>
      <c r="E15" s="20">
        <v>230</v>
      </c>
      <c r="F15" s="23">
        <v>146</v>
      </c>
      <c r="G15" s="23">
        <v>425</v>
      </c>
      <c r="H15" s="20">
        <v>1301</v>
      </c>
      <c r="I15" s="9"/>
      <c r="J15" s="8">
        <f t="shared" si="2"/>
        <v>11</v>
      </c>
      <c r="K15" s="19">
        <f t="shared" si="0"/>
        <v>2307</v>
      </c>
    </row>
    <row r="16" spans="1:25" x14ac:dyDescent="0.25">
      <c r="B16" s="7">
        <f t="shared" si="1"/>
        <v>12</v>
      </c>
      <c r="C16" s="21">
        <v>24</v>
      </c>
      <c r="D16" s="21">
        <v>187</v>
      </c>
      <c r="E16" s="22">
        <v>136</v>
      </c>
      <c r="F16" s="21">
        <v>216</v>
      </c>
      <c r="G16" s="21">
        <v>365</v>
      </c>
      <c r="H16" s="22">
        <v>3189</v>
      </c>
      <c r="I16" s="9"/>
      <c r="J16" s="7">
        <f t="shared" si="2"/>
        <v>12</v>
      </c>
      <c r="K16" s="21">
        <f t="shared" si="0"/>
        <v>4117</v>
      </c>
    </row>
    <row r="17" spans="2:11" x14ac:dyDescent="0.25">
      <c r="B17" s="8">
        <f t="shared" si="1"/>
        <v>13</v>
      </c>
      <c r="C17" s="23">
        <v>105</v>
      </c>
      <c r="D17" s="23">
        <v>25</v>
      </c>
      <c r="E17" s="20">
        <v>161</v>
      </c>
      <c r="F17" s="23">
        <v>374</v>
      </c>
      <c r="G17" s="23">
        <v>482</v>
      </c>
      <c r="H17" s="20">
        <v>2591</v>
      </c>
      <c r="I17" s="9"/>
      <c r="J17" s="8">
        <f t="shared" si="2"/>
        <v>13</v>
      </c>
      <c r="K17" s="19">
        <f t="shared" si="0"/>
        <v>3738</v>
      </c>
    </row>
    <row r="18" spans="2:11" x14ac:dyDescent="0.25">
      <c r="B18" s="7">
        <f t="shared" si="1"/>
        <v>14</v>
      </c>
      <c r="C18" s="21">
        <v>28</v>
      </c>
      <c r="D18" s="21">
        <v>110</v>
      </c>
      <c r="E18" s="22">
        <v>226</v>
      </c>
      <c r="F18" s="21">
        <v>407</v>
      </c>
      <c r="G18" s="21">
        <v>142</v>
      </c>
      <c r="H18" s="22">
        <v>4255</v>
      </c>
      <c r="I18" s="9"/>
      <c r="J18" s="7">
        <f t="shared" si="2"/>
        <v>14</v>
      </c>
      <c r="K18" s="21">
        <f t="shared" si="0"/>
        <v>5168</v>
      </c>
    </row>
    <row r="19" spans="2:11" x14ac:dyDescent="0.25">
      <c r="B19" s="8">
        <f t="shared" si="1"/>
        <v>15</v>
      </c>
      <c r="C19" s="23">
        <v>16</v>
      </c>
      <c r="D19" s="23">
        <v>152</v>
      </c>
      <c r="E19" s="20">
        <v>351</v>
      </c>
      <c r="F19" s="23">
        <v>32</v>
      </c>
      <c r="G19" s="23">
        <v>437</v>
      </c>
      <c r="H19" s="20">
        <v>669</v>
      </c>
      <c r="I19" s="9"/>
      <c r="J19" s="8">
        <f t="shared" si="2"/>
        <v>15</v>
      </c>
      <c r="K19" s="19">
        <f t="shared" si="0"/>
        <v>1657</v>
      </c>
    </row>
    <row r="20" spans="2:11" x14ac:dyDescent="0.25">
      <c r="B20" s="7">
        <f t="shared" si="1"/>
        <v>16</v>
      </c>
      <c r="C20" s="21">
        <v>2</v>
      </c>
      <c r="D20" s="21">
        <v>217</v>
      </c>
      <c r="E20" s="22">
        <v>14</v>
      </c>
      <c r="F20" s="21">
        <v>273</v>
      </c>
      <c r="G20" s="21">
        <v>253</v>
      </c>
      <c r="H20" s="22">
        <v>1614</v>
      </c>
      <c r="I20" s="9"/>
      <c r="J20" s="7">
        <f t="shared" si="2"/>
        <v>16</v>
      </c>
      <c r="K20" s="21">
        <f t="shared" si="0"/>
        <v>2373</v>
      </c>
    </row>
    <row r="21" spans="2:11" x14ac:dyDescent="0.25">
      <c r="B21" s="8">
        <f t="shared" si="1"/>
        <v>17</v>
      </c>
      <c r="C21" s="23">
        <v>80</v>
      </c>
      <c r="D21" s="23">
        <v>194</v>
      </c>
      <c r="E21" s="20">
        <v>201</v>
      </c>
      <c r="F21" s="23">
        <v>393</v>
      </c>
      <c r="G21" s="23">
        <v>322</v>
      </c>
      <c r="H21" s="20">
        <v>2558</v>
      </c>
      <c r="I21" s="9"/>
      <c r="J21" s="8">
        <f t="shared" si="2"/>
        <v>17</v>
      </c>
      <c r="K21" s="19">
        <f t="shared" si="0"/>
        <v>3748</v>
      </c>
    </row>
    <row r="22" spans="2:11" x14ac:dyDescent="0.25">
      <c r="B22" s="7">
        <f t="shared" si="1"/>
        <v>18</v>
      </c>
      <c r="C22" s="21">
        <v>47</v>
      </c>
      <c r="D22" s="21">
        <v>199</v>
      </c>
      <c r="E22" s="22">
        <v>109</v>
      </c>
      <c r="F22" s="21">
        <v>95</v>
      </c>
      <c r="G22" s="21">
        <v>386</v>
      </c>
      <c r="H22" s="22">
        <v>2898</v>
      </c>
      <c r="I22" s="9"/>
      <c r="J22" s="7">
        <f t="shared" si="2"/>
        <v>18</v>
      </c>
      <c r="K22" s="21">
        <f t="shared" si="0"/>
        <v>3734</v>
      </c>
    </row>
    <row r="23" spans="2:11" x14ac:dyDescent="0.25">
      <c r="B23" s="8">
        <f t="shared" si="1"/>
        <v>19</v>
      </c>
      <c r="C23" s="23">
        <v>108</v>
      </c>
      <c r="D23" s="23">
        <v>109</v>
      </c>
      <c r="E23" s="20">
        <v>335</v>
      </c>
      <c r="F23" s="23">
        <v>174</v>
      </c>
      <c r="G23" s="23">
        <v>279</v>
      </c>
      <c r="H23" s="20">
        <v>1572</v>
      </c>
      <c r="I23" s="9"/>
      <c r="J23" s="8">
        <f t="shared" si="2"/>
        <v>19</v>
      </c>
      <c r="K23" s="19">
        <f t="shared" si="0"/>
        <v>2577</v>
      </c>
    </row>
    <row r="24" spans="2:11" x14ac:dyDescent="0.25">
      <c r="B24" s="7">
        <f t="shared" si="1"/>
        <v>20</v>
      </c>
      <c r="C24" s="21">
        <v>82</v>
      </c>
      <c r="D24" s="21">
        <v>42</v>
      </c>
      <c r="E24" s="22">
        <v>105</v>
      </c>
      <c r="F24" s="21">
        <v>69</v>
      </c>
      <c r="G24" s="21">
        <v>512</v>
      </c>
      <c r="H24" s="22">
        <v>2219</v>
      </c>
      <c r="I24" s="9"/>
      <c r="J24" s="7">
        <f t="shared" si="2"/>
        <v>20</v>
      </c>
      <c r="K24" s="21">
        <f t="shared" si="0"/>
        <v>3029</v>
      </c>
    </row>
    <row r="25" spans="2:11" x14ac:dyDescent="0.25">
      <c r="B25" s="8">
        <f t="shared" si="1"/>
        <v>21</v>
      </c>
      <c r="C25" s="23">
        <v>102</v>
      </c>
      <c r="D25" s="23">
        <v>14</v>
      </c>
      <c r="E25" s="20">
        <v>43</v>
      </c>
      <c r="F25" s="23">
        <v>176</v>
      </c>
      <c r="G25" s="23">
        <v>157</v>
      </c>
      <c r="H25" s="20">
        <v>1041</v>
      </c>
      <c r="I25" s="9"/>
      <c r="J25" s="8">
        <f t="shared" si="2"/>
        <v>21</v>
      </c>
      <c r="K25" s="19">
        <f t="shared" si="0"/>
        <v>1533</v>
      </c>
    </row>
    <row r="26" spans="2:11" x14ac:dyDescent="0.25">
      <c r="B26" s="7">
        <f t="shared" si="1"/>
        <v>22</v>
      </c>
      <c r="C26" s="21">
        <v>68</v>
      </c>
      <c r="D26" s="21">
        <v>31</v>
      </c>
      <c r="E26" s="22">
        <v>246</v>
      </c>
      <c r="F26" s="21">
        <v>288</v>
      </c>
      <c r="G26" s="21">
        <v>515</v>
      </c>
      <c r="H26" s="22">
        <v>3829</v>
      </c>
      <c r="I26" s="9"/>
      <c r="J26" s="7">
        <f t="shared" si="2"/>
        <v>22</v>
      </c>
      <c r="K26" s="21">
        <f t="shared" si="0"/>
        <v>4977</v>
      </c>
    </row>
    <row r="27" spans="2:11" x14ac:dyDescent="0.25">
      <c r="B27" s="8">
        <f t="shared" si="1"/>
        <v>23</v>
      </c>
      <c r="C27" s="23">
        <v>83</v>
      </c>
      <c r="D27" s="23">
        <v>191</v>
      </c>
      <c r="E27" s="20">
        <v>312</v>
      </c>
      <c r="F27" s="23">
        <v>86</v>
      </c>
      <c r="G27" s="23">
        <v>248</v>
      </c>
      <c r="H27" s="20">
        <v>2347</v>
      </c>
      <c r="I27" s="9"/>
      <c r="J27" s="8">
        <f t="shared" si="2"/>
        <v>23</v>
      </c>
      <c r="K27" s="19">
        <f t="shared" si="0"/>
        <v>3267</v>
      </c>
    </row>
    <row r="28" spans="2:11" x14ac:dyDescent="0.25">
      <c r="B28" s="7">
        <f t="shared" si="1"/>
        <v>24</v>
      </c>
      <c r="C28" s="21">
        <v>38</v>
      </c>
      <c r="D28" s="21">
        <v>215</v>
      </c>
      <c r="E28" s="22">
        <v>65</v>
      </c>
      <c r="F28" s="21">
        <v>211</v>
      </c>
      <c r="G28" s="21">
        <v>107</v>
      </c>
      <c r="H28" s="22">
        <v>4397</v>
      </c>
      <c r="I28" s="9"/>
      <c r="J28" s="7">
        <f t="shared" si="2"/>
        <v>24</v>
      </c>
      <c r="K28" s="21">
        <f t="shared" si="0"/>
        <v>5033</v>
      </c>
    </row>
    <row r="29" spans="2:11" x14ac:dyDescent="0.25">
      <c r="B29" s="8">
        <f t="shared" si="1"/>
        <v>25</v>
      </c>
      <c r="C29" s="23">
        <v>64</v>
      </c>
      <c r="D29" s="23">
        <v>139</v>
      </c>
      <c r="E29" s="20">
        <v>244</v>
      </c>
      <c r="F29" s="23">
        <v>400</v>
      </c>
      <c r="G29" s="23">
        <v>436</v>
      </c>
      <c r="H29" s="20">
        <v>2549</v>
      </c>
      <c r="I29" s="9"/>
      <c r="J29" s="8">
        <f t="shared" si="2"/>
        <v>25</v>
      </c>
      <c r="K29" s="19">
        <f t="shared" si="0"/>
        <v>3832</v>
      </c>
    </row>
    <row r="30" spans="2:11" x14ac:dyDescent="0.25">
      <c r="B30" s="7">
        <f t="shared" si="1"/>
        <v>26</v>
      </c>
      <c r="C30" s="21">
        <v>71</v>
      </c>
      <c r="D30" s="21">
        <v>195</v>
      </c>
      <c r="E30" s="22">
        <v>64</v>
      </c>
      <c r="F30" s="21">
        <v>8</v>
      </c>
      <c r="G30" s="21">
        <v>49</v>
      </c>
      <c r="H30" s="22">
        <v>4273</v>
      </c>
      <c r="I30" s="9"/>
      <c r="J30" s="7">
        <f t="shared" si="2"/>
        <v>26</v>
      </c>
      <c r="K30" s="21">
        <f t="shared" si="0"/>
        <v>4660</v>
      </c>
    </row>
    <row r="31" spans="2:11" x14ac:dyDescent="0.25">
      <c r="B31" s="8">
        <f t="shared" si="1"/>
        <v>27</v>
      </c>
      <c r="C31" s="23">
        <v>27</v>
      </c>
      <c r="D31" s="23">
        <v>20</v>
      </c>
      <c r="E31" s="20">
        <v>118</v>
      </c>
      <c r="F31" s="23">
        <v>420</v>
      </c>
      <c r="G31" s="23">
        <v>490</v>
      </c>
      <c r="H31" s="20">
        <v>1304</v>
      </c>
      <c r="I31" s="9"/>
      <c r="J31" s="8">
        <f t="shared" si="2"/>
        <v>27</v>
      </c>
      <c r="K31" s="19">
        <f t="shared" si="0"/>
        <v>2379</v>
      </c>
    </row>
    <row r="32" spans="2:11" x14ac:dyDescent="0.25">
      <c r="B32" s="7">
        <f t="shared" si="1"/>
        <v>28</v>
      </c>
      <c r="C32" s="21">
        <v>14</v>
      </c>
      <c r="D32" s="21">
        <v>3</v>
      </c>
      <c r="E32" s="22">
        <v>258</v>
      </c>
      <c r="F32" s="21">
        <v>409</v>
      </c>
      <c r="G32" s="21">
        <v>62</v>
      </c>
      <c r="H32" s="22">
        <v>3793</v>
      </c>
      <c r="I32" s="9"/>
      <c r="J32" s="7">
        <f t="shared" si="2"/>
        <v>28</v>
      </c>
      <c r="K32" s="21">
        <f t="shared" si="0"/>
        <v>4539</v>
      </c>
    </row>
    <row r="33" spans="1:11" x14ac:dyDescent="0.25">
      <c r="B33" s="8">
        <f t="shared" si="1"/>
        <v>29</v>
      </c>
      <c r="C33" s="23">
        <v>17</v>
      </c>
      <c r="D33" s="23">
        <v>82</v>
      </c>
      <c r="E33" s="20">
        <v>37</v>
      </c>
      <c r="F33" s="23">
        <v>42</v>
      </c>
      <c r="G33" s="23">
        <v>346</v>
      </c>
      <c r="H33" s="20">
        <v>2757</v>
      </c>
      <c r="I33" s="9"/>
      <c r="J33" s="8">
        <f t="shared" si="2"/>
        <v>29</v>
      </c>
      <c r="K33" s="19">
        <f t="shared" si="0"/>
        <v>3281</v>
      </c>
    </row>
    <row r="34" spans="1:11" x14ac:dyDescent="0.25">
      <c r="B34" s="7">
        <f t="shared" si="1"/>
        <v>30</v>
      </c>
      <c r="C34" s="21">
        <v>70</v>
      </c>
      <c r="D34" s="21">
        <v>168</v>
      </c>
      <c r="E34" s="22">
        <v>347</v>
      </c>
      <c r="F34" s="21">
        <v>201</v>
      </c>
      <c r="G34" s="21">
        <v>454</v>
      </c>
      <c r="H34" s="22">
        <v>851</v>
      </c>
      <c r="I34" s="9"/>
      <c r="J34" s="7">
        <f t="shared" si="2"/>
        <v>30</v>
      </c>
      <c r="K34" s="21">
        <f t="shared" si="0"/>
        <v>2091</v>
      </c>
    </row>
    <row r="35" spans="1:11" s="11" customFormat="1" ht="24" customHeight="1" x14ac:dyDescent="0.25">
      <c r="A35" s="9"/>
      <c r="B35" s="9"/>
      <c r="C35" s="9"/>
      <c r="D35" s="9"/>
      <c r="E35" s="9"/>
      <c r="F35" s="9"/>
      <c r="J35" s="16" t="s">
        <v>5</v>
      </c>
      <c r="K35" s="24">
        <f>SUM(K5:K34)</f>
        <v>99907</v>
      </c>
    </row>
    <row r="36" spans="1:11" s="11" customFormat="1" ht="22.9" customHeight="1" x14ac:dyDescent="0.25">
      <c r="A36" s="9"/>
      <c r="B36" s="9"/>
      <c r="C36" s="46" t="s">
        <v>3</v>
      </c>
      <c r="D36" s="46"/>
      <c r="E36" s="46"/>
      <c r="F36" s="46"/>
      <c r="G36" s="46"/>
      <c r="H36" s="46"/>
      <c r="J36" s="16" t="s">
        <v>6</v>
      </c>
      <c r="K36" s="24">
        <f>SUM(C39:H39)</f>
        <v>63500</v>
      </c>
    </row>
    <row r="37" spans="1:11" ht="36" customHeight="1" x14ac:dyDescent="0.25">
      <c r="C37" s="34" t="s">
        <v>10</v>
      </c>
      <c r="D37" s="3" t="s">
        <v>11</v>
      </c>
      <c r="E37" s="3" t="s">
        <v>12</v>
      </c>
      <c r="F37" s="3" t="s">
        <v>13</v>
      </c>
      <c r="G37" s="3" t="s">
        <v>14</v>
      </c>
      <c r="H37" s="3" t="s">
        <v>15</v>
      </c>
    </row>
    <row r="38" spans="1:11" s="27" customFormat="1" ht="36" customHeight="1" x14ac:dyDescent="0.25">
      <c r="A38" s="26"/>
      <c r="B38" s="35" t="s">
        <v>5</v>
      </c>
      <c r="C38" s="31">
        <f>SUM(C5:C34)</f>
        <v>1516</v>
      </c>
      <c r="D38" s="31">
        <f t="shared" ref="D38:H38" si="3">SUM(D5:D34)</f>
        <v>3491</v>
      </c>
      <c r="E38" s="31">
        <f t="shared" si="3"/>
        <v>5372</v>
      </c>
      <c r="F38" s="31">
        <f t="shared" si="3"/>
        <v>6187</v>
      </c>
      <c r="G38" s="31">
        <f t="shared" si="3"/>
        <v>9193</v>
      </c>
      <c r="H38" s="31">
        <f t="shared" si="3"/>
        <v>74148</v>
      </c>
    </row>
    <row r="39" spans="1:11" s="27" customFormat="1" ht="36" customHeight="1" x14ac:dyDescent="0.25">
      <c r="A39" s="26"/>
      <c r="B39" s="35" t="s">
        <v>6</v>
      </c>
      <c r="C39" s="29">
        <v>2000</v>
      </c>
      <c r="D39" s="30">
        <v>3000</v>
      </c>
      <c r="E39" s="29">
        <v>4000</v>
      </c>
      <c r="F39" s="29">
        <v>5000</v>
      </c>
      <c r="G39" s="29">
        <v>7500</v>
      </c>
      <c r="H39" s="29">
        <v>42000</v>
      </c>
    </row>
    <row r="40" spans="1:11" s="27" customFormat="1" ht="36" customHeight="1" x14ac:dyDescent="0.25">
      <c r="A40" s="26"/>
      <c r="B40" s="35" t="s">
        <v>7</v>
      </c>
      <c r="C40" s="28">
        <f>C38/C39</f>
        <v>0.75800000000000001</v>
      </c>
      <c r="D40" s="28">
        <f t="shared" ref="D40:H40" si="4">D38/D39</f>
        <v>1.1636666666666666</v>
      </c>
      <c r="E40" s="28">
        <f t="shared" si="4"/>
        <v>1.343</v>
      </c>
      <c r="F40" s="28">
        <f t="shared" si="4"/>
        <v>1.2374000000000001</v>
      </c>
      <c r="G40" s="28">
        <f t="shared" si="4"/>
        <v>1.2257333333333333</v>
      </c>
      <c r="H40" s="28">
        <f t="shared" si="4"/>
        <v>1.7654285714285713</v>
      </c>
    </row>
  </sheetData>
  <mergeCells count="6">
    <mergeCell ref="M4:Y4"/>
    <mergeCell ref="B2:H2"/>
    <mergeCell ref="B3:B4"/>
    <mergeCell ref="C3:H3"/>
    <mergeCell ref="C36:H36"/>
    <mergeCell ref="J4:K4"/>
  </mergeCells>
  <pageMargins left="0.7" right="0.7" top="0.75" bottom="0.75" header="0.3" footer="0.3"/>
  <pageSetup orientation="portrait" horizontalDpi="0" verticalDpi="0"/>
  <ignoredErrors>
    <ignoredError sqref="K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Marketing Dashboard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2021-09-10T17:42:03Z</cp:lastPrinted>
  <dcterms:created xsi:type="dcterms:W3CDTF">2016-07-15T15:02:20Z</dcterms:created>
  <dcterms:modified xsi:type="dcterms:W3CDTF">2022-10-20T09:10:44Z</dcterms:modified>
</cp:coreProperties>
</file>