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53B89D2B-A111-4EED-A7EE-C6434EC2B26B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Weekly" sheetId="1" r:id="rId1"/>
    <sheet name="Biweekly" sheetId="6" r:id="rId2"/>
    <sheet name="Weekly_hmm" sheetId="4" r:id="rId3"/>
    <sheet name="Biweekly_hmm" sheetId="7" r:id="rId4"/>
  </sheets>
  <definedNames>
    <definedName name="_xlnm.Print_Area" localSheetId="1">Biweekly!$A$1:$O$34</definedName>
    <definedName name="_xlnm.Print_Area" localSheetId="3">Biweekly_hmm!$A$1:$O$35</definedName>
    <definedName name="_xlnm.Print_Area" localSheetId="0">Weekly!$A$1:$O$25</definedName>
    <definedName name="_xlnm.Print_Area" localSheetId="2">Weekly_hmm!$A$1:$O$26</definedName>
    <definedName name="valuevx">42.314159</definedName>
    <definedName name="vertex42_copyright" hidden="1">"© 2010-2017 Vertex42 LLC"</definedName>
    <definedName name="vertex42_id" hidden="1">"timesheet-with-2-breaks.xlsx"</definedName>
    <definedName name="vertex42_title" hidden="1">"Employee Time Sheet with Breaks"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7" l="1"/>
  <c r="J27" i="7"/>
  <c r="J26" i="7"/>
  <c r="J25" i="7"/>
  <c r="J24" i="7"/>
  <c r="J23" i="7"/>
  <c r="J22" i="7"/>
  <c r="J19" i="7"/>
  <c r="J18" i="7"/>
  <c r="J17" i="7"/>
  <c r="J16" i="7"/>
  <c r="J15" i="7"/>
  <c r="J14" i="7"/>
  <c r="J13" i="7"/>
  <c r="J14" i="4"/>
  <c r="J15" i="4"/>
  <c r="J16" i="4"/>
  <c r="J17" i="4"/>
  <c r="J18" i="4"/>
  <c r="J19" i="4"/>
  <c r="J13" i="4"/>
  <c r="J28" i="6"/>
  <c r="J27" i="6"/>
  <c r="J26" i="6"/>
  <c r="J25" i="6"/>
  <c r="J24" i="6"/>
  <c r="J23" i="6"/>
  <c r="J22" i="6"/>
  <c r="J14" i="6"/>
  <c r="J15" i="6"/>
  <c r="J16" i="6"/>
  <c r="J17" i="6"/>
  <c r="J18" i="6"/>
  <c r="J19" i="6"/>
  <c r="J13" i="6"/>
  <c r="J14" i="1"/>
  <c r="J15" i="1"/>
  <c r="J16" i="1"/>
  <c r="J17" i="1"/>
  <c r="J18" i="1"/>
  <c r="J19" i="1"/>
  <c r="J13" i="1"/>
  <c r="Q3" i="7" l="1"/>
  <c r="R5" i="7" s="1"/>
  <c r="Q3" i="4"/>
  <c r="V9" i="4" s="1"/>
  <c r="Q3" i="6"/>
  <c r="R5" i="6" s="1"/>
  <c r="Q3" i="1"/>
  <c r="S8" i="1" s="1"/>
  <c r="L22" i="7"/>
  <c r="K22" i="7" s="1"/>
  <c r="L22" i="6"/>
  <c r="K22" i="6" s="1"/>
  <c r="L23" i="6" s="1"/>
  <c r="K23" i="6" s="1"/>
  <c r="A13" i="7"/>
  <c r="A14" i="7" s="1"/>
  <c r="A15" i="7" s="1"/>
  <c r="A16" i="7" s="1"/>
  <c r="A17" i="7" s="1"/>
  <c r="A18" i="7" s="1"/>
  <c r="A19" i="7" s="1"/>
  <c r="A22" i="7" s="1"/>
  <c r="A23" i="7" s="1"/>
  <c r="A24" i="7" s="1"/>
  <c r="A25" i="7" s="1"/>
  <c r="A26" i="7" s="1"/>
  <c r="A27" i="7" s="1"/>
  <c r="A28" i="7" s="1"/>
  <c r="O29" i="7"/>
  <c r="N29" i="7"/>
  <c r="M29" i="7"/>
  <c r="L13" i="7"/>
  <c r="M20" i="7"/>
  <c r="M30" i="7"/>
  <c r="M32" i="7" s="1"/>
  <c r="N20" i="7"/>
  <c r="N30" i="7" s="1"/>
  <c r="N32" i="7" s="1"/>
  <c r="O20" i="7"/>
  <c r="O30" i="7"/>
  <c r="O32" i="7"/>
  <c r="L31" i="7"/>
  <c r="A13" i="6"/>
  <c r="A14" i="6"/>
  <c r="A15" i="6" s="1"/>
  <c r="A16" i="6" s="1"/>
  <c r="A17" i="6" s="1"/>
  <c r="A18" i="6" s="1"/>
  <c r="A19" i="6" s="1"/>
  <c r="A22" i="6" s="1"/>
  <c r="A23" i="6" s="1"/>
  <c r="A24" i="6" s="1"/>
  <c r="A25" i="6" s="1"/>
  <c r="A26" i="6" s="1"/>
  <c r="A27" i="6" s="1"/>
  <c r="A28" i="6" s="1"/>
  <c r="M29" i="6"/>
  <c r="N29" i="6"/>
  <c r="N31" i="6" s="1"/>
  <c r="O29" i="6"/>
  <c r="O31" i="6" s="1"/>
  <c r="L13" i="6"/>
  <c r="K13" i="6" s="1"/>
  <c r="M20" i="6"/>
  <c r="M31" i="6" s="1"/>
  <c r="N20" i="6"/>
  <c r="O20" i="6"/>
  <c r="L30" i="6"/>
  <c r="L22" i="4"/>
  <c r="L21" i="1"/>
  <c r="L13" i="4"/>
  <c r="M20" i="4"/>
  <c r="M21" i="4" s="1"/>
  <c r="M23" i="4" s="1"/>
  <c r="N20" i="4"/>
  <c r="N21" i="4" s="1"/>
  <c r="N23" i="4" s="1"/>
  <c r="O20" i="4"/>
  <c r="O21" i="4" s="1"/>
  <c r="O23" i="4" s="1"/>
  <c r="L13" i="1"/>
  <c r="K13" i="1" s="1"/>
  <c r="M20" i="1"/>
  <c r="M22" i="1" s="1"/>
  <c r="N20" i="1"/>
  <c r="N22" i="1" s="1"/>
  <c r="T9" i="4"/>
  <c r="R7" i="4"/>
  <c r="V6" i="4"/>
  <c r="A13" i="4"/>
  <c r="A14" i="4" s="1"/>
  <c r="A15" i="4" s="1"/>
  <c r="A16" i="4" s="1"/>
  <c r="A17" i="4" s="1"/>
  <c r="A18" i="4" s="1"/>
  <c r="A19" i="4" s="1"/>
  <c r="A13" i="1"/>
  <c r="A14" i="1" s="1"/>
  <c r="A15" i="1" s="1"/>
  <c r="A16" i="1" s="1"/>
  <c r="A17" i="1" s="1"/>
  <c r="A18" i="1" s="1"/>
  <c r="A19" i="1" s="1"/>
  <c r="O20" i="1"/>
  <c r="O22" i="1" s="1"/>
  <c r="T10" i="6"/>
  <c r="S10" i="6"/>
  <c r="V6" i="6"/>
  <c r="Q10" i="6"/>
  <c r="W8" i="6"/>
  <c r="U8" i="6" l="1"/>
  <c r="S9" i="6"/>
  <c r="S7" i="6"/>
  <c r="U5" i="4"/>
  <c r="W7" i="4"/>
  <c r="R10" i="4"/>
  <c r="V9" i="6"/>
  <c r="R7" i="6"/>
  <c r="T8" i="6"/>
  <c r="V5" i="4"/>
  <c r="Q8" i="4"/>
  <c r="S10" i="4"/>
  <c r="V10" i="6"/>
  <c r="S8" i="4"/>
  <c r="S5" i="6"/>
  <c r="R6" i="4"/>
  <c r="T8" i="4"/>
  <c r="V10" i="4"/>
  <c r="U8" i="1"/>
  <c r="T9" i="1"/>
  <c r="R10" i="6"/>
  <c r="S5" i="4"/>
  <c r="W9" i="4"/>
  <c r="Q7" i="6"/>
  <c r="V7" i="4"/>
  <c r="W10" i="6"/>
  <c r="W5" i="4"/>
  <c r="U10" i="6"/>
  <c r="Q6" i="4"/>
  <c r="U10" i="4"/>
  <c r="W9" i="6"/>
  <c r="T5" i="6"/>
  <c r="W6" i="6"/>
  <c r="T6" i="6"/>
  <c r="S6" i="4"/>
  <c r="U8" i="4"/>
  <c r="W10" i="4"/>
  <c r="S6" i="6"/>
  <c r="Q5" i="6"/>
  <c r="U7" i="4"/>
  <c r="T7" i="6"/>
  <c r="R6" i="6"/>
  <c r="T5" i="4"/>
  <c r="Q10" i="4"/>
  <c r="S8" i="6"/>
  <c r="U9" i="6"/>
  <c r="R8" i="4"/>
  <c r="T10" i="4"/>
  <c r="U7" i="6"/>
  <c r="V5" i="6"/>
  <c r="U6" i="6"/>
  <c r="Q8" i="6"/>
  <c r="V8" i="6"/>
  <c r="T6" i="4"/>
  <c r="V8" i="4"/>
  <c r="V7" i="6"/>
  <c r="R9" i="6"/>
  <c r="U6" i="4"/>
  <c r="W8" i="4"/>
  <c r="Q9" i="4"/>
  <c r="W5" i="6"/>
  <c r="W6" i="4"/>
  <c r="R9" i="4"/>
  <c r="U5" i="6"/>
  <c r="R8" i="6"/>
  <c r="U6" i="1"/>
  <c r="Q7" i="4"/>
  <c r="S9" i="4"/>
  <c r="T10" i="1"/>
  <c r="W7" i="6"/>
  <c r="Q6" i="6"/>
  <c r="Q5" i="4"/>
  <c r="S7" i="4"/>
  <c r="U9" i="4"/>
  <c r="Q8" i="1"/>
  <c r="Q9" i="6"/>
  <c r="T9" i="6"/>
  <c r="R5" i="4"/>
  <c r="T7" i="4"/>
  <c r="U7" i="7"/>
  <c r="V8" i="7"/>
  <c r="V9" i="7"/>
  <c r="W10" i="7"/>
  <c r="W6" i="7"/>
  <c r="U9" i="7"/>
  <c r="V5" i="7"/>
  <c r="R7" i="7"/>
  <c r="T7" i="7"/>
  <c r="U8" i="7"/>
  <c r="T10" i="7"/>
  <c r="R9" i="7"/>
  <c r="S10" i="7"/>
  <c r="Q5" i="7"/>
  <c r="U5" i="7"/>
  <c r="T8" i="7"/>
  <c r="S8" i="7"/>
  <c r="W8" i="7"/>
  <c r="Q10" i="7"/>
  <c r="Q6" i="7"/>
  <c r="R6" i="7"/>
  <c r="T5" i="7"/>
  <c r="V6" i="7"/>
  <c r="W5" i="7"/>
  <c r="T9" i="7"/>
  <c r="S9" i="7"/>
  <c r="Q8" i="7"/>
  <c r="W9" i="7"/>
  <c r="S5" i="7"/>
  <c r="U6" i="7"/>
  <c r="W7" i="7"/>
  <c r="Q7" i="7"/>
  <c r="U10" i="7"/>
  <c r="V10" i="7"/>
  <c r="S6" i="7"/>
  <c r="T6" i="7"/>
  <c r="V7" i="7"/>
  <c r="Q9" i="7"/>
  <c r="R8" i="7"/>
  <c r="S7" i="7"/>
  <c r="R10" i="7"/>
  <c r="U9" i="1"/>
  <c r="W5" i="1"/>
  <c r="R5" i="1"/>
  <c r="V5" i="1"/>
  <c r="W10" i="1"/>
  <c r="S7" i="1"/>
  <c r="S10" i="1"/>
  <c r="U5" i="1"/>
  <c r="W8" i="1"/>
  <c r="Q5" i="1"/>
  <c r="V9" i="1"/>
  <c r="R6" i="1"/>
  <c r="R9" i="1"/>
  <c r="Q6" i="1"/>
  <c r="Q9" i="1"/>
  <c r="W9" i="1"/>
  <c r="Q10" i="1"/>
  <c r="V8" i="1"/>
  <c r="T7" i="1"/>
  <c r="S9" i="1"/>
  <c r="W6" i="1"/>
  <c r="R7" i="1"/>
  <c r="R10" i="1"/>
  <c r="U7" i="1"/>
  <c r="V10" i="1"/>
  <c r="V7" i="1"/>
  <c r="U10" i="1"/>
  <c r="V6" i="1"/>
  <c r="W7" i="1"/>
  <c r="S6" i="1"/>
  <c r="R8" i="1"/>
  <c r="T6" i="1"/>
  <c r="Q7" i="1"/>
  <c r="S5" i="1"/>
  <c r="T8" i="1"/>
  <c r="T5" i="1"/>
  <c r="L23" i="7"/>
  <c r="K13" i="7"/>
  <c r="K13" i="4"/>
  <c r="L24" i="6"/>
  <c r="L14" i="6"/>
  <c r="L14" i="1"/>
  <c r="K23" i="7" l="1"/>
  <c r="L14" i="7"/>
  <c r="L14" i="4"/>
  <c r="K24" i="6"/>
  <c r="K14" i="6"/>
  <c r="K14" i="1"/>
  <c r="L24" i="7" l="1"/>
  <c r="K14" i="7"/>
  <c r="K14" i="4"/>
  <c r="L25" i="6"/>
  <c r="L15" i="6"/>
  <c r="L15" i="1"/>
  <c r="K24" i="7" l="1"/>
  <c r="L15" i="7"/>
  <c r="L15" i="4"/>
  <c r="K25" i="6"/>
  <c r="K15" i="6"/>
  <c r="K15" i="1"/>
  <c r="L25" i="7" l="1"/>
  <c r="K15" i="7"/>
  <c r="K15" i="4"/>
  <c r="L26" i="6"/>
  <c r="L16" i="6"/>
  <c r="L16" i="1"/>
  <c r="K16" i="1" s="1"/>
  <c r="K25" i="7" l="1"/>
  <c r="L16" i="7"/>
  <c r="L16" i="4"/>
  <c r="K26" i="6"/>
  <c r="K16" i="6"/>
  <c r="L17" i="1"/>
  <c r="K17" i="1" s="1"/>
  <c r="L18" i="1" s="1"/>
  <c r="K18" i="1" s="1"/>
  <c r="L26" i="7" l="1"/>
  <c r="K16" i="7"/>
  <c r="K16" i="4"/>
  <c r="L27" i="6"/>
  <c r="L17" i="6"/>
  <c r="L19" i="1"/>
  <c r="K26" i="7" l="1"/>
  <c r="L17" i="7"/>
  <c r="K17" i="7" s="1"/>
  <c r="L17" i="4"/>
  <c r="K27" i="6"/>
  <c r="K17" i="6"/>
  <c r="K19" i="1"/>
  <c r="K20" i="1" s="1"/>
  <c r="K22" i="1" s="1"/>
  <c r="L20" i="1"/>
  <c r="L22" i="1" s="1"/>
  <c r="L27" i="7" l="1"/>
  <c r="L18" i="7"/>
  <c r="K18" i="7" s="1"/>
  <c r="L19" i="7" s="1"/>
  <c r="K17" i="4"/>
  <c r="N24" i="1"/>
  <c r="L28" i="6"/>
  <c r="L18" i="6"/>
  <c r="K27" i="7" l="1"/>
  <c r="L28" i="7" s="1"/>
  <c r="K28" i="7" s="1"/>
  <c r="K29" i="7" s="1"/>
  <c r="K19" i="7"/>
  <c r="K20" i="7" s="1"/>
  <c r="L20" i="7"/>
  <c r="L18" i="4"/>
  <c r="K18" i="4" s="1"/>
  <c r="L19" i="4" s="1"/>
  <c r="K28" i="6"/>
  <c r="K29" i="6" s="1"/>
  <c r="L29" i="6"/>
  <c r="K18" i="6"/>
  <c r="L19" i="6" s="1"/>
  <c r="K19" i="6" s="1"/>
  <c r="K20" i="6" s="1"/>
  <c r="K30" i="7" l="1"/>
  <c r="K32" i="7" s="1"/>
  <c r="L29" i="7"/>
  <c r="L30" i="7" s="1"/>
  <c r="L32" i="7" s="1"/>
  <c r="K19" i="4"/>
  <c r="K20" i="4" s="1"/>
  <c r="K21" i="4" s="1"/>
  <c r="K23" i="4" s="1"/>
  <c r="N25" i="4" s="1"/>
  <c r="L20" i="4"/>
  <c r="L21" i="4" s="1"/>
  <c r="L23" i="4" s="1"/>
  <c r="K31" i="6"/>
  <c r="L20" i="6"/>
  <c r="L31" i="6" s="1"/>
  <c r="N34" i="7" l="1"/>
  <c r="N33" i="6"/>
</calcChain>
</file>

<file path=xl/sharedStrings.xml><?xml version="1.0" encoding="utf-8"?>
<sst xmlns="http://schemas.openxmlformats.org/spreadsheetml/2006/main" count="184" uniqueCount="46">
  <si>
    <t>Date</t>
  </si>
  <si>
    <t>Employee Name:</t>
  </si>
  <si>
    <t>Manager Name:</t>
  </si>
  <si>
    <t>Week Starting:</t>
  </si>
  <si>
    <t>Employee Signature</t>
  </si>
  <si>
    <t>Manager Signature</t>
  </si>
  <si>
    <t>Weekly Employee Time Sheet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</si>
  <si>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</si>
  <si>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</si>
  <si>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</si>
  <si>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</si>
  <si>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</si>
  <si>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</si>
  <si>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</si>
  <si>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</si>
  <si>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</si>
  <si>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</si>
  <si>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Biweekly Employee Time Sheet</t>
  </si>
  <si>
    <t>[42]</t>
  </si>
  <si>
    <t>Rate/Hr:</t>
  </si>
  <si>
    <t>Total [h]:mm</t>
  </si>
  <si>
    <t>Month:</t>
  </si>
  <si>
    <t>Su</t>
  </si>
  <si>
    <t>M</t>
  </si>
  <si>
    <t>Tu</t>
  </si>
  <si>
    <t>W</t>
  </si>
  <si>
    <t>Th</t>
  </si>
  <si>
    <t>F</t>
  </si>
  <si>
    <t>Sa</t>
  </si>
  <si>
    <t>Grand Total Pay:</t>
  </si>
  <si>
    <t>Total Pay:</t>
  </si>
  <si>
    <t>{42}</t>
  </si>
  <si>
    <t>Overtime Options</t>
  </si>
  <si>
    <t>After:</t>
  </si>
  <si>
    <t>Hrs</t>
  </si>
  <si>
    <r>
      <t>Regular</t>
    </r>
    <r>
      <rPr>
        <sz val="10"/>
        <color indexed="9"/>
        <rFont val="Trebuchet MS"/>
        <family val="2"/>
        <scheme val="major"/>
      </rPr>
      <t xml:space="preserve">
Hrs</t>
    </r>
  </si>
  <si>
    <r>
      <t>Overtime</t>
    </r>
    <r>
      <rPr>
        <sz val="10"/>
        <color indexed="9"/>
        <rFont val="Trebuchet MS"/>
        <family val="2"/>
        <scheme val="major"/>
      </rPr>
      <t xml:space="preserve">
Hrs</t>
    </r>
  </si>
  <si>
    <r>
      <t xml:space="preserve">Sick
</t>
    </r>
    <r>
      <rPr>
        <sz val="10"/>
        <color indexed="9"/>
        <rFont val="Trebuchet MS"/>
        <family val="2"/>
        <scheme val="major"/>
      </rPr>
      <t>Hrs</t>
    </r>
  </si>
  <si>
    <r>
      <t xml:space="preserve">Holiday
</t>
    </r>
    <r>
      <rPr>
        <sz val="10"/>
        <color indexed="9"/>
        <rFont val="Trebuchet MS"/>
        <family val="2"/>
        <scheme val="major"/>
      </rPr>
      <t>Hrs</t>
    </r>
  </si>
  <si>
    <r>
      <t xml:space="preserve">Vacation
</t>
    </r>
    <r>
      <rPr>
        <sz val="10"/>
        <color indexed="9"/>
        <rFont val="Trebuchet MS"/>
        <family val="2"/>
        <scheme val="major"/>
      </rPr>
      <t>Hrs</t>
    </r>
  </si>
  <si>
    <r>
      <t xml:space="preserve">Total
</t>
    </r>
    <r>
      <rPr>
        <sz val="8"/>
        <color indexed="9"/>
        <rFont val="Trebuchet MS"/>
        <family val="2"/>
        <scheme val="major"/>
      </rPr>
      <t>[h]:mm</t>
    </r>
  </si>
  <si>
    <r>
      <t>Regular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</si>
  <si>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Overtime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</si>
  <si>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Sick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</si>
  <si>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Holiday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</si>
  <si>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Vacation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</si>
</sst>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_(* #,##0.00_);_(* \(#,##0.00\);;_(@_)"/>
    <numFmt numFmtId="166" formatCode="ddd\ m/d"/>
    <numFmt numFmtId="167" formatCode="d"/>
    <numFmt numFmtId="168" formatCode="[h]:mm"/>
    <numFmt numFmtId="169" formatCode="mmmm\ yyyy"/>
  </numFmts>
  <fonts count="44" x14ac:knownFonts="1">
    <font>
      <sz val="10"/>
      <name val="Trebuchet MS"/>
      <family val="2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8"/>
      <name val="Trebuchet MS"/>
      <family val="2"/>
    </font>
    <font>
      <b/>
      <sz val="12"/>
      <color indexed="9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8"/>
      <color indexed="12"/>
      <name val="Trebuchet MS"/>
      <family val="2"/>
      <scheme val="minor"/>
    </font>
    <font>
      <sz val="10"/>
      <name val="Trebuchet MS"/>
      <family val="2"/>
      <scheme val="minor"/>
    </font>
    <font>
      <sz val="8"/>
      <color indexed="55"/>
      <name val="Trebuchet MS"/>
      <family val="2"/>
      <scheme val="minor"/>
    </font>
    <font>
      <b/>
      <sz val="16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9"/>
      <name val="Trebuchet MS"/>
      <family val="2"/>
      <scheme val="minor"/>
    </font>
    <font>
      <b/>
      <sz val="12"/>
      <name val="Trebuchet MS"/>
      <family val="2"/>
      <scheme val="minor"/>
    </font>
    <font>
      <sz val="6"/>
      <color indexed="9"/>
      <name val="Trebuchet MS"/>
      <family val="2"/>
      <scheme val="minor"/>
    </font>
    <font>
      <b/>
      <sz val="18"/>
      <color theme="4" tint="-0.249977111117893"/>
      <name val="Trebuchet MS"/>
      <family val="2"/>
      <scheme val="major"/>
    </font>
    <font>
      <sz val="10"/>
      <color indexed="9"/>
      <name val="Trebuchet MS"/>
      <family val="2"/>
      <scheme val="major"/>
    </font>
    <font>
      <b/>
      <sz val="10"/>
      <color indexed="9"/>
      <name val="Trebuchet MS"/>
      <family val="2"/>
      <scheme val="major"/>
    </font>
    <font>
      <sz val="8"/>
      <color indexed="9"/>
      <name val="Trebuchet MS"/>
      <family val="2"/>
      <scheme val="major"/>
    </font>
    <font>
      <sz val="8"/>
      <color rgb="FF000000"/>
      <name val="Tahoma"/>
      <family val="2"/>
    </font>
    <font>
      <sz val="8"/>
      <name val="Trebuchet MS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1" applyNumberFormat="0" applyAlignment="0" applyProtection="0"/>
    <xf numFmtId="0" fontId="15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1" fillId="11" borderId="1" applyNumberFormat="0" applyAlignment="0" applyProtection="0"/>
    <xf numFmtId="0" fontId="22" fillId="0" borderId="6" applyNumberFormat="0" applyFill="0" applyAlignment="0" applyProtection="0"/>
    <xf numFmtId="0" fontId="23" fillId="5" borderId="0" applyNumberFormat="0" applyBorder="0" applyAlignment="0" applyProtection="0"/>
    <xf numFmtId="0" fontId="24" fillId="0" borderId="0"/>
    <xf numFmtId="0" fontId="2" fillId="0" borderId="0"/>
    <xf numFmtId="0" fontId="24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Protection="1"/>
    <xf numFmtId="0" fontId="5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5" fillId="20" borderId="11" xfId="0" applyFont="1" applyFill="1" applyBorder="1" applyAlignment="1" applyProtection="1">
      <alignment horizontal="center"/>
    </xf>
    <xf numFmtId="0" fontId="5" fillId="20" borderId="0" xfId="0" applyFont="1" applyFill="1" applyBorder="1" applyAlignment="1" applyProtection="1">
      <alignment horizontal="center"/>
    </xf>
    <xf numFmtId="0" fontId="5" fillId="20" borderId="12" xfId="0" applyFont="1" applyFill="1" applyBorder="1" applyAlignment="1" applyProtection="1">
      <alignment horizontal="center"/>
    </xf>
    <xf numFmtId="167" fontId="5" fillId="0" borderId="7" xfId="0" applyNumberFormat="1" applyFont="1" applyBorder="1" applyAlignment="1" applyProtection="1">
      <alignment horizontal="center"/>
    </xf>
    <xf numFmtId="18" fontId="0" fillId="0" borderId="0" xfId="0" applyNumberFormat="1" applyAlignment="1" applyProtection="1">
      <alignment vertical="center"/>
    </xf>
    <xf numFmtId="0" fontId="5" fillId="0" borderId="0" xfId="0" applyFont="1" applyAlignment="1" applyProtection="1">
      <alignment horizontal="right"/>
    </xf>
    <xf numFmtId="0" fontId="6" fillId="0" borderId="0" xfId="0" applyFont="1" applyProtection="1"/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0" fillId="0" borderId="0" xfId="0" applyFont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3" fillId="0" borderId="0" xfId="36" applyAlignment="1" applyProtection="1"/>
    <xf numFmtId="0" fontId="29" fillId="0" borderId="0" xfId="36" applyFont="1" applyAlignment="1" applyProtection="1"/>
    <xf numFmtId="0" fontId="30" fillId="0" borderId="0" xfId="0" applyFont="1" applyProtection="1"/>
    <xf numFmtId="0" fontId="31" fillId="0" borderId="0" xfId="28" applyNumberFormat="1" applyFont="1" applyFill="1" applyAlignment="1">
      <alignment horizontal="right"/>
    </xf>
    <xf numFmtId="0" fontId="30" fillId="0" borderId="0" xfId="0" applyFont="1" applyAlignment="1" applyProtection="1">
      <alignment horizontal="left" indent="1"/>
    </xf>
    <xf numFmtId="0" fontId="34" fillId="0" borderId="0" xfId="0" applyFont="1" applyAlignment="1" applyProtection="1">
      <alignment horizontal="right"/>
    </xf>
    <xf numFmtId="166" fontId="33" fillId="22" borderId="0" xfId="0" applyNumberFormat="1" applyFont="1" applyFill="1" applyAlignment="1" applyProtection="1">
      <alignment horizontal="left" vertical="center"/>
    </xf>
    <xf numFmtId="4" fontId="30" fillId="22" borderId="0" xfId="0" applyNumberFormat="1" applyFont="1" applyFill="1" applyAlignment="1">
      <alignment horizontal="center" vertical="center"/>
    </xf>
    <xf numFmtId="2" fontId="30" fillId="22" borderId="14" xfId="0" applyNumberFormat="1" applyFont="1" applyFill="1" applyBorder="1" applyAlignment="1" applyProtection="1">
      <alignment horizontal="center" vertical="center"/>
    </xf>
    <xf numFmtId="2" fontId="30" fillId="0" borderId="13" xfId="0" applyNumberFormat="1" applyFont="1" applyBorder="1" applyAlignment="1" applyProtection="1">
      <alignment horizontal="center" vertical="center"/>
    </xf>
    <xf numFmtId="2" fontId="30" fillId="0" borderId="13" xfId="0" applyNumberFormat="1" applyFont="1" applyBorder="1" applyAlignment="1" applyProtection="1">
      <alignment horizontal="center" vertical="center"/>
      <protection locked="0"/>
    </xf>
    <xf numFmtId="165" fontId="30" fillId="0" borderId="0" xfId="0" applyNumberFormat="1" applyFont="1" applyFill="1" applyAlignment="1" applyProtection="1">
      <alignment horizontal="center" vertical="center"/>
    </xf>
    <xf numFmtId="4" fontId="30" fillId="0" borderId="13" xfId="29" applyNumberFormat="1" applyFont="1" applyBorder="1" applyAlignment="1" applyProtection="1">
      <alignment horizontal="right" vertical="center"/>
      <protection locked="0"/>
    </xf>
    <xf numFmtId="4" fontId="30" fillId="0" borderId="13" xfId="29" applyNumberFormat="1" applyFont="1" applyBorder="1" applyAlignment="1" applyProtection="1">
      <alignment horizontal="right" vertical="center"/>
    </xf>
    <xf numFmtId="4" fontId="35" fillId="22" borderId="0" xfId="29" applyNumberFormat="1" applyFont="1" applyFill="1" applyAlignment="1" applyProtection="1">
      <alignment horizontal="right" vertical="center"/>
    </xf>
    <xf numFmtId="0" fontId="33" fillId="0" borderId="0" xfId="0" applyFont="1" applyAlignment="1" applyProtection="1">
      <alignment horizontal="right" vertical="center"/>
    </xf>
    <xf numFmtId="0" fontId="37" fillId="0" borderId="0" xfId="0" applyFont="1" applyFill="1" applyBorder="1" applyAlignment="1" applyProtection="1">
      <alignment horizontal="right" vertical="center"/>
    </xf>
    <xf numFmtId="0" fontId="32" fillId="0" borderId="0" xfId="0" applyFont="1" applyAlignment="1" applyProtection="1">
      <protection locked="0"/>
    </xf>
    <xf numFmtId="0" fontId="30" fillId="0" borderId="0" xfId="0" applyFont="1" applyAlignment="1" applyProtection="1">
      <alignment horizontal="right"/>
    </xf>
    <xf numFmtId="0" fontId="30" fillId="0" borderId="0" xfId="0" applyFont="1" applyAlignment="1" applyProtection="1">
      <protection locked="0"/>
    </xf>
    <xf numFmtId="168" fontId="30" fillId="22" borderId="0" xfId="0" applyNumberFormat="1" applyFont="1" applyFill="1" applyAlignment="1" applyProtection="1">
      <alignment horizontal="center" vertical="center"/>
    </xf>
    <xf numFmtId="168" fontId="30" fillId="22" borderId="14" xfId="0" applyNumberFormat="1" applyFont="1" applyFill="1" applyBorder="1" applyAlignment="1" applyProtection="1">
      <alignment horizontal="center" vertical="center"/>
    </xf>
    <xf numFmtId="168" fontId="30" fillId="0" borderId="13" xfId="0" applyNumberFormat="1" applyFont="1" applyBorder="1" applyAlignment="1" applyProtection="1">
      <alignment horizontal="center" vertical="center"/>
    </xf>
    <xf numFmtId="168" fontId="30" fillId="0" borderId="13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</xf>
    <xf numFmtId="168" fontId="30" fillId="0" borderId="0" xfId="0" applyNumberFormat="1" applyFont="1" applyFill="1" applyAlignment="1" applyProtection="1">
      <alignment horizontal="center" vertical="center"/>
    </xf>
    <xf numFmtId="0" fontId="30" fillId="0" borderId="0" xfId="0" applyNumberFormat="1" applyFont="1" applyFill="1" applyAlignment="1" applyProtection="1">
      <alignment horizontal="center" vertical="center"/>
    </xf>
    <xf numFmtId="0" fontId="30" fillId="0" borderId="0" xfId="0" applyNumberFormat="1" applyFont="1" applyProtection="1"/>
    <xf numFmtId="0" fontId="39" fillId="21" borderId="10" xfId="0" applyFont="1" applyFill="1" applyBorder="1" applyAlignment="1" applyProtection="1">
      <alignment horizontal="center" vertical="center" wrapText="1"/>
    </xf>
    <xf numFmtId="0" fontId="40" fillId="21" borderId="10" xfId="0" applyFont="1" applyFill="1" applyBorder="1" applyAlignment="1" applyProtection="1">
      <alignment horizontal="center" vertical="center" wrapText="1"/>
    </xf>
    <xf numFmtId="0" fontId="39" fillId="21" borderId="10" xfId="0" applyFont="1" applyFill="1" applyBorder="1" applyAlignment="1" applyProtection="1">
      <alignment vertical="center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alignment horizontal="left"/>
      <protection locked="0"/>
    </xf>
    <xf numFmtId="164" fontId="43" fillId="0" borderId="13" xfId="41" applyNumberFormat="1" applyFont="1" applyFill="1" applyBorder="1" applyAlignment="1" applyProtection="1">
      <alignment horizontal="center" vertical="center"/>
      <protection locked="0"/>
    </xf>
    <xf numFmtId="0" fontId="43" fillId="22" borderId="0" xfId="0" applyFont="1" applyFill="1" applyAlignment="1" applyProtection="1">
      <alignment horizontal="center" vertical="center"/>
    </xf>
    <xf numFmtId="43" fontId="36" fillId="22" borderId="0" xfId="29" applyNumberFormat="1" applyFont="1" applyFill="1" applyAlignment="1" applyProtection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69" fontId="9" fillId="21" borderId="15" xfId="0" applyNumberFormat="1" applyFont="1" applyFill="1" applyBorder="1" applyAlignment="1" applyProtection="1">
      <alignment horizontal="center"/>
    </xf>
    <xf numFmtId="169" fontId="9" fillId="21" borderId="17" xfId="0" applyNumberFormat="1" applyFont="1" applyFill="1" applyBorder="1" applyAlignment="1" applyProtection="1">
      <alignment horizontal="center"/>
    </xf>
    <xf numFmtId="169" fontId="9" fillId="21" borderId="16" xfId="0" applyNumberFormat="1" applyFont="1" applyFill="1" applyBorder="1" applyAlignment="1" applyProtection="1">
      <alignment horizontal="center"/>
    </xf>
    <xf numFmtId="0" fontId="30" fillId="0" borderId="18" xfId="0" applyFont="1" applyBorder="1" applyAlignment="1" applyProtection="1">
      <alignment horizontal="left"/>
    </xf>
    <xf numFmtId="0" fontId="35" fillId="0" borderId="10" xfId="0" applyFont="1" applyBorder="1" applyAlignment="1" applyProtection="1">
      <alignment horizontal="right"/>
      <protection locked="0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Alignment="1" applyProtection="1">
      <alignment horizontal="right" vertical="center"/>
    </xf>
    <xf numFmtId="14" fontId="35" fillId="0" borderId="10" xfId="0" applyNumberFormat="1" applyFont="1" applyBorder="1" applyAlignment="1" applyProtection="1">
      <alignment horizontal="right"/>
      <protection locked="0"/>
    </xf>
    <xf numFmtId="0" fontId="30" fillId="0" borderId="0" xfId="0" applyFont="1" applyAlignment="1" applyProtection="1">
      <alignment horizontal="left"/>
      <protection locked="0"/>
    </xf>
    <xf numFmtId="0" fontId="30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horizontal="right"/>
    </xf>
    <xf numFmtId="0" fontId="38" fillId="22" borderId="0" xfId="0" applyFont="1" applyFill="1" applyAlignment="1" applyProtection="1">
      <alignment horizontal="center" vertical="center"/>
    </xf>
    <xf numFmtId="0" fontId="30" fillId="0" borderId="10" xfId="0" applyFont="1" applyBorder="1" applyAlignment="1" applyProtection="1">
      <alignment horizontal="left"/>
      <protection locked="0"/>
    </xf>
    <xf numFmtId="14" fontId="33" fillId="0" borderId="10" xfId="0" applyNumberFormat="1" applyFont="1" applyBorder="1" applyAlignment="1" applyProtection="1">
      <alignment horizontal="left" indent="1"/>
      <protection locked="0"/>
    </xf>
    <xf numFmtId="0" fontId="33" fillId="0" borderId="10" xfId="0" applyFont="1" applyBorder="1" applyAlignment="1" applyProtection="1">
      <alignment horizontal="left" indent="1"/>
      <protection locked="0"/>
    </xf>
    <xf numFmtId="43" fontId="36" fillId="22" borderId="0" xfId="29" applyNumberFormat="1" applyFont="1" applyFill="1" applyAlignment="1" applyProtection="1">
      <alignment horizontal="left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8000000}"/>
    <cellStyle name="Normal_Sheet1" xfId="41" xr:uid="{00000000-0005-0000-0000-000029000000}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Z$5" lockText="1" noThreeD="1"/>
</file>

<file path=xl/ctrlProps/ctrlProp2.xml><?xml version="1.0" encoding="utf-8"?>
<formControlPr xmlns="http://schemas.microsoft.com/office/spreadsheetml/2009/9/main" objectType="CheckBox" checked="Checked" fmlaLink="$Z$8" lockText="1" noThreeD="1"/>
</file>

<file path=xl/ctrlProps/ctrlProp3.xml><?xml version="1.0" encoding="utf-8"?>
<formControlPr xmlns="http://schemas.microsoft.com/office/spreadsheetml/2009/9/main" objectType="CheckBox" fmlaLink="$Z$5" lockText="1" noThreeD="1"/>
</file>

<file path=xl/ctrlProps/ctrlProp4.xml><?xml version="1.0" encoding="utf-8"?>
<formControlPr xmlns="http://schemas.microsoft.com/office/spreadsheetml/2009/9/main" objectType="CheckBox" checked="Checked" fmlaLink="$Z$8" lockText="1" noThreeD="1"/>
</file>

<file path=xl/ctrlProps/ctrlProp5.xml><?xml version="1.0" encoding="utf-8"?>
<formControlPr xmlns="http://schemas.microsoft.com/office/spreadsheetml/2009/9/main" objectType="CheckBox" fmlaLink="$Z$5" lockText="1" noThreeD="1"/>
</file>

<file path=xl/ctrlProps/ctrlProp6.xml><?xml version="1.0" encoding="utf-8"?>
<formControlPr xmlns="http://schemas.microsoft.com/office/spreadsheetml/2009/9/main" objectType="CheckBox" checked="Checked" fmlaLink="$Z$8" lockText="1" noThreeD="1"/>
</file>

<file path=xl/ctrlProps/ctrlProp7.xml><?xml version="1.0" encoding="utf-8"?>
<formControlPr xmlns="http://schemas.microsoft.com/office/spreadsheetml/2009/9/main" objectType="CheckBox" fmlaLink="$Z$5" lockText="1" noThreeD="1"/>
</file>

<file path=xl/ctrlProps/ctrlProp8.xml><?xml version="1.0" encoding="utf-8"?>
<formControlPr xmlns="http://schemas.microsoft.com/office/spreadsheetml/2009/9/main" objectType="CheckBox" checked="Checked" fmlaLink="$Z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</xdr:colOff>
          <xdr:row>3</xdr:row>
          <xdr:rowOff>241300</xdr:rowOff>
        </xdr:from>
        <xdr:to>
          <xdr:col>24</xdr:col>
          <xdr:colOff>603250</xdr:colOff>
          <xdr:row>5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</xdr:colOff>
          <xdr:row>6</xdr:row>
          <xdr:rowOff>165100</xdr:rowOff>
        </xdr:from>
        <xdr:to>
          <xdr:col>24</xdr:col>
          <xdr:colOff>603250</xdr:colOff>
          <xdr:row>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</xdr:colOff>
          <xdr:row>3</xdr:row>
          <xdr:rowOff>241300</xdr:rowOff>
        </xdr:from>
        <xdr:to>
          <xdr:col>24</xdr:col>
          <xdr:colOff>603250</xdr:colOff>
          <xdr:row>5</xdr:row>
          <xdr:rowOff>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</xdr:colOff>
          <xdr:row>6</xdr:row>
          <xdr:rowOff>165100</xdr:rowOff>
        </xdr:from>
        <xdr:to>
          <xdr:col>24</xdr:col>
          <xdr:colOff>603250</xdr:colOff>
          <xdr:row>8</xdr:row>
          <xdr:rowOff>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</xdr:colOff>
          <xdr:row>3</xdr:row>
          <xdr:rowOff>241300</xdr:rowOff>
        </xdr:from>
        <xdr:to>
          <xdr:col>24</xdr:col>
          <xdr:colOff>603250</xdr:colOff>
          <xdr:row>5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</xdr:colOff>
          <xdr:row>6</xdr:row>
          <xdr:rowOff>165100</xdr:rowOff>
        </xdr:from>
        <xdr:to>
          <xdr:col>24</xdr:col>
          <xdr:colOff>603250</xdr:colOff>
          <xdr:row>8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</xdr:colOff>
          <xdr:row>3</xdr:row>
          <xdr:rowOff>241300</xdr:rowOff>
        </xdr:from>
        <xdr:to>
          <xdr:col>24</xdr:col>
          <xdr:colOff>603250</xdr:colOff>
          <xdr:row>5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</xdr:colOff>
          <xdr:row>6</xdr:row>
          <xdr:rowOff>165100</xdr:rowOff>
        </xdr:from>
        <xdr:to>
          <xdr:col>24</xdr:col>
          <xdr:colOff>603250</xdr:colOff>
          <xdr:row>8</xdr:row>
          <xdr:rowOff>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Timesheet With Breaks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346378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A26"/>
  <sheetViews>
    <sheetView showGridLines="0" showRuler="0" topLeftCell="A21" zoomScaleNormal="100" workbookViewId="0">
      <selection activeCell="P2" sqref="A2:P2"/>
    </sheetView>
  </sheetViews>
  <sheetFormatPr defaultColWidth="9.09765625" defaultRowHeight="13.5" x14ac:dyDescent="0.35"/>
  <cols>
    <col min="1" max="1" width="11" style="3" customWidth="1"/>
    <col min="2" max="3" width="7.59765625" style="3" customWidth="1"/>
    <col min="4" max="4" width="2" style="3" customWidth="1"/>
    <col min="5" max="6" width="7.59765625" style="3" customWidth="1"/>
    <col min="7" max="7" width="2" style="3" customWidth="1"/>
    <col min="8" max="9" width="7.59765625" style="3" customWidth="1"/>
    <col min="10" max="10" width="6.59765625" style="3" customWidth="1"/>
    <col min="11" max="15" width="8.8984375" style="3" customWidth="1"/>
    <col min="16" max="16" width="9.09765625" style="3" customWidth="1"/>
    <col min="17" max="24" width="3.09765625" style="3" customWidth="1"/>
    <col min="25" max="25" width="10.296875" style="3" customWidth="1"/>
    <col min="26" max="16384" width="9.09765625" style="3"/>
  </cols>
  <sheetData>
    <row r="1" spans="1:27" s="1" customFormat="1" ht="32.25" customHeight="1" x14ac:dyDescent="0.25">
      <c r="A1" s="67" t="s">
        <v>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Y1" s="18"/>
    </row>
    <row r="2" spans="1:27" s="1" customFormat="1" ht="15" customHeight="1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Q2" s="54">
        <v>2017</v>
      </c>
      <c r="R2" s="55"/>
      <c r="S2" s="3"/>
      <c r="T2" s="3"/>
      <c r="U2" s="12" t="s">
        <v>21</v>
      </c>
      <c r="V2" s="54">
        <v>1</v>
      </c>
      <c r="W2" s="55"/>
    </row>
    <row r="3" spans="1:27" ht="15.5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Q3" s="56">
        <f>DATE(Q2,V2,1)</f>
        <v>42736</v>
      </c>
      <c r="R3" s="57"/>
      <c r="S3" s="57"/>
      <c r="T3" s="57"/>
      <c r="U3" s="57"/>
      <c r="V3" s="57"/>
      <c r="W3" s="58"/>
    </row>
    <row r="4" spans="1:27" ht="20.5" x14ac:dyDescent="0.45">
      <c r="A4" s="50" t="s">
        <v>11</v>
      </c>
      <c r="B4" s="50"/>
      <c r="C4" s="50"/>
      <c r="D4" s="50"/>
      <c r="E4" s="50"/>
      <c r="F4" s="50"/>
      <c r="G4" s="50"/>
      <c r="H4" s="50"/>
      <c r="I4" s="20"/>
      <c r="J4" s="20"/>
      <c r="K4" s="20"/>
      <c r="L4" s="20"/>
      <c r="M4" s="20"/>
      <c r="N4" s="20"/>
      <c r="O4" s="20"/>
      <c r="Q4" s="7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9" t="s">
        <v>28</v>
      </c>
      <c r="Y4" s="13" t="s">
        <v>32</v>
      </c>
    </row>
    <row r="5" spans="1:27" x14ac:dyDescent="0.35">
      <c r="A5" s="64"/>
      <c r="B5" s="64"/>
      <c r="C5" s="64"/>
      <c r="D5" s="64"/>
      <c r="E5" s="64"/>
      <c r="F5" s="64"/>
      <c r="G5" s="64"/>
      <c r="H5" s="20"/>
      <c r="I5" s="66" t="s">
        <v>1</v>
      </c>
      <c r="J5" s="66"/>
      <c r="K5" s="68"/>
      <c r="L5" s="68"/>
      <c r="M5" s="68"/>
      <c r="N5" s="68"/>
      <c r="O5" s="68"/>
      <c r="Q5" s="10">
        <f>IF(MONTH($Q$3)&lt;&gt;MONTH($Q$3-WEEKDAY($Q$3,1)+(ROW(Q5)-ROW($Q$5))*7+(COLUMN(Q5)-COLUMN($Q$5)+1)),"",$Q$3-WEEKDAY($Q$3,1)+(ROW(Q5)-ROW($Q$5))*7+(COLUMN(Q5)-COLUMN($Q$5)+1))</f>
        <v>42736</v>
      </c>
      <c r="R5" s="10">
        <f t="shared" ref="Q5:W10" si="0">IF(MONTH($Q$3)&lt;&gt;MONTH($Q$3-WEEKDAY($Q$3,1)+(ROW(R5)-ROW($Q$5))*7+(COLUMN(R5)-COLUMN($Q$5)+1)),"",$Q$3-WEEKDAY($Q$3,1)+(ROW(R5)-ROW($Q$5))*7+(COLUMN(R5)-COLUMN($Q$5)+1))</f>
        <v>42737</v>
      </c>
      <c r="S5" s="10">
        <f t="shared" si="0"/>
        <v>42738</v>
      </c>
      <c r="T5" s="10">
        <f t="shared" si="0"/>
        <v>42739</v>
      </c>
      <c r="U5" s="10">
        <f t="shared" si="0"/>
        <v>42740</v>
      </c>
      <c r="V5" s="10">
        <f t="shared" si="0"/>
        <v>42741</v>
      </c>
      <c r="W5" s="10">
        <f t="shared" si="0"/>
        <v>42742</v>
      </c>
      <c r="Z5" s="16" t="b">
        <v>0</v>
      </c>
    </row>
    <row r="6" spans="1:27" x14ac:dyDescent="0.35">
      <c r="A6" s="49" t="s">
        <v>12</v>
      </c>
      <c r="B6" s="49"/>
      <c r="C6" s="49"/>
      <c r="D6" s="49"/>
      <c r="E6" s="49"/>
      <c r="F6" s="49"/>
      <c r="G6" s="49"/>
      <c r="H6" s="20"/>
      <c r="I6" s="20"/>
      <c r="J6" s="20"/>
      <c r="K6" s="22"/>
      <c r="L6" s="22"/>
      <c r="M6" s="20"/>
      <c r="N6" s="20"/>
      <c r="O6" s="20"/>
      <c r="Q6" s="10">
        <f t="shared" si="0"/>
        <v>42743</v>
      </c>
      <c r="R6" s="10">
        <f t="shared" si="0"/>
        <v>42744</v>
      </c>
      <c r="S6" s="10">
        <f t="shared" si="0"/>
        <v>42745</v>
      </c>
      <c r="T6" s="10">
        <f t="shared" si="0"/>
        <v>42746</v>
      </c>
      <c r="U6" s="10">
        <f t="shared" si="0"/>
        <v>42747</v>
      </c>
      <c r="V6" s="10">
        <f t="shared" si="0"/>
        <v>42748</v>
      </c>
      <c r="W6" s="10">
        <f t="shared" si="0"/>
        <v>42749</v>
      </c>
      <c r="Y6" s="14" t="s">
        <v>33</v>
      </c>
      <c r="Z6" s="17">
        <v>8</v>
      </c>
      <c r="AA6" s="15" t="s">
        <v>34</v>
      </c>
    </row>
    <row r="7" spans="1:27" x14ac:dyDescent="0.35">
      <c r="A7" s="49" t="s">
        <v>13</v>
      </c>
      <c r="B7" s="49"/>
      <c r="C7" s="49"/>
      <c r="D7" s="49"/>
      <c r="E7" s="49"/>
      <c r="F7" s="49"/>
      <c r="G7" s="49"/>
      <c r="H7" s="20"/>
      <c r="I7" s="66" t="s">
        <v>2</v>
      </c>
      <c r="J7" s="66"/>
      <c r="K7" s="68"/>
      <c r="L7" s="68"/>
      <c r="M7" s="68"/>
      <c r="N7" s="68"/>
      <c r="O7" s="68"/>
      <c r="Q7" s="10">
        <f t="shared" si="0"/>
        <v>42750</v>
      </c>
      <c r="R7" s="10">
        <f t="shared" si="0"/>
        <v>42751</v>
      </c>
      <c r="S7" s="10">
        <f t="shared" si="0"/>
        <v>42752</v>
      </c>
      <c r="T7" s="10">
        <f t="shared" si="0"/>
        <v>42753</v>
      </c>
      <c r="U7" s="10">
        <f t="shared" si="0"/>
        <v>42754</v>
      </c>
      <c r="V7" s="10">
        <f t="shared" si="0"/>
        <v>42755</v>
      </c>
      <c r="W7" s="10">
        <f t="shared" si="0"/>
        <v>42756</v>
      </c>
    </row>
    <row r="8" spans="1:27" x14ac:dyDescent="0.35">
      <c r="A8" s="49" t="s">
        <v>14</v>
      </c>
      <c r="B8" s="49"/>
      <c r="C8" s="49"/>
      <c r="D8" s="49"/>
      <c r="E8" s="49"/>
      <c r="F8" s="49"/>
      <c r="G8" s="49"/>
      <c r="H8" s="20"/>
      <c r="I8" s="20"/>
      <c r="J8" s="20"/>
      <c r="K8" s="22"/>
      <c r="L8" s="22"/>
      <c r="M8" s="20"/>
      <c r="N8" s="20"/>
      <c r="O8" s="20"/>
      <c r="Q8" s="10">
        <f t="shared" si="0"/>
        <v>42757</v>
      </c>
      <c r="R8" s="10">
        <f t="shared" si="0"/>
        <v>42758</v>
      </c>
      <c r="S8" s="10">
        <f t="shared" si="0"/>
        <v>42759</v>
      </c>
      <c r="T8" s="10">
        <f t="shared" si="0"/>
        <v>42760</v>
      </c>
      <c r="U8" s="10">
        <f t="shared" si="0"/>
        <v>42761</v>
      </c>
      <c r="V8" s="10">
        <f t="shared" si="0"/>
        <v>42762</v>
      </c>
      <c r="W8" s="10">
        <f t="shared" si="0"/>
        <v>42763</v>
      </c>
      <c r="Z8" s="16" t="b">
        <v>1</v>
      </c>
    </row>
    <row r="9" spans="1:27" x14ac:dyDescent="0.35">
      <c r="A9" s="49" t="s">
        <v>16</v>
      </c>
      <c r="B9" s="49"/>
      <c r="C9" s="49"/>
      <c r="D9" s="49"/>
      <c r="E9" s="49"/>
      <c r="F9" s="49"/>
      <c r="G9" s="49"/>
      <c r="H9" s="20"/>
      <c r="I9" s="66" t="s">
        <v>3</v>
      </c>
      <c r="J9" s="66"/>
      <c r="K9" s="69">
        <v>42737</v>
      </c>
      <c r="L9" s="70"/>
      <c r="M9" s="20"/>
      <c r="N9" s="20"/>
      <c r="O9" s="23" t="s">
        <v>18</v>
      </c>
      <c r="Q9" s="10">
        <f t="shared" si="0"/>
        <v>42764</v>
      </c>
      <c r="R9" s="10">
        <f t="shared" si="0"/>
        <v>42765</v>
      </c>
      <c r="S9" s="10">
        <f t="shared" si="0"/>
        <v>42766</v>
      </c>
      <c r="T9" s="10" t="str">
        <f t="shared" si="0"/>
        <v/>
      </c>
      <c r="U9" s="10" t="str">
        <f t="shared" si="0"/>
        <v/>
      </c>
      <c r="V9" s="10" t="str">
        <f t="shared" si="0"/>
        <v/>
      </c>
      <c r="W9" s="10" t="str">
        <f t="shared" si="0"/>
        <v/>
      </c>
      <c r="Y9" s="14" t="s">
        <v>33</v>
      </c>
      <c r="Z9" s="17">
        <v>40</v>
      </c>
      <c r="AA9" s="15" t="s">
        <v>34</v>
      </c>
    </row>
    <row r="10" spans="1:27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  <c r="U10" s="10" t="str">
        <f t="shared" si="0"/>
        <v/>
      </c>
      <c r="V10" s="10" t="str">
        <f t="shared" si="0"/>
        <v/>
      </c>
      <c r="W10" s="10" t="str">
        <f t="shared" si="0"/>
        <v/>
      </c>
    </row>
    <row r="11" spans="1:27" s="5" customFormat="1" ht="27.75" customHeight="1" x14ac:dyDescent="0.35">
      <c r="A11" s="46" t="s">
        <v>7</v>
      </c>
      <c r="B11" s="47" t="s">
        <v>8</v>
      </c>
      <c r="C11" s="47" t="s">
        <v>9</v>
      </c>
      <c r="D11" s="48"/>
      <c r="E11" s="47" t="s">
        <v>8</v>
      </c>
      <c r="F11" s="47" t="s">
        <v>9</v>
      </c>
      <c r="G11" s="48"/>
      <c r="H11" s="47" t="s">
        <v>8</v>
      </c>
      <c r="I11" s="47" t="s">
        <v>9</v>
      </c>
      <c r="J11" s="46" t="s">
        <v>10</v>
      </c>
      <c r="K11" s="47" t="s">
        <v>35</v>
      </c>
      <c r="L11" s="47" t="s">
        <v>36</v>
      </c>
      <c r="M11" s="47" t="s">
        <v>37</v>
      </c>
      <c r="N11" s="47" t="s">
        <v>38</v>
      </c>
      <c r="O11" s="47" t="s">
        <v>39</v>
      </c>
      <c r="P11" s="4"/>
    </row>
    <row r="12" spans="1:27" hidden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27" ht="24" customHeight="1" x14ac:dyDescent="0.35">
      <c r="A13" s="24">
        <f>K9</f>
        <v>42737</v>
      </c>
      <c r="B13" s="51">
        <v>0.33333333333333331</v>
      </c>
      <c r="C13" s="51">
        <v>0.41666666666666669</v>
      </c>
      <c r="D13" s="52"/>
      <c r="E13" s="51">
        <v>0.45833333333333331</v>
      </c>
      <c r="F13" s="51">
        <v>0.58333333333333337</v>
      </c>
      <c r="G13" s="52"/>
      <c r="H13" s="51">
        <v>0.625</v>
      </c>
      <c r="I13" s="51">
        <v>0.70833333333333337</v>
      </c>
      <c r="J13" s="25">
        <f>ROUND(IF((OR(B13="",C13="")),0,IF((C13&lt;B13),((C13-B13)*24)+24,(C13-B13)*24))+IF((OR(E13="",F13="")),0,IF((F13&lt;E13),((F13-E13)*24)+24,(F13-E13)*24))+IF((OR(H13="",I13="")),0,IF((I13&lt;H13),((I13-H13)*24)+24,(I13-H13)*24)),2)</f>
        <v>7</v>
      </c>
      <c r="K13" s="26">
        <f>J13-L13</f>
        <v>7</v>
      </c>
      <c r="L13" s="27">
        <f>ROUND(MAX(IF($Z$8,MAX(0,SUM(K$12:K12)+J13-$Z$9),0),IF($Z$5,IF(J13&gt;$Z$6,J13-$Z$6,0),0)),2)</f>
        <v>0</v>
      </c>
      <c r="M13" s="28"/>
      <c r="N13" s="28"/>
      <c r="O13" s="28"/>
      <c r="P13" s="4"/>
      <c r="Q13" s="5"/>
      <c r="R13" s="5"/>
      <c r="S13" s="5"/>
      <c r="T13" s="5"/>
      <c r="U13" s="5"/>
      <c r="V13" s="5"/>
      <c r="W13" s="5"/>
    </row>
    <row r="14" spans="1:27" ht="24" customHeight="1" x14ac:dyDescent="0.35">
      <c r="A14" s="24">
        <f t="shared" ref="A14:A19" si="1">A13+1</f>
        <v>42738</v>
      </c>
      <c r="B14" s="51">
        <v>0.33333333333333331</v>
      </c>
      <c r="C14" s="51">
        <v>0.66666666666666663</v>
      </c>
      <c r="D14" s="52"/>
      <c r="E14" s="51"/>
      <c r="F14" s="51"/>
      <c r="G14" s="52"/>
      <c r="H14" s="51"/>
      <c r="I14" s="51"/>
      <c r="J14" s="25">
        <f t="shared" ref="J14:J19" si="2">ROUND(IF((OR(B14="",C14="")),0,IF((C14&lt;B14),((C14-B14)*24)+24,(C14-B14)*24))+IF((OR(E14="",F14="")),0,IF((F14&lt;E14),((F14-E14)*24)+24,(F14-E14)*24))+IF((OR(H14="",I14="")),0,IF((I14&lt;H14),((I14-H14)*24)+24,(I14-H14)*24)),2)</f>
        <v>8</v>
      </c>
      <c r="K14" s="26">
        <f t="shared" ref="K14:K19" si="3">J14-L14</f>
        <v>8</v>
      </c>
      <c r="L14" s="27">
        <f>ROUND(MAX(IF($Z$8,MAX(0,SUM(K$12:K13)+J14-$Z$9),0),IF($Z$5,IF(J14&gt;$Z$6,J14-$Z$6,0),0)),2)</f>
        <v>0</v>
      </c>
      <c r="M14" s="28"/>
      <c r="N14" s="28"/>
      <c r="O14" s="28"/>
      <c r="P14" s="4"/>
    </row>
    <row r="15" spans="1:27" ht="24" customHeight="1" x14ac:dyDescent="0.35">
      <c r="A15" s="24">
        <f t="shared" si="1"/>
        <v>42739</v>
      </c>
      <c r="B15" s="51"/>
      <c r="C15" s="51"/>
      <c r="D15" s="52"/>
      <c r="E15" s="51"/>
      <c r="F15" s="51"/>
      <c r="G15" s="52"/>
      <c r="H15" s="51"/>
      <c r="I15" s="51"/>
      <c r="J15" s="25">
        <f t="shared" si="2"/>
        <v>0</v>
      </c>
      <c r="K15" s="26">
        <f t="shared" si="3"/>
        <v>0</v>
      </c>
      <c r="L15" s="27">
        <f>ROUND(MAX(IF($Z$8,MAX(0,SUM(K$12:K14)+J15-$Z$9),0),IF($Z$5,IF(J15&gt;$Z$6,J15-$Z$6,0),0)),2)</f>
        <v>0</v>
      </c>
      <c r="M15" s="28"/>
      <c r="N15" s="28"/>
      <c r="O15" s="28"/>
      <c r="P15" s="4"/>
    </row>
    <row r="16" spans="1:27" ht="24" customHeight="1" x14ac:dyDescent="0.35">
      <c r="A16" s="24">
        <f t="shared" si="1"/>
        <v>42740</v>
      </c>
      <c r="B16" s="51"/>
      <c r="C16" s="51"/>
      <c r="D16" s="52"/>
      <c r="E16" s="51"/>
      <c r="F16" s="51"/>
      <c r="G16" s="52"/>
      <c r="H16" s="51"/>
      <c r="I16" s="51"/>
      <c r="J16" s="25">
        <f t="shared" si="2"/>
        <v>0</v>
      </c>
      <c r="K16" s="26">
        <f t="shared" si="3"/>
        <v>0</v>
      </c>
      <c r="L16" s="27">
        <f>ROUND(MAX(IF($Z$8,MAX(0,SUM(K$12:K15)+J16-$Z$9),0),IF($Z$5,IF(J16&gt;$Z$6,J16-$Z$6,0),0)),2)</f>
        <v>0</v>
      </c>
      <c r="M16" s="28"/>
      <c r="N16" s="28"/>
      <c r="O16" s="28"/>
      <c r="P16" s="4"/>
    </row>
    <row r="17" spans="1:16" ht="24" customHeight="1" x14ac:dyDescent="0.35">
      <c r="A17" s="24">
        <f t="shared" si="1"/>
        <v>42741</v>
      </c>
      <c r="B17" s="51"/>
      <c r="C17" s="51"/>
      <c r="D17" s="52"/>
      <c r="E17" s="51"/>
      <c r="F17" s="51"/>
      <c r="G17" s="52"/>
      <c r="H17" s="51"/>
      <c r="I17" s="51"/>
      <c r="J17" s="25">
        <f t="shared" si="2"/>
        <v>0</v>
      </c>
      <c r="K17" s="26">
        <f t="shared" si="3"/>
        <v>0</v>
      </c>
      <c r="L17" s="27">
        <f>ROUND(MAX(IF($Z$8,MAX(0,SUM(K$12:K16)+J17-$Z$9),0),IF($Z$5,IF(J17&gt;$Z$6,J17-$Z$6,0),0)),2)</f>
        <v>0</v>
      </c>
      <c r="M17" s="28"/>
      <c r="N17" s="28"/>
      <c r="O17" s="28"/>
      <c r="P17" s="4"/>
    </row>
    <row r="18" spans="1:16" ht="24" customHeight="1" x14ac:dyDescent="0.35">
      <c r="A18" s="24">
        <f t="shared" si="1"/>
        <v>42742</v>
      </c>
      <c r="B18" s="51"/>
      <c r="C18" s="51"/>
      <c r="D18" s="52"/>
      <c r="E18" s="51"/>
      <c r="F18" s="51"/>
      <c r="G18" s="52"/>
      <c r="H18" s="51"/>
      <c r="I18" s="51"/>
      <c r="J18" s="25">
        <f t="shared" si="2"/>
        <v>0</v>
      </c>
      <c r="K18" s="26">
        <f t="shared" si="3"/>
        <v>0</v>
      </c>
      <c r="L18" s="27">
        <f>ROUND(MAX(IF($Z$8,MAX(0,SUM(K$12:K17)+J18-$Z$9),0),IF($Z$5,IF(J18&gt;$Z$6,J18-$Z$6,0),0)),2)</f>
        <v>0</v>
      </c>
      <c r="M18" s="28"/>
      <c r="N18" s="28"/>
      <c r="O18" s="28"/>
      <c r="P18" s="4"/>
    </row>
    <row r="19" spans="1:16" ht="24" customHeight="1" x14ac:dyDescent="0.35">
      <c r="A19" s="24">
        <f t="shared" si="1"/>
        <v>42743</v>
      </c>
      <c r="B19" s="51"/>
      <c r="C19" s="51"/>
      <c r="D19" s="52"/>
      <c r="E19" s="51"/>
      <c r="F19" s="51"/>
      <c r="G19" s="52"/>
      <c r="H19" s="51"/>
      <c r="I19" s="51"/>
      <c r="J19" s="25">
        <f t="shared" si="2"/>
        <v>0</v>
      </c>
      <c r="K19" s="26">
        <f t="shared" si="3"/>
        <v>0</v>
      </c>
      <c r="L19" s="27">
        <f>ROUND(MAX(IF($Z$8,MAX(0,SUM(K$12:K18)+J19-$Z$9),0),IF($Z$5,IF(J19&gt;$Z$6,J19-$Z$6,0),0)),2)</f>
        <v>0</v>
      </c>
      <c r="M19" s="28"/>
      <c r="N19" s="28"/>
      <c r="O19" s="28"/>
      <c r="P19" s="4"/>
    </row>
    <row r="20" spans="1:16" ht="24" customHeight="1" x14ac:dyDescent="0.35">
      <c r="A20" s="20"/>
      <c r="B20" s="20"/>
      <c r="C20" s="20"/>
      <c r="D20" s="20"/>
      <c r="E20" s="20"/>
      <c r="F20" s="20"/>
      <c r="G20" s="20"/>
      <c r="H20" s="20"/>
      <c r="I20" s="62" t="s">
        <v>15</v>
      </c>
      <c r="J20" s="62"/>
      <c r="K20" s="29">
        <f>SUM(K13:K19)</f>
        <v>15</v>
      </c>
      <c r="L20" s="29">
        <f>SUM(L13:L19)</f>
        <v>0</v>
      </c>
      <c r="M20" s="29">
        <f>SUM(M13:M19)</f>
        <v>0</v>
      </c>
      <c r="N20" s="29">
        <f>SUM(N13:N19)</f>
        <v>0</v>
      </c>
      <c r="O20" s="29">
        <f>SUM(O13:O19)</f>
        <v>0</v>
      </c>
      <c r="P20" s="4"/>
    </row>
    <row r="21" spans="1:16" ht="24" customHeight="1" x14ac:dyDescent="0.35">
      <c r="A21" s="20"/>
      <c r="B21" s="20"/>
      <c r="C21" s="20"/>
      <c r="D21" s="20"/>
      <c r="E21" s="20"/>
      <c r="F21" s="20"/>
      <c r="G21" s="20"/>
      <c r="H21" s="20"/>
      <c r="I21" s="62" t="s">
        <v>19</v>
      </c>
      <c r="J21" s="65"/>
      <c r="K21" s="30">
        <v>15</v>
      </c>
      <c r="L21" s="31">
        <f>1.5*K21</f>
        <v>22.5</v>
      </c>
      <c r="M21" s="30">
        <v>15</v>
      </c>
      <c r="N21" s="30">
        <v>15</v>
      </c>
      <c r="O21" s="30">
        <v>15</v>
      </c>
      <c r="P21" s="4"/>
    </row>
    <row r="22" spans="1:16" ht="24" customHeight="1" x14ac:dyDescent="0.35">
      <c r="A22" s="61"/>
      <c r="B22" s="61"/>
      <c r="C22" s="61"/>
      <c r="D22" s="6"/>
      <c r="E22" s="63"/>
      <c r="F22" s="60"/>
      <c r="I22" s="62" t="s">
        <v>30</v>
      </c>
      <c r="J22" s="62"/>
      <c r="K22" s="32">
        <f>ROUND(K21*K20,2)</f>
        <v>225</v>
      </c>
      <c r="L22" s="32">
        <f>ROUND(L21*L20,2)</f>
        <v>0</v>
      </c>
      <c r="M22" s="32">
        <f>ROUND(M21*M20,2)</f>
        <v>0</v>
      </c>
      <c r="N22" s="32">
        <f>ROUND(N21*N20,2)</f>
        <v>0</v>
      </c>
      <c r="O22" s="32">
        <f>ROUND(O21*O20,2)</f>
        <v>0</v>
      </c>
      <c r="P22" s="4"/>
    </row>
    <row r="23" spans="1:16" x14ac:dyDescent="0.35">
      <c r="A23" s="59" t="s">
        <v>4</v>
      </c>
      <c r="B23" s="59"/>
      <c r="C23" s="59"/>
      <c r="D23" s="6"/>
      <c r="E23" s="59" t="s">
        <v>0</v>
      </c>
      <c r="F23" s="59"/>
      <c r="I23" s="20"/>
      <c r="J23" s="20"/>
      <c r="K23" s="20"/>
      <c r="L23" s="20"/>
      <c r="M23" s="20"/>
      <c r="N23" s="20"/>
      <c r="O23" s="20"/>
    </row>
    <row r="24" spans="1:16" ht="26.25" customHeight="1" x14ac:dyDescent="0.35">
      <c r="A24" s="61"/>
      <c r="B24" s="61"/>
      <c r="C24" s="61"/>
      <c r="D24" s="6"/>
      <c r="E24" s="60"/>
      <c r="F24" s="60"/>
      <c r="I24" s="20"/>
      <c r="J24" s="20"/>
      <c r="K24" s="20"/>
      <c r="L24" s="20"/>
      <c r="M24" s="33" t="s">
        <v>29</v>
      </c>
      <c r="N24" s="53">
        <f>SUM(K22:O22)</f>
        <v>225</v>
      </c>
      <c r="O24" s="53"/>
    </row>
    <row r="25" spans="1:16" x14ac:dyDescent="0.35">
      <c r="A25" s="59" t="s">
        <v>5</v>
      </c>
      <c r="B25" s="59"/>
      <c r="C25" s="59"/>
      <c r="D25" s="6"/>
      <c r="E25" s="59" t="s">
        <v>0</v>
      </c>
      <c r="F25" s="59"/>
      <c r="I25" s="20"/>
      <c r="J25" s="34" t="s">
        <v>31</v>
      </c>
      <c r="K25" s="20"/>
      <c r="L25" s="20"/>
      <c r="M25" s="20"/>
      <c r="N25" s="20"/>
      <c r="O25" s="20"/>
    </row>
    <row r="26" spans="1:16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</sheetData>
  <mergeCells count="23">
    <mergeCell ref="Q2:R2"/>
    <mergeCell ref="A1:O1"/>
    <mergeCell ref="K5:O5"/>
    <mergeCell ref="I9:J9"/>
    <mergeCell ref="I7:J7"/>
    <mergeCell ref="K7:O7"/>
    <mergeCell ref="K9:L9"/>
    <mergeCell ref="N24:O24"/>
    <mergeCell ref="V2:W2"/>
    <mergeCell ref="Q3:W3"/>
    <mergeCell ref="A25:C25"/>
    <mergeCell ref="A23:C23"/>
    <mergeCell ref="E23:F23"/>
    <mergeCell ref="E25:F25"/>
    <mergeCell ref="E24:F24"/>
    <mergeCell ref="A24:C24"/>
    <mergeCell ref="I22:J22"/>
    <mergeCell ref="E22:F22"/>
    <mergeCell ref="I20:J20"/>
    <mergeCell ref="A5:G5"/>
    <mergeCell ref="I21:J21"/>
    <mergeCell ref="A22:C22"/>
    <mergeCell ref="I5:J5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H13:I19 B13:C19 E13:F19" xr:uid="{00000000-0002-0000-00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24</xdr:col>
                    <xdr:colOff>31750</xdr:colOff>
                    <xdr:row>3</xdr:row>
                    <xdr:rowOff>241300</xdr:rowOff>
                  </from>
                  <to>
                    <xdr:col>24</xdr:col>
                    <xdr:colOff>603250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24</xdr:col>
                    <xdr:colOff>31750</xdr:colOff>
                    <xdr:row>6</xdr:row>
                    <xdr:rowOff>165100</xdr:rowOff>
                  </from>
                  <to>
                    <xdr:col>24</xdr:col>
                    <xdr:colOff>603250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A35"/>
  <sheetViews>
    <sheetView showGridLines="0" topLeftCell="A32" workbookViewId="0">
      <selection activeCell="P2" sqref="A2:P2"/>
    </sheetView>
  </sheetViews>
  <sheetFormatPr defaultColWidth="9.09765625" defaultRowHeight="13.5" x14ac:dyDescent="0.35"/>
  <cols>
    <col min="1" max="1" width="11" style="3" customWidth="1"/>
    <col min="2" max="3" width="7.59765625" style="3" customWidth="1"/>
    <col min="4" max="4" width="2" style="3" customWidth="1"/>
    <col min="5" max="6" width="7.59765625" style="3" customWidth="1"/>
    <col min="7" max="7" width="2" style="3" customWidth="1"/>
    <col min="8" max="9" width="7.59765625" style="3" customWidth="1"/>
    <col min="10" max="10" width="6.59765625" style="3" customWidth="1"/>
    <col min="11" max="15" width="8.8984375" style="3" customWidth="1"/>
    <col min="16" max="16" width="9.09765625" style="3" customWidth="1"/>
    <col min="17" max="24" width="3.09765625" style="3" customWidth="1"/>
    <col min="25" max="25" width="10.296875" style="3" customWidth="1"/>
    <col min="26" max="16384" width="9.09765625" style="3"/>
  </cols>
  <sheetData>
    <row r="1" spans="1:27" s="1" customFormat="1" ht="32.25" customHeight="1" x14ac:dyDescent="0.25">
      <c r="A1" s="67" t="s">
        <v>17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Y1" s="18"/>
    </row>
    <row r="2" spans="1:27" s="1" customFormat="1" ht="15" customHeight="1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Q2" s="54">
        <v>2017</v>
      </c>
      <c r="R2" s="55"/>
      <c r="S2" s="3"/>
      <c r="T2" s="3"/>
      <c r="U2" s="12" t="s">
        <v>21</v>
      </c>
      <c r="V2" s="54">
        <v>1</v>
      </c>
      <c r="W2" s="55"/>
      <c r="Y2" s="3"/>
    </row>
    <row r="3" spans="1:27" ht="15.5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Q3" s="56">
        <f>DATE(Q2,V2,1)</f>
        <v>42736</v>
      </c>
      <c r="R3" s="57"/>
      <c r="S3" s="57"/>
      <c r="T3" s="57"/>
      <c r="U3" s="57"/>
      <c r="V3" s="57"/>
      <c r="W3" s="58"/>
    </row>
    <row r="4" spans="1:27" ht="20.5" x14ac:dyDescent="0.45">
      <c r="A4" s="50" t="s">
        <v>11</v>
      </c>
      <c r="B4" s="50"/>
      <c r="C4" s="50"/>
      <c r="D4" s="50"/>
      <c r="E4" s="50"/>
      <c r="F4" s="50"/>
      <c r="G4" s="50"/>
      <c r="H4" s="50"/>
      <c r="I4" s="20"/>
      <c r="J4" s="20"/>
      <c r="K4" s="20"/>
      <c r="L4" s="20"/>
      <c r="M4" s="20"/>
      <c r="N4" s="20"/>
      <c r="O4" s="20"/>
      <c r="Q4" s="7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9" t="s">
        <v>28</v>
      </c>
      <c r="Y4" s="13" t="s">
        <v>32</v>
      </c>
    </row>
    <row r="5" spans="1:27" x14ac:dyDescent="0.35">
      <c r="A5" s="64"/>
      <c r="B5" s="64"/>
      <c r="C5" s="64"/>
      <c r="D5" s="64"/>
      <c r="E5" s="64"/>
      <c r="F5" s="64"/>
      <c r="G5" s="64"/>
      <c r="H5" s="20"/>
      <c r="I5" s="66" t="s">
        <v>1</v>
      </c>
      <c r="J5" s="66"/>
      <c r="K5" s="68"/>
      <c r="L5" s="68"/>
      <c r="M5" s="68"/>
      <c r="N5" s="68"/>
      <c r="O5" s="68"/>
      <c r="Q5" s="10">
        <f t="shared" ref="Q5:W10" si="0">IF(MONTH($Q$3)&lt;&gt;MONTH($Q$3-WEEKDAY($Q$3,1)+(ROW(Q5)-ROW($Q$5))*7+(COLUMN(Q5)-COLUMN($Q$5)+1)),"",$Q$3-WEEKDAY($Q$3,1)+(ROW(Q5)-ROW($Q$5))*7+(COLUMN(Q5)-COLUMN($Q$5)+1))</f>
        <v>42736</v>
      </c>
      <c r="R5" s="10">
        <f t="shared" si="0"/>
        <v>42737</v>
      </c>
      <c r="S5" s="10">
        <f t="shared" si="0"/>
        <v>42738</v>
      </c>
      <c r="T5" s="10">
        <f t="shared" si="0"/>
        <v>42739</v>
      </c>
      <c r="U5" s="10">
        <f t="shared" si="0"/>
        <v>42740</v>
      </c>
      <c r="V5" s="10">
        <f t="shared" si="0"/>
        <v>42741</v>
      </c>
      <c r="W5" s="10">
        <f t="shared" si="0"/>
        <v>42742</v>
      </c>
      <c r="Z5" s="16" t="b">
        <v>0</v>
      </c>
    </row>
    <row r="6" spans="1:27" x14ac:dyDescent="0.35">
      <c r="A6" s="49" t="s">
        <v>12</v>
      </c>
      <c r="B6" s="49"/>
      <c r="C6" s="49"/>
      <c r="D6" s="49"/>
      <c r="E6" s="49"/>
      <c r="F6" s="49"/>
      <c r="G6" s="49"/>
      <c r="H6" s="20"/>
      <c r="I6" s="20"/>
      <c r="J6" s="20"/>
      <c r="K6" s="22"/>
      <c r="L6" s="22"/>
      <c r="M6" s="20"/>
      <c r="N6" s="20"/>
      <c r="O6" s="20"/>
      <c r="Q6" s="10">
        <f t="shared" si="0"/>
        <v>42743</v>
      </c>
      <c r="R6" s="10">
        <f t="shared" si="0"/>
        <v>42744</v>
      </c>
      <c r="S6" s="10">
        <f t="shared" si="0"/>
        <v>42745</v>
      </c>
      <c r="T6" s="10">
        <f t="shared" si="0"/>
        <v>42746</v>
      </c>
      <c r="U6" s="10">
        <f t="shared" si="0"/>
        <v>42747</v>
      </c>
      <c r="V6" s="10">
        <f t="shared" si="0"/>
        <v>42748</v>
      </c>
      <c r="W6" s="10">
        <f t="shared" si="0"/>
        <v>42749</v>
      </c>
      <c r="Y6" s="14" t="s">
        <v>33</v>
      </c>
      <c r="Z6" s="17">
        <v>8</v>
      </c>
      <c r="AA6" s="15" t="s">
        <v>34</v>
      </c>
    </row>
    <row r="7" spans="1:27" x14ac:dyDescent="0.35">
      <c r="A7" s="49" t="s">
        <v>13</v>
      </c>
      <c r="B7" s="49"/>
      <c r="C7" s="49"/>
      <c r="D7" s="49"/>
      <c r="E7" s="49"/>
      <c r="F7" s="49"/>
      <c r="G7" s="49"/>
      <c r="H7" s="20"/>
      <c r="I7" s="66" t="s">
        <v>2</v>
      </c>
      <c r="J7" s="66"/>
      <c r="K7" s="68"/>
      <c r="L7" s="68"/>
      <c r="M7" s="68"/>
      <c r="N7" s="68"/>
      <c r="O7" s="68"/>
      <c r="Q7" s="10">
        <f t="shared" si="0"/>
        <v>42750</v>
      </c>
      <c r="R7" s="10">
        <f t="shared" si="0"/>
        <v>42751</v>
      </c>
      <c r="S7" s="10">
        <f t="shared" si="0"/>
        <v>42752</v>
      </c>
      <c r="T7" s="10">
        <f t="shared" si="0"/>
        <v>42753</v>
      </c>
      <c r="U7" s="10">
        <f t="shared" si="0"/>
        <v>42754</v>
      </c>
      <c r="V7" s="10">
        <f t="shared" si="0"/>
        <v>42755</v>
      </c>
      <c r="W7" s="10">
        <f t="shared" si="0"/>
        <v>42756</v>
      </c>
    </row>
    <row r="8" spans="1:27" x14ac:dyDescent="0.35">
      <c r="A8" s="49" t="s">
        <v>14</v>
      </c>
      <c r="B8" s="49"/>
      <c r="C8" s="49"/>
      <c r="D8" s="49"/>
      <c r="E8" s="49"/>
      <c r="F8" s="49"/>
      <c r="G8" s="49"/>
      <c r="H8" s="20"/>
      <c r="I8" s="20"/>
      <c r="J8" s="20"/>
      <c r="K8" s="22"/>
      <c r="L8" s="22"/>
      <c r="M8" s="20"/>
      <c r="N8" s="20"/>
      <c r="O8" s="20"/>
      <c r="Q8" s="10">
        <f t="shared" si="0"/>
        <v>42757</v>
      </c>
      <c r="R8" s="10">
        <f t="shared" si="0"/>
        <v>42758</v>
      </c>
      <c r="S8" s="10">
        <f t="shared" si="0"/>
        <v>42759</v>
      </c>
      <c r="T8" s="10">
        <f t="shared" si="0"/>
        <v>42760</v>
      </c>
      <c r="U8" s="10">
        <f t="shared" si="0"/>
        <v>42761</v>
      </c>
      <c r="V8" s="10">
        <f t="shared" si="0"/>
        <v>42762</v>
      </c>
      <c r="W8" s="10">
        <f t="shared" si="0"/>
        <v>42763</v>
      </c>
      <c r="Z8" s="16" t="b">
        <v>1</v>
      </c>
    </row>
    <row r="9" spans="1:27" x14ac:dyDescent="0.35">
      <c r="A9" s="49" t="s">
        <v>16</v>
      </c>
      <c r="B9" s="49"/>
      <c r="C9" s="49"/>
      <c r="D9" s="49"/>
      <c r="E9" s="49"/>
      <c r="F9" s="49"/>
      <c r="G9" s="49"/>
      <c r="H9" s="20"/>
      <c r="I9" s="66" t="s">
        <v>3</v>
      </c>
      <c r="J9" s="66"/>
      <c r="K9" s="69">
        <v>42737</v>
      </c>
      <c r="L9" s="70"/>
      <c r="M9" s="20"/>
      <c r="N9" s="20"/>
      <c r="O9" s="23" t="s">
        <v>18</v>
      </c>
      <c r="Q9" s="10">
        <f t="shared" si="0"/>
        <v>42764</v>
      </c>
      <c r="R9" s="10">
        <f t="shared" si="0"/>
        <v>42765</v>
      </c>
      <c r="S9" s="10">
        <f t="shared" si="0"/>
        <v>42766</v>
      </c>
      <c r="T9" s="10" t="str">
        <f t="shared" si="0"/>
        <v/>
      </c>
      <c r="U9" s="10" t="str">
        <f t="shared" si="0"/>
        <v/>
      </c>
      <c r="V9" s="10" t="str">
        <f t="shared" si="0"/>
        <v/>
      </c>
      <c r="W9" s="10" t="str">
        <f t="shared" si="0"/>
        <v/>
      </c>
      <c r="Y9" s="14" t="s">
        <v>33</v>
      </c>
      <c r="Z9" s="17">
        <v>40</v>
      </c>
      <c r="AA9" s="15" t="s">
        <v>34</v>
      </c>
    </row>
    <row r="10" spans="1:27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  <c r="U10" s="10" t="str">
        <f t="shared" si="0"/>
        <v/>
      </c>
      <c r="V10" s="10" t="str">
        <f t="shared" si="0"/>
        <v/>
      </c>
      <c r="W10" s="10" t="str">
        <f t="shared" si="0"/>
        <v/>
      </c>
    </row>
    <row r="11" spans="1:27" s="5" customFormat="1" ht="27.75" customHeight="1" x14ac:dyDescent="0.35">
      <c r="A11" s="46" t="s">
        <v>7</v>
      </c>
      <c r="B11" s="47" t="s">
        <v>8</v>
      </c>
      <c r="C11" s="47" t="s">
        <v>9</v>
      </c>
      <c r="D11" s="48"/>
      <c r="E11" s="47" t="s">
        <v>8</v>
      </c>
      <c r="F11" s="47" t="s">
        <v>9</v>
      </c>
      <c r="G11" s="48"/>
      <c r="H11" s="47" t="s">
        <v>8</v>
      </c>
      <c r="I11" s="47" t="s">
        <v>9</v>
      </c>
      <c r="J11" s="46" t="s">
        <v>10</v>
      </c>
      <c r="K11" s="47" t="s">
        <v>35</v>
      </c>
      <c r="L11" s="47" t="s">
        <v>36</v>
      </c>
      <c r="M11" s="47" t="s">
        <v>37</v>
      </c>
      <c r="N11" s="47" t="s">
        <v>38</v>
      </c>
      <c r="O11" s="47" t="s">
        <v>39</v>
      </c>
      <c r="P11" s="4"/>
    </row>
    <row r="12" spans="1:27" hidden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27" ht="24" customHeight="1" x14ac:dyDescent="0.35">
      <c r="A13" s="24">
        <f>K9</f>
        <v>42737</v>
      </c>
      <c r="B13" s="51">
        <v>0.33333333333333331</v>
      </c>
      <c r="C13" s="51">
        <v>0.41666666666666669</v>
      </c>
      <c r="D13" s="52"/>
      <c r="E13" s="51">
        <v>0.45833333333333331</v>
      </c>
      <c r="F13" s="51">
        <v>0.58333333333333337</v>
      </c>
      <c r="G13" s="52"/>
      <c r="H13" s="51">
        <v>0.625</v>
      </c>
      <c r="I13" s="51">
        <v>0.70833333333333337</v>
      </c>
      <c r="J13" s="25">
        <f>ROUND(IF((OR(B13="",C13="")),0,IF((C13&lt;B13),((C13-B13)*24)+24,(C13-B13)*24))+IF((OR(E13="",F13="")),0,IF((F13&lt;E13),((F13-E13)*24)+24,(F13-E13)*24))+IF((OR(H13="",I13="")),0,IF((I13&lt;H13),((I13-H13)*24)+24,(I13-H13)*24)),2)</f>
        <v>7</v>
      </c>
      <c r="K13" s="26">
        <f t="shared" ref="K13:K19" si="1">J13-L13</f>
        <v>7</v>
      </c>
      <c r="L13" s="27">
        <f>ROUND(MAX(IF($Z$8,MAX(0,SUM(K$12:K12)+J13-$Z$9),0),IF($Z$5,IF(J13&gt;$Z$6,J13-$Z$6,0),0)),2)</f>
        <v>0</v>
      </c>
      <c r="M13" s="28"/>
      <c r="N13" s="28"/>
      <c r="O13" s="28"/>
      <c r="P13" s="4"/>
      <c r="Q13" s="5"/>
      <c r="R13" s="5"/>
      <c r="S13" s="5"/>
      <c r="T13" s="5"/>
      <c r="U13" s="5"/>
      <c r="V13" s="5"/>
      <c r="W13" s="5"/>
    </row>
    <row r="14" spans="1:27" ht="24" customHeight="1" x14ac:dyDescent="0.35">
      <c r="A14" s="24">
        <f t="shared" ref="A14:A19" si="2">A13+1</f>
        <v>42738</v>
      </c>
      <c r="B14" s="51">
        <v>0.33333333333333331</v>
      </c>
      <c r="C14" s="51">
        <v>0.66666666666666663</v>
      </c>
      <c r="D14" s="52"/>
      <c r="E14" s="51"/>
      <c r="F14" s="51"/>
      <c r="G14" s="52"/>
      <c r="H14" s="51"/>
      <c r="I14" s="51"/>
      <c r="J14" s="25">
        <f t="shared" ref="J14:J19" si="3">ROUND(IF((OR(B14="",C14="")),0,IF((C14&lt;B14),((C14-B14)*24)+24,(C14-B14)*24))+IF((OR(E14="",F14="")),0,IF((F14&lt;E14),((F14-E14)*24)+24,(F14-E14)*24))+IF((OR(H14="",I14="")),0,IF((I14&lt;H14),((I14-H14)*24)+24,(I14-H14)*24)),2)</f>
        <v>8</v>
      </c>
      <c r="K14" s="26">
        <f t="shared" si="1"/>
        <v>8</v>
      </c>
      <c r="L14" s="27">
        <f>ROUND(MAX(IF($Z$8,MAX(0,SUM(K$12:K13)+J14-$Z$9),0),IF($Z$5,IF(J14&gt;$Z$6,J14-$Z$6,0),0)),2)</f>
        <v>0</v>
      </c>
      <c r="M14" s="28"/>
      <c r="N14" s="28"/>
      <c r="O14" s="28"/>
      <c r="P14" s="4"/>
    </row>
    <row r="15" spans="1:27" ht="24" customHeight="1" x14ac:dyDescent="0.35">
      <c r="A15" s="24">
        <f t="shared" si="2"/>
        <v>42739</v>
      </c>
      <c r="B15" s="51"/>
      <c r="C15" s="51"/>
      <c r="D15" s="52"/>
      <c r="E15" s="51"/>
      <c r="F15" s="51"/>
      <c r="G15" s="52"/>
      <c r="H15" s="51"/>
      <c r="I15" s="51"/>
      <c r="J15" s="25">
        <f t="shared" si="3"/>
        <v>0</v>
      </c>
      <c r="K15" s="26">
        <f t="shared" si="1"/>
        <v>0</v>
      </c>
      <c r="L15" s="27">
        <f>ROUND(MAX(IF($Z$8,MAX(0,SUM(K$12:K14)+J15-$Z$9),0),IF($Z$5,IF(J15&gt;$Z$6,J15-$Z$6,0),0)),2)</f>
        <v>0</v>
      </c>
      <c r="M15" s="28"/>
      <c r="N15" s="28"/>
      <c r="O15" s="28"/>
      <c r="P15" s="4"/>
    </row>
    <row r="16" spans="1:27" ht="24" customHeight="1" x14ac:dyDescent="0.35">
      <c r="A16" s="24">
        <f t="shared" si="2"/>
        <v>42740</v>
      </c>
      <c r="B16" s="51"/>
      <c r="C16" s="51"/>
      <c r="D16" s="52"/>
      <c r="E16" s="51"/>
      <c r="F16" s="51"/>
      <c r="G16" s="52"/>
      <c r="H16" s="51"/>
      <c r="I16" s="51"/>
      <c r="J16" s="25">
        <f t="shared" si="3"/>
        <v>0</v>
      </c>
      <c r="K16" s="26">
        <f t="shared" si="1"/>
        <v>0</v>
      </c>
      <c r="L16" s="27">
        <f>ROUND(MAX(IF($Z$8,MAX(0,SUM(K$12:K15)+J16-$Z$9),0),IF($Z$5,IF(J16&gt;$Z$6,J16-$Z$6,0),0)),2)</f>
        <v>0</v>
      </c>
      <c r="M16" s="28"/>
      <c r="N16" s="28"/>
      <c r="O16" s="28"/>
      <c r="P16" s="4"/>
    </row>
    <row r="17" spans="1:23" ht="24" customHeight="1" x14ac:dyDescent="0.35">
      <c r="A17" s="24">
        <f t="shared" si="2"/>
        <v>42741</v>
      </c>
      <c r="B17" s="51"/>
      <c r="C17" s="51"/>
      <c r="D17" s="52"/>
      <c r="E17" s="51"/>
      <c r="F17" s="51"/>
      <c r="G17" s="52"/>
      <c r="H17" s="51"/>
      <c r="I17" s="51"/>
      <c r="J17" s="25">
        <f t="shared" si="3"/>
        <v>0</v>
      </c>
      <c r="K17" s="26">
        <f t="shared" si="1"/>
        <v>0</v>
      </c>
      <c r="L17" s="27">
        <f>ROUND(MAX(IF($Z$8,MAX(0,SUM(K$12:K16)+J17-$Z$9),0),IF($Z$5,IF(J17&gt;$Z$6,J17-$Z$6,0),0)),2)</f>
        <v>0</v>
      </c>
      <c r="M17" s="28"/>
      <c r="N17" s="28"/>
      <c r="O17" s="28"/>
      <c r="P17" s="4"/>
    </row>
    <row r="18" spans="1:23" ht="24" customHeight="1" x14ac:dyDescent="0.35">
      <c r="A18" s="24">
        <f t="shared" si="2"/>
        <v>42742</v>
      </c>
      <c r="B18" s="51"/>
      <c r="C18" s="51"/>
      <c r="D18" s="52"/>
      <c r="E18" s="51"/>
      <c r="F18" s="51"/>
      <c r="G18" s="52"/>
      <c r="H18" s="51"/>
      <c r="I18" s="51"/>
      <c r="J18" s="25">
        <f t="shared" si="3"/>
        <v>0</v>
      </c>
      <c r="K18" s="26">
        <f t="shared" si="1"/>
        <v>0</v>
      </c>
      <c r="L18" s="27">
        <f>ROUND(MAX(IF($Z$8,MAX(0,SUM(K$12:K17)+J18-$Z$9),0),IF($Z$5,IF(J18&gt;$Z$6,J18-$Z$6,0),0)),2)</f>
        <v>0</v>
      </c>
      <c r="M18" s="28"/>
      <c r="N18" s="28"/>
      <c r="O18" s="28"/>
      <c r="P18" s="4"/>
    </row>
    <row r="19" spans="1:23" ht="24" customHeight="1" x14ac:dyDescent="0.35">
      <c r="A19" s="24">
        <f t="shared" si="2"/>
        <v>42743</v>
      </c>
      <c r="B19" s="51"/>
      <c r="C19" s="51"/>
      <c r="D19" s="52"/>
      <c r="E19" s="51"/>
      <c r="F19" s="51"/>
      <c r="G19" s="52"/>
      <c r="H19" s="51"/>
      <c r="I19" s="51"/>
      <c r="J19" s="25">
        <f t="shared" si="3"/>
        <v>0</v>
      </c>
      <c r="K19" s="26">
        <f t="shared" si="1"/>
        <v>0</v>
      </c>
      <c r="L19" s="27">
        <f>ROUND(MAX(IF($Z$8,MAX(0,SUM(K$12:K18)+J19-$Z$9),0),IF($Z$5,IF(J19&gt;$Z$6,J19-$Z$6,0),0)),2)</f>
        <v>0</v>
      </c>
      <c r="M19" s="28"/>
      <c r="N19" s="28"/>
      <c r="O19" s="28"/>
      <c r="P19" s="4"/>
    </row>
    <row r="20" spans="1:23" ht="24" customHeight="1" x14ac:dyDescent="0.35">
      <c r="A20" s="20"/>
      <c r="B20" s="20"/>
      <c r="C20" s="20"/>
      <c r="D20" s="20"/>
      <c r="E20" s="20"/>
      <c r="F20" s="20"/>
      <c r="G20" s="20"/>
      <c r="H20" s="20"/>
      <c r="I20" s="62" t="s">
        <v>15</v>
      </c>
      <c r="J20" s="62"/>
      <c r="K20" s="29">
        <f>SUM(K13:K19)</f>
        <v>15</v>
      </c>
      <c r="L20" s="29">
        <f>SUM(L13:L19)</f>
        <v>0</v>
      </c>
      <c r="M20" s="29">
        <f>SUM(M13:M19)</f>
        <v>0</v>
      </c>
      <c r="N20" s="29">
        <f>SUM(N13:N19)</f>
        <v>0</v>
      </c>
      <c r="O20" s="29">
        <f>SUM(O13:O19)</f>
        <v>0</v>
      </c>
      <c r="P20" s="4"/>
    </row>
    <row r="21" spans="1:23" hidden="1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23" ht="24" customHeight="1" x14ac:dyDescent="0.35">
      <c r="A22" s="24">
        <f>A19+1</f>
        <v>42744</v>
      </c>
      <c r="B22" s="51"/>
      <c r="C22" s="51"/>
      <c r="D22" s="52"/>
      <c r="E22" s="51"/>
      <c r="F22" s="51"/>
      <c r="G22" s="52"/>
      <c r="H22" s="51"/>
      <c r="I22" s="51"/>
      <c r="J22" s="25">
        <f>ROUND(IF((OR(B22="",C22="")),0,IF((C22&lt;B22),((C22-B22)*24)+24,(C22-B22)*24))+IF((OR(E22="",F22="")),0,IF((F22&lt;E22),((F22-E22)*24)+24,(F22-E22)*24))+IF((OR(H22="",I22="")),0,IF((I22&lt;H22),((I22-H22)*24)+24,(I22-H22)*24)),2)</f>
        <v>0</v>
      </c>
      <c r="K22" s="26">
        <f t="shared" ref="K22:K28" si="4">J22-L22</f>
        <v>0</v>
      </c>
      <c r="L22" s="27">
        <f>ROUND(MAX(IF($Z$8,MAX(0,SUM(K$21:K21)+J22-$Z$9),0),IF($Z$5,IF(J22&gt;$Z$6,J22-$Z$6,0),0)),2)</f>
        <v>0</v>
      </c>
      <c r="M22" s="28"/>
      <c r="N22" s="28"/>
      <c r="O22" s="28"/>
      <c r="P22" s="4"/>
      <c r="Q22" s="5"/>
      <c r="R22" s="5"/>
      <c r="S22" s="5"/>
      <c r="T22" s="5"/>
      <c r="U22" s="5"/>
      <c r="V22" s="5"/>
      <c r="W22" s="5"/>
    </row>
    <row r="23" spans="1:23" ht="24" customHeight="1" x14ac:dyDescent="0.35">
      <c r="A23" s="24">
        <f t="shared" ref="A23:A28" si="5">A22+1</f>
        <v>42745</v>
      </c>
      <c r="B23" s="51"/>
      <c r="C23" s="51"/>
      <c r="D23" s="52"/>
      <c r="E23" s="51"/>
      <c r="F23" s="51"/>
      <c r="G23" s="52"/>
      <c r="H23" s="51"/>
      <c r="I23" s="51"/>
      <c r="J23" s="25">
        <f t="shared" ref="J23:J28" si="6">ROUND(IF((OR(B23="",C23="")),0,IF((C23&lt;B23),((C23-B23)*24)+24,(C23-B23)*24))+IF((OR(E23="",F23="")),0,IF((F23&lt;E23),((F23-E23)*24)+24,(F23-E23)*24))+IF((OR(H23="",I23="")),0,IF((I23&lt;H23),((I23-H23)*24)+24,(I23-H23)*24)),2)</f>
        <v>0</v>
      </c>
      <c r="K23" s="26">
        <f t="shared" si="4"/>
        <v>0</v>
      </c>
      <c r="L23" s="27">
        <f>ROUND(MAX(IF($Z$8,MAX(0,SUM(K$21:K22)+J23-$Z$9),0),IF($Z$5,IF(J23&gt;$Z$6,J23-$Z$6,0),0)),2)</f>
        <v>0</v>
      </c>
      <c r="M23" s="28"/>
      <c r="N23" s="28"/>
      <c r="O23" s="28"/>
      <c r="P23" s="4"/>
    </row>
    <row r="24" spans="1:23" ht="24" customHeight="1" x14ac:dyDescent="0.35">
      <c r="A24" s="24">
        <f t="shared" si="5"/>
        <v>42746</v>
      </c>
      <c r="B24" s="51"/>
      <c r="C24" s="51"/>
      <c r="D24" s="52"/>
      <c r="E24" s="51"/>
      <c r="F24" s="51"/>
      <c r="G24" s="52"/>
      <c r="H24" s="51"/>
      <c r="I24" s="51"/>
      <c r="J24" s="25">
        <f t="shared" si="6"/>
        <v>0</v>
      </c>
      <c r="K24" s="26">
        <f t="shared" si="4"/>
        <v>0</v>
      </c>
      <c r="L24" s="27">
        <f>ROUND(MAX(IF($Z$8,MAX(0,SUM(K$21:K23)+J24-$Z$9),0),IF($Z$5,IF(J24&gt;$Z$6,J24-$Z$6,0),0)),2)</f>
        <v>0</v>
      </c>
      <c r="M24" s="28"/>
      <c r="N24" s="28"/>
      <c r="O24" s="28"/>
      <c r="P24" s="4"/>
    </row>
    <row r="25" spans="1:23" ht="24" customHeight="1" x14ac:dyDescent="0.35">
      <c r="A25" s="24">
        <f t="shared" si="5"/>
        <v>42747</v>
      </c>
      <c r="B25" s="51"/>
      <c r="C25" s="51"/>
      <c r="D25" s="52"/>
      <c r="E25" s="51"/>
      <c r="F25" s="51"/>
      <c r="G25" s="52"/>
      <c r="H25" s="51"/>
      <c r="I25" s="51"/>
      <c r="J25" s="25">
        <f t="shared" si="6"/>
        <v>0</v>
      </c>
      <c r="K25" s="26">
        <f t="shared" si="4"/>
        <v>0</v>
      </c>
      <c r="L25" s="27">
        <f>ROUND(MAX(IF($Z$8,MAX(0,SUM(K$21:K24)+J25-$Z$9),0),IF($Z$5,IF(J25&gt;$Z$6,J25-$Z$6,0),0)),2)</f>
        <v>0</v>
      </c>
      <c r="M25" s="28"/>
      <c r="N25" s="28"/>
      <c r="O25" s="28"/>
      <c r="P25" s="4"/>
    </row>
    <row r="26" spans="1:23" ht="24" customHeight="1" x14ac:dyDescent="0.35">
      <c r="A26" s="24">
        <f t="shared" si="5"/>
        <v>42748</v>
      </c>
      <c r="B26" s="51"/>
      <c r="C26" s="51"/>
      <c r="D26" s="52"/>
      <c r="E26" s="51"/>
      <c r="F26" s="51"/>
      <c r="G26" s="52"/>
      <c r="H26" s="51"/>
      <c r="I26" s="51"/>
      <c r="J26" s="25">
        <f t="shared" si="6"/>
        <v>0</v>
      </c>
      <c r="K26" s="26">
        <f t="shared" si="4"/>
        <v>0</v>
      </c>
      <c r="L26" s="27">
        <f>ROUND(MAX(IF($Z$8,MAX(0,SUM(K$21:K25)+J26-$Z$9),0),IF($Z$5,IF(J26&gt;$Z$6,J26-$Z$6,0),0)),2)</f>
        <v>0</v>
      </c>
      <c r="M26" s="28"/>
      <c r="N26" s="28"/>
      <c r="O26" s="28"/>
      <c r="P26" s="4"/>
    </row>
    <row r="27" spans="1:23" ht="24" customHeight="1" x14ac:dyDescent="0.35">
      <c r="A27" s="24">
        <f t="shared" si="5"/>
        <v>42749</v>
      </c>
      <c r="B27" s="51"/>
      <c r="C27" s="51"/>
      <c r="D27" s="52"/>
      <c r="E27" s="51"/>
      <c r="F27" s="51"/>
      <c r="G27" s="52"/>
      <c r="H27" s="51"/>
      <c r="I27" s="51"/>
      <c r="J27" s="25">
        <f t="shared" si="6"/>
        <v>0</v>
      </c>
      <c r="K27" s="26">
        <f t="shared" si="4"/>
        <v>0</v>
      </c>
      <c r="L27" s="27">
        <f>ROUND(MAX(IF($Z$8,MAX(0,SUM(K$21:K26)+J27-$Z$9),0),IF($Z$5,IF(J27&gt;$Z$6,J27-$Z$6,0),0)),2)</f>
        <v>0</v>
      </c>
      <c r="M27" s="28"/>
      <c r="N27" s="28"/>
      <c r="O27" s="28"/>
      <c r="P27" s="4"/>
    </row>
    <row r="28" spans="1:23" ht="24" customHeight="1" x14ac:dyDescent="0.35">
      <c r="A28" s="24">
        <f t="shared" si="5"/>
        <v>42750</v>
      </c>
      <c r="B28" s="51"/>
      <c r="C28" s="51"/>
      <c r="D28" s="52"/>
      <c r="E28" s="51"/>
      <c r="F28" s="51"/>
      <c r="G28" s="52"/>
      <c r="H28" s="51"/>
      <c r="I28" s="51"/>
      <c r="J28" s="25">
        <f t="shared" si="6"/>
        <v>0</v>
      </c>
      <c r="K28" s="26">
        <f t="shared" si="4"/>
        <v>0</v>
      </c>
      <c r="L28" s="27">
        <f>ROUND(MAX(IF($Z$8,MAX(0,SUM(K$21:K27)+J28-$Z$9),0),IF($Z$5,IF(J28&gt;$Z$6,J28-$Z$6,0),0)),2)</f>
        <v>0</v>
      </c>
      <c r="M28" s="28"/>
      <c r="N28" s="28"/>
      <c r="O28" s="28"/>
      <c r="P28" s="4"/>
    </row>
    <row r="29" spans="1:23" ht="24" customHeight="1" x14ac:dyDescent="0.35">
      <c r="A29" s="20"/>
      <c r="B29" s="20"/>
      <c r="C29" s="20"/>
      <c r="D29" s="20"/>
      <c r="E29" s="20"/>
      <c r="F29" s="20"/>
      <c r="G29" s="20"/>
      <c r="H29" s="20"/>
      <c r="I29" s="62" t="s">
        <v>15</v>
      </c>
      <c r="J29" s="62"/>
      <c r="K29" s="29">
        <f>SUM(K22:K28)</f>
        <v>0</v>
      </c>
      <c r="L29" s="29">
        <f>SUM(L22:L28)</f>
        <v>0</v>
      </c>
      <c r="M29" s="29">
        <f>SUM(M22:M28)</f>
        <v>0</v>
      </c>
      <c r="N29" s="29">
        <f>SUM(N22:N28)</f>
        <v>0</v>
      </c>
      <c r="O29" s="29">
        <f>SUM(O22:O28)</f>
        <v>0</v>
      </c>
      <c r="P29" s="4"/>
    </row>
    <row r="30" spans="1:23" ht="24" customHeight="1" x14ac:dyDescent="0.35">
      <c r="A30" s="20"/>
      <c r="B30" s="20"/>
      <c r="C30" s="20"/>
      <c r="D30" s="20"/>
      <c r="E30" s="20"/>
      <c r="F30" s="20"/>
      <c r="G30" s="20"/>
      <c r="H30" s="20"/>
      <c r="I30" s="62" t="s">
        <v>19</v>
      </c>
      <c r="J30" s="65"/>
      <c r="K30" s="30">
        <v>15</v>
      </c>
      <c r="L30" s="31">
        <f>1.5*K30</f>
        <v>22.5</v>
      </c>
      <c r="M30" s="30">
        <v>15</v>
      </c>
      <c r="N30" s="30">
        <v>15</v>
      </c>
      <c r="O30" s="30">
        <v>15</v>
      </c>
      <c r="P30" s="4"/>
    </row>
    <row r="31" spans="1:23" ht="24" customHeight="1" x14ac:dyDescent="0.35">
      <c r="A31" s="61"/>
      <c r="B31" s="61"/>
      <c r="C31" s="61"/>
      <c r="D31" s="6"/>
      <c r="E31" s="63"/>
      <c r="F31" s="60"/>
      <c r="I31" s="62" t="s">
        <v>30</v>
      </c>
      <c r="J31" s="62"/>
      <c r="K31" s="32">
        <f>ROUND(K30*(K20+K29),2)</f>
        <v>225</v>
      </c>
      <c r="L31" s="32">
        <f>ROUND(L30*(L20+L29),2)</f>
        <v>0</v>
      </c>
      <c r="M31" s="32">
        <f>ROUND(M30*(M20+M29),2)</f>
        <v>0</v>
      </c>
      <c r="N31" s="32">
        <f>ROUND(N30*(N20+N29),2)</f>
        <v>0</v>
      </c>
      <c r="O31" s="32">
        <f>ROUND(O30*(O20+O29),2)</f>
        <v>0</v>
      </c>
      <c r="P31" s="4"/>
    </row>
    <row r="32" spans="1:23" x14ac:dyDescent="0.35">
      <c r="A32" s="59" t="s">
        <v>4</v>
      </c>
      <c r="B32" s="59"/>
      <c r="C32" s="59"/>
      <c r="D32" s="6"/>
      <c r="E32" s="59" t="s">
        <v>0</v>
      </c>
      <c r="F32" s="59"/>
      <c r="I32" s="20"/>
      <c r="J32" s="20"/>
      <c r="K32" s="20"/>
      <c r="L32" s="20"/>
      <c r="M32" s="20"/>
      <c r="N32" s="20"/>
      <c r="O32" s="20"/>
    </row>
    <row r="33" spans="1:15" ht="26.25" customHeight="1" x14ac:dyDescent="0.35">
      <c r="A33" s="61"/>
      <c r="B33" s="61"/>
      <c r="C33" s="61"/>
      <c r="D33" s="6"/>
      <c r="E33" s="60"/>
      <c r="F33" s="60"/>
      <c r="I33" s="20"/>
      <c r="J33" s="20"/>
      <c r="K33" s="20"/>
      <c r="L33" s="20"/>
      <c r="M33" s="33" t="s">
        <v>29</v>
      </c>
      <c r="N33" s="53">
        <f>SUM(K31:O31)</f>
        <v>225</v>
      </c>
      <c r="O33" s="53"/>
    </row>
    <row r="34" spans="1:15" x14ac:dyDescent="0.35">
      <c r="A34" s="59" t="s">
        <v>5</v>
      </c>
      <c r="B34" s="59"/>
      <c r="C34" s="59"/>
      <c r="D34" s="6"/>
      <c r="E34" s="59" t="s">
        <v>0</v>
      </c>
      <c r="F34" s="59"/>
      <c r="I34" s="20"/>
      <c r="J34" s="34" t="s">
        <v>31</v>
      </c>
      <c r="K34" s="20"/>
      <c r="L34" s="20"/>
      <c r="M34" s="20"/>
      <c r="N34" s="20"/>
      <c r="O34" s="20"/>
    </row>
    <row r="35" spans="1:1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24">
    <mergeCell ref="Q2:R2"/>
    <mergeCell ref="N33:O33"/>
    <mergeCell ref="V2:W2"/>
    <mergeCell ref="Q3:W3"/>
    <mergeCell ref="A34:C34"/>
    <mergeCell ref="A32:C32"/>
    <mergeCell ref="A33:C33"/>
    <mergeCell ref="I31:J31"/>
    <mergeCell ref="I20:J20"/>
    <mergeCell ref="A5:G5"/>
    <mergeCell ref="E31:F31"/>
    <mergeCell ref="E32:F32"/>
    <mergeCell ref="E33:F33"/>
    <mergeCell ref="E34:F34"/>
    <mergeCell ref="I30:J30"/>
    <mergeCell ref="A31:C31"/>
    <mergeCell ref="A1:O1"/>
    <mergeCell ref="K5:O5"/>
    <mergeCell ref="I29:J29"/>
    <mergeCell ref="I9:J9"/>
    <mergeCell ref="I7:J7"/>
    <mergeCell ref="K7:O7"/>
    <mergeCell ref="K9:L9"/>
    <mergeCell ref="I5:J5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22:C28 H13:I19 H22:I28 B13:C19 E13:F19 E22:F28" xr:uid="{00000000-0002-0000-0100-000000000000}">
      <formula1>0</formula1>
      <formula2>0.999988425925926</formula2>
    </dataValidation>
  </dataValidations>
  <printOptions horizontalCentered="1"/>
  <pageMargins left="0.5" right="0.5" top="0.5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24</xdr:col>
                    <xdr:colOff>31750</xdr:colOff>
                    <xdr:row>3</xdr:row>
                    <xdr:rowOff>241300</xdr:rowOff>
                  </from>
                  <to>
                    <xdr:col>24</xdr:col>
                    <xdr:colOff>603250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24</xdr:col>
                    <xdr:colOff>31750</xdr:colOff>
                    <xdr:row>6</xdr:row>
                    <xdr:rowOff>165100</xdr:rowOff>
                  </from>
                  <to>
                    <xdr:col>24</xdr:col>
                    <xdr:colOff>603250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7"/>
    <pageSetUpPr fitToPage="1"/>
  </sheetPr>
  <dimension ref="A1:AA27"/>
  <sheetViews>
    <sheetView showGridLines="0" topLeftCell="A26" workbookViewId="0">
      <selection activeCell="P2" sqref="A2:P2"/>
    </sheetView>
  </sheetViews>
  <sheetFormatPr defaultColWidth="9.09765625" defaultRowHeight="13.5" x14ac:dyDescent="0.35"/>
  <cols>
    <col min="1" max="1" width="11" style="3" customWidth="1"/>
    <col min="2" max="3" width="7.59765625" style="3" customWidth="1"/>
    <col min="4" max="4" width="2" style="3" customWidth="1"/>
    <col min="5" max="6" width="7.59765625" style="3" customWidth="1"/>
    <col min="7" max="7" width="2" style="3" customWidth="1"/>
    <col min="8" max="9" width="7.59765625" style="3" customWidth="1"/>
    <col min="10" max="10" width="6.59765625" style="3" customWidth="1"/>
    <col min="11" max="15" width="8.8984375" style="3" customWidth="1"/>
    <col min="16" max="16" width="9.09765625" style="3" customWidth="1"/>
    <col min="17" max="24" width="3.09765625" style="3" customWidth="1"/>
    <col min="25" max="25" width="10.296875" style="3" customWidth="1"/>
    <col min="26" max="16384" width="9.09765625" style="3"/>
  </cols>
  <sheetData>
    <row r="1" spans="1:27" s="1" customFormat="1" ht="32.25" customHeight="1" x14ac:dyDescent="0.25">
      <c r="A1" s="67" t="s">
        <v>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Y1" s="18"/>
    </row>
    <row r="2" spans="1:27" s="1" customFormat="1" ht="15" customHeight="1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Q2" s="54">
        <v>2017</v>
      </c>
      <c r="R2" s="55"/>
      <c r="S2" s="3"/>
      <c r="T2" s="3"/>
      <c r="U2" s="12" t="s">
        <v>21</v>
      </c>
      <c r="V2" s="54">
        <v>1</v>
      </c>
      <c r="W2" s="55"/>
      <c r="Y2" s="3"/>
    </row>
    <row r="3" spans="1:27" ht="15.5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Q3" s="56">
        <f>DATE(Q2,V2,1)</f>
        <v>42736</v>
      </c>
      <c r="R3" s="57"/>
      <c r="S3" s="57"/>
      <c r="T3" s="57"/>
      <c r="U3" s="57"/>
      <c r="V3" s="57"/>
      <c r="W3" s="58"/>
    </row>
    <row r="4" spans="1:27" ht="20.5" x14ac:dyDescent="0.45">
      <c r="A4" s="35" t="s">
        <v>11</v>
      </c>
      <c r="B4" s="35"/>
      <c r="C4" s="35"/>
      <c r="D4" s="35"/>
      <c r="E4" s="35"/>
      <c r="F4" s="20"/>
      <c r="G4" s="35"/>
      <c r="H4" s="35"/>
      <c r="I4" s="20"/>
      <c r="J4" s="20"/>
      <c r="K4" s="20"/>
      <c r="L4" s="20"/>
      <c r="M4" s="20"/>
      <c r="N4" s="20"/>
      <c r="O4" s="20"/>
      <c r="Q4" s="7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9" t="s">
        <v>28</v>
      </c>
      <c r="Y4" s="13" t="s">
        <v>32</v>
      </c>
    </row>
    <row r="5" spans="1:27" x14ac:dyDescent="0.35">
      <c r="A5" s="64"/>
      <c r="B5" s="64"/>
      <c r="C5" s="64"/>
      <c r="D5" s="64"/>
      <c r="E5" s="64"/>
      <c r="F5" s="64"/>
      <c r="G5" s="64"/>
      <c r="H5" s="20"/>
      <c r="I5" s="20"/>
      <c r="J5" s="36" t="s">
        <v>1</v>
      </c>
      <c r="K5" s="68"/>
      <c r="L5" s="68"/>
      <c r="M5" s="68"/>
      <c r="N5" s="68"/>
      <c r="O5" s="68"/>
      <c r="Q5" s="10">
        <f t="shared" ref="Q5:W10" si="0">IF(MONTH($Q$3)&lt;&gt;MONTH($Q$3-WEEKDAY($Q$3,1)+(ROW(Q5)-ROW($Q$5))*7+(COLUMN(Q5)-COLUMN($Q$5)+1)),"",$Q$3-WEEKDAY($Q$3,1)+(ROW(Q5)-ROW($Q$5))*7+(COLUMN(Q5)-COLUMN($Q$5)+1))</f>
        <v>42736</v>
      </c>
      <c r="R5" s="10">
        <f t="shared" si="0"/>
        <v>42737</v>
      </c>
      <c r="S5" s="10">
        <f t="shared" si="0"/>
        <v>42738</v>
      </c>
      <c r="T5" s="10">
        <f t="shared" si="0"/>
        <v>42739</v>
      </c>
      <c r="U5" s="10">
        <f t="shared" si="0"/>
        <v>42740</v>
      </c>
      <c r="V5" s="10">
        <f t="shared" si="0"/>
        <v>42741</v>
      </c>
      <c r="W5" s="10">
        <f t="shared" si="0"/>
        <v>42742</v>
      </c>
      <c r="Z5" s="16" t="b">
        <v>0</v>
      </c>
    </row>
    <row r="6" spans="1:27" x14ac:dyDescent="0.35">
      <c r="A6" s="37" t="s">
        <v>12</v>
      </c>
      <c r="B6" s="37"/>
      <c r="C6" s="37"/>
      <c r="D6" s="37"/>
      <c r="E6" s="20"/>
      <c r="F6" s="20"/>
      <c r="G6" s="37"/>
      <c r="H6" s="20"/>
      <c r="I6" s="20"/>
      <c r="J6" s="36"/>
      <c r="K6" s="22"/>
      <c r="L6" s="22"/>
      <c r="M6" s="20"/>
      <c r="N6" s="20"/>
      <c r="O6" s="20"/>
      <c r="Q6" s="10">
        <f t="shared" si="0"/>
        <v>42743</v>
      </c>
      <c r="R6" s="10">
        <f t="shared" si="0"/>
        <v>42744</v>
      </c>
      <c r="S6" s="10">
        <f t="shared" si="0"/>
        <v>42745</v>
      </c>
      <c r="T6" s="10">
        <f t="shared" si="0"/>
        <v>42746</v>
      </c>
      <c r="U6" s="10">
        <f t="shared" si="0"/>
        <v>42747</v>
      </c>
      <c r="V6" s="10">
        <f t="shared" si="0"/>
        <v>42748</v>
      </c>
      <c r="W6" s="10">
        <f t="shared" si="0"/>
        <v>42749</v>
      </c>
      <c r="Y6" s="14" t="s">
        <v>33</v>
      </c>
      <c r="Z6" s="17">
        <v>8</v>
      </c>
      <c r="AA6" s="15" t="s">
        <v>34</v>
      </c>
    </row>
    <row r="7" spans="1:27" x14ac:dyDescent="0.35">
      <c r="A7" s="37" t="s">
        <v>13</v>
      </c>
      <c r="B7" s="37"/>
      <c r="C7" s="37"/>
      <c r="D7" s="37"/>
      <c r="E7" s="20"/>
      <c r="F7" s="20"/>
      <c r="G7" s="37"/>
      <c r="H7" s="20"/>
      <c r="I7" s="20"/>
      <c r="J7" s="36" t="s">
        <v>2</v>
      </c>
      <c r="K7" s="68"/>
      <c r="L7" s="68"/>
      <c r="M7" s="68"/>
      <c r="N7" s="68"/>
      <c r="O7" s="68"/>
      <c r="Q7" s="10">
        <f t="shared" si="0"/>
        <v>42750</v>
      </c>
      <c r="R7" s="10">
        <f t="shared" si="0"/>
        <v>42751</v>
      </c>
      <c r="S7" s="10">
        <f t="shared" si="0"/>
        <v>42752</v>
      </c>
      <c r="T7" s="10">
        <f t="shared" si="0"/>
        <v>42753</v>
      </c>
      <c r="U7" s="10">
        <f t="shared" si="0"/>
        <v>42754</v>
      </c>
      <c r="V7" s="10">
        <f t="shared" si="0"/>
        <v>42755</v>
      </c>
      <c r="W7" s="10">
        <f t="shared" si="0"/>
        <v>42756</v>
      </c>
    </row>
    <row r="8" spans="1:27" x14ac:dyDescent="0.35">
      <c r="A8" s="37" t="s">
        <v>14</v>
      </c>
      <c r="B8" s="37"/>
      <c r="C8" s="37"/>
      <c r="D8" s="37"/>
      <c r="E8" s="20"/>
      <c r="F8" s="20"/>
      <c r="G8" s="37"/>
      <c r="H8" s="20"/>
      <c r="I8" s="20"/>
      <c r="J8" s="36"/>
      <c r="K8" s="22"/>
      <c r="L8" s="22"/>
      <c r="M8" s="20"/>
      <c r="N8" s="20"/>
      <c r="O8" s="20"/>
      <c r="Q8" s="10">
        <f t="shared" si="0"/>
        <v>42757</v>
      </c>
      <c r="R8" s="10">
        <f t="shared" si="0"/>
        <v>42758</v>
      </c>
      <c r="S8" s="10">
        <f t="shared" si="0"/>
        <v>42759</v>
      </c>
      <c r="T8" s="10">
        <f t="shared" si="0"/>
        <v>42760</v>
      </c>
      <c r="U8" s="10">
        <f t="shared" si="0"/>
        <v>42761</v>
      </c>
      <c r="V8" s="10">
        <f t="shared" si="0"/>
        <v>42762</v>
      </c>
      <c r="W8" s="10">
        <f t="shared" si="0"/>
        <v>42763</v>
      </c>
      <c r="Z8" s="16" t="b">
        <v>1</v>
      </c>
    </row>
    <row r="9" spans="1:27" x14ac:dyDescent="0.35">
      <c r="A9" s="37" t="s">
        <v>16</v>
      </c>
      <c r="B9" s="37"/>
      <c r="C9" s="37"/>
      <c r="D9" s="37"/>
      <c r="E9" s="20"/>
      <c r="F9" s="20"/>
      <c r="G9" s="37"/>
      <c r="H9" s="20"/>
      <c r="I9" s="20"/>
      <c r="J9" s="36" t="s">
        <v>3</v>
      </c>
      <c r="K9" s="69">
        <v>42737</v>
      </c>
      <c r="L9" s="70"/>
      <c r="M9" s="20"/>
      <c r="N9" s="20"/>
      <c r="O9" s="23" t="s">
        <v>18</v>
      </c>
      <c r="Q9" s="10">
        <f t="shared" si="0"/>
        <v>42764</v>
      </c>
      <c r="R9" s="10">
        <f t="shared" si="0"/>
        <v>42765</v>
      </c>
      <c r="S9" s="10">
        <f t="shared" si="0"/>
        <v>42766</v>
      </c>
      <c r="T9" s="10" t="str">
        <f t="shared" si="0"/>
        <v/>
      </c>
      <c r="U9" s="10" t="str">
        <f t="shared" si="0"/>
        <v/>
      </c>
      <c r="V9" s="10" t="str">
        <f t="shared" si="0"/>
        <v/>
      </c>
      <c r="W9" s="10" t="str">
        <f t="shared" si="0"/>
        <v/>
      </c>
      <c r="Y9" s="14" t="s">
        <v>33</v>
      </c>
      <c r="Z9" s="17">
        <v>40</v>
      </c>
      <c r="AA9" s="15" t="s">
        <v>34</v>
      </c>
    </row>
    <row r="10" spans="1:27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  <c r="U10" s="10" t="str">
        <f t="shared" si="0"/>
        <v/>
      </c>
      <c r="V10" s="10" t="str">
        <f t="shared" si="0"/>
        <v/>
      </c>
      <c r="W10" s="10" t="str">
        <f t="shared" si="0"/>
        <v/>
      </c>
    </row>
    <row r="11" spans="1:27" s="5" customFormat="1" ht="27.75" customHeight="1" x14ac:dyDescent="0.35">
      <c r="A11" s="46" t="s">
        <v>7</v>
      </c>
      <c r="B11" s="47" t="s">
        <v>8</v>
      </c>
      <c r="C11" s="47" t="s">
        <v>9</v>
      </c>
      <c r="D11" s="48"/>
      <c r="E11" s="47" t="s">
        <v>8</v>
      </c>
      <c r="F11" s="47" t="s">
        <v>9</v>
      </c>
      <c r="G11" s="48"/>
      <c r="H11" s="47" t="s">
        <v>8</v>
      </c>
      <c r="I11" s="47" t="s">
        <v>9</v>
      </c>
      <c r="J11" s="46" t="s">
        <v>40</v>
      </c>
      <c r="K11" s="47" t="s">
        <v>41</v>
      </c>
      <c r="L11" s="47" t="s">
        <v>42</v>
      </c>
      <c r="M11" s="47" t="s">
        <v>43</v>
      </c>
      <c r="N11" s="47" t="s">
        <v>44</v>
      </c>
      <c r="O11" s="47" t="s">
        <v>45</v>
      </c>
      <c r="P11" s="3"/>
    </row>
    <row r="12" spans="1:27" hidden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27" ht="24" customHeight="1" x14ac:dyDescent="0.35">
      <c r="A13" s="24">
        <f>K9</f>
        <v>42737</v>
      </c>
      <c r="B13" s="51">
        <v>0.33333333333333331</v>
      </c>
      <c r="C13" s="51">
        <v>0.41666666666666669</v>
      </c>
      <c r="D13" s="52"/>
      <c r="E13" s="51">
        <v>0.45833333333333331</v>
      </c>
      <c r="F13" s="51">
        <v>0.58333333333333337</v>
      </c>
      <c r="G13" s="52"/>
      <c r="H13" s="51">
        <v>0.625</v>
      </c>
      <c r="I13" s="51">
        <v>0.70833333333333337</v>
      </c>
      <c r="J13" s="38">
        <f>ROUND((IF(OR(B13="",C13=""),0,IF(C13&lt;B13,C13+1-B13,C13-B13))+IF(OR(E13="",F13=""),0,IF(F13&lt;E13,F13+1-E13,F13-E13))+IF(OR(H13="",I13=""),0,IF(I13&lt;H13,I13+1-H13,I13-H13)))/(1/1440),0)*(1/1440)</f>
        <v>0.29166666666666669</v>
      </c>
      <c r="K13" s="39">
        <f>J13-L13</f>
        <v>0.29166666666666669</v>
      </c>
      <c r="L13" s="40">
        <f>ROUND(MAX(IF($Z$8,MAX(0,SUM(K$12:K12)+J13-$Z$9/24),0),IF($Z$5,IF(J13&gt;$Z$6/24,J13-$Z$6/24,0),0))/(1/1440),0)*(1/1440)</f>
        <v>0</v>
      </c>
      <c r="M13" s="41"/>
      <c r="N13" s="41"/>
      <c r="O13" s="41"/>
      <c r="Q13" s="5"/>
      <c r="R13" s="5"/>
      <c r="S13" s="11"/>
      <c r="T13" s="5"/>
      <c r="U13" s="5"/>
      <c r="V13" s="5"/>
      <c r="W13" s="5"/>
    </row>
    <row r="14" spans="1:27" ht="24" customHeight="1" x14ac:dyDescent="0.35">
      <c r="A14" s="24">
        <f t="shared" ref="A14:A19" si="1">A13+1</f>
        <v>42738</v>
      </c>
      <c r="B14" s="51">
        <v>0.33333333333333331</v>
      </c>
      <c r="C14" s="51">
        <v>0.66666666666666663</v>
      </c>
      <c r="D14" s="52"/>
      <c r="E14" s="51"/>
      <c r="F14" s="51"/>
      <c r="G14" s="52"/>
      <c r="H14" s="51"/>
      <c r="I14" s="51"/>
      <c r="J14" s="38">
        <f t="shared" ref="J14:J19" si="2">ROUND((IF(OR(B14="",C14=""),0,IF(C14&lt;B14,C14+1-B14,C14-B14))+IF(OR(E14="",F14=""),0,IF(F14&lt;E14,F14+1-E14,F14-E14))+IF(OR(H14="",I14=""),0,IF(I14&lt;H14,I14+1-H14,I14-H14)))/(1/1440),0)*(1/1440)</f>
        <v>0.33333333333333337</v>
      </c>
      <c r="K14" s="39">
        <f t="shared" ref="K14:K19" si="3">J14-L14</f>
        <v>0.33333333333333337</v>
      </c>
      <c r="L14" s="40">
        <f>ROUND(MAX(IF($Z$8,MAX(0,SUM(K$12:K13)+J14-$Z$9/24),0),IF($Z$5,IF(J14&gt;$Z$6/24,J14-$Z$6/24,0),0))/(1/1440),0)*(1/1440)</f>
        <v>0</v>
      </c>
      <c r="M14" s="41"/>
      <c r="N14" s="41"/>
      <c r="O14" s="41"/>
    </row>
    <row r="15" spans="1:27" ht="24" customHeight="1" x14ac:dyDescent="0.35">
      <c r="A15" s="24">
        <f t="shared" si="1"/>
        <v>42739</v>
      </c>
      <c r="B15" s="51"/>
      <c r="C15" s="51"/>
      <c r="D15" s="52"/>
      <c r="E15" s="51"/>
      <c r="F15" s="51"/>
      <c r="G15" s="52"/>
      <c r="H15" s="51"/>
      <c r="I15" s="51"/>
      <c r="J15" s="38">
        <f t="shared" si="2"/>
        <v>0</v>
      </c>
      <c r="K15" s="39">
        <f t="shared" si="3"/>
        <v>0</v>
      </c>
      <c r="L15" s="40">
        <f>ROUND(MAX(IF($Z$8,MAX(0,SUM(K$12:K14)+J15-$Z$9/24),0),IF($Z$5,IF(J15&gt;$Z$6/24,J15-$Z$6/24,0),0))/(1/1440),0)*(1/1440)</f>
        <v>0</v>
      </c>
      <c r="M15" s="41"/>
      <c r="N15" s="41"/>
      <c r="O15" s="41"/>
    </row>
    <row r="16" spans="1:27" ht="24" customHeight="1" x14ac:dyDescent="0.35">
      <c r="A16" s="24">
        <f t="shared" si="1"/>
        <v>42740</v>
      </c>
      <c r="B16" s="51"/>
      <c r="C16" s="51"/>
      <c r="D16" s="52"/>
      <c r="E16" s="51"/>
      <c r="F16" s="51"/>
      <c r="G16" s="52"/>
      <c r="H16" s="51"/>
      <c r="I16" s="51"/>
      <c r="J16" s="38">
        <f t="shared" si="2"/>
        <v>0</v>
      </c>
      <c r="K16" s="39">
        <f t="shared" si="3"/>
        <v>0</v>
      </c>
      <c r="L16" s="40">
        <f>ROUND(MAX(IF($Z$8,MAX(0,SUM(K$12:K15)+J16-$Z$9/24),0),IF($Z$5,IF(J16&gt;$Z$6/24,J16-$Z$6/24,0),0))/(1/1440),0)*(1/1440)</f>
        <v>0</v>
      </c>
      <c r="M16" s="41"/>
      <c r="N16" s="41"/>
      <c r="O16" s="41"/>
    </row>
    <row r="17" spans="1:15" ht="24" customHeight="1" x14ac:dyDescent="0.35">
      <c r="A17" s="24">
        <f t="shared" si="1"/>
        <v>42741</v>
      </c>
      <c r="B17" s="51"/>
      <c r="C17" s="51"/>
      <c r="D17" s="52"/>
      <c r="E17" s="51"/>
      <c r="F17" s="51"/>
      <c r="G17" s="52"/>
      <c r="H17" s="51"/>
      <c r="I17" s="51"/>
      <c r="J17" s="38">
        <f t="shared" si="2"/>
        <v>0</v>
      </c>
      <c r="K17" s="39">
        <f t="shared" si="3"/>
        <v>0</v>
      </c>
      <c r="L17" s="40">
        <f>ROUND(MAX(IF($Z$8,MAX(0,SUM(K$12:K16)+J17-$Z$9/24),0),IF($Z$5,IF(J17&gt;$Z$6/24,J17-$Z$6/24,0),0))/(1/1440),0)*(1/1440)</f>
        <v>0</v>
      </c>
      <c r="M17" s="41"/>
      <c r="N17" s="41"/>
      <c r="O17" s="41"/>
    </row>
    <row r="18" spans="1:15" ht="24" customHeight="1" x14ac:dyDescent="0.35">
      <c r="A18" s="24">
        <f t="shared" si="1"/>
        <v>42742</v>
      </c>
      <c r="B18" s="51"/>
      <c r="C18" s="51"/>
      <c r="D18" s="52"/>
      <c r="E18" s="51"/>
      <c r="F18" s="51"/>
      <c r="G18" s="52"/>
      <c r="H18" s="51"/>
      <c r="I18" s="51"/>
      <c r="J18" s="38">
        <f t="shared" si="2"/>
        <v>0</v>
      </c>
      <c r="K18" s="39">
        <f t="shared" si="3"/>
        <v>0</v>
      </c>
      <c r="L18" s="40">
        <f>ROUND(MAX(IF($Z$8,MAX(0,SUM(K$12:K17)+J18-$Z$9/24),0),IF($Z$5,IF(J18&gt;$Z$6/24,J18-$Z$6/24,0),0))/(1/1440),0)*(1/1440)</f>
        <v>0</v>
      </c>
      <c r="M18" s="41"/>
      <c r="N18" s="41"/>
      <c r="O18" s="41"/>
    </row>
    <row r="19" spans="1:15" ht="24" customHeight="1" x14ac:dyDescent="0.35">
      <c r="A19" s="24">
        <f t="shared" si="1"/>
        <v>42743</v>
      </c>
      <c r="B19" s="51"/>
      <c r="C19" s="51"/>
      <c r="D19" s="52"/>
      <c r="E19" s="51"/>
      <c r="F19" s="51"/>
      <c r="G19" s="52"/>
      <c r="H19" s="51"/>
      <c r="I19" s="51"/>
      <c r="J19" s="38">
        <f t="shared" si="2"/>
        <v>0</v>
      </c>
      <c r="K19" s="39">
        <f t="shared" si="3"/>
        <v>0</v>
      </c>
      <c r="L19" s="40">
        <f>ROUND(MAX(IF($Z$8,MAX(0,SUM(K$12:K18)+J19-$Z$9/24),0),IF($Z$5,IF(J19&gt;$Z$6/24,J19-$Z$6/24,0),0))/(1/1440),0)*(1/1440)</f>
        <v>0</v>
      </c>
      <c r="M19" s="41"/>
      <c r="N19" s="41"/>
      <c r="O19" s="41"/>
    </row>
    <row r="20" spans="1:15" ht="24" customHeight="1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42" t="s">
        <v>20</v>
      </c>
      <c r="K20" s="43">
        <f>SUM(K13:K19)</f>
        <v>0.625</v>
      </c>
      <c r="L20" s="43">
        <f>SUM(L13:L19)</f>
        <v>0</v>
      </c>
      <c r="M20" s="43">
        <f>SUM(M13:M19)</f>
        <v>0</v>
      </c>
      <c r="N20" s="43">
        <f>SUM(N13:N19)</f>
        <v>0</v>
      </c>
      <c r="O20" s="43">
        <f>SUM(O13:O19)</f>
        <v>0</v>
      </c>
    </row>
    <row r="21" spans="1:15" ht="24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42" t="s">
        <v>15</v>
      </c>
      <c r="K21" s="44">
        <f>ROUND(K20*24,2)</f>
        <v>15</v>
      </c>
      <c r="L21" s="44">
        <f>ROUND(L20*24,2)</f>
        <v>0</v>
      </c>
      <c r="M21" s="44">
        <f>ROUND(M20*24,2)</f>
        <v>0</v>
      </c>
      <c r="N21" s="44">
        <f>ROUND(N20*24,2)</f>
        <v>0</v>
      </c>
      <c r="O21" s="44">
        <f>ROUND(O20*24,2)</f>
        <v>0</v>
      </c>
    </row>
    <row r="22" spans="1:15" ht="24" customHeight="1" x14ac:dyDescent="0.35">
      <c r="A22" s="20"/>
      <c r="B22" s="20"/>
      <c r="C22" s="20"/>
      <c r="D22" s="20"/>
      <c r="E22" s="20"/>
      <c r="F22" s="20"/>
      <c r="G22" s="20"/>
      <c r="H22" s="20"/>
      <c r="I22" s="20"/>
      <c r="J22" s="42" t="s">
        <v>19</v>
      </c>
      <c r="K22" s="30">
        <v>15</v>
      </c>
      <c r="L22" s="31">
        <f>1.5*K22</f>
        <v>22.5</v>
      </c>
      <c r="M22" s="30">
        <v>15</v>
      </c>
      <c r="N22" s="30">
        <v>15</v>
      </c>
      <c r="O22" s="30">
        <v>15</v>
      </c>
    </row>
    <row r="23" spans="1:15" ht="24" customHeight="1" x14ac:dyDescent="0.35">
      <c r="A23" s="61"/>
      <c r="B23" s="61"/>
      <c r="C23" s="61"/>
      <c r="D23" s="6"/>
      <c r="E23" s="63"/>
      <c r="F23" s="60"/>
      <c r="I23" s="62" t="s">
        <v>30</v>
      </c>
      <c r="J23" s="62"/>
      <c r="K23" s="32">
        <f>ROUND(K22*K21,2)</f>
        <v>225</v>
      </c>
      <c r="L23" s="32">
        <f>ROUND(L22*L21,2)</f>
        <v>0</v>
      </c>
      <c r="M23" s="32">
        <f>ROUND(M22*M21,2)</f>
        <v>0</v>
      </c>
      <c r="N23" s="32">
        <f>ROUND(N22*N21,2)</f>
        <v>0</v>
      </c>
      <c r="O23" s="32">
        <f>ROUND(O22*O21,2)</f>
        <v>0</v>
      </c>
    </row>
    <row r="24" spans="1:15" x14ac:dyDescent="0.35">
      <c r="A24" s="59" t="s">
        <v>4</v>
      </c>
      <c r="B24" s="59"/>
      <c r="C24" s="59"/>
      <c r="D24" s="6"/>
      <c r="E24" s="59" t="s">
        <v>0</v>
      </c>
      <c r="F24" s="59"/>
      <c r="I24" s="20"/>
      <c r="J24" s="20"/>
      <c r="K24" s="45"/>
      <c r="L24" s="45"/>
      <c r="M24" s="20"/>
      <c r="N24" s="20"/>
      <c r="O24" s="20"/>
    </row>
    <row r="25" spans="1:15" ht="26.25" customHeight="1" x14ac:dyDescent="0.35">
      <c r="A25" s="61"/>
      <c r="B25" s="61"/>
      <c r="C25" s="61"/>
      <c r="D25" s="6"/>
      <c r="E25" s="60"/>
      <c r="F25" s="60"/>
      <c r="I25" s="20"/>
      <c r="J25" s="20"/>
      <c r="K25" s="20"/>
      <c r="L25" s="20"/>
      <c r="M25" s="42" t="s">
        <v>29</v>
      </c>
      <c r="N25" s="71">
        <f>SUM(K23:O23)</f>
        <v>225</v>
      </c>
      <c r="O25" s="71"/>
    </row>
    <row r="26" spans="1:15" x14ac:dyDescent="0.35">
      <c r="A26" s="59" t="s">
        <v>5</v>
      </c>
      <c r="B26" s="59"/>
      <c r="C26" s="59"/>
      <c r="D26" s="6"/>
      <c r="E26" s="59" t="s">
        <v>0</v>
      </c>
      <c r="F26" s="59"/>
      <c r="I26" s="20"/>
      <c r="J26" s="34" t="s">
        <v>31</v>
      </c>
      <c r="K26" s="20"/>
      <c r="L26" s="20"/>
      <c r="M26" s="20"/>
      <c r="N26" s="20"/>
      <c r="O26" s="20"/>
    </row>
    <row r="27" spans="1:15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mergeCells count="18">
    <mergeCell ref="A26:C26"/>
    <mergeCell ref="A24:C24"/>
    <mergeCell ref="A25:C25"/>
    <mergeCell ref="E26:F26"/>
    <mergeCell ref="V2:W2"/>
    <mergeCell ref="Q3:W3"/>
    <mergeCell ref="A5:G5"/>
    <mergeCell ref="N25:O25"/>
    <mergeCell ref="Q2:R2"/>
    <mergeCell ref="K5:O5"/>
    <mergeCell ref="E24:F24"/>
    <mergeCell ref="E25:F25"/>
    <mergeCell ref="A1:O1"/>
    <mergeCell ref="A23:C23"/>
    <mergeCell ref="K9:L9"/>
    <mergeCell ref="K7:O7"/>
    <mergeCell ref="E23:F23"/>
    <mergeCell ref="I23:J23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H13:I19 B13:C19 E13:F19" xr:uid="{00000000-0002-0000-0200-000000000000}">
      <formula1>0</formula1>
      <formula2>0.999988425925926</formula2>
    </dataValidation>
  </dataValidations>
  <printOptions horizontalCentered="1"/>
  <pageMargins left="0.5" right="0.5" top="0.5" bottom="1" header="0.5" footer="0.5"/>
  <pageSetup scale="9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24</xdr:col>
                    <xdr:colOff>31750</xdr:colOff>
                    <xdr:row>3</xdr:row>
                    <xdr:rowOff>241300</xdr:rowOff>
                  </from>
                  <to>
                    <xdr:col>24</xdr:col>
                    <xdr:colOff>603250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24</xdr:col>
                    <xdr:colOff>31750</xdr:colOff>
                    <xdr:row>6</xdr:row>
                    <xdr:rowOff>165100</xdr:rowOff>
                  </from>
                  <to>
                    <xdr:col>24</xdr:col>
                    <xdr:colOff>603250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47"/>
    <pageSetUpPr fitToPage="1"/>
  </sheetPr>
  <dimension ref="A1:AA36"/>
  <sheetViews>
    <sheetView showGridLines="0" tabSelected="1" workbookViewId="0">
      <selection activeCell="P2" sqref="A2:P3"/>
    </sheetView>
  </sheetViews>
  <sheetFormatPr defaultColWidth="9.09765625" defaultRowHeight="13.5" x14ac:dyDescent="0.35"/>
  <cols>
    <col min="1" max="1" width="11" style="3" customWidth="1"/>
    <col min="2" max="3" width="7.59765625" style="3" customWidth="1"/>
    <col min="4" max="4" width="2" style="3" customWidth="1"/>
    <col min="5" max="6" width="7.59765625" style="3" customWidth="1"/>
    <col min="7" max="7" width="2" style="3" customWidth="1"/>
    <col min="8" max="9" width="7.59765625" style="3" customWidth="1"/>
    <col min="10" max="10" width="6.59765625" style="3" customWidth="1"/>
    <col min="11" max="15" width="8.8984375" style="3" customWidth="1"/>
    <col min="16" max="16" width="9.09765625" style="3" customWidth="1"/>
    <col min="17" max="24" width="3.09765625" style="3" customWidth="1"/>
    <col min="25" max="25" width="10.296875" style="3" customWidth="1"/>
    <col min="26" max="16384" width="9.09765625" style="3"/>
  </cols>
  <sheetData>
    <row r="1" spans="1:27" s="1" customFormat="1" ht="32.25" customHeight="1" x14ac:dyDescent="0.25">
      <c r="A1" s="67" t="s">
        <v>17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Y1" s="18"/>
    </row>
    <row r="2" spans="1:27" s="1" customFormat="1" ht="15" customHeight="1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Q2" s="54">
        <v>2018</v>
      </c>
      <c r="R2" s="55"/>
      <c r="S2" s="3"/>
      <c r="T2" s="3"/>
      <c r="U2" s="12" t="s">
        <v>21</v>
      </c>
      <c r="V2" s="54">
        <v>1</v>
      </c>
      <c r="W2" s="55"/>
      <c r="Y2" s="3"/>
    </row>
    <row r="3" spans="1:27" ht="15.5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Q3" s="56">
        <f>DATE(Q2,V2,1)</f>
        <v>43101</v>
      </c>
      <c r="R3" s="57"/>
      <c r="S3" s="57"/>
      <c r="T3" s="57"/>
      <c r="U3" s="57"/>
      <c r="V3" s="57"/>
      <c r="W3" s="58"/>
    </row>
    <row r="4" spans="1:27" ht="20.5" x14ac:dyDescent="0.45">
      <c r="A4" s="35" t="s">
        <v>11</v>
      </c>
      <c r="B4" s="35"/>
      <c r="C4" s="35"/>
      <c r="D4" s="35"/>
      <c r="E4" s="35"/>
      <c r="F4" s="20"/>
      <c r="G4" s="35"/>
      <c r="H4" s="35"/>
      <c r="I4" s="20"/>
      <c r="J4" s="20"/>
      <c r="K4" s="20"/>
      <c r="L4" s="20"/>
      <c r="M4" s="20"/>
      <c r="N4" s="20"/>
      <c r="O4" s="20"/>
      <c r="Q4" s="7" t="s">
        <v>22</v>
      </c>
      <c r="R4" s="8" t="s">
        <v>23</v>
      </c>
      <c r="S4" s="8" t="s">
        <v>24</v>
      </c>
      <c r="T4" s="8" t="s">
        <v>25</v>
      </c>
      <c r="U4" s="8" t="s">
        <v>26</v>
      </c>
      <c r="V4" s="8" t="s">
        <v>27</v>
      </c>
      <c r="W4" s="9" t="s">
        <v>28</v>
      </c>
      <c r="Y4" s="13" t="s">
        <v>32</v>
      </c>
    </row>
    <row r="5" spans="1:27" x14ac:dyDescent="0.35">
      <c r="A5" s="64"/>
      <c r="B5" s="64"/>
      <c r="C5" s="64"/>
      <c r="D5" s="64"/>
      <c r="E5" s="64"/>
      <c r="F5" s="64"/>
      <c r="G5" s="64"/>
      <c r="H5" s="20"/>
      <c r="I5" s="20"/>
      <c r="J5" s="36" t="s">
        <v>1</v>
      </c>
      <c r="K5" s="68"/>
      <c r="L5" s="68"/>
      <c r="M5" s="68"/>
      <c r="N5" s="68"/>
      <c r="O5" s="68"/>
      <c r="Q5" s="10" t="str">
        <f t="shared" ref="Q5:W10" si="0">IF(MONTH($Q$3)&lt;&gt;MONTH($Q$3-WEEKDAY($Q$3,1)+(ROW(Q5)-ROW($Q$5))*7+(COLUMN(Q5)-COLUMN($Q$5)+1)),"",$Q$3-WEEKDAY($Q$3,1)+(ROW(Q5)-ROW($Q$5))*7+(COLUMN(Q5)-COLUMN($Q$5)+1))</f>
        <v/>
      </c>
      <c r="R5" s="10">
        <f t="shared" si="0"/>
        <v>43101</v>
      </c>
      <c r="S5" s="10">
        <f t="shared" si="0"/>
        <v>43102</v>
      </c>
      <c r="T5" s="10">
        <f t="shared" si="0"/>
        <v>43103</v>
      </c>
      <c r="U5" s="10">
        <f t="shared" si="0"/>
        <v>43104</v>
      </c>
      <c r="V5" s="10">
        <f t="shared" si="0"/>
        <v>43105</v>
      </c>
      <c r="W5" s="10">
        <f t="shared" si="0"/>
        <v>43106</v>
      </c>
      <c r="Z5" s="16" t="b">
        <v>0</v>
      </c>
    </row>
    <row r="6" spans="1:27" x14ac:dyDescent="0.35">
      <c r="A6" s="37" t="s">
        <v>12</v>
      </c>
      <c r="B6" s="37"/>
      <c r="C6" s="37"/>
      <c r="D6" s="37"/>
      <c r="E6" s="20"/>
      <c r="F6" s="20"/>
      <c r="G6" s="37"/>
      <c r="H6" s="20"/>
      <c r="I6" s="20"/>
      <c r="J6" s="36"/>
      <c r="K6" s="22"/>
      <c r="L6" s="22"/>
      <c r="M6" s="20"/>
      <c r="N6" s="20"/>
      <c r="O6" s="20"/>
      <c r="Q6" s="10">
        <f t="shared" si="0"/>
        <v>43107</v>
      </c>
      <c r="R6" s="10">
        <f t="shared" si="0"/>
        <v>43108</v>
      </c>
      <c r="S6" s="10">
        <f t="shared" si="0"/>
        <v>43109</v>
      </c>
      <c r="T6" s="10">
        <f t="shared" si="0"/>
        <v>43110</v>
      </c>
      <c r="U6" s="10">
        <f t="shared" si="0"/>
        <v>43111</v>
      </c>
      <c r="V6" s="10">
        <f t="shared" si="0"/>
        <v>43112</v>
      </c>
      <c r="W6" s="10">
        <f t="shared" si="0"/>
        <v>43113</v>
      </c>
      <c r="Y6" s="14" t="s">
        <v>33</v>
      </c>
      <c r="Z6" s="17">
        <v>8</v>
      </c>
      <c r="AA6" s="15" t="s">
        <v>34</v>
      </c>
    </row>
    <row r="7" spans="1:27" x14ac:dyDescent="0.35">
      <c r="A7" s="37" t="s">
        <v>13</v>
      </c>
      <c r="B7" s="37"/>
      <c r="C7" s="37"/>
      <c r="D7" s="37"/>
      <c r="E7" s="20"/>
      <c r="F7" s="20"/>
      <c r="G7" s="37"/>
      <c r="H7" s="20"/>
      <c r="I7" s="20"/>
      <c r="J7" s="36" t="s">
        <v>2</v>
      </c>
      <c r="K7" s="68"/>
      <c r="L7" s="68"/>
      <c r="M7" s="68"/>
      <c r="N7" s="68"/>
      <c r="O7" s="68"/>
      <c r="Q7" s="10">
        <f t="shared" si="0"/>
        <v>43114</v>
      </c>
      <c r="R7" s="10">
        <f t="shared" si="0"/>
        <v>43115</v>
      </c>
      <c r="S7" s="10">
        <f t="shared" si="0"/>
        <v>43116</v>
      </c>
      <c r="T7" s="10">
        <f t="shared" si="0"/>
        <v>43117</v>
      </c>
      <c r="U7" s="10">
        <f t="shared" si="0"/>
        <v>43118</v>
      </c>
      <c r="V7" s="10">
        <f t="shared" si="0"/>
        <v>43119</v>
      </c>
      <c r="W7" s="10">
        <f t="shared" si="0"/>
        <v>43120</v>
      </c>
    </row>
    <row r="8" spans="1:27" x14ac:dyDescent="0.35">
      <c r="A8" s="37" t="s">
        <v>14</v>
      </c>
      <c r="B8" s="37"/>
      <c r="C8" s="37"/>
      <c r="D8" s="37"/>
      <c r="E8" s="20"/>
      <c r="F8" s="20"/>
      <c r="G8" s="37"/>
      <c r="H8" s="20"/>
      <c r="I8" s="20"/>
      <c r="J8" s="36"/>
      <c r="K8" s="22"/>
      <c r="L8" s="22"/>
      <c r="M8" s="20"/>
      <c r="N8" s="20"/>
      <c r="O8" s="20"/>
      <c r="Q8" s="10">
        <f t="shared" si="0"/>
        <v>43121</v>
      </c>
      <c r="R8" s="10">
        <f t="shared" si="0"/>
        <v>43122</v>
      </c>
      <c r="S8" s="10">
        <f t="shared" si="0"/>
        <v>43123</v>
      </c>
      <c r="T8" s="10">
        <f t="shared" si="0"/>
        <v>43124</v>
      </c>
      <c r="U8" s="10">
        <f t="shared" si="0"/>
        <v>43125</v>
      </c>
      <c r="V8" s="10">
        <f t="shared" si="0"/>
        <v>43126</v>
      </c>
      <c r="W8" s="10">
        <f t="shared" si="0"/>
        <v>43127</v>
      </c>
      <c r="Z8" s="16" t="b">
        <v>1</v>
      </c>
    </row>
    <row r="9" spans="1:27" x14ac:dyDescent="0.35">
      <c r="A9" s="37" t="s">
        <v>16</v>
      </c>
      <c r="B9" s="37"/>
      <c r="C9" s="37"/>
      <c r="D9" s="37"/>
      <c r="E9" s="20"/>
      <c r="F9" s="20"/>
      <c r="G9" s="37"/>
      <c r="H9" s="20"/>
      <c r="I9" s="20"/>
      <c r="J9" s="36" t="s">
        <v>3</v>
      </c>
      <c r="K9" s="69">
        <v>43101</v>
      </c>
      <c r="L9" s="70"/>
      <c r="M9" s="20"/>
      <c r="N9" s="20"/>
      <c r="O9" s="23" t="s">
        <v>18</v>
      </c>
      <c r="Q9" s="10">
        <f t="shared" si="0"/>
        <v>43128</v>
      </c>
      <c r="R9" s="10">
        <f t="shared" si="0"/>
        <v>43129</v>
      </c>
      <c r="S9" s="10">
        <f t="shared" si="0"/>
        <v>43130</v>
      </c>
      <c r="T9" s="10">
        <f t="shared" si="0"/>
        <v>43131</v>
      </c>
      <c r="U9" s="10" t="str">
        <f t="shared" si="0"/>
        <v/>
      </c>
      <c r="V9" s="10" t="str">
        <f t="shared" si="0"/>
        <v/>
      </c>
      <c r="W9" s="10" t="str">
        <f t="shared" si="0"/>
        <v/>
      </c>
      <c r="Y9" s="14" t="s">
        <v>33</v>
      </c>
      <c r="Z9" s="17">
        <v>40</v>
      </c>
      <c r="AA9" s="15" t="s">
        <v>34</v>
      </c>
    </row>
    <row r="10" spans="1:27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  <c r="U10" s="10" t="str">
        <f t="shared" si="0"/>
        <v/>
      </c>
      <c r="V10" s="10" t="str">
        <f t="shared" si="0"/>
        <v/>
      </c>
      <c r="W10" s="10" t="str">
        <f t="shared" si="0"/>
        <v/>
      </c>
    </row>
    <row r="11" spans="1:27" s="5" customFormat="1" ht="27.75" customHeight="1" x14ac:dyDescent="0.35">
      <c r="A11" s="46" t="s">
        <v>7</v>
      </c>
      <c r="B11" s="47" t="s">
        <v>8</v>
      </c>
      <c r="C11" s="47" t="s">
        <v>9</v>
      </c>
      <c r="D11" s="48"/>
      <c r="E11" s="47" t="s">
        <v>8</v>
      </c>
      <c r="F11" s="47" t="s">
        <v>9</v>
      </c>
      <c r="G11" s="48"/>
      <c r="H11" s="47" t="s">
        <v>8</v>
      </c>
      <c r="I11" s="47" t="s">
        <v>9</v>
      </c>
      <c r="J11" s="46" t="s">
        <v>40</v>
      </c>
      <c r="K11" s="47" t="s">
        <v>41</v>
      </c>
      <c r="L11" s="47" t="s">
        <v>42</v>
      </c>
      <c r="M11" s="47" t="s">
        <v>43</v>
      </c>
      <c r="N11" s="47" t="s">
        <v>44</v>
      </c>
      <c r="O11" s="47" t="s">
        <v>45</v>
      </c>
      <c r="P11" s="3"/>
    </row>
    <row r="12" spans="1:27" hidden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27" ht="24" customHeight="1" x14ac:dyDescent="0.35">
      <c r="A13" s="24">
        <f>K9</f>
        <v>43101</v>
      </c>
      <c r="B13" s="51">
        <v>0.33333333333333331</v>
      </c>
      <c r="C13" s="51">
        <v>0.41666666666666669</v>
      </c>
      <c r="D13" s="52"/>
      <c r="E13" s="51">
        <v>0.45833333333333331</v>
      </c>
      <c r="F13" s="51">
        <v>0.58333333333333337</v>
      </c>
      <c r="G13" s="52"/>
      <c r="H13" s="51">
        <v>0.625</v>
      </c>
      <c r="I13" s="51">
        <v>0.70833333333333337</v>
      </c>
      <c r="J13" s="38">
        <f>ROUND((IF(OR(B13="",C13=""),0,IF(C13&lt;B13,C13+1-B13,C13-B13))+IF(OR(E13="",F13=""),0,IF(F13&lt;E13,F13+1-E13,F13-E13))+IF(OR(H13="",I13=""),0,IF(I13&lt;H13,I13+1-H13,I13-H13)))/(1/1440),0)*(1/1440)</f>
        <v>0.29166666666666669</v>
      </c>
      <c r="K13" s="39">
        <f t="shared" ref="K13:K19" si="1">J13-L13</f>
        <v>0.29166666666666669</v>
      </c>
      <c r="L13" s="40">
        <f>ROUND(MAX(IF($Z$8,MAX(0,SUM(K$12:K12)+J13-$Z$9/24),0),IF($Z$5,IF(J13&gt;$Z$6/24,J13-$Z$6/24,0),0))/(1/1440),0)*(1/1440)</f>
        <v>0</v>
      </c>
      <c r="M13" s="41"/>
      <c r="N13" s="41"/>
      <c r="O13" s="41"/>
      <c r="Q13" s="5"/>
      <c r="R13" s="5"/>
      <c r="S13" s="11"/>
      <c r="T13" s="5"/>
      <c r="U13" s="5"/>
      <c r="V13" s="5"/>
      <c r="W13" s="5"/>
    </row>
    <row r="14" spans="1:27" ht="24" customHeight="1" x14ac:dyDescent="0.35">
      <c r="A14" s="24">
        <f t="shared" ref="A14:A19" si="2">A13+1</f>
        <v>43102</v>
      </c>
      <c r="B14" s="51">
        <v>0.33333333333333331</v>
      </c>
      <c r="C14" s="51">
        <v>0.66666666666666663</v>
      </c>
      <c r="D14" s="52"/>
      <c r="E14" s="51"/>
      <c r="F14" s="51"/>
      <c r="G14" s="52"/>
      <c r="H14" s="51"/>
      <c r="I14" s="51"/>
      <c r="J14" s="38">
        <f t="shared" ref="J14:J19" si="3">ROUND((IF(OR(B14="",C14=""),0,IF(C14&lt;B14,C14+1-B14,C14-B14))+IF(OR(E14="",F14=""),0,IF(F14&lt;E14,F14+1-E14,F14-E14))+IF(OR(H14="",I14=""),0,IF(I14&lt;H14,I14+1-H14,I14-H14)))/(1/1440),0)*(1/1440)</f>
        <v>0.33333333333333337</v>
      </c>
      <c r="K14" s="39">
        <f t="shared" si="1"/>
        <v>0.33333333333333337</v>
      </c>
      <c r="L14" s="40">
        <f>ROUND(MAX(IF($Z$8,MAX(0,SUM(K$12:K13)+J14-$Z$9/24),0),IF($Z$5,IF(J14&gt;$Z$6/24,J14-$Z$6/24,0),0))/(1/1440),0)*(1/1440)</f>
        <v>0</v>
      </c>
      <c r="M14" s="41"/>
      <c r="N14" s="41"/>
      <c r="O14" s="41"/>
    </row>
    <row r="15" spans="1:27" ht="24" customHeight="1" x14ac:dyDescent="0.35">
      <c r="A15" s="24">
        <f t="shared" si="2"/>
        <v>43103</v>
      </c>
      <c r="B15" s="51"/>
      <c r="C15" s="51"/>
      <c r="D15" s="52"/>
      <c r="E15" s="51"/>
      <c r="F15" s="51"/>
      <c r="G15" s="52"/>
      <c r="H15" s="51"/>
      <c r="I15" s="51"/>
      <c r="J15" s="38">
        <f t="shared" si="3"/>
        <v>0</v>
      </c>
      <c r="K15" s="39">
        <f t="shared" si="1"/>
        <v>0</v>
      </c>
      <c r="L15" s="40">
        <f>ROUND(MAX(IF($Z$8,MAX(0,SUM(K$12:K14)+J15-$Z$9/24),0),IF($Z$5,IF(J15&gt;$Z$6/24,J15-$Z$6/24,0),0))/(1/1440),0)*(1/1440)</f>
        <v>0</v>
      </c>
      <c r="M15" s="41"/>
      <c r="N15" s="41"/>
      <c r="O15" s="41"/>
    </row>
    <row r="16" spans="1:27" ht="24" customHeight="1" x14ac:dyDescent="0.35">
      <c r="A16" s="24">
        <f t="shared" si="2"/>
        <v>43104</v>
      </c>
      <c r="B16" s="51"/>
      <c r="C16" s="51"/>
      <c r="D16" s="52"/>
      <c r="E16" s="51"/>
      <c r="F16" s="51"/>
      <c r="G16" s="52"/>
      <c r="H16" s="51"/>
      <c r="I16" s="51"/>
      <c r="J16" s="38">
        <f t="shared" si="3"/>
        <v>0</v>
      </c>
      <c r="K16" s="39">
        <f t="shared" si="1"/>
        <v>0</v>
      </c>
      <c r="L16" s="40">
        <f>ROUND(MAX(IF($Z$8,MAX(0,SUM(K$12:K15)+J16-$Z$9/24),0),IF($Z$5,IF(J16&gt;$Z$6/24,J16-$Z$6/24,0),0))/(1/1440),0)*(1/1440)</f>
        <v>0</v>
      </c>
      <c r="M16" s="41"/>
      <c r="N16" s="41"/>
      <c r="O16" s="41"/>
    </row>
    <row r="17" spans="1:23" ht="24" customHeight="1" x14ac:dyDescent="0.35">
      <c r="A17" s="24">
        <f t="shared" si="2"/>
        <v>43105</v>
      </c>
      <c r="B17" s="51"/>
      <c r="C17" s="51"/>
      <c r="D17" s="52"/>
      <c r="E17" s="51"/>
      <c r="F17" s="51"/>
      <c r="G17" s="52"/>
      <c r="H17" s="51"/>
      <c r="I17" s="51"/>
      <c r="J17" s="38">
        <f t="shared" si="3"/>
        <v>0</v>
      </c>
      <c r="K17" s="39">
        <f t="shared" si="1"/>
        <v>0</v>
      </c>
      <c r="L17" s="40">
        <f>ROUND(MAX(IF($Z$8,MAX(0,SUM(K$12:K16)+J17-$Z$9/24),0),IF($Z$5,IF(J17&gt;$Z$6/24,J17-$Z$6/24,0),0))/(1/1440),0)*(1/1440)</f>
        <v>0</v>
      </c>
      <c r="M17" s="41"/>
      <c r="N17" s="41"/>
      <c r="O17" s="41"/>
    </row>
    <row r="18" spans="1:23" ht="24" customHeight="1" x14ac:dyDescent="0.35">
      <c r="A18" s="24">
        <f t="shared" si="2"/>
        <v>43106</v>
      </c>
      <c r="B18" s="51"/>
      <c r="C18" s="51"/>
      <c r="D18" s="52"/>
      <c r="E18" s="51"/>
      <c r="F18" s="51"/>
      <c r="G18" s="52"/>
      <c r="H18" s="51"/>
      <c r="I18" s="51"/>
      <c r="J18" s="38">
        <f t="shared" si="3"/>
        <v>0</v>
      </c>
      <c r="K18" s="39">
        <f t="shared" si="1"/>
        <v>0</v>
      </c>
      <c r="L18" s="40">
        <f>ROUND(MAX(IF($Z$8,MAX(0,SUM(K$12:K17)+J18-$Z$9/24),0),IF($Z$5,IF(J18&gt;$Z$6/24,J18-$Z$6/24,0),0))/(1/1440),0)*(1/1440)</f>
        <v>0</v>
      </c>
      <c r="M18" s="41"/>
      <c r="N18" s="41"/>
      <c r="O18" s="41"/>
    </row>
    <row r="19" spans="1:23" ht="24" customHeight="1" x14ac:dyDescent="0.35">
      <c r="A19" s="24">
        <f t="shared" si="2"/>
        <v>43107</v>
      </c>
      <c r="B19" s="51"/>
      <c r="C19" s="51"/>
      <c r="D19" s="52"/>
      <c r="E19" s="51"/>
      <c r="F19" s="51"/>
      <c r="G19" s="52"/>
      <c r="H19" s="51"/>
      <c r="I19" s="51"/>
      <c r="J19" s="38">
        <f t="shared" si="3"/>
        <v>0</v>
      </c>
      <c r="K19" s="39">
        <f t="shared" si="1"/>
        <v>0</v>
      </c>
      <c r="L19" s="40">
        <f>ROUND(MAX(IF($Z$8,MAX(0,SUM(K$12:K18)+J19-$Z$9/24),0),IF($Z$5,IF(J19&gt;$Z$6/24,J19-$Z$6/24,0),0))/(1/1440),0)*(1/1440)</f>
        <v>0</v>
      </c>
      <c r="M19" s="41"/>
      <c r="N19" s="41"/>
      <c r="O19" s="41"/>
    </row>
    <row r="20" spans="1:23" ht="24" customHeight="1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42" t="s">
        <v>20</v>
      </c>
      <c r="K20" s="43">
        <f>SUM(K13:K19)</f>
        <v>0.625</v>
      </c>
      <c r="L20" s="43">
        <f>SUM(L13:L19)</f>
        <v>0</v>
      </c>
      <c r="M20" s="43">
        <f>SUM(M13:M19)</f>
        <v>0</v>
      </c>
      <c r="N20" s="43">
        <f>SUM(N13:N19)</f>
        <v>0</v>
      </c>
      <c r="O20" s="43">
        <f>SUM(O13:O19)</f>
        <v>0</v>
      </c>
    </row>
    <row r="21" spans="1:23" hidden="1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23" ht="24" customHeight="1" x14ac:dyDescent="0.35">
      <c r="A22" s="24">
        <f>A19+1</f>
        <v>43108</v>
      </c>
      <c r="B22" s="51"/>
      <c r="C22" s="51"/>
      <c r="D22" s="52"/>
      <c r="E22" s="51"/>
      <c r="F22" s="51"/>
      <c r="G22" s="52"/>
      <c r="H22" s="51"/>
      <c r="I22" s="51"/>
      <c r="J22" s="38">
        <f>ROUND((IF(OR(B22="",C22=""),0,IF(C22&lt;B22,C22+1-B22,C22-B22))+IF(OR(E22="",F22=""),0,IF(F22&lt;E22,F22+1-E22,F22-E22))+IF(OR(H22="",I22=""),0,IF(I22&lt;H22,I22+1-H22,I22-H22)))/(1/1440),0)*(1/1440)</f>
        <v>0</v>
      </c>
      <c r="K22" s="39">
        <f t="shared" ref="K22:K28" si="4">J22-L22</f>
        <v>0</v>
      </c>
      <c r="L22" s="40">
        <f>ROUND(MAX(IF($Z$8,MAX(0,SUM(K$21:K21)+J22-$Z$9/24),0),IF($Z$5,IF(J22&gt;$Z$6/24,J22-$Z$6/24,0),0))/(1/1440),0)*(1/1440)</f>
        <v>0</v>
      </c>
      <c r="M22" s="41"/>
      <c r="N22" s="41"/>
      <c r="O22" s="41"/>
      <c r="Q22" s="5"/>
      <c r="R22" s="5"/>
      <c r="S22" s="11"/>
      <c r="T22" s="5"/>
      <c r="U22" s="5"/>
      <c r="V22" s="5"/>
      <c r="W22" s="5"/>
    </row>
    <row r="23" spans="1:23" ht="24" customHeight="1" x14ac:dyDescent="0.35">
      <c r="A23" s="24">
        <f t="shared" ref="A23:A28" si="5">A22+1</f>
        <v>43109</v>
      </c>
      <c r="B23" s="51"/>
      <c r="C23" s="51"/>
      <c r="D23" s="52"/>
      <c r="E23" s="51"/>
      <c r="F23" s="51"/>
      <c r="G23" s="52"/>
      <c r="H23" s="51"/>
      <c r="I23" s="51"/>
      <c r="J23" s="38">
        <f t="shared" ref="J23:J28" si="6">ROUND((IF(OR(B23="",C23=""),0,IF(C23&lt;B23,C23+1-B23,C23-B23))+IF(OR(E23="",F23=""),0,IF(F23&lt;E23,F23+1-E23,F23-E23))+IF(OR(H23="",I23=""),0,IF(I23&lt;H23,I23+1-H23,I23-H23)))/(1/1440),0)*(1/1440)</f>
        <v>0</v>
      </c>
      <c r="K23" s="39">
        <f t="shared" si="4"/>
        <v>0</v>
      </c>
      <c r="L23" s="40">
        <f>ROUND(MAX(IF($Z$8,MAX(0,SUM(K$21:K22)+J23-$Z$9/24),0),IF($Z$5,IF(J23&gt;$Z$6/24,J23-$Z$6/24,0),0))/(1/1440),0)*(1/1440)</f>
        <v>0</v>
      </c>
      <c r="M23" s="41"/>
      <c r="N23" s="41"/>
      <c r="O23" s="41"/>
    </row>
    <row r="24" spans="1:23" ht="24" customHeight="1" x14ac:dyDescent="0.35">
      <c r="A24" s="24">
        <f t="shared" si="5"/>
        <v>43110</v>
      </c>
      <c r="B24" s="51"/>
      <c r="C24" s="51"/>
      <c r="D24" s="52"/>
      <c r="E24" s="51"/>
      <c r="F24" s="51"/>
      <c r="G24" s="52"/>
      <c r="H24" s="51"/>
      <c r="I24" s="51"/>
      <c r="J24" s="38">
        <f t="shared" si="6"/>
        <v>0</v>
      </c>
      <c r="K24" s="39">
        <f t="shared" si="4"/>
        <v>0</v>
      </c>
      <c r="L24" s="40">
        <f>ROUND(MAX(IF($Z$8,MAX(0,SUM(K$21:K23)+J24-$Z$9/24),0),IF($Z$5,IF(J24&gt;$Z$6/24,J24-$Z$6/24,0),0))/(1/1440),0)*(1/1440)</f>
        <v>0</v>
      </c>
      <c r="M24" s="41"/>
      <c r="N24" s="41"/>
      <c r="O24" s="41"/>
    </row>
    <row r="25" spans="1:23" ht="24" customHeight="1" x14ac:dyDescent="0.35">
      <c r="A25" s="24">
        <f t="shared" si="5"/>
        <v>43111</v>
      </c>
      <c r="B25" s="51"/>
      <c r="C25" s="51"/>
      <c r="D25" s="52"/>
      <c r="E25" s="51"/>
      <c r="F25" s="51"/>
      <c r="G25" s="52"/>
      <c r="H25" s="51"/>
      <c r="I25" s="51"/>
      <c r="J25" s="38">
        <f t="shared" si="6"/>
        <v>0</v>
      </c>
      <c r="K25" s="39">
        <f t="shared" si="4"/>
        <v>0</v>
      </c>
      <c r="L25" s="40">
        <f>ROUND(MAX(IF($Z$8,MAX(0,SUM(K$21:K24)+J25-$Z$9/24),0),IF($Z$5,IF(J25&gt;$Z$6/24,J25-$Z$6/24,0),0))/(1/1440),0)*(1/1440)</f>
        <v>0</v>
      </c>
      <c r="M25" s="41"/>
      <c r="N25" s="41"/>
      <c r="O25" s="41"/>
    </row>
    <row r="26" spans="1:23" ht="24" customHeight="1" x14ac:dyDescent="0.35">
      <c r="A26" s="24">
        <f t="shared" si="5"/>
        <v>43112</v>
      </c>
      <c r="B26" s="51"/>
      <c r="C26" s="51"/>
      <c r="D26" s="52"/>
      <c r="E26" s="51"/>
      <c r="F26" s="51"/>
      <c r="G26" s="52"/>
      <c r="H26" s="51"/>
      <c r="I26" s="51"/>
      <c r="J26" s="38">
        <f t="shared" si="6"/>
        <v>0</v>
      </c>
      <c r="K26" s="39">
        <f t="shared" si="4"/>
        <v>0</v>
      </c>
      <c r="L26" s="40">
        <f>ROUND(MAX(IF($Z$8,MAX(0,SUM(K$21:K25)+J26-$Z$9/24),0),IF($Z$5,IF(J26&gt;$Z$6/24,J26-$Z$6/24,0),0))/(1/1440),0)*(1/1440)</f>
        <v>0</v>
      </c>
      <c r="M26" s="41"/>
      <c r="N26" s="41"/>
      <c r="O26" s="41"/>
    </row>
    <row r="27" spans="1:23" ht="24" customHeight="1" x14ac:dyDescent="0.35">
      <c r="A27" s="24">
        <f t="shared" si="5"/>
        <v>43113</v>
      </c>
      <c r="B27" s="51"/>
      <c r="C27" s="51"/>
      <c r="D27" s="52"/>
      <c r="E27" s="51"/>
      <c r="F27" s="51"/>
      <c r="G27" s="52"/>
      <c r="H27" s="51"/>
      <c r="I27" s="51"/>
      <c r="J27" s="38">
        <f t="shared" si="6"/>
        <v>0</v>
      </c>
      <c r="K27" s="39">
        <f t="shared" si="4"/>
        <v>0</v>
      </c>
      <c r="L27" s="40">
        <f>ROUND(MAX(IF($Z$8,MAX(0,SUM(K$21:K26)+J27-$Z$9/24),0),IF($Z$5,IF(J27&gt;$Z$6/24,J27-$Z$6/24,0),0))/(1/1440),0)*(1/1440)</f>
        <v>0</v>
      </c>
      <c r="M27" s="41"/>
      <c r="N27" s="41"/>
      <c r="O27" s="41"/>
    </row>
    <row r="28" spans="1:23" ht="24" customHeight="1" x14ac:dyDescent="0.35">
      <c r="A28" s="24">
        <f t="shared" si="5"/>
        <v>43114</v>
      </c>
      <c r="B28" s="51"/>
      <c r="C28" s="51"/>
      <c r="D28" s="52"/>
      <c r="E28" s="51"/>
      <c r="F28" s="51"/>
      <c r="G28" s="52"/>
      <c r="H28" s="51"/>
      <c r="I28" s="51"/>
      <c r="J28" s="38">
        <f t="shared" si="6"/>
        <v>0</v>
      </c>
      <c r="K28" s="39">
        <f t="shared" si="4"/>
        <v>0</v>
      </c>
      <c r="L28" s="40">
        <f>ROUND(MAX(IF($Z$8,MAX(0,SUM(K$21:K27)+J28-$Z$9/24),0),IF($Z$5,IF(J28&gt;$Z$6/24,J28-$Z$6/24,0),0))/(1/1440),0)*(1/1440)</f>
        <v>0</v>
      </c>
      <c r="M28" s="41"/>
      <c r="N28" s="41"/>
      <c r="O28" s="41"/>
    </row>
    <row r="29" spans="1:23" ht="24" customHeight="1" x14ac:dyDescent="0.35">
      <c r="A29" s="20"/>
      <c r="B29" s="20"/>
      <c r="C29" s="20"/>
      <c r="D29" s="20"/>
      <c r="E29" s="20"/>
      <c r="F29" s="20"/>
      <c r="G29" s="20"/>
      <c r="H29" s="20"/>
      <c r="I29" s="20"/>
      <c r="J29" s="42" t="s">
        <v>20</v>
      </c>
      <c r="K29" s="43">
        <f>SUM(K22:K28)</f>
        <v>0</v>
      </c>
      <c r="L29" s="43">
        <f>SUM(L22:L28)</f>
        <v>0</v>
      </c>
      <c r="M29" s="43">
        <f>SUM(M22:M28)</f>
        <v>0</v>
      </c>
      <c r="N29" s="43">
        <f>SUM(N22:N28)</f>
        <v>0</v>
      </c>
      <c r="O29" s="43">
        <f>SUM(O22:O28)</f>
        <v>0</v>
      </c>
    </row>
    <row r="30" spans="1:23" ht="24" customHeight="1" x14ac:dyDescent="0.35">
      <c r="A30" s="20"/>
      <c r="B30" s="20"/>
      <c r="C30" s="20"/>
      <c r="D30" s="20"/>
      <c r="E30" s="20"/>
      <c r="F30" s="20"/>
      <c r="G30" s="20"/>
      <c r="H30" s="20"/>
      <c r="I30" s="20"/>
      <c r="J30" s="42" t="s">
        <v>15</v>
      </c>
      <c r="K30" s="44">
        <f>ROUND((K20+K29)*24,2)</f>
        <v>15</v>
      </c>
      <c r="L30" s="44">
        <f>ROUND((L20+L29)*24,2)</f>
        <v>0</v>
      </c>
      <c r="M30" s="44">
        <f>ROUND((M20+M29)*24,2)</f>
        <v>0</v>
      </c>
      <c r="N30" s="44">
        <f>ROUND((N20+N29)*24,2)</f>
        <v>0</v>
      </c>
      <c r="O30" s="44">
        <f>ROUND((O20+O29)*24,2)</f>
        <v>0</v>
      </c>
    </row>
    <row r="31" spans="1:23" ht="24" customHeight="1" x14ac:dyDescent="0.35">
      <c r="A31" s="20"/>
      <c r="B31" s="20"/>
      <c r="C31" s="20"/>
      <c r="D31" s="20"/>
      <c r="E31" s="20"/>
      <c r="F31" s="20"/>
      <c r="G31" s="20"/>
      <c r="H31" s="20"/>
      <c r="I31" s="20"/>
      <c r="J31" s="42" t="s">
        <v>19</v>
      </c>
      <c r="K31" s="30">
        <v>15</v>
      </c>
      <c r="L31" s="31">
        <f>1.5*K31</f>
        <v>22.5</v>
      </c>
      <c r="M31" s="30">
        <v>15</v>
      </c>
      <c r="N31" s="30">
        <v>15</v>
      </c>
      <c r="O31" s="30">
        <v>15</v>
      </c>
    </row>
    <row r="32" spans="1:23" ht="24" customHeight="1" x14ac:dyDescent="0.35">
      <c r="A32" s="61"/>
      <c r="B32" s="61"/>
      <c r="C32" s="61"/>
      <c r="D32" s="6"/>
      <c r="E32" s="63"/>
      <c r="F32" s="60"/>
      <c r="I32" s="62" t="s">
        <v>30</v>
      </c>
      <c r="J32" s="62"/>
      <c r="K32" s="32">
        <f>ROUND(K31*K30,2)</f>
        <v>225</v>
      </c>
      <c r="L32" s="32">
        <f>ROUND(L31*L30,2)</f>
        <v>0</v>
      </c>
      <c r="M32" s="32">
        <f>ROUND(M31*M30,2)</f>
        <v>0</v>
      </c>
      <c r="N32" s="32">
        <f>ROUND(N31*N30,2)</f>
        <v>0</v>
      </c>
      <c r="O32" s="32">
        <f>ROUND(O31*O30,2)</f>
        <v>0</v>
      </c>
    </row>
    <row r="33" spans="1:15" x14ac:dyDescent="0.35">
      <c r="A33" s="59" t="s">
        <v>4</v>
      </c>
      <c r="B33" s="59"/>
      <c r="C33" s="59"/>
      <c r="D33" s="6"/>
      <c r="E33" s="59" t="s">
        <v>0</v>
      </c>
      <c r="F33" s="59"/>
      <c r="I33" s="20"/>
      <c r="J33" s="20"/>
      <c r="K33" s="45"/>
      <c r="L33" s="45"/>
      <c r="M33" s="20"/>
      <c r="N33" s="20"/>
      <c r="O33" s="20"/>
    </row>
    <row r="34" spans="1:15" ht="26.25" customHeight="1" x14ac:dyDescent="0.35">
      <c r="A34" s="61"/>
      <c r="B34" s="61"/>
      <c r="C34" s="61"/>
      <c r="D34" s="6"/>
      <c r="E34" s="60"/>
      <c r="F34" s="60"/>
      <c r="I34" s="20"/>
      <c r="J34" s="20"/>
      <c r="K34" s="20"/>
      <c r="L34" s="20"/>
      <c r="M34" s="42" t="s">
        <v>29</v>
      </c>
      <c r="N34" s="71">
        <f>SUM(K32:O32)</f>
        <v>225</v>
      </c>
      <c r="O34" s="71"/>
    </row>
    <row r="35" spans="1:15" x14ac:dyDescent="0.35">
      <c r="A35" s="59" t="s">
        <v>5</v>
      </c>
      <c r="B35" s="59"/>
      <c r="C35" s="59"/>
      <c r="D35" s="6"/>
      <c r="E35" s="59" t="s">
        <v>0</v>
      </c>
      <c r="F35" s="59"/>
      <c r="I35" s="20"/>
      <c r="J35" s="34" t="s">
        <v>31</v>
      </c>
      <c r="K35" s="20"/>
      <c r="L35" s="20"/>
      <c r="M35" s="20"/>
      <c r="N35" s="20"/>
      <c r="O35" s="20"/>
    </row>
    <row r="36" spans="1:1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</sheetData>
  <mergeCells count="18">
    <mergeCell ref="V2:W2"/>
    <mergeCell ref="Q3:W3"/>
    <mergeCell ref="A5:G5"/>
    <mergeCell ref="N34:O34"/>
    <mergeCell ref="Q2:R2"/>
    <mergeCell ref="A1:O1"/>
    <mergeCell ref="A32:C32"/>
    <mergeCell ref="K9:L9"/>
    <mergeCell ref="K7:O7"/>
    <mergeCell ref="K5:O5"/>
    <mergeCell ref="E32:F32"/>
    <mergeCell ref="I32:J32"/>
    <mergeCell ref="A35:C35"/>
    <mergeCell ref="A33:C33"/>
    <mergeCell ref="A34:C34"/>
    <mergeCell ref="E33:F33"/>
    <mergeCell ref="E34:F34"/>
    <mergeCell ref="E35:F35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22:C28 H13:I19 H22:I28 B13:C19 E13:F19 E22:F28" xr:uid="{00000000-0002-0000-0300-000000000000}">
      <formula1>0</formula1>
      <formula2>0.999988425925926</formula2>
    </dataValidation>
  </dataValidations>
  <printOptions horizontalCentered="1"/>
  <pageMargins left="0.5" right="0.5" top="0.5" bottom="1" header="0.5" footer="0.5"/>
  <pageSetup scale="9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4" name="Check Box 4">
              <controlPr defaultSize="0" autoFill="0" autoLine="0" autoPict="0">
                <anchor moveWithCells="1">
                  <from>
                    <xdr:col>24</xdr:col>
                    <xdr:colOff>31750</xdr:colOff>
                    <xdr:row>3</xdr:row>
                    <xdr:rowOff>241300</xdr:rowOff>
                  </from>
                  <to>
                    <xdr:col>24</xdr:col>
                    <xdr:colOff>603250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5" name="Check Box 5">
              <controlPr defaultSize="0" autoFill="0" autoLine="0" autoPict="0">
                <anchor moveWithCells="1">
                  <from>
                    <xdr:col>24</xdr:col>
                    <xdr:colOff>31750</xdr:colOff>
                    <xdr:row>6</xdr:row>
                    <xdr:rowOff>165100</xdr:rowOff>
                  </from>
                  <to>
                    <xdr:col>24</xdr:col>
                    <xdr:colOff>603250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Weekly</vt:lpstr>
      <vt:lpstr>Biweekly</vt:lpstr>
      <vt:lpstr>Weekly_hmm</vt:lpstr>
      <vt:lpstr>Biweekly_hmm</vt:lpstr>
      <vt:lpstr>Biweekly!Print_Area</vt:lpstr>
      <vt:lpstr>Biweekly_hmm!Print_Area</vt:lpstr>
      <vt:lpstr>Weekly!Print_Area</vt:lpstr>
      <vt:lpstr>Weekly_hmm!Print_Area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Time Sheet with Breaks</dc:title>
  <dc:creator>Vertex42.com</dc:creator>
  <dc:description>(c) 2010-2018 Vertex42 LLC. All Rights Reserved.</dc:description>
  <cp:lastModifiedBy>SnoopyYam</cp:lastModifiedBy>
  <cp:lastPrinted>2018-07-19T18:08:19Z</cp:lastPrinted>
  <dcterms:created xsi:type="dcterms:W3CDTF">2003-11-23T07:57:29Z</dcterms:created>
  <dcterms:modified xsi:type="dcterms:W3CDTF">2022-04-15T07:58:36Z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2010-2018 Vertex42 LLC</vt:lpwstr>
  </property>
  <property fmtid="{D5CDD505-2E9C-101B-9397-08002B2CF9AE}" pid="3" name="Version">
    <vt:lpwstr>2.4.0</vt:lpwstr>
  </property>
  <property fmtid="{D5CDD505-2E9C-101B-9397-08002B2CF9AE}" pid="4" name="Source">
    <vt:lpwstr>https://www.vertex42.com/ExcelTemplates/free-timesheet-template.html</vt:lpwstr>
  </property>
</Properties>
</file>