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preadsheet123\files\free-templates\"/>
    </mc:Choice>
  </mc:AlternateContent>
  <bookViews>
    <workbookView xWindow="720" yWindow="525" windowWidth="19710" windowHeight="7650" activeTab="1"/>
  </bookViews>
  <sheets>
    <sheet name="Settings" sheetId="6" r:id="rId1"/>
    <sheet name="Weekly Timesheet" sheetId="4" r:id="rId2"/>
    <sheet name="Biweekly Timesheet" sheetId="5" r:id="rId3"/>
    <sheet name="Weekly Timesheet (hh.mm)" sheetId="1" r:id="rId4"/>
    <sheet name="Biweekly Timesheet (hh.mm)" sheetId="3" r:id="rId5"/>
    <sheet name="EULA" sheetId="2" r:id="rId6"/>
  </sheets>
  <definedNames>
    <definedName name="basic_hours_BT">IF('Biweekly Timesheet'!$Y$22:$Z$22="off daily basic hours",0,IF('Biweekly Timesheet'!$Y$22:$Z$22="off weekly basic hours",1,IF('Biweekly Timesheet'!$Y$22:$Z$22="add to the basic hours",2,0)))</definedName>
    <definedName name="basic_hours_BTh">IF('Biweekly Timesheet (hh.mm)'!$Y$22:$Z$22="off daily basic hours",0,IF('Biweekly Timesheet (hh.mm)'!$Y$22:$Z$22="off weekly basic hours",1,IF('Biweekly Timesheet (hh.mm)'!$Y$22:$Z$22="add to the basic hours",2,0)))</definedName>
    <definedName name="basic_hours_WT">IF('Weekly Timesheet'!$Y$22:$Z$22="off daily basic hours",0,IF('Weekly Timesheet'!$Y$22:$Z$22="off weekly basic hours",1,IF('Weekly Timesheet'!$Y$22:$Z$22="add to the basic hours",2,0)))</definedName>
    <definedName name="basic_hours_WTh">IF('Weekly Timesheet (hh.mm)'!$Y$22:$Z$22="off daily basic hours",0,IF('Weekly Timesheet (hh.mm)'!$Y$22:$Z$22="off weekly basic hours",1,IF('Weekly Timesheet (hh.mm)'!$Y$22:$Z$22="add to the basic hours",2,0)))</definedName>
    <definedName name="_xlnm.Print_Area" localSheetId="2">'Biweekly Timesheet'!$A$1:$V$68</definedName>
    <definedName name="_xlnm.Print_Area" localSheetId="4">'Biweekly Timesheet (hh.mm)'!$A$1:$V$68</definedName>
    <definedName name="_xlnm.Print_Area" localSheetId="1">'Weekly Timesheet'!$A$1:$V$54</definedName>
    <definedName name="_xlnm.Print_Area" localSheetId="3">'Weekly Timesheet (hh.mm)'!$A$1:$V$54</definedName>
  </definedNames>
  <calcPr calcId="152511"/>
</workbook>
</file>

<file path=xl/calcChain.xml><?xml version="1.0" encoding="utf-8"?>
<calcChain xmlns="http://schemas.openxmlformats.org/spreadsheetml/2006/main">
  <c r="C41" i="3" l="1"/>
  <c r="W2" i="3" l="1"/>
  <c r="W2" i="1"/>
  <c r="W2" i="5"/>
  <c r="W2" i="4"/>
  <c r="S48" i="3"/>
  <c r="P47" i="3"/>
  <c r="Q49" i="3"/>
  <c r="P49" i="3"/>
  <c r="P48" i="3"/>
  <c r="M47" i="3"/>
  <c r="N49" i="3" s="1"/>
  <c r="M49" i="3" s="1"/>
  <c r="M48" i="3"/>
  <c r="J48" i="3"/>
  <c r="G48" i="3"/>
  <c r="A13" i="3"/>
  <c r="A12" i="3"/>
  <c r="A11" i="3"/>
  <c r="A10" i="3"/>
  <c r="A9" i="3"/>
  <c r="A8" i="3"/>
  <c r="A2" i="3"/>
  <c r="A1" i="3"/>
  <c r="S33" i="1"/>
  <c r="P33" i="1"/>
  <c r="M34" i="1"/>
  <c r="M33" i="1"/>
  <c r="J33" i="1"/>
  <c r="G33" i="1"/>
  <c r="P32" i="1"/>
  <c r="L22" i="1"/>
  <c r="L19" i="1"/>
  <c r="J24" i="1"/>
  <c r="O19" i="1"/>
  <c r="O22" i="1"/>
  <c r="M24" i="1"/>
  <c r="R19" i="1"/>
  <c r="P24" i="1" s="1"/>
  <c r="R22" i="1"/>
  <c r="U19" i="1"/>
  <c r="U22" i="1"/>
  <c r="S24" i="1"/>
  <c r="D19" i="1"/>
  <c r="D22" i="1"/>
  <c r="C24" i="1"/>
  <c r="C26" i="1" s="1"/>
  <c r="F19" i="1"/>
  <c r="E24" i="1" s="1"/>
  <c r="F22" i="1"/>
  <c r="I19" i="1"/>
  <c r="G24" i="1" s="1"/>
  <c r="I22" i="1"/>
  <c r="M32" i="1"/>
  <c r="N34" i="1" s="1"/>
  <c r="S32" i="1"/>
  <c r="T34" i="1" s="1"/>
  <c r="S34" i="1" s="1"/>
  <c r="S31" i="1"/>
  <c r="C43" i="1" s="1"/>
  <c r="P31" i="1"/>
  <c r="C42" i="1" s="1"/>
  <c r="M31" i="1"/>
  <c r="C41" i="1" s="1"/>
  <c r="J31" i="1"/>
  <c r="C40" i="1"/>
  <c r="G31" i="1"/>
  <c r="C39" i="1"/>
  <c r="A13" i="1"/>
  <c r="A12" i="1"/>
  <c r="A11" i="1"/>
  <c r="A10" i="1"/>
  <c r="A9" i="1"/>
  <c r="A8" i="1"/>
  <c r="Q34" i="1"/>
  <c r="P34" i="1" s="1"/>
  <c r="A2" i="1"/>
  <c r="A1" i="1"/>
  <c r="M47" i="5"/>
  <c r="N49" i="5" s="1"/>
  <c r="M49" i="5" s="1"/>
  <c r="D19" i="5"/>
  <c r="D22" i="5"/>
  <c r="F19" i="5"/>
  <c r="F22" i="5"/>
  <c r="I19" i="5"/>
  <c r="G24" i="5" s="1"/>
  <c r="I22" i="5"/>
  <c r="L19" i="5"/>
  <c r="L22" i="5"/>
  <c r="J24" i="5"/>
  <c r="J26" i="5" s="1"/>
  <c r="O19" i="5"/>
  <c r="O22" i="5"/>
  <c r="R19" i="5"/>
  <c r="P24" i="5" s="1"/>
  <c r="P26" i="5" s="1"/>
  <c r="P25" i="5" s="1"/>
  <c r="R22" i="5"/>
  <c r="U19" i="5"/>
  <c r="U22" i="5"/>
  <c r="S24" i="5"/>
  <c r="D34" i="5"/>
  <c r="D37" i="5"/>
  <c r="F34" i="5"/>
  <c r="E39" i="5" s="1"/>
  <c r="F37" i="5"/>
  <c r="I34" i="5"/>
  <c r="I37" i="5"/>
  <c r="L34" i="5"/>
  <c r="L37" i="5"/>
  <c r="J39" i="5"/>
  <c r="O34" i="5"/>
  <c r="M39" i="5" s="1"/>
  <c r="M41" i="5" s="1"/>
  <c r="O37" i="5"/>
  <c r="R34" i="5"/>
  <c r="R37" i="5"/>
  <c r="U34" i="5"/>
  <c r="U37" i="5"/>
  <c r="S39" i="5"/>
  <c r="S41" i="5" s="1"/>
  <c r="S40" i="5" s="1"/>
  <c r="P47" i="5"/>
  <c r="Q49" i="5" s="1"/>
  <c r="P49" i="5" s="1"/>
  <c r="S47" i="5"/>
  <c r="S46" i="5"/>
  <c r="C58" i="5" s="1"/>
  <c r="P46" i="5"/>
  <c r="C57" i="5" s="1"/>
  <c r="M46" i="5"/>
  <c r="C56" i="5" s="1"/>
  <c r="J46" i="5"/>
  <c r="C55" i="5"/>
  <c r="G46" i="5"/>
  <c r="C54" i="5"/>
  <c r="T49" i="5"/>
  <c r="S49" i="5" s="1"/>
  <c r="S48" i="5"/>
  <c r="P48" i="5"/>
  <c r="M48" i="5"/>
  <c r="J48" i="5"/>
  <c r="G48" i="5"/>
  <c r="G33" i="4"/>
  <c r="A13" i="5"/>
  <c r="A12" i="5"/>
  <c r="A11" i="5"/>
  <c r="A10" i="5"/>
  <c r="A9" i="5"/>
  <c r="A8" i="5"/>
  <c r="A2" i="5"/>
  <c r="A1" i="5"/>
  <c r="D19" i="4"/>
  <c r="D22" i="4"/>
  <c r="F19" i="4"/>
  <c r="E24" i="4" s="1"/>
  <c r="E26" i="4" s="1"/>
  <c r="F22" i="4"/>
  <c r="I19" i="4"/>
  <c r="I22" i="4"/>
  <c r="G24" i="4"/>
  <c r="G26" i="4" s="1"/>
  <c r="G25" i="4" s="1"/>
  <c r="L19" i="4"/>
  <c r="J24" i="4" s="1"/>
  <c r="L22" i="4"/>
  <c r="O19" i="4"/>
  <c r="M24" i="4" s="1"/>
  <c r="O22" i="4"/>
  <c r="R19" i="4"/>
  <c r="R22" i="4"/>
  <c r="P24" i="4"/>
  <c r="U19" i="4"/>
  <c r="U22" i="4"/>
  <c r="M32" i="4"/>
  <c r="P32" i="4"/>
  <c r="S32" i="4"/>
  <c r="T34" i="4" s="1"/>
  <c r="S34" i="4" s="1"/>
  <c r="S31" i="4"/>
  <c r="C43" i="4"/>
  <c r="P31" i="4"/>
  <c r="C42" i="4" s="1"/>
  <c r="M31" i="4"/>
  <c r="C41" i="4"/>
  <c r="J31" i="4"/>
  <c r="C40" i="4" s="1"/>
  <c r="G31" i="4"/>
  <c r="C39" i="4"/>
  <c r="N34" i="4"/>
  <c r="M34" i="4" s="1"/>
  <c r="Q34" i="4"/>
  <c r="P34" i="4" s="1"/>
  <c r="S33" i="4"/>
  <c r="P33" i="4"/>
  <c r="M33" i="4"/>
  <c r="J33" i="4"/>
  <c r="C16" i="4"/>
  <c r="A13" i="4"/>
  <c r="A12" i="4"/>
  <c r="A11" i="4"/>
  <c r="A10" i="4"/>
  <c r="A9" i="4"/>
  <c r="A8" i="4"/>
  <c r="A2" i="4"/>
  <c r="A1" i="4"/>
  <c r="U19" i="3"/>
  <c r="S24" i="3" s="1"/>
  <c r="U22" i="3"/>
  <c r="R19" i="3"/>
  <c r="P24" i="3" s="1"/>
  <c r="R22" i="3"/>
  <c r="O19" i="3"/>
  <c r="O22" i="3"/>
  <c r="L19" i="3"/>
  <c r="L22" i="3"/>
  <c r="I19" i="3"/>
  <c r="G24" i="3" s="1"/>
  <c r="I22" i="3"/>
  <c r="F19" i="3"/>
  <c r="F22" i="3"/>
  <c r="D19" i="3"/>
  <c r="D22" i="3"/>
  <c r="S31" i="5"/>
  <c r="P31" i="5"/>
  <c r="M31" i="5"/>
  <c r="J31" i="5"/>
  <c r="G31" i="5"/>
  <c r="E31" i="5"/>
  <c r="C31" i="5"/>
  <c r="Y25" i="5"/>
  <c r="S16" i="5"/>
  <c r="P16" i="5"/>
  <c r="M16" i="5"/>
  <c r="J16" i="5"/>
  <c r="G16" i="5"/>
  <c r="E16" i="5"/>
  <c r="C16" i="5"/>
  <c r="Y25" i="4"/>
  <c r="S16" i="4"/>
  <c r="P16" i="4"/>
  <c r="M16" i="4"/>
  <c r="J16" i="4"/>
  <c r="G16" i="4"/>
  <c r="E16" i="4"/>
  <c r="S47" i="3"/>
  <c r="T49" i="3" s="1"/>
  <c r="S49" i="3" s="1"/>
  <c r="S31" i="3"/>
  <c r="P31" i="3"/>
  <c r="M31" i="3"/>
  <c r="J31" i="3"/>
  <c r="G31" i="3"/>
  <c r="E31" i="3"/>
  <c r="C31" i="3"/>
  <c r="U34" i="3"/>
  <c r="S39" i="3" s="1"/>
  <c r="U37" i="3"/>
  <c r="R34" i="3"/>
  <c r="P39" i="3" s="1"/>
  <c r="R37" i="3"/>
  <c r="O34" i="3"/>
  <c r="O37" i="3"/>
  <c r="M39" i="3"/>
  <c r="L34" i="3"/>
  <c r="J39" i="3" s="1"/>
  <c r="L37" i="3"/>
  <c r="I34" i="3"/>
  <c r="G39" i="3" s="1"/>
  <c r="I37" i="3"/>
  <c r="F34" i="3"/>
  <c r="F37" i="3"/>
  <c r="E39" i="3" s="1"/>
  <c r="D34" i="3"/>
  <c r="D37" i="3"/>
  <c r="S46" i="3"/>
  <c r="C58" i="3" s="1"/>
  <c r="P46" i="3"/>
  <c r="C57" i="3" s="1"/>
  <c r="M46" i="3"/>
  <c r="C56" i="3" s="1"/>
  <c r="J46" i="3"/>
  <c r="C55" i="3" s="1"/>
  <c r="G46" i="3"/>
  <c r="C54" i="3" s="1"/>
  <c r="Y25" i="3"/>
  <c r="S16" i="3"/>
  <c r="P16" i="3"/>
  <c r="M16" i="3"/>
  <c r="J16" i="3"/>
  <c r="G16" i="3"/>
  <c r="E16" i="3"/>
  <c r="C16" i="3"/>
  <c r="Y25" i="1"/>
  <c r="S16" i="1"/>
  <c r="P16" i="1"/>
  <c r="M16" i="1"/>
  <c r="J16" i="1"/>
  <c r="G16" i="1"/>
  <c r="E16" i="1"/>
  <c r="C16" i="1"/>
  <c r="J24" i="3" l="1"/>
  <c r="M26" i="4"/>
  <c r="M25" i="4" s="1"/>
  <c r="G26" i="5"/>
  <c r="G25" i="5" s="1"/>
  <c r="P25" i="4"/>
  <c r="M24" i="5"/>
  <c r="E24" i="3"/>
  <c r="M24" i="3"/>
  <c r="C24" i="5"/>
  <c r="C39" i="3"/>
  <c r="C39" i="5"/>
  <c r="C41" i="5" s="1"/>
  <c r="C40" i="5" s="1"/>
  <c r="S25" i="5"/>
  <c r="C24" i="3"/>
  <c r="E24" i="5"/>
  <c r="S24" i="4"/>
  <c r="P39" i="5"/>
  <c r="P41" i="5" s="1"/>
  <c r="P40" i="5" s="1"/>
  <c r="G39" i="5"/>
  <c r="G41" i="5" s="1"/>
  <c r="G40" i="5" s="1"/>
  <c r="J41" i="5"/>
  <c r="J40" i="5" s="1"/>
  <c r="P26" i="4"/>
  <c r="C24" i="4"/>
  <c r="S26" i="5"/>
  <c r="C40" i="3"/>
  <c r="C26" i="3"/>
  <c r="C25" i="3" s="1"/>
  <c r="C26" i="4"/>
  <c r="C25" i="4" s="1"/>
  <c r="M26" i="5"/>
  <c r="M25" i="5" s="1"/>
  <c r="E26" i="5"/>
  <c r="E25" i="5"/>
  <c r="J26" i="4"/>
  <c r="J25" i="4" s="1"/>
  <c r="E41" i="5"/>
  <c r="E40" i="5" s="1"/>
  <c r="C26" i="5"/>
  <c r="M40" i="5"/>
  <c r="J25" i="5"/>
  <c r="C25" i="1"/>
  <c r="E25" i="4"/>
  <c r="E26" i="1" l="1"/>
  <c r="E25" i="1" s="1"/>
  <c r="E41" i="3"/>
  <c r="E40" i="3" s="1"/>
  <c r="E26" i="3"/>
  <c r="E25" i="3" s="1"/>
  <c r="S26" i="4"/>
  <c r="J32" i="4" s="1"/>
  <c r="J47" i="5"/>
  <c r="C25" i="5"/>
  <c r="G47" i="5" s="1"/>
  <c r="G26" i="1" l="1"/>
  <c r="G25" i="1" s="1"/>
  <c r="G41" i="3"/>
  <c r="G40" i="3" s="1"/>
  <c r="J41" i="3" s="1"/>
  <c r="G26" i="3"/>
  <c r="G25" i="3" s="1"/>
  <c r="S25" i="4"/>
  <c r="G32" i="4" s="1"/>
  <c r="K34" i="4"/>
  <c r="J34" i="4" s="1"/>
  <c r="F55" i="5"/>
  <c r="K49" i="5"/>
  <c r="J49" i="5" s="1"/>
  <c r="E36" i="4"/>
  <c r="F40" i="4" s="1"/>
  <c r="H34" i="4"/>
  <c r="G34" i="4" s="1"/>
  <c r="H49" i="5"/>
  <c r="G49" i="5" s="1"/>
  <c r="E51" i="5"/>
  <c r="J26" i="1" l="1"/>
  <c r="J25" i="1" s="1"/>
  <c r="M26" i="1" s="1"/>
  <c r="M25" i="1" s="1"/>
  <c r="J40" i="3"/>
  <c r="J26" i="3"/>
  <c r="J25" i="3" s="1"/>
  <c r="T51" i="5"/>
  <c r="S51" i="5" s="1"/>
  <c r="F41" i="4"/>
  <c r="F43" i="4"/>
  <c r="F42" i="4"/>
  <c r="F39" i="4"/>
  <c r="F56" i="5"/>
  <c r="F57" i="5"/>
  <c r="F58" i="5"/>
  <c r="F54" i="5"/>
  <c r="R36" i="4"/>
  <c r="Q36" i="4" s="1"/>
  <c r="P26" i="1" l="1"/>
  <c r="P25" i="1" s="1"/>
  <c r="S26" i="1" s="1"/>
  <c r="S25" i="1" s="1"/>
  <c r="M41" i="3"/>
  <c r="M40" i="3" s="1"/>
  <c r="M26" i="3"/>
  <c r="M25" i="3" s="1"/>
  <c r="P26" i="3" s="1"/>
  <c r="P25" i="3" s="1"/>
  <c r="S26" i="3" s="1"/>
  <c r="S25" i="3" s="1"/>
  <c r="J32" i="1" l="1"/>
  <c r="G32" i="1"/>
  <c r="P41" i="3"/>
  <c r="P40" i="3" s="1"/>
  <c r="S41" i="3" s="1"/>
  <c r="S40" i="3" s="1"/>
  <c r="G47" i="3" s="1"/>
  <c r="K34" i="1" l="1"/>
  <c r="J34" i="1" s="1"/>
  <c r="H34" i="1"/>
  <c r="G34" i="1" s="1"/>
  <c r="E36" i="1"/>
  <c r="F40" i="1" s="1"/>
  <c r="J47" i="3"/>
  <c r="E51" i="3" s="1"/>
  <c r="H49" i="3"/>
  <c r="G49" i="3" s="1"/>
  <c r="T36" i="1" l="1"/>
  <c r="F42" i="1"/>
  <c r="F41" i="1"/>
  <c r="F43" i="1"/>
  <c r="F39" i="1"/>
  <c r="K49" i="3"/>
  <c r="J49" i="3" s="1"/>
  <c r="T51" i="3" s="1"/>
  <c r="F55" i="3"/>
  <c r="F54" i="3"/>
  <c r="F56" i="3"/>
  <c r="F58" i="3"/>
  <c r="F57" i="3"/>
</calcChain>
</file>

<file path=xl/sharedStrings.xml><?xml version="1.0" encoding="utf-8"?>
<sst xmlns="http://schemas.openxmlformats.org/spreadsheetml/2006/main" count="357" uniqueCount="118">
  <si>
    <t>Time In</t>
  </si>
  <si>
    <t>Total</t>
  </si>
  <si>
    <t>Time Out</t>
  </si>
  <si>
    <t>Date</t>
  </si>
  <si>
    <t>IMPORTANT—READ CAREFULLY:</t>
  </si>
  <si>
    <t>TEMPLATES LICENSE</t>
  </si>
  <si>
    <t>This TEMPLATE is protected by copyright laws and international copyright treaties, as well as other intellectual</t>
  </si>
  <si>
    <t>property laws and treaties. Each TEMPLATE is licensed, not sold.</t>
  </si>
  <si>
    <t>1. GRANT OF LICENSE.</t>
  </si>
  <si>
    <t>Total Hours</t>
  </si>
  <si>
    <t>Basic Hours</t>
  </si>
  <si>
    <t>Overtime</t>
  </si>
  <si>
    <t>Sick</t>
  </si>
  <si>
    <t>Vacation</t>
  </si>
  <si>
    <t>Holidays</t>
  </si>
  <si>
    <t>Daily</t>
  </si>
  <si>
    <t>Weekly</t>
  </si>
  <si>
    <t>Overtime Calculated</t>
  </si>
  <si>
    <t>Sub Total</t>
  </si>
  <si>
    <t>Hourly Rate</t>
  </si>
  <si>
    <t>Total Pay</t>
  </si>
  <si>
    <t>Grand Total Pay</t>
  </si>
  <si>
    <t>Manager:</t>
  </si>
  <si>
    <t>Today is:</t>
  </si>
  <si>
    <t>off daily basic hours</t>
  </si>
  <si>
    <t>Employee:</t>
  </si>
  <si>
    <t>[Name]</t>
  </si>
  <si>
    <t>Employee's phone:</t>
  </si>
  <si>
    <t>[000-000-0000]</t>
  </si>
  <si>
    <t>Employee's e-mail:</t>
  </si>
  <si>
    <t>abc@domainname.com</t>
  </si>
  <si>
    <t>Week Commencing:</t>
  </si>
  <si>
    <t>Deprtment</t>
  </si>
  <si>
    <t>[Department]</t>
  </si>
  <si>
    <t>Employee's ID</t>
  </si>
  <si>
    <t>[ABC123456]</t>
  </si>
  <si>
    <t>Employee's signature</t>
  </si>
  <si>
    <t>Manager's signature</t>
  </si>
  <si>
    <t>Select method of calculating overtime</t>
  </si>
  <si>
    <t>Terms of Use - EULA</t>
  </si>
  <si>
    <t>© 2013 Spreadsheet123 LTD. All rights reserved</t>
  </si>
  <si>
    <t>This End-User License Agreement (”EULA”) is a legal agreement between you and Spreadsheet123.com that</t>
  </si>
  <si>
    <t>covers all Microsoft Excel and OpenOffice.org templates or spreadsheets (”TEMPLATES”) and software ("SOFTWARE") made</t>
  </si>
  <si>
    <t>by Spreadsheet123.com.</t>
  </si>
  <si>
    <t>By downloading, copying, accessing or otherwise using any TEMPLATES or/and SOFTWARE, you agree to be bound by the</t>
  </si>
  <si>
    <t>terms of this EULA.</t>
  </si>
  <si>
    <r>
      <t xml:space="preserve">This EULA grants you the right to download this TEMPLATE free of charge for </t>
    </r>
    <r>
      <rPr>
        <b/>
        <sz val="10"/>
        <color indexed="16"/>
        <rFont val="Arial"/>
        <family val="2"/>
      </rPr>
      <t>personal use or use within your company</t>
    </r>
  </si>
  <si>
    <t>or organization.</t>
  </si>
  <si>
    <r>
      <t xml:space="preserve">You may customize this </t>
    </r>
    <r>
      <rPr>
        <b/>
        <sz val="10"/>
        <rFont val="Arial"/>
        <family val="2"/>
      </rPr>
      <t>TEMPLATE</t>
    </r>
    <r>
      <rPr>
        <sz val="10"/>
        <rFont val="Arial"/>
        <family val="2"/>
      </rPr>
      <t xml:space="preserve"> with you personal information and use for its intended purpose in personal calculations</t>
    </r>
  </si>
  <si>
    <t xml:space="preserve">documentation or/and communications, but you may not remove or alter any logo, trademark, copyright, hyperlinks, </t>
  </si>
  <si>
    <t>disclaimers, terms of use or other proprietary notices within this TEMPLATE.</t>
  </si>
  <si>
    <t>You may not sell, resell, license, rent, lease, lend or otherwise transfer for value without written</t>
  </si>
  <si>
    <r>
      <t xml:space="preserve">permission of </t>
    </r>
    <r>
      <rPr>
        <b/>
        <sz val="11"/>
        <color indexed="16"/>
        <rFont val="Calibri"/>
        <family val="2"/>
      </rPr>
      <t>SPREADSHEET123.COM</t>
    </r>
  </si>
  <si>
    <r>
      <t xml:space="preserve">You may not distribute this </t>
    </r>
    <r>
      <rPr>
        <b/>
        <sz val="11"/>
        <color indexed="16"/>
        <rFont val="Calibri"/>
        <family val="2"/>
      </rPr>
      <t>TEMPLATE</t>
    </r>
    <r>
      <rPr>
        <sz val="11"/>
        <color indexed="16"/>
        <rFont val="Calibri"/>
        <family val="2"/>
      </rPr>
      <t xml:space="preserve"> in any stand-alone products that contain only the TEMPLATE, or as part of any other </t>
    </r>
  </si>
  <si>
    <t>product. You may not copy or post any TEMPLATE on any network computer or broadcast it in any media without</t>
  </si>
  <si>
    <t>written permission of SPREADSHEET123.COM.</t>
  </si>
  <si>
    <t>2. RESERVATION OF RIGHTS.</t>
  </si>
  <si>
    <t xml:space="preserve">All title and copyrights in and to the Template, and any copies of the Template, are owned by Spreadsheet123.com. </t>
  </si>
  <si>
    <t xml:space="preserve">All rights not expressly granted are reserved by Spreadsheet123.com. In particular, this EULA does not grant you any </t>
  </si>
  <si>
    <t>rights in connection with any trademarks or service marks of Spreadsheet123.com. Use of any Template for any purpose</t>
  </si>
  <si>
    <t>other than expressly permitted in this EULA is prohibited, and may result in severe civil and criminal penalties.</t>
  </si>
  <si>
    <t>3. TERMINATION.</t>
  </si>
  <si>
    <r>
      <t xml:space="preserve">Without prejudice to any other rights, </t>
    </r>
    <r>
      <rPr>
        <b/>
        <sz val="11"/>
        <color indexed="8"/>
        <rFont val="Calibri"/>
        <family val="2"/>
      </rPr>
      <t>Spreadsheet123.com</t>
    </r>
    <r>
      <rPr>
        <sz val="10"/>
        <rFont val="Arial"/>
      </rPr>
      <t xml:space="preserve"> may terminate this EULA if you fail to comply with the</t>
    </r>
  </si>
  <si>
    <t>terms and conditions of this EULA. In such event, you must destroy all copies of any TEMPLATE.</t>
  </si>
  <si>
    <t>4. NOTICE SPECIFIC TO TEMPLATES.</t>
  </si>
  <si>
    <t xml:space="preserve">SPREADSHEET123.COM MAKE NO REPRESENTATIONS </t>
  </si>
  <si>
    <t>ABOUT THE SUITABILITY OF THE TEMPLATES FOR ANY PURPOSE. ALL TEMPLATES ARE PROVIDED</t>
  </si>
  <si>
    <t xml:space="preserve"> “AS IS” WITHOUT WARRANTY OF ANY KIND. SPREADSHEET123.COM HEREBY DISCLAIM ALL </t>
  </si>
  <si>
    <t>WARRANTIES AND CONDITIONS WITH REGARD TO THE TEMPLATES, INCLUDING ALL IMPLIED</t>
  </si>
  <si>
    <t>WARRANTIES AND CONDITIONS OF MERCHANTABILITY, FITNESS FOR A PARTICULAR PURPOSE, TITLE</t>
  </si>
  <si>
    <t>AND NON-INFRINGEMENT. IN NO EVENT SHALL SPREADSHEET123.COM BE LIABLE FOR ANY SPECIAL,</t>
  </si>
  <si>
    <t xml:space="preserve">INDIRECT OR CONSEQUENTIAL DAMAGES OR ANY DAMAGES WHATSOEVER RESULTING FROM LOSS </t>
  </si>
  <si>
    <t xml:space="preserve">OF USE, DATA OR PROFITS, WHETHER IN AN ACTION OF CONTRACT, NEGLIGENCE OR OTHER TORTIOUS </t>
  </si>
  <si>
    <t>ANY REFERENCES TO EVENTS, PEOPLE, PLACES, OR ENTITIES IN THE TEMPLATES IS PURELY FICTITIOUS AND NOT INTENDED TO REPRESENT ANY ACTUAL EVENT,</t>
  </si>
  <si>
    <t>PERSON, PLACE, OR ENTITY. SPREADSHEET123.COM  DISCLAIMS ANY LIKENESS OR SIMILARITIES TO ACTUAL EVENTS, PEOPLE, PLACES, OR ENTITIES, AND</t>
  </si>
  <si>
    <t>ANY SUCH LIKENESS OR SIMILARITIES ARE UNINTENTIONAL AND PURELY COINCIDENTAL.</t>
  </si>
  <si>
    <t>5. MISCELLANEOUS.</t>
  </si>
  <si>
    <t>Some states do not allow the limitation or exclusion of liability for incidental or consequential</t>
  </si>
  <si>
    <t>damages, so the above limitation may not apply to you.</t>
  </si>
  <si>
    <t>Weekly Timesheet</t>
  </si>
  <si>
    <t>Settings</t>
  </si>
  <si>
    <t>Company Details</t>
  </si>
  <si>
    <t>Company Name</t>
  </si>
  <si>
    <t>My Company name</t>
  </si>
  <si>
    <t>Enable</t>
  </si>
  <si>
    <t>Company Slogan (Optional)</t>
  </si>
  <si>
    <t>My company slogan</t>
  </si>
  <si>
    <t>Company Address</t>
  </si>
  <si>
    <t>Building/House Number</t>
  </si>
  <si>
    <t>Street</t>
  </si>
  <si>
    <t>Town/City</t>
  </si>
  <si>
    <t>County/Province</t>
  </si>
  <si>
    <t>County</t>
  </si>
  <si>
    <t>(Optional)</t>
  </si>
  <si>
    <t>State/Province</t>
  </si>
  <si>
    <t>ST</t>
  </si>
  <si>
    <t>ZIP/Postal Code</t>
  </si>
  <si>
    <t>00000</t>
  </si>
  <si>
    <t>Tel.</t>
  </si>
  <si>
    <t>0-000-000-0000</t>
  </si>
  <si>
    <t>Fax</t>
  </si>
  <si>
    <t>E-mail</t>
  </si>
  <si>
    <t>info@yourcompanysite.com</t>
  </si>
  <si>
    <t>Website</t>
  </si>
  <si>
    <t>www.yourcompanysite.com</t>
  </si>
  <si>
    <t>Country Specific Settings</t>
  </si>
  <si>
    <t>Currency Symbol</t>
  </si>
  <si>
    <t>$</t>
  </si>
  <si>
    <t>Color Scheme</t>
  </si>
  <si>
    <t>Design Picker</t>
  </si>
  <si>
    <t>Blue</t>
  </si>
  <si>
    <t>Before Break</t>
  </si>
  <si>
    <t>After Break</t>
  </si>
  <si>
    <t>Select method for calculating overtime</t>
  </si>
  <si>
    <t>Today is</t>
  </si>
  <si>
    <t>Total Reported Hours</t>
  </si>
  <si>
    <t>Biweekly Timesheet</t>
  </si>
  <si>
    <t>add to the basic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</si>
</sst>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-* #,##0.00_-;\-* #,##0.00_-;_-* &quot;-&quot;??_-;_-@_-"/>
    <numFmt numFmtId="164" formatCode="[$-409]h:mm\ AM/PM;@"/>
    <numFmt numFmtId="165" formatCode="_(* #,##0.00_);_(* \(#,##0.00\);_(* &quot;-&quot;??_);_(@_)"/>
    <numFmt numFmtId="166" formatCode="h:mm;@"/>
    <numFmt numFmtId="167" formatCode="dddd\ m/dd"/>
    <numFmt numFmtId="168" formatCode="[h]:mm;@"/>
    <numFmt numFmtId="169" formatCode="[&lt;=9999999]###\-####;\(###\)\ ###\-####"/>
    <numFmt numFmtId="170" formatCode="%* #,##0.00_);"/>
    <numFmt numFmtId="171" formatCode="ddd\ m/dd"/>
    <numFmt numFmtId="172" formatCode="[hh]:mm_)"/>
    <numFmt numFmtId="173" formatCode="[hh]:mm"/>
  </numFmts>
  <fonts count="45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9"/>
      <color indexed="23"/>
      <name val="Arial"/>
      <family val="2"/>
    </font>
    <font>
      <sz val="9"/>
      <color indexed="63"/>
      <name val="Arial"/>
      <family val="2"/>
    </font>
    <font>
      <b/>
      <i/>
      <sz val="14"/>
      <name val="Arial"/>
      <family val="2"/>
    </font>
    <font>
      <sz val="10"/>
      <color indexed="56"/>
      <name val="Arial"/>
      <family val="2"/>
    </font>
    <font>
      <b/>
      <sz val="10"/>
      <color indexed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24"/>
      <color indexed="18"/>
      <name val="Arial"/>
      <family val="2"/>
    </font>
    <font>
      <b/>
      <sz val="9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indexed="8"/>
      <name val="Calibri"/>
      <family val="2"/>
    </font>
    <font>
      <b/>
      <sz val="10"/>
      <color indexed="16"/>
      <name val="Arial"/>
      <family val="2"/>
    </font>
    <font>
      <b/>
      <sz val="28"/>
      <color indexed="18"/>
      <name val="Arial"/>
      <family val="2"/>
    </font>
    <font>
      <b/>
      <sz val="11"/>
      <color indexed="18"/>
      <name val="Arial"/>
      <family val="2"/>
    </font>
    <font>
      <sz val="11"/>
      <name val="Arial"/>
      <family val="2"/>
    </font>
    <font>
      <sz val="8"/>
      <color indexed="23"/>
      <name val="Arial"/>
      <family val="2"/>
    </font>
    <font>
      <sz val="10"/>
      <color indexed="23"/>
      <name val="Arial"/>
      <family val="2"/>
    </font>
    <font>
      <sz val="28"/>
      <name val="Arial"/>
      <family val="2"/>
    </font>
    <font>
      <u/>
      <sz val="10"/>
      <name val="Arial"/>
      <family val="2"/>
    </font>
    <font>
      <b/>
      <sz val="22"/>
      <color indexed="18"/>
      <name val="Arial"/>
      <family val="2"/>
    </font>
    <font>
      <sz val="18"/>
      <color indexed="18"/>
      <name val="Arial"/>
      <family val="2"/>
    </font>
    <font>
      <b/>
      <sz val="24"/>
      <color indexed="9"/>
      <name val="Calibri"/>
      <family val="2"/>
    </font>
    <font>
      <sz val="10"/>
      <color indexed="8"/>
      <name val="Arial"/>
      <family val="2"/>
    </font>
    <font>
      <sz val="11"/>
      <color indexed="16"/>
      <name val="Calibri"/>
      <family val="2"/>
    </font>
    <font>
      <b/>
      <sz val="11"/>
      <color indexed="16"/>
      <name val="Calibri"/>
      <family val="2"/>
    </font>
    <font>
      <sz val="7"/>
      <color indexed="8"/>
      <name val="Verdana"/>
      <family val="2"/>
    </font>
    <font>
      <sz val="7"/>
      <color indexed="8"/>
      <name val="Calibri"/>
      <family val="2"/>
    </font>
    <font>
      <sz val="28"/>
      <color indexed="18"/>
      <name val="Arial"/>
      <family val="2"/>
    </font>
    <font>
      <b/>
      <sz val="14"/>
      <color indexed="9"/>
      <name val="Arial"/>
      <family val="2"/>
    </font>
    <font>
      <sz val="10"/>
      <color indexed="23"/>
      <name val="Arial"/>
      <family val="2"/>
    </font>
    <font>
      <sz val="24"/>
      <name val="Arial"/>
      <family val="2"/>
    </font>
    <font>
      <sz val="12"/>
      <name val="Arial"/>
      <family val="2"/>
    </font>
    <font>
      <sz val="10"/>
      <name val="Century Gothic"/>
      <family val="2"/>
    </font>
    <font>
      <sz val="10"/>
      <color indexed="9"/>
      <name val="Arial"/>
      <family val="2"/>
    </font>
    <font>
      <b/>
      <sz val="10"/>
      <color indexed="56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1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</fills>
  <borders count="4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thin">
        <color indexed="55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/>
      <top/>
      <bottom style="hair">
        <color indexed="55"/>
      </bottom>
      <diagonal/>
    </border>
    <border>
      <left/>
      <right/>
      <top style="hair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hair">
        <color indexed="55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hair">
        <color indexed="55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270"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2" borderId="0" xfId="0" applyFont="1" applyFill="1" applyBorder="1"/>
    <xf numFmtId="0" fontId="2" fillId="2" borderId="4" xfId="0" applyFont="1" applyFill="1" applyBorder="1"/>
    <xf numFmtId="0" fontId="2" fillId="2" borderId="0" xfId="0" applyFont="1" applyFill="1" applyBorder="1" applyAlignment="1">
      <alignment horizontal="center"/>
    </xf>
    <xf numFmtId="0" fontId="2" fillId="0" borderId="5" xfId="0" applyFont="1" applyFill="1" applyBorder="1"/>
    <xf numFmtId="0" fontId="2" fillId="2" borderId="6" xfId="0" applyFont="1" applyFill="1" applyBorder="1"/>
    <xf numFmtId="0" fontId="2" fillId="0" borderId="7" xfId="0" applyFont="1" applyFill="1" applyBorder="1"/>
    <xf numFmtId="0" fontId="0" fillId="3" borderId="1" xfId="0" applyFill="1" applyBorder="1" applyAlignment="1">
      <alignment horizontal="left"/>
    </xf>
    <xf numFmtId="0" fontId="18" fillId="3" borderId="1" xfId="0" applyFont="1" applyFill="1" applyBorder="1" applyAlignment="1">
      <alignment horizontal="left"/>
    </xf>
    <xf numFmtId="0" fontId="20" fillId="0" borderId="0" xfId="0" applyFont="1" applyFill="1" applyBorder="1" applyAlignment="1"/>
    <xf numFmtId="0" fontId="2" fillId="3" borderId="0" xfId="0" applyFont="1" applyFill="1" applyBorder="1" applyAlignment="1"/>
    <xf numFmtId="0" fontId="2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8" xfId="0" applyNumberFormat="1" applyFont="1" applyFill="1" applyBorder="1" applyAlignment="1">
      <alignment horizontal="center" vertical="center"/>
    </xf>
    <xf numFmtId="0" fontId="13" fillId="0" borderId="9" xfId="1" applyFill="1" applyBorder="1" applyAlignment="1" applyProtection="1"/>
    <xf numFmtId="0" fontId="13" fillId="0" borderId="10" xfId="1" applyFill="1" applyBorder="1" applyAlignment="1" applyProtection="1"/>
    <xf numFmtId="0" fontId="13" fillId="0" borderId="0" xfId="1" applyFill="1" applyBorder="1" applyAlignment="1" applyProtection="1"/>
    <xf numFmtId="0" fontId="13" fillId="0" borderId="11" xfId="1" applyFill="1" applyBorder="1" applyAlignment="1" applyProtection="1"/>
    <xf numFmtId="0" fontId="2" fillId="0" borderId="12" xfId="0" applyFont="1" applyFill="1" applyBorder="1"/>
    <xf numFmtId="0" fontId="2" fillId="0" borderId="13" xfId="0" applyFont="1" applyFill="1" applyBorder="1"/>
    <xf numFmtId="0" fontId="1" fillId="0" borderId="11" xfId="1" applyFont="1" applyFill="1" applyBorder="1" applyAlignment="1" applyProtection="1">
      <alignment horizontal="right"/>
    </xf>
    <xf numFmtId="0" fontId="1" fillId="0" borderId="0" xfId="1" applyFont="1" applyFill="1" applyBorder="1" applyAlignment="1" applyProtection="1">
      <alignment horizontal="right"/>
    </xf>
    <xf numFmtId="0" fontId="2" fillId="0" borderId="14" xfId="0" applyNumberFormat="1" applyFont="1" applyFill="1" applyBorder="1" applyAlignment="1">
      <alignment horizontal="center"/>
    </xf>
    <xf numFmtId="0" fontId="27" fillId="0" borderId="0" xfId="0" applyFont="1" applyFill="1" applyBorder="1" applyAlignment="1">
      <alignment vertical="center"/>
    </xf>
    <xf numFmtId="0" fontId="28" fillId="3" borderId="3" xfId="0" applyFont="1" applyFill="1" applyBorder="1" applyAlignment="1"/>
    <xf numFmtId="0" fontId="28" fillId="3" borderId="1" xfId="0" applyFont="1" applyFill="1" applyBorder="1" applyAlignment="1"/>
    <xf numFmtId="0" fontId="0" fillId="0" borderId="1" xfId="0" applyBorder="1"/>
    <xf numFmtId="2" fontId="0" fillId="0" borderId="1" xfId="0" applyNumberFormat="1" applyBorder="1"/>
    <xf numFmtId="0" fontId="0" fillId="3" borderId="15" xfId="0" applyFill="1" applyBorder="1" applyAlignment="1"/>
    <xf numFmtId="0" fontId="0" fillId="3" borderId="15" xfId="0" applyFill="1" applyBorder="1" applyAlignment="1">
      <alignment horizontal="right"/>
    </xf>
    <xf numFmtId="0" fontId="0" fillId="0" borderId="15" xfId="0" applyFill="1" applyBorder="1" applyAlignment="1"/>
    <xf numFmtId="0" fontId="13" fillId="0" borderId="1" xfId="1" applyBorder="1" applyAlignment="1" applyProtection="1"/>
    <xf numFmtId="0" fontId="29" fillId="0" borderId="0" xfId="0" applyFont="1" applyAlignment="1">
      <alignment horizontal="right" readingOrder="1"/>
    </xf>
    <xf numFmtId="0" fontId="30" fillId="3" borderId="1" xfId="0" applyFont="1" applyFill="1" applyBorder="1" applyAlignment="1">
      <alignment horizontal="left"/>
    </xf>
    <xf numFmtId="0" fontId="32" fillId="0" borderId="1" xfId="0" applyFont="1" applyBorder="1"/>
    <xf numFmtId="0" fontId="33" fillId="3" borderId="1" xfId="0" applyFont="1" applyFill="1" applyBorder="1" applyAlignment="1">
      <alignment horizontal="left"/>
    </xf>
    <xf numFmtId="0" fontId="33" fillId="0" borderId="1" xfId="0" applyFont="1" applyBorder="1"/>
    <xf numFmtId="2" fontId="2" fillId="2" borderId="0" xfId="0" applyNumberFormat="1" applyFont="1" applyFill="1" applyBorder="1" applyAlignment="1">
      <alignment horizontal="center" vertical="center"/>
    </xf>
    <xf numFmtId="0" fontId="13" fillId="0" borderId="0" xfId="1" applyFill="1" applyBorder="1" applyAlignment="1" applyProtection="1">
      <alignment horizontal="left"/>
    </xf>
    <xf numFmtId="0" fontId="2" fillId="2" borderId="19" xfId="0" applyFont="1" applyFill="1" applyBorder="1"/>
    <xf numFmtId="0" fontId="2" fillId="2" borderId="20" xfId="0" applyFont="1" applyFill="1" applyBorder="1"/>
    <xf numFmtId="0" fontId="2" fillId="0" borderId="11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4" fontId="4" fillId="0" borderId="0" xfId="0" applyNumberFormat="1" applyFont="1" applyFill="1" applyBorder="1" applyAlignment="1">
      <alignment horizontal="left"/>
    </xf>
    <xf numFmtId="166" fontId="2" fillId="0" borderId="0" xfId="0" applyNumberFormat="1" applyFont="1" applyFill="1" applyBorder="1"/>
    <xf numFmtId="0" fontId="2" fillId="0" borderId="0" xfId="0" applyFont="1" applyFill="1" applyBorder="1" applyAlignment="1" applyProtection="1">
      <protection locked="0"/>
    </xf>
    <xf numFmtId="2" fontId="2" fillId="0" borderId="0" xfId="0" applyNumberFormat="1" applyFont="1" applyFill="1" applyBorder="1"/>
    <xf numFmtId="168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right" vertical="center"/>
    </xf>
    <xf numFmtId="2" fontId="12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vertical="center"/>
    </xf>
    <xf numFmtId="0" fontId="34" fillId="0" borderId="0" xfId="0" applyFont="1"/>
    <xf numFmtId="0" fontId="35" fillId="5" borderId="0" xfId="0" applyFont="1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5" fillId="5" borderId="0" xfId="0" applyFont="1" applyFill="1" applyAlignment="1">
      <alignment horizontal="left" vertical="center"/>
    </xf>
    <xf numFmtId="0" fontId="35" fillId="5" borderId="0" xfId="0" applyFont="1" applyFill="1" applyAlignment="1">
      <alignment vertical="center"/>
    </xf>
    <xf numFmtId="49" fontId="0" fillId="0" borderId="0" xfId="0" applyNumberForma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/>
    </xf>
    <xf numFmtId="0" fontId="37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 indent="1"/>
    </xf>
    <xf numFmtId="0" fontId="12" fillId="0" borderId="0" xfId="0" applyFont="1" applyFill="1" applyBorder="1" applyAlignment="1" applyProtection="1">
      <alignment vertical="center"/>
      <protection locked="0"/>
    </xf>
    <xf numFmtId="0" fontId="39" fillId="0" borderId="0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right" vertical="center"/>
    </xf>
    <xf numFmtId="0" fontId="1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left" vertical="center" indent="1"/>
      <protection hidden="1"/>
    </xf>
    <xf numFmtId="49" fontId="2" fillId="0" borderId="0" xfId="0" applyNumberFormat="1" applyFont="1" applyFill="1" applyBorder="1" applyAlignment="1" applyProtection="1">
      <alignment horizontal="left" vertical="center" indent="1"/>
      <protection hidden="1"/>
    </xf>
    <xf numFmtId="0" fontId="11" fillId="0" borderId="0" xfId="0" applyFont="1" applyFill="1" applyBorder="1" applyAlignment="1"/>
    <xf numFmtId="49" fontId="2" fillId="0" borderId="0" xfId="0" applyNumberFormat="1" applyFont="1" applyFill="1" applyBorder="1" applyAlignment="1" applyProtection="1">
      <alignment vertical="center"/>
      <protection hidden="1"/>
    </xf>
    <xf numFmtId="0" fontId="2" fillId="2" borderId="23" xfId="0" applyFont="1" applyFill="1" applyBorder="1"/>
    <xf numFmtId="14" fontId="2" fillId="2" borderId="0" xfId="0" applyNumberFormat="1" applyFont="1" applyFill="1" applyBorder="1" applyAlignment="1">
      <alignment vertical="center"/>
    </xf>
    <xf numFmtId="14" fontId="7" fillId="2" borderId="18" xfId="0" applyNumberFormat="1" applyFont="1" applyFill="1" applyBorder="1" applyAlignment="1">
      <alignment horizontal="left" vertical="center"/>
    </xf>
    <xf numFmtId="0" fontId="2" fillId="2" borderId="26" xfId="0" applyFont="1" applyFill="1" applyBorder="1"/>
    <xf numFmtId="164" fontId="9" fillId="2" borderId="18" xfId="0" applyNumberFormat="1" applyFont="1" applyFill="1" applyBorder="1" applyAlignment="1">
      <alignment horizontal="center" vertical="center"/>
    </xf>
    <xf numFmtId="166" fontId="9" fillId="2" borderId="18" xfId="0" applyNumberFormat="1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/>
    </xf>
    <xf numFmtId="165" fontId="9" fillId="6" borderId="27" xfId="0" applyNumberFormat="1" applyFont="1" applyFill="1" applyBorder="1" applyAlignment="1">
      <alignment horizontal="center" vertical="center"/>
    </xf>
    <xf numFmtId="2" fontId="9" fillId="7" borderId="27" xfId="0" applyNumberFormat="1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vertical="center"/>
    </xf>
    <xf numFmtId="0" fontId="12" fillId="2" borderId="30" xfId="0" applyFont="1" applyFill="1" applyBorder="1" applyAlignment="1">
      <alignment vertical="center"/>
    </xf>
    <xf numFmtId="14" fontId="7" fillId="2" borderId="0" xfId="0" applyNumberFormat="1" applyFont="1" applyFill="1" applyBorder="1" applyAlignment="1">
      <alignment horizontal="left" vertical="center"/>
    </xf>
    <xf numFmtId="168" fontId="7" fillId="2" borderId="0" xfId="0" applyNumberFormat="1" applyFont="1" applyFill="1" applyBorder="1" applyAlignment="1">
      <alignment horizontal="left"/>
    </xf>
    <xf numFmtId="14" fontId="7" fillId="2" borderId="31" xfId="0" applyNumberFormat="1" applyFont="1" applyFill="1" applyBorder="1" applyAlignment="1">
      <alignment horizontal="left" vertical="center"/>
    </xf>
    <xf numFmtId="164" fontId="9" fillId="2" borderId="28" xfId="0" applyNumberFormat="1" applyFont="1" applyFill="1" applyBorder="1" applyAlignment="1">
      <alignment horizontal="center" vertical="center"/>
    </xf>
    <xf numFmtId="168" fontId="7" fillId="2" borderId="0" xfId="0" applyNumberFormat="1" applyFont="1" applyFill="1" applyBorder="1" applyAlignment="1">
      <alignment horizontal="left" vertical="center"/>
    </xf>
    <xf numFmtId="14" fontId="12" fillId="2" borderId="0" xfId="0" applyNumberFormat="1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14" fontId="12" fillId="2" borderId="0" xfId="0" applyNumberFormat="1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14" fontId="7" fillId="2" borderId="18" xfId="0" applyNumberFormat="1" applyFont="1" applyFill="1" applyBorder="1" applyAlignment="1">
      <alignment horizontal="left" vertical="center" indent="1"/>
    </xf>
    <xf numFmtId="0" fontId="12" fillId="2" borderId="0" xfId="0" applyFont="1" applyFill="1" applyBorder="1" applyAlignment="1">
      <alignment horizontal="left" vertical="center" indent="1"/>
    </xf>
    <xf numFmtId="0" fontId="12" fillId="2" borderId="4" xfId="0" applyFont="1" applyFill="1" applyBorder="1" applyAlignment="1">
      <alignment horizontal="left" vertical="center" indent="1"/>
    </xf>
    <xf numFmtId="0" fontId="12" fillId="2" borderId="32" xfId="0" applyFont="1" applyFill="1" applyBorder="1" applyAlignment="1">
      <alignment horizontal="left" vertical="center" indent="1"/>
    </xf>
    <xf numFmtId="0" fontId="12" fillId="2" borderId="20" xfId="0" applyFont="1" applyFill="1" applyBorder="1" applyAlignment="1">
      <alignment vertical="center"/>
    </xf>
    <xf numFmtId="0" fontId="7" fillId="2" borderId="0" xfId="0" applyNumberFormat="1" applyFont="1" applyFill="1" applyBorder="1" applyAlignment="1">
      <alignment horizontal="left" vertical="center"/>
    </xf>
    <xf numFmtId="0" fontId="12" fillId="2" borderId="0" xfId="0" applyNumberFormat="1" applyFont="1" applyFill="1" applyBorder="1" applyAlignment="1">
      <alignment horizontal="left" vertical="center" indent="1"/>
    </xf>
    <xf numFmtId="2" fontId="2" fillId="2" borderId="31" xfId="0" applyNumberFormat="1" applyFont="1" applyFill="1" applyBorder="1" applyAlignment="1">
      <alignment horizontal="center" vertical="center"/>
    </xf>
    <xf numFmtId="2" fontId="2" fillId="0" borderId="33" xfId="0" applyNumberFormat="1" applyFont="1" applyFill="1" applyBorder="1" applyAlignment="1">
      <alignment horizontal="center" vertical="center"/>
    </xf>
    <xf numFmtId="0" fontId="2" fillId="8" borderId="0" xfId="0" applyFont="1" applyFill="1" applyBorder="1"/>
    <xf numFmtId="0" fontId="2" fillId="8" borderId="0" xfId="0" applyFont="1" applyFill="1" applyBorder="1" applyAlignment="1">
      <alignment horizontal="center"/>
    </xf>
    <xf numFmtId="2" fontId="2" fillId="8" borderId="0" xfId="0" applyNumberFormat="1" applyFont="1" applyFill="1" applyBorder="1" applyAlignment="1">
      <alignment horizontal="center" vertical="center"/>
    </xf>
    <xf numFmtId="2" fontId="12" fillId="8" borderId="0" xfId="0" applyNumberFormat="1" applyFont="1" applyFill="1" applyBorder="1" applyAlignment="1">
      <alignment horizontal="right" vertical="center"/>
    </xf>
    <xf numFmtId="2" fontId="12" fillId="8" borderId="0" xfId="0" applyNumberFormat="1" applyFont="1" applyFill="1" applyBorder="1" applyAlignment="1">
      <alignment horizontal="center" vertical="center"/>
    </xf>
    <xf numFmtId="2" fontId="12" fillId="8" borderId="0" xfId="0" applyNumberFormat="1" applyFont="1" applyFill="1" applyBorder="1" applyAlignment="1">
      <alignment vertical="center"/>
    </xf>
    <xf numFmtId="0" fontId="12" fillId="8" borderId="0" xfId="0" applyFont="1" applyFill="1" applyBorder="1" applyAlignment="1">
      <alignment horizontal="left" vertical="center" indent="1"/>
    </xf>
    <xf numFmtId="2" fontId="12" fillId="2" borderId="0" xfId="0" applyNumberFormat="1" applyFont="1" applyFill="1" applyBorder="1" applyAlignment="1">
      <alignment horizontal="right" vertical="center"/>
    </xf>
    <xf numFmtId="2" fontId="12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 indent="1"/>
    </xf>
    <xf numFmtId="0" fontId="11" fillId="2" borderId="0" xfId="0" applyFont="1" applyFill="1" applyBorder="1" applyAlignment="1">
      <alignment vertical="center"/>
    </xf>
    <xf numFmtId="0" fontId="22" fillId="0" borderId="36" xfId="0" applyFont="1" applyFill="1" applyBorder="1" applyAlignment="1">
      <alignment vertical="center"/>
    </xf>
    <xf numFmtId="0" fontId="23" fillId="0" borderId="36" xfId="0" applyFont="1" applyFill="1" applyBorder="1"/>
    <xf numFmtId="0" fontId="2" fillId="0" borderId="36" xfId="0" applyFont="1" applyFill="1" applyBorder="1"/>
    <xf numFmtId="0" fontId="22" fillId="0" borderId="36" xfId="0" applyFont="1" applyFill="1" applyBorder="1" applyAlignment="1">
      <alignment horizontal="left" vertical="center"/>
    </xf>
    <xf numFmtId="0" fontId="23" fillId="0" borderId="36" xfId="0" applyFont="1" applyFill="1" applyBorder="1" applyAlignment="1">
      <alignment vertical="center"/>
    </xf>
    <xf numFmtId="0" fontId="8" fillId="0" borderId="36" xfId="0" applyFont="1" applyFill="1" applyBorder="1"/>
    <xf numFmtId="169" fontId="13" fillId="0" borderId="0" xfId="1" applyNumberFormat="1" applyFill="1" applyBorder="1" applyAlignment="1" applyProtection="1">
      <protection locked="0"/>
    </xf>
    <xf numFmtId="169" fontId="2" fillId="0" borderId="0" xfId="0" applyNumberFormat="1" applyFont="1" applyFill="1" applyBorder="1" applyAlignment="1" applyProtection="1">
      <protection locked="0"/>
    </xf>
    <xf numFmtId="0" fontId="19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horizontal="left" vertical="center"/>
    </xf>
    <xf numFmtId="0" fontId="2" fillId="8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horizontal="center" vertical="center"/>
    </xf>
    <xf numFmtId="0" fontId="41" fillId="2" borderId="28" xfId="0" applyFont="1" applyFill="1" applyBorder="1"/>
    <xf numFmtId="14" fontId="2" fillId="2" borderId="31" xfId="0" applyNumberFormat="1" applyFont="1" applyFill="1" applyBorder="1" applyAlignment="1">
      <alignment vertical="center"/>
    </xf>
    <xf numFmtId="168" fontId="12" fillId="2" borderId="0" xfId="0" applyNumberFormat="1" applyFont="1" applyFill="1" applyBorder="1" applyAlignment="1">
      <alignment horizontal="left"/>
    </xf>
    <xf numFmtId="168" fontId="12" fillId="2" borderId="0" xfId="0" applyNumberFormat="1" applyFont="1" applyFill="1" applyBorder="1" applyAlignment="1">
      <alignment horizontal="left" vertical="center"/>
    </xf>
    <xf numFmtId="168" fontId="9" fillId="7" borderId="27" xfId="0" applyNumberFormat="1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center"/>
    </xf>
    <xf numFmtId="0" fontId="25" fillId="0" borderId="0" xfId="1" applyFont="1" applyFill="1" applyBorder="1" applyAlignment="1" applyProtection="1">
      <alignment horizontal="left" vertical="center" indent="1"/>
    </xf>
    <xf numFmtId="0" fontId="2" fillId="0" borderId="0" xfId="1" applyFont="1" applyFill="1" applyBorder="1" applyAlignment="1" applyProtection="1">
      <alignment horizontal="left" vertical="center" indent="1"/>
    </xf>
    <xf numFmtId="0" fontId="2" fillId="0" borderId="0" xfId="0" applyFont="1" applyFill="1" applyBorder="1" applyAlignment="1">
      <alignment horizontal="left" vertical="center" indent="1"/>
    </xf>
    <xf numFmtId="0" fontId="6" fillId="2" borderId="28" xfId="0" applyFont="1" applyFill="1" applyBorder="1" applyAlignment="1">
      <alignment horizontal="left" vertical="center" indent="1"/>
    </xf>
    <xf numFmtId="169" fontId="2" fillId="0" borderId="36" xfId="0" applyNumberFormat="1" applyFont="1" applyFill="1" applyBorder="1" applyAlignment="1" applyProtection="1">
      <protection locked="0"/>
    </xf>
    <xf numFmtId="0" fontId="2" fillId="0" borderId="0" xfId="1" applyFont="1" applyFill="1" applyBorder="1" applyAlignment="1" applyProtection="1"/>
    <xf numFmtId="169" fontId="42" fillId="0" borderId="36" xfId="1" applyNumberFormat="1" applyFont="1" applyFill="1" applyBorder="1" applyAlignment="1" applyProtection="1">
      <protection locked="0"/>
    </xf>
    <xf numFmtId="0" fontId="44" fillId="0" borderId="0" xfId="0" applyFont="1" applyFill="1" applyBorder="1" applyAlignment="1"/>
    <xf numFmtId="169" fontId="43" fillId="0" borderId="36" xfId="1" applyNumberFormat="1" applyFont="1" applyFill="1" applyBorder="1" applyAlignment="1" applyProtection="1">
      <protection locked="0"/>
    </xf>
    <xf numFmtId="0" fontId="12" fillId="2" borderId="29" xfId="0" applyFont="1" applyFill="1" applyBorder="1" applyAlignment="1">
      <alignment horizontal="left" vertical="center" indent="1"/>
    </xf>
    <xf numFmtId="0" fontId="12" fillId="2" borderId="43" xfId="0" applyFont="1" applyFill="1" applyBorder="1" applyAlignment="1">
      <alignment horizontal="left" vertical="center" indent="1"/>
    </xf>
    <xf numFmtId="0" fontId="12" fillId="2" borderId="30" xfId="0" applyFont="1" applyFill="1" applyBorder="1" applyAlignment="1">
      <alignment horizontal="left" vertical="center" indent="1"/>
    </xf>
    <xf numFmtId="14" fontId="7" fillId="2" borderId="28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167" fontId="11" fillId="0" borderId="0" xfId="0" applyNumberFormat="1" applyFont="1" applyFill="1" applyBorder="1" applyAlignment="1">
      <alignment vertical="center"/>
    </xf>
    <xf numFmtId="2" fontId="2" fillId="2" borderId="44" xfId="0" applyNumberFormat="1" applyFont="1" applyFill="1" applyBorder="1" applyAlignment="1">
      <alignment horizontal="center" vertical="center"/>
    </xf>
    <xf numFmtId="2" fontId="2" fillId="2" borderId="40" xfId="0" applyNumberFormat="1" applyFont="1" applyFill="1" applyBorder="1" applyAlignment="1">
      <alignment horizontal="center" vertical="center"/>
    </xf>
    <xf numFmtId="164" fontId="9" fillId="2" borderId="0" xfId="0" applyNumberFormat="1" applyFont="1" applyFill="1" applyBorder="1" applyAlignment="1">
      <alignment horizontal="center" vertical="center"/>
    </xf>
    <xf numFmtId="166" fontId="9" fillId="2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/>
    </xf>
    <xf numFmtId="0" fontId="0" fillId="0" borderId="16" xfId="0" applyBorder="1" applyAlignment="1">
      <alignment horizontal="left" vertical="center" indent="1"/>
    </xf>
    <xf numFmtId="0" fontId="0" fillId="0" borderId="17" xfId="0" applyBorder="1" applyAlignment="1">
      <alignment horizontal="left" vertical="center" indent="1"/>
    </xf>
    <xf numFmtId="0" fontId="36" fillId="0" borderId="22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5" fillId="5" borderId="0" xfId="0" applyFont="1" applyFill="1" applyAlignment="1">
      <alignment horizontal="left" vertical="center"/>
    </xf>
    <xf numFmtId="49" fontId="0" fillId="0" borderId="16" xfId="0" applyNumberFormat="1" applyBorder="1" applyAlignment="1">
      <alignment horizontal="left" vertical="center" indent="1"/>
    </xf>
    <xf numFmtId="49" fontId="0" fillId="0" borderId="17" xfId="0" applyNumberFormat="1" applyBorder="1" applyAlignment="1">
      <alignment horizontal="left" vertical="center" indent="1"/>
    </xf>
    <xf numFmtId="49" fontId="13" fillId="0" borderId="16" xfId="1" applyNumberFormat="1" applyBorder="1" applyAlignment="1" applyProtection="1">
      <alignment horizontal="left" vertical="center" indent="1"/>
    </xf>
    <xf numFmtId="164" fontId="9" fillId="0" borderId="33" xfId="0" applyNumberFormat="1" applyFont="1" applyFill="1" applyBorder="1" applyAlignment="1">
      <alignment horizontal="center" vertical="center"/>
    </xf>
    <xf numFmtId="164" fontId="9" fillId="0" borderId="34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 applyProtection="1">
      <alignment horizontal="left"/>
      <protection locked="0"/>
    </xf>
    <xf numFmtId="0" fontId="15" fillId="4" borderId="16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  <xf numFmtId="171" fontId="40" fillId="4" borderId="0" xfId="0" applyNumberFormat="1" applyFont="1" applyFill="1" applyBorder="1" applyAlignment="1">
      <alignment horizontal="center" vertical="center"/>
    </xf>
    <xf numFmtId="14" fontId="12" fillId="2" borderId="0" xfId="0" applyNumberFormat="1" applyFont="1" applyFill="1" applyBorder="1" applyAlignment="1">
      <alignment horizontal="center" vertical="center"/>
    </xf>
    <xf numFmtId="14" fontId="12" fillId="2" borderId="28" xfId="0" applyNumberFormat="1" applyFont="1" applyFill="1" applyBorder="1" applyAlignment="1">
      <alignment horizontal="center" vertical="center"/>
    </xf>
    <xf numFmtId="167" fontId="11" fillId="0" borderId="10" xfId="0" applyNumberFormat="1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43" fontId="12" fillId="2" borderId="29" xfId="0" applyNumberFormat="1" applyFont="1" applyFill="1" applyBorder="1" applyAlignment="1">
      <alignment horizontal="center" vertical="center"/>
    </xf>
    <xf numFmtId="43" fontId="12" fillId="2" borderId="24" xfId="0" applyNumberFormat="1" applyFont="1" applyFill="1" applyBorder="1" applyAlignment="1">
      <alignment horizontal="center" vertical="center"/>
    </xf>
    <xf numFmtId="43" fontId="12" fillId="2" borderId="25" xfId="0" applyNumberFormat="1" applyFont="1" applyFill="1" applyBorder="1" applyAlignment="1">
      <alignment horizontal="center" vertical="center"/>
    </xf>
    <xf numFmtId="0" fontId="2" fillId="0" borderId="27" xfId="0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43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43" fontId="2" fillId="0" borderId="35" xfId="0" applyNumberFormat="1" applyFont="1" applyFill="1" applyBorder="1" applyAlignment="1">
      <alignment horizontal="center" vertical="center"/>
    </xf>
    <xf numFmtId="43" fontId="12" fillId="8" borderId="0" xfId="0" applyNumberFormat="1" applyFont="1" applyFill="1" applyBorder="1" applyAlignment="1">
      <alignment horizontal="center" vertical="center"/>
    </xf>
    <xf numFmtId="2" fontId="12" fillId="8" borderId="0" xfId="0" applyNumberFormat="1" applyFont="1" applyFill="1" applyBorder="1" applyAlignment="1">
      <alignment horizontal="center" vertical="center"/>
    </xf>
    <xf numFmtId="43" fontId="2" fillId="0" borderId="34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left" vertical="center" indent="1"/>
    </xf>
    <xf numFmtId="0" fontId="2" fillId="0" borderId="14" xfId="0" applyFont="1" applyFill="1" applyBorder="1" applyAlignment="1">
      <alignment horizontal="left" vertical="center" indent="1"/>
    </xf>
    <xf numFmtId="0" fontId="2" fillId="0" borderId="17" xfId="0" applyFont="1" applyFill="1" applyBorder="1" applyAlignment="1">
      <alignment horizontal="left" vertical="center" indent="1"/>
    </xf>
    <xf numFmtId="0" fontId="2" fillId="0" borderId="16" xfId="0" applyFont="1" applyFill="1" applyBorder="1" applyAlignment="1" applyProtection="1">
      <alignment horizontal="left" vertical="center" indent="1"/>
      <protection locked="0"/>
    </xf>
    <xf numFmtId="0" fontId="2" fillId="0" borderId="14" xfId="0" applyFont="1" applyFill="1" applyBorder="1" applyAlignment="1" applyProtection="1">
      <alignment horizontal="left" vertical="center" indent="1"/>
      <protection locked="0"/>
    </xf>
    <xf numFmtId="0" fontId="2" fillId="0" borderId="17" xfId="0" applyFont="1" applyFill="1" applyBorder="1" applyAlignment="1" applyProtection="1">
      <alignment horizontal="left" vertical="center" indent="1"/>
      <protection locked="0"/>
    </xf>
    <xf numFmtId="43" fontId="2" fillId="0" borderId="35" xfId="0" applyNumberFormat="1" applyFont="1" applyFill="1" applyBorder="1" applyAlignment="1">
      <alignment horizontal="right" vertical="center"/>
    </xf>
    <xf numFmtId="43" fontId="2" fillId="2" borderId="0" xfId="0" applyNumberFormat="1" applyFont="1" applyFill="1" applyBorder="1" applyAlignment="1">
      <alignment horizontal="right" vertical="center"/>
    </xf>
    <xf numFmtId="43" fontId="2" fillId="2" borderId="31" xfId="0" applyNumberFormat="1" applyFont="1" applyFill="1" applyBorder="1" applyAlignment="1">
      <alignment horizontal="right" vertical="center"/>
    </xf>
    <xf numFmtId="170" fontId="11" fillId="2" borderId="0" xfId="0" applyNumberFormat="1" applyFont="1" applyFill="1" applyBorder="1" applyAlignment="1">
      <alignment horizontal="center" vertical="center"/>
    </xf>
    <xf numFmtId="169" fontId="13" fillId="0" borderId="16" xfId="1" applyNumberFormat="1" applyFill="1" applyBorder="1" applyAlignment="1" applyProtection="1">
      <alignment horizontal="left" vertical="center" indent="1"/>
      <protection locked="0"/>
    </xf>
    <xf numFmtId="169" fontId="13" fillId="0" borderId="14" xfId="1" applyNumberFormat="1" applyFill="1" applyBorder="1" applyAlignment="1" applyProtection="1">
      <alignment horizontal="left" vertical="center" indent="1"/>
      <protection locked="0"/>
    </xf>
    <xf numFmtId="169" fontId="2" fillId="0" borderId="14" xfId="0" applyNumberFormat="1" applyFont="1" applyFill="1" applyBorder="1" applyAlignment="1" applyProtection="1">
      <alignment horizontal="left" vertical="center" indent="1"/>
      <protection locked="0"/>
    </xf>
    <xf numFmtId="169" fontId="2" fillId="0" borderId="17" xfId="0" applyNumberFormat="1" applyFont="1" applyFill="1" applyBorder="1" applyAlignment="1" applyProtection="1">
      <alignment horizontal="left" vertical="center" indent="1"/>
      <protection locked="0"/>
    </xf>
    <xf numFmtId="0" fontId="2" fillId="0" borderId="16" xfId="1" applyFont="1" applyFill="1" applyBorder="1" applyAlignment="1" applyProtection="1">
      <alignment horizontal="left" vertical="center" indent="1"/>
      <protection locked="0"/>
    </xf>
    <xf numFmtId="0" fontId="2" fillId="0" borderId="14" xfId="1" applyFont="1" applyFill="1" applyBorder="1" applyAlignment="1" applyProtection="1">
      <alignment horizontal="left" vertical="center" indent="1"/>
      <protection locked="0"/>
    </xf>
    <xf numFmtId="0" fontId="2" fillId="0" borderId="17" xfId="1" applyFont="1" applyFill="1" applyBorder="1" applyAlignment="1" applyProtection="1">
      <alignment horizontal="left" vertical="center" indent="1"/>
      <protection locked="0"/>
    </xf>
    <xf numFmtId="14" fontId="2" fillId="0" borderId="16" xfId="0" applyNumberFormat="1" applyFont="1" applyFill="1" applyBorder="1" applyAlignment="1" applyProtection="1">
      <alignment horizontal="left" vertical="center" indent="1"/>
      <protection locked="0"/>
    </xf>
    <xf numFmtId="14" fontId="2" fillId="0" borderId="14" xfId="0" applyNumberFormat="1" applyFont="1" applyFill="1" applyBorder="1" applyAlignment="1" applyProtection="1">
      <alignment horizontal="left" vertical="center" indent="1"/>
      <protection locked="0"/>
    </xf>
    <xf numFmtId="14" fontId="2" fillId="0" borderId="17" xfId="0" applyNumberFormat="1" applyFont="1" applyFill="1" applyBorder="1" applyAlignment="1" applyProtection="1">
      <alignment horizontal="left" vertical="center" indent="1"/>
      <protection locked="0"/>
    </xf>
    <xf numFmtId="167" fontId="12" fillId="2" borderId="0" xfId="0" applyNumberFormat="1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 vertical="center"/>
    </xf>
    <xf numFmtId="0" fontId="8" fillId="0" borderId="12" xfId="0" applyFont="1" applyFill="1" applyBorder="1" applyAlignment="1" applyProtection="1">
      <alignment horizontal="left"/>
      <protection locked="0"/>
    </xf>
    <xf numFmtId="0" fontId="16" fillId="4" borderId="37" xfId="0" applyFont="1" applyFill="1" applyBorder="1" applyAlignment="1">
      <alignment horizontal="center" vertical="center"/>
    </xf>
    <xf numFmtId="0" fontId="16" fillId="4" borderId="38" xfId="0" applyFont="1" applyFill="1" applyBorder="1" applyAlignment="1">
      <alignment horizontal="center" vertical="center"/>
    </xf>
    <xf numFmtId="43" fontId="12" fillId="2" borderId="6" xfId="0" applyNumberFormat="1" applyFont="1" applyFill="1" applyBorder="1" applyAlignment="1">
      <alignment horizontal="center" vertical="center"/>
    </xf>
    <xf numFmtId="167" fontId="11" fillId="0" borderId="0" xfId="0" applyNumberFormat="1" applyFont="1" applyFill="1" applyBorder="1" applyAlignment="1">
      <alignment horizontal="center" vertical="center"/>
    </xf>
    <xf numFmtId="171" fontId="12" fillId="2" borderId="39" xfId="0" applyNumberFormat="1" applyFont="1" applyFill="1" applyBorder="1" applyAlignment="1">
      <alignment horizontal="center" vertical="center"/>
    </xf>
    <xf numFmtId="43" fontId="2" fillId="0" borderId="27" xfId="0" applyNumberFormat="1" applyFont="1" applyFill="1" applyBorder="1" applyAlignment="1">
      <alignment horizontal="center" vertical="center"/>
    </xf>
    <xf numFmtId="2" fontId="12" fillId="8" borderId="0" xfId="0" applyNumberFormat="1" applyFont="1" applyFill="1" applyBorder="1" applyAlignment="1">
      <alignment horizontal="right" vertical="center"/>
    </xf>
    <xf numFmtId="172" fontId="12" fillId="2" borderId="24" xfId="0" applyNumberFormat="1" applyFont="1" applyFill="1" applyBorder="1" applyAlignment="1">
      <alignment horizontal="right" vertical="center"/>
    </xf>
    <xf numFmtId="172" fontId="12" fillId="2" borderId="25" xfId="0" applyNumberFormat="1" applyFont="1" applyFill="1" applyBorder="1" applyAlignment="1">
      <alignment horizontal="right" vertical="center"/>
    </xf>
    <xf numFmtId="173" fontId="2" fillId="0" borderId="27" xfId="0" applyNumberFormat="1" applyFont="1" applyFill="1" applyBorder="1" applyAlignment="1">
      <alignment horizontal="center" vertical="center"/>
    </xf>
    <xf numFmtId="0" fontId="16" fillId="4" borderId="41" xfId="0" applyFont="1" applyFill="1" applyBorder="1" applyAlignment="1">
      <alignment horizontal="center" vertical="center"/>
    </xf>
    <xf numFmtId="0" fontId="16" fillId="4" borderId="42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0" fontId="15" fillId="4" borderId="41" xfId="0" applyFont="1" applyFill="1" applyBorder="1" applyAlignment="1">
      <alignment horizontal="center" vertical="center"/>
    </xf>
    <xf numFmtId="0" fontId="15" fillId="4" borderId="42" xfId="0" applyFont="1" applyFill="1" applyBorder="1" applyAlignment="1">
      <alignment horizontal="center" vertical="center"/>
    </xf>
    <xf numFmtId="172" fontId="2" fillId="2" borderId="0" xfId="0" applyNumberFormat="1" applyFont="1" applyFill="1" applyBorder="1" applyAlignment="1">
      <alignment horizontal="right" vertical="center"/>
    </xf>
    <xf numFmtId="43" fontId="2" fillId="2" borderId="40" xfId="0" applyNumberFormat="1" applyFont="1" applyFill="1" applyBorder="1" applyAlignment="1">
      <alignment horizontal="center" vertical="center"/>
    </xf>
    <xf numFmtId="173" fontId="12" fillId="8" borderId="0" xfId="0" applyNumberFormat="1" applyFont="1" applyFill="1" applyBorder="1" applyAlignment="1">
      <alignment horizontal="center" vertical="center"/>
    </xf>
    <xf numFmtId="169" fontId="13" fillId="3" borderId="0" xfId="1" applyNumberFormat="1" applyFill="1" applyBorder="1" applyAlignment="1" applyProtection="1">
      <protection locked="0"/>
    </xf>
    <xf numFmtId="169" fontId="2" fillId="3" borderId="0" xfId="0" applyNumberFormat="1" applyFont="1" applyFill="1" applyBorder="1" applyAlignment="1" applyProtection="1">
      <protection locked="0"/>
    </xf>
    <xf numFmtId="0" fontId="16" fillId="4" borderId="10" xfId="0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172" fontId="2" fillId="0" borderId="27" xfId="0" applyNumberFormat="1" applyFont="1" applyFill="1" applyBorder="1" applyAlignment="1">
      <alignment horizontal="center" vertical="center"/>
    </xf>
    <xf numFmtId="14" fontId="2" fillId="3" borderId="16" xfId="0" applyNumberFormat="1" applyFont="1" applyFill="1" applyBorder="1" applyAlignment="1" applyProtection="1">
      <alignment horizontal="left" vertical="center" indent="1"/>
      <protection locked="0"/>
    </xf>
    <xf numFmtId="14" fontId="2" fillId="3" borderId="14" xfId="0" applyNumberFormat="1" applyFont="1" applyFill="1" applyBorder="1" applyAlignment="1" applyProtection="1">
      <alignment horizontal="left" vertical="center" indent="1"/>
      <protection locked="0"/>
    </xf>
    <xf numFmtId="14" fontId="2" fillId="3" borderId="17" xfId="0" applyNumberFormat="1" applyFont="1" applyFill="1" applyBorder="1" applyAlignment="1" applyProtection="1">
      <alignment horizontal="left" vertical="center" indent="1"/>
      <protection locked="0"/>
    </xf>
    <xf numFmtId="171" fontId="12" fillId="2" borderId="0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 vertical="justify"/>
    </xf>
    <xf numFmtId="0" fontId="30" fillId="3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51">
    <dxf>
      <fill>
        <patternFill>
          <bgColor indexed="1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ill>
        <patternFill>
          <bgColor indexed="63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63"/>
      </font>
    </dxf>
    <dxf>
      <fill>
        <patternFill>
          <bgColor indexed="1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ill>
        <patternFill>
          <bgColor indexed="63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63"/>
      </font>
    </dxf>
    <dxf>
      <fill>
        <patternFill>
          <bgColor indexed="1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ill>
        <patternFill>
          <bgColor indexed="63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63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63"/>
      </font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ill>
        <patternFill>
          <bgColor indexed="63"/>
        </patternFill>
      </fill>
    </dxf>
    <dxf>
      <fill>
        <patternFill>
          <bgColor indexed="1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63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8E84"/>
      <rgbColor rgb="00D9EDC1"/>
      <rgbColor rgb="00336887"/>
      <rgbColor rgb="00FFF3B9"/>
      <rgbColor rgb="00EFB6B1"/>
      <rgbColor rgb="00ACD8F1"/>
      <rgbColor rgb="00B3122D"/>
      <rgbColor rgb="007FA516"/>
      <rgbColor rgb="00004269"/>
      <rgbColor rgb="00FFE14F"/>
      <rgbColor rgb="00C2ADC4"/>
      <rgbColor rgb="0059B1E2"/>
      <rgbColor rgb="00E6E6E6"/>
      <rgbColor rgb="00808080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99B3C3"/>
      <rgbColor rgb="00D6EBF8"/>
      <rgbColor rgb="00F0F8E6"/>
      <rgbColor rgb="00FFF9DC"/>
      <rgbColor rgb="00CCD9E1"/>
      <rgbColor rgb="00F8E8E6"/>
      <rgbColor rgb="00EBE4EB"/>
      <rgbColor rgb="00EED6AD"/>
      <rgbColor rgb="00668EA5"/>
      <rgbColor rgb="0083C4E9"/>
      <rgbColor rgb="00FFE772"/>
      <rgbColor rgb="00F4C80F"/>
      <rgbColor rgb="00CDAF71"/>
      <rgbColor rgb="00EFA143"/>
      <rgbColor rgb="0099779D"/>
      <rgbColor rgb="00B2B2B2"/>
      <rgbColor rgb="00309DDB"/>
      <rgbColor rgb="00B3DB84"/>
      <rgbColor rgb="00587F03"/>
      <rgbColor rgb="006D4129"/>
      <rgbColor rgb="00597A7B"/>
      <rgbColor rgb="00D6C9D8"/>
      <rgbColor rgb="0057445A"/>
      <rgbColor rgb="004D4D4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72705924118752363"/>
          <c:y val="2.1459227467811159E-2"/>
          <c:w val="0.26352956314887588"/>
          <c:h val="0.96137339055793991"/>
        </c:manualLayout>
      </c:layout>
      <c:doughnutChart>
        <c:varyColors val="1"/>
        <c:ser>
          <c:idx val="0"/>
          <c:order val="0"/>
          <c:spPr>
            <a:solidFill>
              <a:srgbClr val="309DDB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B3DB84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DB8E84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99779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E14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'Weekly Timesheet'!$C$39:$C$43</c:f>
              <c:strCache>
                <c:ptCount val="5"/>
                <c:pt idx="0">
                  <c:v>Basic Hours</c:v>
                </c:pt>
                <c:pt idx="1">
                  <c:v>Overtime</c:v>
                </c:pt>
                <c:pt idx="2">
                  <c:v>Sick</c:v>
                </c:pt>
                <c:pt idx="3">
                  <c:v>Vacation</c:v>
                </c:pt>
                <c:pt idx="4">
                  <c:v>Holidays</c:v>
                </c:pt>
              </c:strCache>
            </c:strRef>
          </c:cat>
          <c:val>
            <c:numRef>
              <c:f>'Weekly Timesheet'!$B$39:$B$43</c:f>
              <c:numCache>
                <c:formatCode>General</c:formatCode>
                <c:ptCount val="5"/>
              </c:numCache>
            </c:numRef>
          </c:val>
        </c:ser>
        <c:ser>
          <c:idx val="2"/>
          <c:order val="1"/>
          <c:spPr>
            <a:solidFill>
              <a:srgbClr val="DB8E84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309DDB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B3DB84"/>
              </a:solidFill>
              <a:ln w="25400">
                <a:noFill/>
              </a:ln>
            </c:spPr>
          </c:dPt>
          <c:dPt>
            <c:idx val="2"/>
            <c:bubble3D val="0"/>
          </c:dPt>
          <c:dPt>
            <c:idx val="3"/>
            <c:bubble3D val="0"/>
            <c:spPr>
              <a:solidFill>
                <a:srgbClr val="99779D"/>
              </a:solidFill>
              <a:ln w="25400">
                <a:noFill/>
              </a:ln>
            </c:spPr>
          </c:dPt>
          <c:dPt>
            <c:idx val="4"/>
            <c:bubble3D val="0"/>
            <c:spPr>
              <a:solidFill>
                <a:srgbClr val="FFE14F"/>
              </a:solidFill>
              <a:ln w="25400">
                <a:noFill/>
              </a:ln>
            </c:spPr>
          </c:dPt>
          <c:cat>
            <c:strRef>
              <c:f>'Weekly Timesheet'!$C$39:$C$43</c:f>
              <c:strCache>
                <c:ptCount val="5"/>
                <c:pt idx="0">
                  <c:v>Basic Hours</c:v>
                </c:pt>
                <c:pt idx="1">
                  <c:v>Overtime</c:v>
                </c:pt>
                <c:pt idx="2">
                  <c:v>Sick</c:v>
                </c:pt>
                <c:pt idx="3">
                  <c:v>Vacation</c:v>
                </c:pt>
                <c:pt idx="4">
                  <c:v>Holidays</c:v>
                </c:pt>
              </c:strCache>
            </c:strRef>
          </c:cat>
          <c:val>
            <c:numRef>
              <c:f>'Weekly Timesheet'!$F$39:$F$43</c:f>
              <c:numCache>
                <c:formatCode>%* #,##0.00_);</c:formatCode>
                <c:ptCount val="5"/>
                <c:pt idx="0">
                  <c:v>0.79012345679012363</c:v>
                </c:pt>
                <c:pt idx="1">
                  <c:v>0.20987654320987637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99779D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309DDB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B3DB84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DB8E84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</c:dPt>
          <c:dPt>
            <c:idx val="4"/>
            <c:bubble3D val="0"/>
            <c:spPr>
              <a:solidFill>
                <a:srgbClr val="FFE14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'Weekly Timesheet'!$C$39:$C$43</c:f>
              <c:strCache>
                <c:ptCount val="5"/>
                <c:pt idx="0">
                  <c:v>Basic Hours</c:v>
                </c:pt>
                <c:pt idx="1">
                  <c:v>Overtime</c:v>
                </c:pt>
                <c:pt idx="2">
                  <c:v>Sick</c:v>
                </c:pt>
                <c:pt idx="3">
                  <c:v>Vacation</c:v>
                </c:pt>
                <c:pt idx="4">
                  <c:v>Holidays</c:v>
                </c:pt>
              </c:strCache>
            </c:strRef>
          </c:cat>
          <c:val>
            <c:numRef>
              <c:f>'Weekly Timesheet'!$G$39:$G$43</c:f>
              <c:numCache>
                <c:formatCode>%* #,##0.00_);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10"/>
      </c:doughnut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588239078721897E-2"/>
          <c:y val="0.80686695278969955"/>
          <c:w val="0.67647097683305191"/>
          <c:h val="0.1201716738197424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76560747663551398"/>
          <c:y val="2.9940119760479042E-2"/>
          <c:w val="0.18492365204888569"/>
          <c:h val="0.94011976047904189"/>
        </c:manualLayout>
      </c:layout>
      <c:doughnutChart>
        <c:varyColors val="1"/>
        <c:ser>
          <c:idx val="2"/>
          <c:order val="0"/>
          <c:spPr>
            <a:solidFill>
              <a:srgbClr val="DB8E84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309DDB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B3DB84"/>
              </a:solidFill>
              <a:ln w="25400">
                <a:noFill/>
              </a:ln>
            </c:spPr>
          </c:dPt>
          <c:dPt>
            <c:idx val="2"/>
            <c:bubble3D val="0"/>
          </c:dPt>
          <c:dPt>
            <c:idx val="3"/>
            <c:bubble3D val="0"/>
            <c:spPr>
              <a:solidFill>
                <a:srgbClr val="99779D"/>
              </a:solidFill>
              <a:ln w="25400">
                <a:noFill/>
              </a:ln>
            </c:spPr>
          </c:dPt>
          <c:dPt>
            <c:idx val="4"/>
            <c:bubble3D val="0"/>
            <c:spPr>
              <a:solidFill>
                <a:srgbClr val="FFE14F"/>
              </a:solidFill>
              <a:ln w="25400">
                <a:noFill/>
              </a:ln>
            </c:spPr>
          </c:dPt>
          <c:cat>
            <c:strRef>
              <c:f>'Biweekly Timesheet'!$C$54:$C$58</c:f>
              <c:strCache>
                <c:ptCount val="5"/>
                <c:pt idx="0">
                  <c:v>Basic Hours</c:v>
                </c:pt>
                <c:pt idx="1">
                  <c:v>Overtime</c:v>
                </c:pt>
                <c:pt idx="2">
                  <c:v>Sick</c:v>
                </c:pt>
                <c:pt idx="3">
                  <c:v>Vacation</c:v>
                </c:pt>
                <c:pt idx="4">
                  <c:v>Holidays</c:v>
                </c:pt>
              </c:strCache>
            </c:strRef>
          </c:cat>
          <c:val>
            <c:numRef>
              <c:f>'Biweekly Timesheet'!$F$54:$F$58</c:f>
              <c:numCache>
                <c:formatCode>%* #,##0.00_);</c:formatCode>
                <c:ptCount val="5"/>
                <c:pt idx="0">
                  <c:v>0.78048780487804903</c:v>
                </c:pt>
                <c:pt idx="1">
                  <c:v>0.21951219512195103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1"/>
          <c:spPr>
            <a:solidFill>
              <a:srgbClr val="99779D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309DDB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B3DB84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DB8E84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</c:dPt>
          <c:dPt>
            <c:idx val="4"/>
            <c:bubble3D val="0"/>
            <c:spPr>
              <a:solidFill>
                <a:srgbClr val="FFE14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'Biweekly Timesheet'!$C$54:$C$58</c:f>
              <c:strCache>
                <c:ptCount val="5"/>
                <c:pt idx="0">
                  <c:v>Basic Hours</c:v>
                </c:pt>
                <c:pt idx="1">
                  <c:v>Overtime</c:v>
                </c:pt>
                <c:pt idx="2">
                  <c:v>Sick</c:v>
                </c:pt>
                <c:pt idx="3">
                  <c:v>Vacation</c:v>
                </c:pt>
                <c:pt idx="4">
                  <c:v>Holidays</c:v>
                </c:pt>
              </c:strCache>
            </c:strRef>
          </c:cat>
          <c:val>
            <c:numRef>
              <c:f>'Biweekly Timesheet'!$G$54:$G$58</c:f>
              <c:numCache>
                <c:formatCode>%* #,##0.00_);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3.8869302659956868E-2"/>
          <c:y val="0.77844311377245512"/>
          <c:w val="0.67726815240833937"/>
          <c:h val="0.167664670658682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73058865497969605"/>
          <c:y val="2.2123941604893192E-2"/>
          <c:w val="0.25529426430047353"/>
          <c:h val="0.96017906565236455"/>
        </c:manualLayout>
      </c:layout>
      <c:doughnutChart>
        <c:varyColors val="1"/>
        <c:ser>
          <c:idx val="2"/>
          <c:order val="0"/>
          <c:spPr>
            <a:solidFill>
              <a:srgbClr val="DB8E84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309DDB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B3DB84"/>
              </a:solidFill>
              <a:ln w="25400">
                <a:noFill/>
              </a:ln>
            </c:spPr>
          </c:dPt>
          <c:dPt>
            <c:idx val="2"/>
            <c:bubble3D val="0"/>
          </c:dPt>
          <c:dPt>
            <c:idx val="3"/>
            <c:bubble3D val="0"/>
            <c:spPr>
              <a:solidFill>
                <a:srgbClr val="99779D"/>
              </a:solidFill>
              <a:ln w="25400">
                <a:noFill/>
              </a:ln>
            </c:spPr>
          </c:dPt>
          <c:dPt>
            <c:idx val="4"/>
            <c:bubble3D val="0"/>
            <c:spPr>
              <a:solidFill>
                <a:srgbClr val="FFE14F"/>
              </a:solidFill>
              <a:ln w="25400">
                <a:noFill/>
              </a:ln>
            </c:spPr>
          </c:dPt>
          <c:cat>
            <c:strRef>
              <c:f>'Weekly Timesheet (hh.mm)'!$C$39:$C$43</c:f>
              <c:strCache>
                <c:ptCount val="5"/>
                <c:pt idx="0">
                  <c:v>Basic Hours</c:v>
                </c:pt>
                <c:pt idx="1">
                  <c:v>Overtime</c:v>
                </c:pt>
                <c:pt idx="2">
                  <c:v>Sick</c:v>
                </c:pt>
                <c:pt idx="3">
                  <c:v>Vacation</c:v>
                </c:pt>
                <c:pt idx="4">
                  <c:v>Holidays</c:v>
                </c:pt>
              </c:strCache>
            </c:strRef>
          </c:cat>
          <c:val>
            <c:numRef>
              <c:f>'Weekly Timesheet (hh.mm)'!$F$39:$F$43</c:f>
              <c:numCache>
                <c:formatCode>%* #,##0.00_);</c:formatCode>
                <c:ptCount val="5"/>
                <c:pt idx="0">
                  <c:v>0.83333333333333337</c:v>
                </c:pt>
                <c:pt idx="1">
                  <c:v>0</c:v>
                </c:pt>
                <c:pt idx="2">
                  <c:v>0</c:v>
                </c:pt>
                <c:pt idx="3">
                  <c:v>0.16666666666666669</c:v>
                </c:pt>
                <c:pt idx="4">
                  <c:v>0</c:v>
                </c:pt>
              </c:numCache>
            </c:numRef>
          </c:val>
        </c:ser>
        <c:ser>
          <c:idx val="3"/>
          <c:order val="1"/>
          <c:spPr>
            <a:solidFill>
              <a:srgbClr val="99779D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309DDB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B3DB84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DB8E84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</c:dPt>
          <c:dPt>
            <c:idx val="4"/>
            <c:bubble3D val="0"/>
            <c:spPr>
              <a:solidFill>
                <a:srgbClr val="FFE14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'Weekly Timesheet (hh.mm)'!$C$39:$C$43</c:f>
              <c:strCache>
                <c:ptCount val="5"/>
                <c:pt idx="0">
                  <c:v>Basic Hours</c:v>
                </c:pt>
                <c:pt idx="1">
                  <c:v>Overtime</c:v>
                </c:pt>
                <c:pt idx="2">
                  <c:v>Sick</c:v>
                </c:pt>
                <c:pt idx="3">
                  <c:v>Vacation</c:v>
                </c:pt>
                <c:pt idx="4">
                  <c:v>Holidays</c:v>
                </c:pt>
              </c:strCache>
            </c:strRef>
          </c:cat>
          <c:val>
            <c:numRef>
              <c:f>'Weekly Timesheet (hh.mm)'!$G$39:$G$43</c:f>
              <c:numCache>
                <c:formatCode>%* #,##0.00_);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4.0000022977954373E-2"/>
          <c:y val="0.80973626273909094"/>
          <c:w val="0.67647097683305191"/>
          <c:h val="0.123894072987401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76560747663551398"/>
          <c:y val="2.9940119760479042E-2"/>
          <c:w val="0.18492365204888569"/>
          <c:h val="0.94011976047904189"/>
        </c:manualLayout>
      </c:layout>
      <c:doughnutChart>
        <c:varyColors val="1"/>
        <c:ser>
          <c:idx val="2"/>
          <c:order val="0"/>
          <c:spPr>
            <a:solidFill>
              <a:srgbClr val="DB8E84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309DDB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B3DB84"/>
              </a:solidFill>
              <a:ln w="25400">
                <a:noFill/>
              </a:ln>
            </c:spPr>
          </c:dPt>
          <c:dPt>
            <c:idx val="2"/>
            <c:bubble3D val="0"/>
          </c:dPt>
          <c:dPt>
            <c:idx val="3"/>
            <c:bubble3D val="0"/>
            <c:spPr>
              <a:solidFill>
                <a:srgbClr val="99779D"/>
              </a:solidFill>
              <a:ln w="25400">
                <a:noFill/>
              </a:ln>
            </c:spPr>
          </c:dPt>
          <c:dPt>
            <c:idx val="4"/>
            <c:bubble3D val="0"/>
            <c:spPr>
              <a:solidFill>
                <a:srgbClr val="FFE14F"/>
              </a:solidFill>
              <a:ln w="25400">
                <a:noFill/>
              </a:ln>
            </c:spPr>
          </c:dPt>
          <c:cat>
            <c:strRef>
              <c:f>'Biweekly Timesheet'!$C$54:$C$58</c:f>
              <c:strCache>
                <c:ptCount val="5"/>
                <c:pt idx="0">
                  <c:v>Basic Hours</c:v>
                </c:pt>
                <c:pt idx="1">
                  <c:v>Overtime</c:v>
                </c:pt>
                <c:pt idx="2">
                  <c:v>Sick</c:v>
                </c:pt>
                <c:pt idx="3">
                  <c:v>Vacation</c:v>
                </c:pt>
                <c:pt idx="4">
                  <c:v>Holidays</c:v>
                </c:pt>
              </c:strCache>
            </c:strRef>
          </c:cat>
          <c:val>
            <c:numRef>
              <c:f>'Biweekly Timesheet'!$F$54:$F$58</c:f>
              <c:numCache>
                <c:formatCode>%* #,##0.00_);</c:formatCode>
                <c:ptCount val="5"/>
                <c:pt idx="0">
                  <c:v>0.78048780487804903</c:v>
                </c:pt>
                <c:pt idx="1">
                  <c:v>0.21951219512195103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1"/>
          <c:spPr>
            <a:solidFill>
              <a:srgbClr val="99779D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309DDB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B3DB84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DB8E84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</c:dPt>
          <c:dPt>
            <c:idx val="4"/>
            <c:bubble3D val="0"/>
            <c:spPr>
              <a:solidFill>
                <a:srgbClr val="FFE14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'Biweekly Timesheet'!$C$54:$C$58</c:f>
              <c:strCache>
                <c:ptCount val="5"/>
                <c:pt idx="0">
                  <c:v>Basic Hours</c:v>
                </c:pt>
                <c:pt idx="1">
                  <c:v>Overtime</c:v>
                </c:pt>
                <c:pt idx="2">
                  <c:v>Sick</c:v>
                </c:pt>
                <c:pt idx="3">
                  <c:v>Vacation</c:v>
                </c:pt>
                <c:pt idx="4">
                  <c:v>Holidays</c:v>
                </c:pt>
              </c:strCache>
            </c:strRef>
          </c:cat>
          <c:val>
            <c:numRef>
              <c:f>'Biweekly Timesheet'!$G$54:$G$58</c:f>
              <c:numCache>
                <c:formatCode>%* #,##0.00_);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3.8869302659956868E-2"/>
          <c:y val="0.77844311377245512"/>
          <c:w val="0.67726815240833937"/>
          <c:h val="0.167664670658682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76560747663551398"/>
          <c:y val="2.9940119760479042E-2"/>
          <c:w val="0.18492365204888569"/>
          <c:h val="0.94011976047904189"/>
        </c:manualLayout>
      </c:layout>
      <c:doughnutChart>
        <c:varyColors val="1"/>
        <c:ser>
          <c:idx val="2"/>
          <c:order val="0"/>
          <c:spPr>
            <a:solidFill>
              <a:srgbClr val="DB8E84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309DDB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B3DB84"/>
              </a:solidFill>
              <a:ln w="25400">
                <a:noFill/>
              </a:ln>
            </c:spPr>
          </c:dPt>
          <c:dPt>
            <c:idx val="2"/>
            <c:bubble3D val="0"/>
          </c:dPt>
          <c:dPt>
            <c:idx val="3"/>
            <c:bubble3D val="0"/>
            <c:spPr>
              <a:solidFill>
                <a:srgbClr val="99779D"/>
              </a:solidFill>
              <a:ln w="25400">
                <a:noFill/>
              </a:ln>
            </c:spPr>
          </c:dPt>
          <c:dPt>
            <c:idx val="4"/>
            <c:bubble3D val="0"/>
            <c:spPr>
              <a:solidFill>
                <a:srgbClr val="FFE14F"/>
              </a:solidFill>
              <a:ln w="25400">
                <a:noFill/>
              </a:ln>
            </c:spPr>
          </c:dPt>
          <c:cat>
            <c:strRef>
              <c:f>'Biweekly Timesheet'!$C$54:$C$58</c:f>
              <c:strCache>
                <c:ptCount val="5"/>
                <c:pt idx="0">
                  <c:v>Basic Hours</c:v>
                </c:pt>
                <c:pt idx="1">
                  <c:v>Overtime</c:v>
                </c:pt>
                <c:pt idx="2">
                  <c:v>Sick</c:v>
                </c:pt>
                <c:pt idx="3">
                  <c:v>Vacation</c:v>
                </c:pt>
                <c:pt idx="4">
                  <c:v>Holidays</c:v>
                </c:pt>
              </c:strCache>
            </c:strRef>
          </c:cat>
          <c:val>
            <c:numRef>
              <c:f>'Biweekly Timesheet'!$F$54:$F$58</c:f>
              <c:numCache>
                <c:formatCode>%* #,##0.00_);</c:formatCode>
                <c:ptCount val="5"/>
                <c:pt idx="0">
                  <c:v>0.78048780487804903</c:v>
                </c:pt>
                <c:pt idx="1">
                  <c:v>0.21951219512195103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1"/>
          <c:spPr>
            <a:solidFill>
              <a:srgbClr val="99779D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309DDB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B3DB84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DB8E84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</c:dPt>
          <c:dPt>
            <c:idx val="4"/>
            <c:bubble3D val="0"/>
            <c:spPr>
              <a:solidFill>
                <a:srgbClr val="FFE14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'Biweekly Timesheet'!$C$54:$C$58</c:f>
              <c:strCache>
                <c:ptCount val="5"/>
                <c:pt idx="0">
                  <c:v>Basic Hours</c:v>
                </c:pt>
                <c:pt idx="1">
                  <c:v>Overtime</c:v>
                </c:pt>
                <c:pt idx="2">
                  <c:v>Sick</c:v>
                </c:pt>
                <c:pt idx="3">
                  <c:v>Vacation</c:v>
                </c:pt>
                <c:pt idx="4">
                  <c:v>Holidays</c:v>
                </c:pt>
              </c:strCache>
            </c:strRef>
          </c:cat>
          <c:val>
            <c:numRef>
              <c:f>'Biweekly Timesheet'!$G$54:$G$58</c:f>
              <c:numCache>
                <c:formatCode>%* #,##0.00_);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3.8869302659956868E-2"/>
          <c:y val="0.77844311377245512"/>
          <c:w val="0.67726815240833937"/>
          <c:h val="0.167664670658682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https://twitter.com/Spreadsheet123" TargetMode="External"/><Relationship Id="rId18" Type="http://schemas.openxmlformats.org/officeDocument/2006/relationships/image" Target="../media/image11.png"/><Relationship Id="rId3" Type="http://schemas.openxmlformats.org/officeDocument/2006/relationships/image" Target="../media/image2.jpeg"/><Relationship Id="rId21" Type="http://schemas.openxmlformats.org/officeDocument/2006/relationships/image" Target="../media/image14.png"/><Relationship Id="rId7" Type="http://schemas.openxmlformats.org/officeDocument/2006/relationships/hyperlink" Target="https://plus.google.com/u/0/b/117014028071621729542/117014028071621729542/" TargetMode="External"/><Relationship Id="rId12" Type="http://schemas.openxmlformats.org/officeDocument/2006/relationships/image" Target="../media/image7.png"/><Relationship Id="rId17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image" Target="../media/image9.jpeg"/><Relationship Id="rId20" Type="http://schemas.openxmlformats.org/officeDocument/2006/relationships/image" Target="../media/image13.jpe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hyperlink" Target="http://pinterest.com/spreadsheet123" TargetMode="External"/><Relationship Id="rId5" Type="http://schemas.openxmlformats.org/officeDocument/2006/relationships/hyperlink" Target="http://www.linkedin.com/company/spreadsheet123-ltd" TargetMode="External"/><Relationship Id="rId15" Type="http://schemas.openxmlformats.org/officeDocument/2006/relationships/hyperlink" Target="http://www.spreadsheet123.com/ExcelTemplates/timesheet-with-breaks.html" TargetMode="External"/><Relationship Id="rId10" Type="http://schemas.openxmlformats.org/officeDocument/2006/relationships/image" Target="../media/image6.png"/><Relationship Id="rId19" Type="http://schemas.openxmlformats.org/officeDocument/2006/relationships/image" Target="../media/image12.jpeg"/><Relationship Id="rId4" Type="http://schemas.openxmlformats.org/officeDocument/2006/relationships/image" Target="../media/image3.png"/><Relationship Id="rId9" Type="http://schemas.openxmlformats.org/officeDocument/2006/relationships/hyperlink" Target="http://www.facebook.com/spreadsheet123" TargetMode="External"/><Relationship Id="rId14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https://twitter.com/Spreadsheet123" TargetMode="External"/><Relationship Id="rId18" Type="http://schemas.openxmlformats.org/officeDocument/2006/relationships/image" Target="../media/image11.png"/><Relationship Id="rId3" Type="http://schemas.openxmlformats.org/officeDocument/2006/relationships/image" Target="../media/image2.jpeg"/><Relationship Id="rId21" Type="http://schemas.openxmlformats.org/officeDocument/2006/relationships/image" Target="../media/image14.png"/><Relationship Id="rId7" Type="http://schemas.openxmlformats.org/officeDocument/2006/relationships/hyperlink" Target="https://plus.google.com/u/0/b/117014028071621729542/117014028071621729542/" TargetMode="External"/><Relationship Id="rId12" Type="http://schemas.openxmlformats.org/officeDocument/2006/relationships/image" Target="../media/image7.png"/><Relationship Id="rId17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image" Target="../media/image9.jpeg"/><Relationship Id="rId20" Type="http://schemas.openxmlformats.org/officeDocument/2006/relationships/image" Target="../media/image13.jpeg"/><Relationship Id="rId1" Type="http://schemas.openxmlformats.org/officeDocument/2006/relationships/chart" Target="../charts/chart2.xml"/><Relationship Id="rId6" Type="http://schemas.openxmlformats.org/officeDocument/2006/relationships/image" Target="../media/image4.png"/><Relationship Id="rId11" Type="http://schemas.openxmlformats.org/officeDocument/2006/relationships/hyperlink" Target="http://pinterest.com/spreadsheet123" TargetMode="External"/><Relationship Id="rId5" Type="http://schemas.openxmlformats.org/officeDocument/2006/relationships/hyperlink" Target="http://www.linkedin.com/company/spreadsheet123-ltd" TargetMode="External"/><Relationship Id="rId15" Type="http://schemas.openxmlformats.org/officeDocument/2006/relationships/hyperlink" Target="http://www.spreadsheet123.com/ExcelTemplates/timesheet-with-breaks.html" TargetMode="External"/><Relationship Id="rId10" Type="http://schemas.openxmlformats.org/officeDocument/2006/relationships/image" Target="../media/image6.png"/><Relationship Id="rId19" Type="http://schemas.openxmlformats.org/officeDocument/2006/relationships/image" Target="../media/image12.jpeg"/><Relationship Id="rId4" Type="http://schemas.openxmlformats.org/officeDocument/2006/relationships/image" Target="../media/image3.png"/><Relationship Id="rId9" Type="http://schemas.openxmlformats.org/officeDocument/2006/relationships/hyperlink" Target="http://www.facebook.com/spreadsheet123" TargetMode="External"/><Relationship Id="rId1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https://twitter.com/Spreadsheet123" TargetMode="External"/><Relationship Id="rId18" Type="http://schemas.openxmlformats.org/officeDocument/2006/relationships/image" Target="../media/image11.png"/><Relationship Id="rId3" Type="http://schemas.openxmlformats.org/officeDocument/2006/relationships/image" Target="../media/image2.jpeg"/><Relationship Id="rId21" Type="http://schemas.openxmlformats.org/officeDocument/2006/relationships/image" Target="../media/image14.png"/><Relationship Id="rId7" Type="http://schemas.openxmlformats.org/officeDocument/2006/relationships/hyperlink" Target="https://plus.google.com/u/0/b/117014028071621729542/117014028071621729542/" TargetMode="External"/><Relationship Id="rId12" Type="http://schemas.openxmlformats.org/officeDocument/2006/relationships/image" Target="../media/image7.png"/><Relationship Id="rId17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image" Target="../media/image9.jpeg"/><Relationship Id="rId20" Type="http://schemas.openxmlformats.org/officeDocument/2006/relationships/image" Target="../media/image13.jpeg"/><Relationship Id="rId1" Type="http://schemas.openxmlformats.org/officeDocument/2006/relationships/chart" Target="../charts/chart3.xml"/><Relationship Id="rId6" Type="http://schemas.openxmlformats.org/officeDocument/2006/relationships/image" Target="../media/image4.png"/><Relationship Id="rId11" Type="http://schemas.openxmlformats.org/officeDocument/2006/relationships/hyperlink" Target="http://pinterest.com/spreadsheet123" TargetMode="External"/><Relationship Id="rId5" Type="http://schemas.openxmlformats.org/officeDocument/2006/relationships/hyperlink" Target="http://www.linkedin.com/company/spreadsheet123-ltd" TargetMode="External"/><Relationship Id="rId15" Type="http://schemas.openxmlformats.org/officeDocument/2006/relationships/hyperlink" Target="http://www.spreadsheet123.com/ExcelTemplates/timesheet-with-breaks.html" TargetMode="External"/><Relationship Id="rId10" Type="http://schemas.openxmlformats.org/officeDocument/2006/relationships/image" Target="../media/image6.png"/><Relationship Id="rId19" Type="http://schemas.openxmlformats.org/officeDocument/2006/relationships/image" Target="../media/image12.jpeg"/><Relationship Id="rId4" Type="http://schemas.openxmlformats.org/officeDocument/2006/relationships/image" Target="../media/image3.png"/><Relationship Id="rId9" Type="http://schemas.openxmlformats.org/officeDocument/2006/relationships/hyperlink" Target="http://www.facebook.com/spreadsheet123" TargetMode="External"/><Relationship Id="rId1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https://plus.google.com/u/0/b/117014028071621729542/117014028071621729542/" TargetMode="External"/><Relationship Id="rId13" Type="http://schemas.openxmlformats.org/officeDocument/2006/relationships/image" Target="../media/image7.png"/><Relationship Id="rId18" Type="http://schemas.openxmlformats.org/officeDocument/2006/relationships/image" Target="../media/image10.png"/><Relationship Id="rId3" Type="http://schemas.openxmlformats.org/officeDocument/2006/relationships/image" Target="../media/image1.png"/><Relationship Id="rId21" Type="http://schemas.openxmlformats.org/officeDocument/2006/relationships/image" Target="../media/image13.jpeg"/><Relationship Id="rId7" Type="http://schemas.openxmlformats.org/officeDocument/2006/relationships/image" Target="../media/image4.png"/><Relationship Id="rId12" Type="http://schemas.openxmlformats.org/officeDocument/2006/relationships/hyperlink" Target="http://pinterest.com/spreadsheet123" TargetMode="External"/><Relationship Id="rId17" Type="http://schemas.openxmlformats.org/officeDocument/2006/relationships/image" Target="../media/image9.jpeg"/><Relationship Id="rId2" Type="http://schemas.openxmlformats.org/officeDocument/2006/relationships/chart" Target="../charts/chart5.xml"/><Relationship Id="rId16" Type="http://schemas.openxmlformats.org/officeDocument/2006/relationships/hyperlink" Target="http://www.spreadsheet123.com/ExcelTemplates/timesheet-with-breaks.html" TargetMode="External"/><Relationship Id="rId20" Type="http://schemas.openxmlformats.org/officeDocument/2006/relationships/image" Target="../media/image12.jpeg"/><Relationship Id="rId1" Type="http://schemas.openxmlformats.org/officeDocument/2006/relationships/chart" Target="../charts/chart4.xml"/><Relationship Id="rId6" Type="http://schemas.openxmlformats.org/officeDocument/2006/relationships/hyperlink" Target="http://www.linkedin.com/company/spreadsheet123-ltd" TargetMode="Externa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hyperlink" Target="http://www.facebook.com/spreadsheet123" TargetMode="External"/><Relationship Id="rId19" Type="http://schemas.openxmlformats.org/officeDocument/2006/relationships/image" Target="../media/image11.png"/><Relationship Id="rId4" Type="http://schemas.openxmlformats.org/officeDocument/2006/relationships/image" Target="../media/image2.jpeg"/><Relationship Id="rId9" Type="http://schemas.openxmlformats.org/officeDocument/2006/relationships/image" Target="../media/image5.png"/><Relationship Id="rId14" Type="http://schemas.openxmlformats.org/officeDocument/2006/relationships/hyperlink" Target="https://twitter.com/Spreadsheet123" TargetMode="External"/><Relationship Id="rId22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95250</xdr:colOff>
      <xdr:row>21</xdr:row>
      <xdr:rowOff>95250</xdr:rowOff>
    </xdr:from>
    <xdr:to>
      <xdr:col>26</xdr:col>
      <xdr:colOff>523875</xdr:colOff>
      <xdr:row>21</xdr:row>
      <xdr:rowOff>95250</xdr:rowOff>
    </xdr:to>
    <xdr:sp macro="" textlink="">
      <xdr:nvSpPr>
        <xdr:cNvPr id="4127" name="Line 31"/>
        <xdr:cNvSpPr>
          <a:spLocks noChangeShapeType="1"/>
        </xdr:cNvSpPr>
      </xdr:nvSpPr>
      <xdr:spPr bwMode="auto">
        <a:xfrm flipH="1">
          <a:off x="9915525" y="4943475"/>
          <a:ext cx="428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57150</xdr:rowOff>
    </xdr:from>
    <xdr:to>
      <xdr:col>21</xdr:col>
      <xdr:colOff>57150</xdr:colOff>
      <xdr:row>45</xdr:row>
      <xdr:rowOff>219075</xdr:rowOff>
    </xdr:to>
    <xdr:graphicFrame macro="">
      <xdr:nvGraphicFramePr>
        <xdr:cNvPr id="4153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171450</xdr:colOff>
      <xdr:row>0</xdr:row>
      <xdr:rowOff>47625</xdr:rowOff>
    </xdr:from>
    <xdr:to>
      <xdr:col>28</xdr:col>
      <xdr:colOff>323850</xdr:colOff>
      <xdr:row>12</xdr:row>
      <xdr:rowOff>95250</xdr:rowOff>
    </xdr:to>
    <xdr:grpSp>
      <xdr:nvGrpSpPr>
        <xdr:cNvPr id="4154" name="Group 58"/>
        <xdr:cNvGrpSpPr>
          <a:grpSpLocks/>
        </xdr:cNvGrpSpPr>
      </xdr:nvGrpSpPr>
      <xdr:grpSpPr bwMode="auto">
        <a:xfrm>
          <a:off x="8286750" y="47625"/>
          <a:ext cx="3076575" cy="3000375"/>
          <a:chOff x="863" y="5"/>
          <a:chExt cx="323" cy="309"/>
        </a:xfrm>
      </xdr:grpSpPr>
      <xdr:pic>
        <xdr:nvPicPr>
          <xdr:cNvPr id="4155" name="Picture 5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65" y="5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4156" name="Group 60"/>
          <xdr:cNvGrpSpPr>
            <a:grpSpLocks/>
          </xdr:cNvGrpSpPr>
        </xdr:nvGrpSpPr>
        <xdr:grpSpPr bwMode="auto">
          <a:xfrm>
            <a:off x="866" y="269"/>
            <a:ext cx="320" cy="45"/>
            <a:chOff x="1204" y="240"/>
            <a:chExt cx="320" cy="45"/>
          </a:xfrm>
        </xdr:grpSpPr>
        <xdr:pic>
          <xdr:nvPicPr>
            <xdr:cNvPr id="4157" name="Picture 61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58" name="Picture 62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59" name="Picture 63" descr="linked-in">
              <a:hlinkClick xmlns:r="http://schemas.openxmlformats.org/officeDocument/2006/relationships" r:id="rId5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60" name="Picture 64" descr="gplus">
              <a:hlinkClick xmlns:r="http://schemas.openxmlformats.org/officeDocument/2006/relationships" r:id="rId7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61" name="Picture 65" descr="facebook1">
              <a:hlinkClick xmlns:r="http://schemas.openxmlformats.org/officeDocument/2006/relationships" r:id="rId9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62" name="Picture 66" descr="pinterest1">
              <a:hlinkClick xmlns:r="http://schemas.openxmlformats.org/officeDocument/2006/relationships" r:id="rId11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63" name="Picture 67" descr="twitter1">
              <a:hlinkClick xmlns:r="http://schemas.openxmlformats.org/officeDocument/2006/relationships" r:id="rId13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4164" name="Group 68">
            <a:hlinkClick xmlns:r="http://schemas.openxmlformats.org/officeDocument/2006/relationships" r:id="rId15" tooltip="Write your review about this template"/>
          </xdr:cNvPr>
          <xdr:cNvGrpSpPr>
            <a:grpSpLocks/>
          </xdr:cNvGrpSpPr>
        </xdr:nvGrpSpPr>
        <xdr:grpSpPr bwMode="auto">
          <a:xfrm>
            <a:off x="866" y="87"/>
            <a:ext cx="320" cy="45"/>
            <a:chOff x="881" y="58"/>
            <a:chExt cx="320" cy="45"/>
          </a:xfrm>
        </xdr:grpSpPr>
        <xdr:pic>
          <xdr:nvPicPr>
            <xdr:cNvPr id="4165" name="Picture 69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66" name="Picture 70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4167" name="Picture 71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4168" name="Group 72">
            <a:hlinkClick xmlns:r="http://schemas.openxmlformats.org/officeDocument/2006/relationships" r:id="rId15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866" y="138"/>
            <a:ext cx="320" cy="125"/>
            <a:chOff x="881" y="109"/>
            <a:chExt cx="320" cy="125"/>
          </a:xfrm>
        </xdr:grpSpPr>
        <xdr:pic>
          <xdr:nvPicPr>
            <xdr:cNvPr id="4169" name="Picture 73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170" name="Rectangle 74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4171" name="Picture 75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72" name="Picture 76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4173" name="Text Box 77"/>
          <xdr:cNvSpPr txBox="1">
            <a:spLocks noChangeArrowheads="1"/>
          </xdr:cNvSpPr>
        </xdr:nvSpPr>
        <xdr:spPr bwMode="auto">
          <a:xfrm>
            <a:off x="863" y="60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© 2013 Spreadsheet123 LTD All rights reserved</a:t>
            </a:r>
          </a:p>
        </xdr:txBody>
      </xdr:sp>
    </xdr:grpSp>
    <xdr:clientData/>
  </xdr:twoCellAnchor>
  <xdr:twoCellAnchor>
    <xdr:from>
      <xdr:col>0</xdr:col>
      <xdr:colOff>66675</xdr:colOff>
      <xdr:row>2</xdr:row>
      <xdr:rowOff>209550</xdr:rowOff>
    </xdr:from>
    <xdr:to>
      <xdr:col>6</xdr:col>
      <xdr:colOff>76200</xdr:colOff>
      <xdr:row>5</xdr:row>
      <xdr:rowOff>200025</xdr:rowOff>
    </xdr:to>
    <xdr:sp macro="" textlink="">
      <xdr:nvSpPr>
        <xdr:cNvPr id="4174" name="AutoShape 72"/>
        <xdr:cNvSpPr>
          <a:spLocks noChangeArrowheads="1"/>
        </xdr:cNvSpPr>
      </xdr:nvSpPr>
      <xdr:spPr bwMode="auto">
        <a:xfrm>
          <a:off x="66675" y="876300"/>
          <a:ext cx="3000375" cy="6762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E6E6E6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B2B2B2" mc:Ignorable="a14" a14:legacySpreadsheetColorIndex="55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GB" sz="1600" b="0" i="0" u="none" strike="noStrike" baseline="0">
              <a:solidFill>
                <a:srgbClr val="808080"/>
              </a:solidFill>
              <a:latin typeface="Arial"/>
              <a:cs typeface="Arial"/>
            </a:rPr>
            <a:t>Insert Your Logo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85725</xdr:colOff>
      <xdr:row>21</xdr:row>
      <xdr:rowOff>104775</xdr:rowOff>
    </xdr:from>
    <xdr:to>
      <xdr:col>26</xdr:col>
      <xdr:colOff>523875</xdr:colOff>
      <xdr:row>21</xdr:row>
      <xdr:rowOff>104775</xdr:rowOff>
    </xdr:to>
    <xdr:sp macro="" textlink="">
      <xdr:nvSpPr>
        <xdr:cNvPr id="5155" name="Line 35"/>
        <xdr:cNvSpPr>
          <a:spLocks noChangeShapeType="1"/>
        </xdr:cNvSpPr>
      </xdr:nvSpPr>
      <xdr:spPr bwMode="auto">
        <a:xfrm flipH="1">
          <a:off x="9896475" y="4495800"/>
          <a:ext cx="438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57150</xdr:rowOff>
    </xdr:from>
    <xdr:to>
      <xdr:col>21</xdr:col>
      <xdr:colOff>57150</xdr:colOff>
      <xdr:row>61</xdr:row>
      <xdr:rowOff>57150</xdr:rowOff>
    </xdr:to>
    <xdr:graphicFrame macro="">
      <xdr:nvGraphicFramePr>
        <xdr:cNvPr id="5176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3</xdr:row>
      <xdr:rowOff>123825</xdr:rowOff>
    </xdr:from>
    <xdr:to>
      <xdr:col>6</xdr:col>
      <xdr:colOff>85725</xdr:colOff>
      <xdr:row>6</xdr:row>
      <xdr:rowOff>114300</xdr:rowOff>
    </xdr:to>
    <xdr:sp macro="" textlink="">
      <xdr:nvSpPr>
        <xdr:cNvPr id="5178" name="AutoShape 72"/>
        <xdr:cNvSpPr>
          <a:spLocks noChangeArrowheads="1"/>
        </xdr:cNvSpPr>
      </xdr:nvSpPr>
      <xdr:spPr bwMode="auto">
        <a:xfrm>
          <a:off x="66675" y="876300"/>
          <a:ext cx="3000375" cy="6762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E6E6E6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B2B2B2" mc:Ignorable="a14" a14:legacySpreadsheetColorIndex="55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GB" sz="1600" b="0" i="0" u="none" strike="noStrike" baseline="0">
              <a:solidFill>
                <a:srgbClr val="808080"/>
              </a:solidFill>
              <a:latin typeface="Arial"/>
              <a:cs typeface="Arial"/>
            </a:rPr>
            <a:t>Insert Your Logo</a:t>
          </a:r>
        </a:p>
      </xdr:txBody>
    </xdr:sp>
    <xdr:clientData/>
  </xdr:twoCellAnchor>
  <xdr:twoCellAnchor>
    <xdr:from>
      <xdr:col>23</xdr:col>
      <xdr:colOff>238125</xdr:colOff>
      <xdr:row>0</xdr:row>
      <xdr:rowOff>47625</xdr:rowOff>
    </xdr:from>
    <xdr:to>
      <xdr:col>28</xdr:col>
      <xdr:colOff>390525</xdr:colOff>
      <xdr:row>13</xdr:row>
      <xdr:rowOff>9525</xdr:rowOff>
    </xdr:to>
    <xdr:grpSp>
      <xdr:nvGrpSpPr>
        <xdr:cNvPr id="5199" name="Group 79"/>
        <xdr:cNvGrpSpPr>
          <a:grpSpLocks/>
        </xdr:cNvGrpSpPr>
      </xdr:nvGrpSpPr>
      <xdr:grpSpPr bwMode="auto">
        <a:xfrm>
          <a:off x="8343900" y="47625"/>
          <a:ext cx="3076575" cy="3000375"/>
          <a:chOff x="863" y="5"/>
          <a:chExt cx="323" cy="309"/>
        </a:xfrm>
      </xdr:grpSpPr>
      <xdr:pic>
        <xdr:nvPicPr>
          <xdr:cNvPr id="5200" name="Picture 80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65" y="5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5201" name="Group 81"/>
          <xdr:cNvGrpSpPr>
            <a:grpSpLocks/>
          </xdr:cNvGrpSpPr>
        </xdr:nvGrpSpPr>
        <xdr:grpSpPr bwMode="auto">
          <a:xfrm>
            <a:off x="866" y="269"/>
            <a:ext cx="320" cy="45"/>
            <a:chOff x="1204" y="240"/>
            <a:chExt cx="320" cy="45"/>
          </a:xfrm>
        </xdr:grpSpPr>
        <xdr:pic>
          <xdr:nvPicPr>
            <xdr:cNvPr id="5202" name="Picture 82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203" name="Picture 83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204" name="Picture 84" descr="linked-in">
              <a:hlinkClick xmlns:r="http://schemas.openxmlformats.org/officeDocument/2006/relationships" r:id="rId5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205" name="Picture 85" descr="gplus">
              <a:hlinkClick xmlns:r="http://schemas.openxmlformats.org/officeDocument/2006/relationships" r:id="rId7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206" name="Picture 86" descr="facebook1">
              <a:hlinkClick xmlns:r="http://schemas.openxmlformats.org/officeDocument/2006/relationships" r:id="rId9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207" name="Picture 87" descr="pinterest1">
              <a:hlinkClick xmlns:r="http://schemas.openxmlformats.org/officeDocument/2006/relationships" r:id="rId11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208" name="Picture 88" descr="twitter1">
              <a:hlinkClick xmlns:r="http://schemas.openxmlformats.org/officeDocument/2006/relationships" r:id="rId13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5209" name="Group 89">
            <a:hlinkClick xmlns:r="http://schemas.openxmlformats.org/officeDocument/2006/relationships" r:id="rId15" tooltip="Write your review about this template"/>
          </xdr:cNvPr>
          <xdr:cNvGrpSpPr>
            <a:grpSpLocks/>
          </xdr:cNvGrpSpPr>
        </xdr:nvGrpSpPr>
        <xdr:grpSpPr bwMode="auto">
          <a:xfrm>
            <a:off x="866" y="87"/>
            <a:ext cx="320" cy="45"/>
            <a:chOff x="881" y="58"/>
            <a:chExt cx="320" cy="45"/>
          </a:xfrm>
        </xdr:grpSpPr>
        <xdr:pic>
          <xdr:nvPicPr>
            <xdr:cNvPr id="5210" name="Picture 90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211" name="Picture 91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5212" name="Picture 92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5213" name="Group 93">
            <a:hlinkClick xmlns:r="http://schemas.openxmlformats.org/officeDocument/2006/relationships" r:id="rId15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866" y="138"/>
            <a:ext cx="320" cy="125"/>
            <a:chOff x="881" y="109"/>
            <a:chExt cx="320" cy="125"/>
          </a:xfrm>
        </xdr:grpSpPr>
        <xdr:pic>
          <xdr:nvPicPr>
            <xdr:cNvPr id="5214" name="Picture 94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215" name="Rectangle 95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5216" name="Picture 96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217" name="Picture 97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5218" name="Text Box 98"/>
          <xdr:cNvSpPr txBox="1">
            <a:spLocks noChangeArrowheads="1"/>
          </xdr:cNvSpPr>
        </xdr:nvSpPr>
        <xdr:spPr bwMode="auto">
          <a:xfrm>
            <a:off x="863" y="60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© 2013 Spreadsheet123 LTD All rights reserved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76200</xdr:colOff>
      <xdr:row>21</xdr:row>
      <xdr:rowOff>95250</xdr:rowOff>
    </xdr:from>
    <xdr:to>
      <xdr:col>26</xdr:col>
      <xdr:colOff>542925</xdr:colOff>
      <xdr:row>21</xdr:row>
      <xdr:rowOff>95250</xdr:rowOff>
    </xdr:to>
    <xdr:sp macro="" textlink="">
      <xdr:nvSpPr>
        <xdr:cNvPr id="1075" name="Line 51"/>
        <xdr:cNvSpPr>
          <a:spLocks noChangeShapeType="1"/>
        </xdr:cNvSpPr>
      </xdr:nvSpPr>
      <xdr:spPr bwMode="auto">
        <a:xfrm flipH="1">
          <a:off x="9896475" y="49434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57150</xdr:rowOff>
    </xdr:from>
    <xdr:to>
      <xdr:col>21</xdr:col>
      <xdr:colOff>57150</xdr:colOff>
      <xdr:row>45</xdr:row>
      <xdr:rowOff>219075</xdr:rowOff>
    </xdr:to>
    <xdr:graphicFrame macro="">
      <xdr:nvGraphicFramePr>
        <xdr:cNvPr id="1098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3</xdr:row>
      <xdr:rowOff>9525</xdr:rowOff>
    </xdr:from>
    <xdr:to>
      <xdr:col>6</xdr:col>
      <xdr:colOff>85725</xdr:colOff>
      <xdr:row>6</xdr:row>
      <xdr:rowOff>0</xdr:rowOff>
    </xdr:to>
    <xdr:sp macro="" textlink="">
      <xdr:nvSpPr>
        <xdr:cNvPr id="1099" name="AutoShape 72"/>
        <xdr:cNvSpPr>
          <a:spLocks noChangeArrowheads="1"/>
        </xdr:cNvSpPr>
      </xdr:nvSpPr>
      <xdr:spPr bwMode="auto">
        <a:xfrm>
          <a:off x="66675" y="904875"/>
          <a:ext cx="3009900" cy="6762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E6E6E6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B2B2B2" mc:Ignorable="a14" a14:legacySpreadsheetColorIndex="55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GB" sz="1600" b="0" i="0" u="none" strike="noStrike" baseline="0">
              <a:solidFill>
                <a:srgbClr val="808080"/>
              </a:solidFill>
              <a:latin typeface="Arial"/>
              <a:cs typeface="Arial"/>
            </a:rPr>
            <a:t>Insert Your Logo</a:t>
          </a:r>
        </a:p>
      </xdr:txBody>
    </xdr:sp>
    <xdr:clientData/>
  </xdr:twoCellAnchor>
  <xdr:twoCellAnchor>
    <xdr:from>
      <xdr:col>23</xdr:col>
      <xdr:colOff>219075</xdr:colOff>
      <xdr:row>0</xdr:row>
      <xdr:rowOff>47625</xdr:rowOff>
    </xdr:from>
    <xdr:to>
      <xdr:col>28</xdr:col>
      <xdr:colOff>371475</xdr:colOff>
      <xdr:row>12</xdr:row>
      <xdr:rowOff>95250</xdr:rowOff>
    </xdr:to>
    <xdr:grpSp>
      <xdr:nvGrpSpPr>
        <xdr:cNvPr id="1103" name="Group 79"/>
        <xdr:cNvGrpSpPr>
          <a:grpSpLocks/>
        </xdr:cNvGrpSpPr>
      </xdr:nvGrpSpPr>
      <xdr:grpSpPr bwMode="auto">
        <a:xfrm>
          <a:off x="8334375" y="47625"/>
          <a:ext cx="3076575" cy="3000375"/>
          <a:chOff x="863" y="5"/>
          <a:chExt cx="323" cy="309"/>
        </a:xfrm>
      </xdr:grpSpPr>
      <xdr:pic>
        <xdr:nvPicPr>
          <xdr:cNvPr id="1104" name="Picture 80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65" y="5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1105" name="Group 81"/>
          <xdr:cNvGrpSpPr>
            <a:grpSpLocks/>
          </xdr:cNvGrpSpPr>
        </xdr:nvGrpSpPr>
        <xdr:grpSpPr bwMode="auto">
          <a:xfrm>
            <a:off x="866" y="269"/>
            <a:ext cx="320" cy="45"/>
            <a:chOff x="1204" y="240"/>
            <a:chExt cx="320" cy="45"/>
          </a:xfrm>
        </xdr:grpSpPr>
        <xdr:pic>
          <xdr:nvPicPr>
            <xdr:cNvPr id="1106" name="Picture 82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07" name="Picture 83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08" name="Picture 84" descr="linked-in">
              <a:hlinkClick xmlns:r="http://schemas.openxmlformats.org/officeDocument/2006/relationships" r:id="rId5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09" name="Picture 85" descr="gplus">
              <a:hlinkClick xmlns:r="http://schemas.openxmlformats.org/officeDocument/2006/relationships" r:id="rId7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10" name="Picture 86" descr="facebook1">
              <a:hlinkClick xmlns:r="http://schemas.openxmlformats.org/officeDocument/2006/relationships" r:id="rId9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11" name="Picture 87" descr="pinterest1">
              <a:hlinkClick xmlns:r="http://schemas.openxmlformats.org/officeDocument/2006/relationships" r:id="rId11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12" name="Picture 88" descr="twitter1">
              <a:hlinkClick xmlns:r="http://schemas.openxmlformats.org/officeDocument/2006/relationships" r:id="rId13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1113" name="Group 89">
            <a:hlinkClick xmlns:r="http://schemas.openxmlformats.org/officeDocument/2006/relationships" r:id="rId15" tooltip="Write your review about this template"/>
          </xdr:cNvPr>
          <xdr:cNvGrpSpPr>
            <a:grpSpLocks/>
          </xdr:cNvGrpSpPr>
        </xdr:nvGrpSpPr>
        <xdr:grpSpPr bwMode="auto">
          <a:xfrm>
            <a:off x="866" y="87"/>
            <a:ext cx="320" cy="45"/>
            <a:chOff x="881" y="58"/>
            <a:chExt cx="320" cy="45"/>
          </a:xfrm>
        </xdr:grpSpPr>
        <xdr:pic>
          <xdr:nvPicPr>
            <xdr:cNvPr id="1114" name="Picture 90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15" name="Picture 91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1116" name="Picture 92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1117" name="Group 93">
            <a:hlinkClick xmlns:r="http://schemas.openxmlformats.org/officeDocument/2006/relationships" r:id="rId15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866" y="138"/>
            <a:ext cx="320" cy="125"/>
            <a:chOff x="881" y="109"/>
            <a:chExt cx="320" cy="125"/>
          </a:xfrm>
        </xdr:grpSpPr>
        <xdr:pic>
          <xdr:nvPicPr>
            <xdr:cNvPr id="1118" name="Picture 94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119" name="Rectangle 95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1120" name="Picture 96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21" name="Picture 97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1122" name="Text Box 98"/>
          <xdr:cNvSpPr txBox="1">
            <a:spLocks noChangeArrowheads="1"/>
          </xdr:cNvSpPr>
        </xdr:nvSpPr>
        <xdr:spPr bwMode="auto">
          <a:xfrm>
            <a:off x="863" y="60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© 2013 Spreadsheet123 LTD All rights reserved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85725</xdr:colOff>
      <xdr:row>21</xdr:row>
      <xdr:rowOff>95250</xdr:rowOff>
    </xdr:from>
    <xdr:to>
      <xdr:col>26</xdr:col>
      <xdr:colOff>533400</xdr:colOff>
      <xdr:row>21</xdr:row>
      <xdr:rowOff>95250</xdr:rowOff>
    </xdr:to>
    <xdr:sp macro="" textlink="">
      <xdr:nvSpPr>
        <xdr:cNvPr id="3120" name="Line 48"/>
        <xdr:cNvSpPr>
          <a:spLocks noChangeShapeType="1"/>
        </xdr:cNvSpPr>
      </xdr:nvSpPr>
      <xdr:spPr bwMode="auto">
        <a:xfrm flipH="1">
          <a:off x="9896475" y="4486275"/>
          <a:ext cx="4476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3</xdr:row>
      <xdr:rowOff>123825</xdr:rowOff>
    </xdr:from>
    <xdr:to>
      <xdr:col>6</xdr:col>
      <xdr:colOff>85725</xdr:colOff>
      <xdr:row>6</xdr:row>
      <xdr:rowOff>114300</xdr:rowOff>
    </xdr:to>
    <xdr:sp macro="" textlink="">
      <xdr:nvSpPr>
        <xdr:cNvPr id="3121" name="AutoShape 72"/>
        <xdr:cNvSpPr>
          <a:spLocks noChangeArrowheads="1"/>
        </xdr:cNvSpPr>
      </xdr:nvSpPr>
      <xdr:spPr bwMode="auto">
        <a:xfrm>
          <a:off x="66675" y="876300"/>
          <a:ext cx="3000375" cy="6762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E6E6E6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B2B2B2" mc:Ignorable="a14" a14:legacySpreadsheetColorIndex="55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GB" sz="1600" b="0" i="0" u="none" strike="noStrike" baseline="0">
              <a:solidFill>
                <a:srgbClr val="808080"/>
              </a:solidFill>
              <a:latin typeface="Arial"/>
              <a:cs typeface="Arial"/>
            </a:rPr>
            <a:t>Insert Your Logo</a:t>
          </a:r>
        </a:p>
      </xdr:txBody>
    </xdr:sp>
    <xdr:clientData/>
  </xdr:twoCellAnchor>
  <xdr:twoCellAnchor>
    <xdr:from>
      <xdr:col>0</xdr:col>
      <xdr:colOff>0</xdr:colOff>
      <xdr:row>51</xdr:row>
      <xdr:rowOff>57150</xdr:rowOff>
    </xdr:from>
    <xdr:to>
      <xdr:col>21</xdr:col>
      <xdr:colOff>57150</xdr:colOff>
      <xdr:row>61</xdr:row>
      <xdr:rowOff>57150</xdr:rowOff>
    </xdr:to>
    <xdr:graphicFrame macro="">
      <xdr:nvGraphicFramePr>
        <xdr:cNvPr id="3122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51</xdr:row>
      <xdr:rowOff>57150</xdr:rowOff>
    </xdr:from>
    <xdr:to>
      <xdr:col>21</xdr:col>
      <xdr:colOff>57150</xdr:colOff>
      <xdr:row>61</xdr:row>
      <xdr:rowOff>57150</xdr:rowOff>
    </xdr:to>
    <xdr:graphicFrame macro="">
      <xdr:nvGraphicFramePr>
        <xdr:cNvPr id="312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228600</xdr:colOff>
      <xdr:row>0</xdr:row>
      <xdr:rowOff>47625</xdr:rowOff>
    </xdr:from>
    <xdr:to>
      <xdr:col>28</xdr:col>
      <xdr:colOff>381000</xdr:colOff>
      <xdr:row>13</xdr:row>
      <xdr:rowOff>9525</xdr:rowOff>
    </xdr:to>
    <xdr:grpSp>
      <xdr:nvGrpSpPr>
        <xdr:cNvPr id="3124" name="Group 52"/>
        <xdr:cNvGrpSpPr>
          <a:grpSpLocks/>
        </xdr:cNvGrpSpPr>
      </xdr:nvGrpSpPr>
      <xdr:grpSpPr bwMode="auto">
        <a:xfrm>
          <a:off x="8334375" y="47625"/>
          <a:ext cx="3076575" cy="3000375"/>
          <a:chOff x="863" y="5"/>
          <a:chExt cx="323" cy="309"/>
        </a:xfrm>
      </xdr:grpSpPr>
      <xdr:pic>
        <xdr:nvPicPr>
          <xdr:cNvPr id="3125" name="Picture 53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65" y="5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3126" name="Group 54"/>
          <xdr:cNvGrpSpPr>
            <a:grpSpLocks/>
          </xdr:cNvGrpSpPr>
        </xdr:nvGrpSpPr>
        <xdr:grpSpPr bwMode="auto">
          <a:xfrm>
            <a:off x="866" y="269"/>
            <a:ext cx="320" cy="45"/>
            <a:chOff x="1204" y="240"/>
            <a:chExt cx="320" cy="45"/>
          </a:xfrm>
        </xdr:grpSpPr>
        <xdr:pic>
          <xdr:nvPicPr>
            <xdr:cNvPr id="3127" name="Picture 55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28" name="Picture 56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29" name="Picture 57" descr="linked-in">
              <a:hlinkClick xmlns:r="http://schemas.openxmlformats.org/officeDocument/2006/relationships" r:id="rId6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30" name="Picture 58" descr="gplus">
              <a:hlinkClick xmlns:r="http://schemas.openxmlformats.org/officeDocument/2006/relationships" r:id="rId8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31" name="Picture 59" descr="facebook1">
              <a:hlinkClick xmlns:r="http://schemas.openxmlformats.org/officeDocument/2006/relationships" r:id="rId10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32" name="Picture 60" descr="pinterest1">
              <a:hlinkClick xmlns:r="http://schemas.openxmlformats.org/officeDocument/2006/relationships" r:id="rId12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33" name="Picture 61" descr="twitter1">
              <a:hlinkClick xmlns:r="http://schemas.openxmlformats.org/officeDocument/2006/relationships" r:id="rId14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3134" name="Group 62">
            <a:hlinkClick xmlns:r="http://schemas.openxmlformats.org/officeDocument/2006/relationships" r:id="rId16" tooltip="Write your review about this template"/>
          </xdr:cNvPr>
          <xdr:cNvGrpSpPr>
            <a:grpSpLocks/>
          </xdr:cNvGrpSpPr>
        </xdr:nvGrpSpPr>
        <xdr:grpSpPr bwMode="auto">
          <a:xfrm>
            <a:off x="866" y="87"/>
            <a:ext cx="320" cy="45"/>
            <a:chOff x="881" y="58"/>
            <a:chExt cx="320" cy="45"/>
          </a:xfrm>
        </xdr:grpSpPr>
        <xdr:pic>
          <xdr:nvPicPr>
            <xdr:cNvPr id="3135" name="Picture 63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36" name="Picture 64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3137" name="Picture 65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3138" name="Group 66">
            <a:hlinkClick xmlns:r="http://schemas.openxmlformats.org/officeDocument/2006/relationships" r:id="rId16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866" y="138"/>
            <a:ext cx="320" cy="125"/>
            <a:chOff x="881" y="109"/>
            <a:chExt cx="320" cy="125"/>
          </a:xfrm>
        </xdr:grpSpPr>
        <xdr:pic>
          <xdr:nvPicPr>
            <xdr:cNvPr id="3139" name="Picture 67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40" name="Rectangle 68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3141" name="Picture 69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42" name="Picture 70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3143" name="Text Box 71"/>
          <xdr:cNvSpPr txBox="1">
            <a:spLocks noChangeArrowheads="1"/>
          </xdr:cNvSpPr>
        </xdr:nvSpPr>
        <xdr:spPr bwMode="auto">
          <a:xfrm>
            <a:off x="863" y="60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© 2013 Spreadsheet123 LTD All rights reserved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28575</xdr:rowOff>
    </xdr:from>
    <xdr:to>
      <xdr:col>8</xdr:col>
      <xdr:colOff>2343150</xdr:colOff>
      <xdr:row>1</xdr:row>
      <xdr:rowOff>114300</xdr:rowOff>
    </xdr:to>
    <xdr:pic>
      <xdr:nvPicPr>
        <xdr:cNvPr id="2132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8575"/>
          <a:ext cx="20193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yourcompanysite.com/" TargetMode="External"/><Relationship Id="rId1" Type="http://schemas.openxmlformats.org/officeDocument/2006/relationships/hyperlink" Target="mailto:info@yourcompanysit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domainname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@domainname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bc@domainname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bc@domainname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showGridLines="0" workbookViewId="0">
      <selection activeCell="A34" sqref="A34"/>
    </sheetView>
  </sheetViews>
  <sheetFormatPr defaultRowHeight="12.75" x14ac:dyDescent="0.2"/>
  <cols>
    <col min="1" max="1" width="29.42578125" customWidth="1"/>
    <col min="2" max="2" width="15" customWidth="1"/>
    <col min="3" max="3" width="17.85546875" customWidth="1"/>
    <col min="4" max="4" width="3" customWidth="1"/>
  </cols>
  <sheetData>
    <row r="1" spans="1:5" ht="34.5" x14ac:dyDescent="0.45">
      <c r="A1" s="70" t="s">
        <v>80</v>
      </c>
    </row>
    <row r="3" spans="1:5" s="72" customFormat="1" ht="21.95" customHeight="1" x14ac:dyDescent="0.2">
      <c r="A3" s="71" t="s">
        <v>81</v>
      </c>
      <c r="B3" s="71"/>
      <c r="C3" s="71"/>
      <c r="D3" s="71"/>
      <c r="E3" s="71"/>
    </row>
    <row r="4" spans="1:5" ht="8.1" customHeight="1" x14ac:dyDescent="0.2"/>
    <row r="5" spans="1:5" s="75" customFormat="1" ht="18" customHeight="1" x14ac:dyDescent="0.2">
      <c r="A5" s="72" t="s">
        <v>82</v>
      </c>
      <c r="B5" s="177" t="s">
        <v>83</v>
      </c>
      <c r="C5" s="178"/>
      <c r="D5" s="73"/>
      <c r="E5" s="74" t="s">
        <v>84</v>
      </c>
    </row>
    <row r="6" spans="1:5" s="75" customFormat="1" ht="18" customHeight="1" x14ac:dyDescent="0.2">
      <c r="A6" s="72" t="s">
        <v>85</v>
      </c>
      <c r="B6" s="177" t="s">
        <v>86</v>
      </c>
      <c r="C6" s="178"/>
      <c r="D6" s="73"/>
      <c r="E6" s="74" t="s">
        <v>84</v>
      </c>
    </row>
    <row r="7" spans="1:5" s="75" customFormat="1" ht="8.1" customHeight="1" x14ac:dyDescent="0.2">
      <c r="A7" s="72"/>
      <c r="B7" s="76"/>
      <c r="C7" s="76"/>
    </row>
    <row r="8" spans="1:5" s="75" customFormat="1" ht="21.95" customHeight="1" x14ac:dyDescent="0.2">
      <c r="A8" s="71" t="s">
        <v>87</v>
      </c>
      <c r="B8" s="181"/>
      <c r="C8" s="181"/>
      <c r="D8" s="77"/>
      <c r="E8" s="78"/>
    </row>
    <row r="9" spans="1:5" s="75" customFormat="1" ht="8.1" customHeight="1" x14ac:dyDescent="0.2">
      <c r="A9" s="72"/>
      <c r="B9" s="76"/>
      <c r="C9" s="76"/>
      <c r="D9" s="76"/>
    </row>
    <row r="10" spans="1:5" s="75" customFormat="1" ht="18" customHeight="1" x14ac:dyDescent="0.2">
      <c r="A10" s="72" t="s">
        <v>88</v>
      </c>
      <c r="B10" s="177">
        <v>111</v>
      </c>
      <c r="C10" s="178"/>
      <c r="D10" s="73"/>
    </row>
    <row r="11" spans="1:5" s="75" customFormat="1" ht="18" customHeight="1" x14ac:dyDescent="0.2">
      <c r="A11" s="72" t="s">
        <v>89</v>
      </c>
      <c r="B11" s="177" t="s">
        <v>89</v>
      </c>
      <c r="C11" s="178"/>
      <c r="D11" s="73"/>
    </row>
    <row r="12" spans="1:5" s="75" customFormat="1" ht="18" customHeight="1" x14ac:dyDescent="0.2">
      <c r="A12" s="72" t="s">
        <v>90</v>
      </c>
      <c r="B12" s="177" t="s">
        <v>90</v>
      </c>
      <c r="C12" s="178"/>
      <c r="D12" s="73"/>
    </row>
    <row r="13" spans="1:5" s="75" customFormat="1" ht="18" customHeight="1" x14ac:dyDescent="0.2">
      <c r="A13" s="72" t="s">
        <v>91</v>
      </c>
      <c r="B13" s="177" t="s">
        <v>92</v>
      </c>
      <c r="C13" s="178"/>
      <c r="D13" s="179" t="s">
        <v>93</v>
      </c>
      <c r="E13" s="180"/>
    </row>
    <row r="14" spans="1:5" s="75" customFormat="1" ht="18" customHeight="1" x14ac:dyDescent="0.2">
      <c r="A14" s="72" t="s">
        <v>94</v>
      </c>
      <c r="B14" s="177" t="s">
        <v>95</v>
      </c>
      <c r="C14" s="178"/>
      <c r="D14" s="179" t="s">
        <v>93</v>
      </c>
      <c r="E14" s="180"/>
    </row>
    <row r="15" spans="1:5" s="75" customFormat="1" ht="18" customHeight="1" x14ac:dyDescent="0.2">
      <c r="A15" s="72" t="s">
        <v>96</v>
      </c>
      <c r="B15" s="182" t="s">
        <v>97</v>
      </c>
      <c r="C15" s="183"/>
      <c r="D15" s="79"/>
    </row>
    <row r="16" spans="1:5" s="75" customFormat="1" ht="8.1" customHeight="1" x14ac:dyDescent="0.2">
      <c r="A16" s="72"/>
      <c r="B16" s="76"/>
      <c r="C16" s="76"/>
    </row>
    <row r="17" spans="1:5" s="75" customFormat="1" ht="18" customHeight="1" x14ac:dyDescent="0.2">
      <c r="A17" s="72" t="s">
        <v>98</v>
      </c>
      <c r="B17" s="182" t="s">
        <v>99</v>
      </c>
      <c r="C17" s="183"/>
      <c r="D17" s="79"/>
    </row>
    <row r="18" spans="1:5" s="75" customFormat="1" ht="18" customHeight="1" x14ac:dyDescent="0.2">
      <c r="A18" s="72" t="s">
        <v>100</v>
      </c>
      <c r="B18" s="182" t="s">
        <v>99</v>
      </c>
      <c r="C18" s="183"/>
      <c r="D18" s="79"/>
    </row>
    <row r="19" spans="1:5" s="75" customFormat="1" ht="18" customHeight="1" x14ac:dyDescent="0.2">
      <c r="A19" s="72" t="s">
        <v>101</v>
      </c>
      <c r="B19" s="184" t="s">
        <v>102</v>
      </c>
      <c r="C19" s="183"/>
      <c r="D19" s="79"/>
    </row>
    <row r="20" spans="1:5" s="75" customFormat="1" ht="18" customHeight="1" x14ac:dyDescent="0.2">
      <c r="A20" s="72" t="s">
        <v>103</v>
      </c>
      <c r="B20" s="184" t="s">
        <v>104</v>
      </c>
      <c r="C20" s="183"/>
      <c r="D20" s="79"/>
    </row>
    <row r="21" spans="1:5" s="75" customFormat="1" ht="8.1" customHeight="1" x14ac:dyDescent="0.2">
      <c r="A21" s="72"/>
    </row>
    <row r="22" spans="1:5" s="75" customFormat="1" ht="21.95" customHeight="1" x14ac:dyDescent="0.2">
      <c r="A22" s="71" t="s">
        <v>105</v>
      </c>
      <c r="B22" s="78"/>
      <c r="C22" s="78"/>
      <c r="D22" s="78"/>
      <c r="E22" s="78"/>
    </row>
    <row r="23" spans="1:5" s="75" customFormat="1" ht="8.1" customHeight="1" x14ac:dyDescent="0.2">
      <c r="A23" s="72"/>
      <c r="B23" s="80"/>
    </row>
    <row r="24" spans="1:5" s="75" customFormat="1" ht="18" customHeight="1" x14ac:dyDescent="0.2">
      <c r="A24" s="72" t="s">
        <v>106</v>
      </c>
      <c r="B24" s="74" t="s">
        <v>107</v>
      </c>
    </row>
    <row r="25" spans="1:5" s="75" customFormat="1" ht="8.1" customHeight="1" x14ac:dyDescent="0.2">
      <c r="A25" s="72"/>
    </row>
    <row r="26" spans="1:5" s="75" customFormat="1" ht="21.95" customHeight="1" x14ac:dyDescent="0.2">
      <c r="A26" s="71" t="s">
        <v>108</v>
      </c>
      <c r="B26" s="78"/>
      <c r="C26" s="78"/>
      <c r="D26" s="78"/>
      <c r="E26" s="78"/>
    </row>
    <row r="27" spans="1:5" s="75" customFormat="1" ht="8.1" customHeight="1" x14ac:dyDescent="0.2">
      <c r="A27" s="72"/>
    </row>
    <row r="28" spans="1:5" s="75" customFormat="1" ht="18" customHeight="1" x14ac:dyDescent="0.2">
      <c r="A28" s="72" t="s">
        <v>109</v>
      </c>
      <c r="B28" s="81" t="s">
        <v>110</v>
      </c>
    </row>
  </sheetData>
  <mergeCells count="15">
    <mergeCell ref="B18:C18"/>
    <mergeCell ref="B19:C19"/>
    <mergeCell ref="B20:C20"/>
    <mergeCell ref="B14:C14"/>
    <mergeCell ref="D14:E14"/>
    <mergeCell ref="B15:C15"/>
    <mergeCell ref="B17:C17"/>
    <mergeCell ref="B11:C11"/>
    <mergeCell ref="B12:C12"/>
    <mergeCell ref="B13:C13"/>
    <mergeCell ref="D13:E13"/>
    <mergeCell ref="B5:C5"/>
    <mergeCell ref="B6:C6"/>
    <mergeCell ref="B8:C8"/>
    <mergeCell ref="B10:C10"/>
  </mergeCells>
  <phoneticPr fontId="10" type="noConversion"/>
  <dataValidations count="3">
    <dataValidation type="list" allowBlank="1" showInputMessage="1" showErrorMessage="1" sqref="E5:E6">
      <formula1>"Enable, Disable"</formula1>
    </dataValidation>
    <dataValidation type="list" allowBlank="1" showInputMessage="1" showErrorMessage="1" sqref="B24">
      <formula1>"$, £, €, ¥"</formula1>
    </dataValidation>
    <dataValidation type="list" allowBlank="1" showInputMessage="1" showErrorMessage="1" prompt="Select your design from this drop down menu" sqref="B28">
      <formula1>"No Color, Blue, Red, Green"</formula1>
    </dataValidation>
  </dataValidations>
  <hyperlinks>
    <hyperlink ref="B19" r:id="rId1"/>
    <hyperlink ref="B20" r:id="rId2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8"/>
  </sheetPr>
  <dimension ref="A1:AB54"/>
  <sheetViews>
    <sheetView showGridLines="0" tabSelected="1" workbookViewId="0">
      <selection activeCell="Z23" sqref="Z23"/>
    </sheetView>
  </sheetViews>
  <sheetFormatPr defaultRowHeight="12.75" x14ac:dyDescent="0.2"/>
  <cols>
    <col min="1" max="1" width="8" style="14" customWidth="1"/>
    <col min="2" max="2" width="6" style="14" customWidth="1"/>
    <col min="3" max="6" width="7.7109375" style="14" customWidth="1"/>
    <col min="7" max="8" width="3.7109375" style="14" customWidth="1"/>
    <col min="9" max="9" width="7.7109375" style="14" customWidth="1"/>
    <col min="10" max="11" width="3.7109375" style="14" customWidth="1"/>
    <col min="12" max="12" width="7.7109375" style="14" customWidth="1"/>
    <col min="13" max="14" width="3.7109375" style="14" customWidth="1"/>
    <col min="15" max="15" width="7.7109375" style="14" customWidth="1"/>
    <col min="16" max="17" width="3.7109375" style="14" customWidth="1"/>
    <col min="18" max="18" width="7.7109375" style="14" customWidth="1"/>
    <col min="19" max="20" width="3.7109375" style="14" customWidth="1"/>
    <col min="21" max="21" width="7.7109375" style="14" customWidth="1"/>
    <col min="22" max="22" width="1.140625" style="14" customWidth="1"/>
    <col min="23" max="23" width="6.28515625" style="14" hidden="1" customWidth="1"/>
    <col min="24" max="24" width="3.7109375" style="14" customWidth="1"/>
    <col min="25" max="25" width="9.7109375" style="14" customWidth="1"/>
    <col min="26" max="26" width="12.140625" style="14" customWidth="1"/>
    <col min="27" max="16384" width="9.140625" style="14"/>
  </cols>
  <sheetData>
    <row r="1" spans="1:23" s="49" customFormat="1" ht="35.1" customHeight="1" x14ac:dyDescent="0.2">
      <c r="A1" s="83" t="str">
        <f>IF(Settings!$E$5="Enable",Settings!$B$5,"")</f>
        <v>My Company name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1" t="s">
        <v>79</v>
      </c>
      <c r="W1" s="176"/>
    </row>
    <row r="2" spans="1:23" s="53" customFormat="1" ht="18" customHeight="1" x14ac:dyDescent="0.2">
      <c r="A2" s="85" t="str">
        <f>IF(Settings!$E$6="Enable",Settings!$B$6,"")</f>
        <v>My company slogan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168" t="str">
        <f>Settings!B28</f>
        <v>Blue</v>
      </c>
    </row>
    <row r="3" spans="1:23" s="53" customFormat="1" ht="18" customHeigh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49"/>
    </row>
    <row r="4" spans="1:23" s="53" customFormat="1" ht="18" customHeight="1" x14ac:dyDescent="0.25">
      <c r="A4" s="52"/>
      <c r="B4" s="52"/>
      <c r="C4" s="52"/>
      <c r="D4" s="52"/>
      <c r="E4" s="52"/>
      <c r="F4" s="52"/>
      <c r="G4" s="52"/>
      <c r="H4" s="52"/>
      <c r="I4" s="52"/>
      <c r="J4" s="86" t="s">
        <v>32</v>
      </c>
      <c r="K4" s="86"/>
      <c r="L4" s="52"/>
      <c r="M4" s="52"/>
      <c r="N4" s="52"/>
      <c r="O4" s="211" t="s">
        <v>33</v>
      </c>
      <c r="P4" s="212"/>
      <c r="Q4" s="212"/>
      <c r="R4" s="212"/>
      <c r="S4" s="212"/>
      <c r="T4" s="212"/>
      <c r="U4" s="213"/>
      <c r="V4" s="52"/>
      <c r="W4" s="49"/>
    </row>
    <row r="5" spans="1:23" s="53" customFormat="1" ht="18" customHeight="1" x14ac:dyDescent="0.25">
      <c r="A5" s="52"/>
      <c r="B5" s="52"/>
      <c r="C5" s="52"/>
      <c r="D5" s="52"/>
      <c r="E5" s="52"/>
      <c r="F5" s="52"/>
      <c r="G5" s="52"/>
      <c r="H5" s="52"/>
      <c r="I5" s="52"/>
      <c r="J5" s="86" t="s">
        <v>34</v>
      </c>
      <c r="K5" s="86"/>
      <c r="L5" s="52"/>
      <c r="M5" s="52"/>
      <c r="N5" s="52"/>
      <c r="O5" s="211" t="s">
        <v>35</v>
      </c>
      <c r="P5" s="212"/>
      <c r="Q5" s="212"/>
      <c r="R5" s="212"/>
      <c r="S5" s="212"/>
      <c r="T5" s="212"/>
      <c r="U5" s="213"/>
      <c r="V5" s="52"/>
      <c r="W5" s="49"/>
    </row>
    <row r="6" spans="1:23" s="53" customFormat="1" ht="18" customHeight="1" x14ac:dyDescent="0.25">
      <c r="A6" s="52"/>
      <c r="B6" s="52"/>
      <c r="C6" s="52"/>
      <c r="D6" s="52"/>
      <c r="E6" s="52"/>
      <c r="F6" s="52"/>
      <c r="G6" s="52"/>
      <c r="H6" s="52"/>
      <c r="I6" s="52"/>
      <c r="J6" s="87"/>
      <c r="K6" s="87"/>
      <c r="L6" s="52"/>
      <c r="M6" s="52"/>
      <c r="N6" s="52"/>
      <c r="O6" s="90"/>
      <c r="P6" s="90"/>
      <c r="Q6" s="90"/>
      <c r="R6" s="87"/>
      <c r="S6" s="87"/>
      <c r="T6" s="87"/>
      <c r="U6" s="87"/>
      <c r="V6" s="52"/>
      <c r="W6" s="49"/>
    </row>
    <row r="7" spans="1:23" s="53" customFormat="1" ht="18" customHeight="1" x14ac:dyDescent="0.25">
      <c r="A7" s="52"/>
      <c r="B7" s="52"/>
      <c r="C7" s="52"/>
      <c r="D7" s="52"/>
      <c r="E7" s="52"/>
      <c r="F7" s="52"/>
      <c r="G7" s="52"/>
      <c r="H7" s="52"/>
      <c r="I7" s="52"/>
      <c r="J7" s="88"/>
      <c r="K7" s="88"/>
      <c r="L7" s="52"/>
      <c r="M7" s="52"/>
      <c r="N7" s="52"/>
      <c r="O7" s="87"/>
      <c r="P7" s="87"/>
      <c r="Q7" s="87"/>
      <c r="R7" s="87"/>
      <c r="S7" s="87"/>
      <c r="T7" s="87"/>
      <c r="U7" s="87"/>
      <c r="V7" s="52"/>
      <c r="W7" s="49"/>
    </row>
    <row r="8" spans="1:23" s="53" customFormat="1" ht="18" customHeight="1" x14ac:dyDescent="0.25">
      <c r="A8" s="92" t="str">
        <f>Settings!B10&amp;" "&amp;Settings!B11</f>
        <v>111 Street</v>
      </c>
      <c r="B8" s="82"/>
      <c r="C8" s="82"/>
      <c r="D8" s="82"/>
      <c r="E8" s="82"/>
      <c r="F8" s="52"/>
      <c r="G8" s="52"/>
      <c r="H8" s="52"/>
      <c r="I8" s="52"/>
      <c r="J8" s="89" t="s">
        <v>25</v>
      </c>
      <c r="K8" s="89"/>
      <c r="L8" s="52"/>
      <c r="M8" s="52"/>
      <c r="N8" s="52"/>
      <c r="O8" s="214" t="s">
        <v>26</v>
      </c>
      <c r="P8" s="215"/>
      <c r="Q8" s="215"/>
      <c r="R8" s="215"/>
      <c r="S8" s="215"/>
      <c r="T8" s="215"/>
      <c r="U8" s="216"/>
      <c r="V8" s="52"/>
      <c r="W8" s="49"/>
    </row>
    <row r="9" spans="1:23" s="53" customFormat="1" ht="18" customHeight="1" x14ac:dyDescent="0.25">
      <c r="A9" s="92" t="str">
        <f>Settings!B12&amp;", "&amp;Settings!B13&amp;", "&amp;Settings!B14&amp;", "&amp;Settings!B15</f>
        <v>Town/City, County, ST, 00000</v>
      </c>
      <c r="B9" s="82"/>
      <c r="C9" s="82"/>
      <c r="D9" s="82"/>
      <c r="E9" s="82"/>
      <c r="F9" s="52"/>
      <c r="G9" s="52"/>
      <c r="H9" s="52"/>
      <c r="I9" s="52"/>
      <c r="J9" s="89" t="s">
        <v>27</v>
      </c>
      <c r="K9" s="89"/>
      <c r="L9" s="52"/>
      <c r="M9" s="52"/>
      <c r="N9" s="52"/>
      <c r="O9" s="214" t="s">
        <v>28</v>
      </c>
      <c r="P9" s="215"/>
      <c r="Q9" s="215"/>
      <c r="R9" s="215"/>
      <c r="S9" s="215"/>
      <c r="T9" s="215"/>
      <c r="U9" s="216"/>
      <c r="V9" s="52"/>
      <c r="W9" s="49"/>
    </row>
    <row r="10" spans="1:23" s="53" customFormat="1" ht="18" customHeight="1" x14ac:dyDescent="0.25">
      <c r="A10" s="93" t="str">
        <f>Settings!B17</f>
        <v>0-000-000-0000</v>
      </c>
      <c r="B10" s="82"/>
      <c r="C10" s="82"/>
      <c r="D10" s="82"/>
      <c r="E10" s="82"/>
      <c r="F10" s="52"/>
      <c r="G10" s="52"/>
      <c r="H10" s="52"/>
      <c r="I10" s="52"/>
      <c r="J10" s="89" t="s">
        <v>29</v>
      </c>
      <c r="K10" s="89"/>
      <c r="L10" s="52"/>
      <c r="M10" s="52"/>
      <c r="N10" s="52"/>
      <c r="O10" s="221" t="s">
        <v>30</v>
      </c>
      <c r="P10" s="222"/>
      <c r="Q10" s="222"/>
      <c r="R10" s="223"/>
      <c r="S10" s="223"/>
      <c r="T10" s="223"/>
      <c r="U10" s="224"/>
      <c r="V10" s="52"/>
      <c r="W10" s="49"/>
    </row>
    <row r="11" spans="1:23" s="53" customFormat="1" ht="18" customHeight="1" x14ac:dyDescent="0.25">
      <c r="A11" s="93" t="str">
        <f>Settings!B18</f>
        <v>0-000-000-0000</v>
      </c>
      <c r="B11" s="82"/>
      <c r="C11" s="82"/>
      <c r="D11" s="82"/>
      <c r="E11" s="82"/>
      <c r="F11" s="52"/>
      <c r="G11" s="52"/>
      <c r="H11" s="52"/>
      <c r="I11" s="52"/>
      <c r="J11" s="89" t="s">
        <v>22</v>
      </c>
      <c r="K11" s="89"/>
      <c r="L11" s="52"/>
      <c r="M11" s="52"/>
      <c r="N11" s="52"/>
      <c r="O11" s="225" t="s">
        <v>26</v>
      </c>
      <c r="P11" s="226"/>
      <c r="Q11" s="226"/>
      <c r="R11" s="226"/>
      <c r="S11" s="226"/>
      <c r="T11" s="226"/>
      <c r="U11" s="227"/>
      <c r="V11" s="52"/>
      <c r="W11" s="49"/>
    </row>
    <row r="12" spans="1:23" s="53" customFormat="1" ht="18" customHeight="1" x14ac:dyDescent="0.25">
      <c r="A12" s="93" t="str">
        <f>Settings!B19</f>
        <v>info@yourcompanysite.com</v>
      </c>
      <c r="B12" s="95"/>
      <c r="C12" s="95"/>
      <c r="D12" s="95"/>
      <c r="E12" s="95"/>
      <c r="F12" s="12"/>
      <c r="G12" s="12"/>
      <c r="H12" s="12"/>
      <c r="I12" s="12"/>
      <c r="J12" s="69"/>
      <c r="K12" s="69"/>
      <c r="M12" s="18"/>
      <c r="N12" s="18"/>
      <c r="O12" s="91"/>
      <c r="P12" s="91"/>
      <c r="Q12" s="91"/>
      <c r="R12" s="91"/>
      <c r="S12" s="91"/>
      <c r="T12" s="91"/>
      <c r="U12" s="91"/>
      <c r="V12" s="52"/>
      <c r="W12" s="49"/>
    </row>
    <row r="13" spans="1:23" s="53" customFormat="1" ht="18" customHeight="1" x14ac:dyDescent="0.25">
      <c r="A13" s="93" t="str">
        <f>Settings!B20</f>
        <v>www.yourcompanysite.com</v>
      </c>
      <c r="B13" s="95"/>
      <c r="C13" s="95"/>
      <c r="D13" s="95"/>
      <c r="E13" s="94"/>
      <c r="F13" s="12"/>
      <c r="G13" s="12"/>
      <c r="H13" s="12"/>
      <c r="I13" s="12"/>
      <c r="J13" s="89" t="s">
        <v>31</v>
      </c>
      <c r="K13" s="89"/>
      <c r="M13" s="18"/>
      <c r="N13" s="18"/>
      <c r="O13" s="228">
        <v>41449</v>
      </c>
      <c r="P13" s="229"/>
      <c r="Q13" s="229"/>
      <c r="R13" s="229"/>
      <c r="S13" s="229"/>
      <c r="T13" s="229"/>
      <c r="U13" s="230"/>
      <c r="V13" s="52"/>
      <c r="W13" s="49"/>
    </row>
    <row r="14" spans="1:23" s="18" customFormat="1" ht="18" customHeight="1" x14ac:dyDescent="0.2">
      <c r="A14" s="162"/>
      <c r="B14" s="162"/>
      <c r="C14" s="162"/>
      <c r="D14" s="162"/>
      <c r="E14" s="162"/>
      <c r="F14" s="162"/>
      <c r="G14" s="162"/>
      <c r="H14" s="162"/>
      <c r="I14" s="162"/>
      <c r="O14" s="163"/>
      <c r="P14" s="159"/>
      <c r="Q14" s="159"/>
      <c r="R14" s="159"/>
      <c r="S14" s="162"/>
      <c r="T14" s="162"/>
      <c r="U14" s="162"/>
      <c r="V14" s="162"/>
    </row>
    <row r="15" spans="1:23" ht="5.25" customHeight="1" x14ac:dyDescent="0.3">
      <c r="A15" s="4"/>
      <c r="B15" s="6"/>
      <c r="C15" s="198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45"/>
      <c r="W15" s="4"/>
    </row>
    <row r="16" spans="1:23" ht="18" customHeight="1" x14ac:dyDescent="0.2">
      <c r="A16" s="4"/>
      <c r="B16" s="6"/>
      <c r="C16" s="194">
        <f>IF($O$13=0,"",$O$13)</f>
        <v>41449</v>
      </c>
      <c r="D16" s="194"/>
      <c r="E16" s="194">
        <f>IF($O$13=0,"",$O$13+1)</f>
        <v>41450</v>
      </c>
      <c r="F16" s="194"/>
      <c r="G16" s="194">
        <f>IF($O$13=0,"",$O$13+2)</f>
        <v>41451</v>
      </c>
      <c r="H16" s="194"/>
      <c r="I16" s="194"/>
      <c r="J16" s="194">
        <f>IF($O$13=0,"",$O$13+3)</f>
        <v>41452</v>
      </c>
      <c r="K16" s="194"/>
      <c r="L16" s="194"/>
      <c r="M16" s="194">
        <f>IF($O$13=0,"",$O$13+4)</f>
        <v>41453</v>
      </c>
      <c r="N16" s="194"/>
      <c r="O16" s="194"/>
      <c r="P16" s="194">
        <f>IF($O$13=0,"",$O$13+5)</f>
        <v>41454</v>
      </c>
      <c r="Q16" s="194"/>
      <c r="R16" s="194"/>
      <c r="S16" s="194">
        <f>IF($O$13=0,"",$O$13+6)</f>
        <v>41455</v>
      </c>
      <c r="T16" s="194"/>
      <c r="U16" s="194"/>
      <c r="V16" s="96"/>
      <c r="W16" s="4"/>
    </row>
    <row r="17" spans="1:28" ht="18" customHeight="1" x14ac:dyDescent="0.2">
      <c r="A17" s="45"/>
      <c r="B17" s="6"/>
      <c r="C17" s="231" t="s">
        <v>111</v>
      </c>
      <c r="D17" s="231"/>
      <c r="E17" s="231"/>
      <c r="F17" s="231"/>
      <c r="G17" s="231"/>
      <c r="H17" s="231"/>
      <c r="I17" s="231"/>
      <c r="J17" s="231"/>
      <c r="K17" s="231"/>
      <c r="L17" s="231"/>
      <c r="M17" s="231"/>
      <c r="N17" s="231"/>
      <c r="O17" s="231"/>
      <c r="P17" s="231"/>
      <c r="Q17" s="231"/>
      <c r="R17" s="231"/>
      <c r="S17" s="231"/>
      <c r="T17" s="231"/>
      <c r="U17" s="231"/>
      <c r="V17" s="4"/>
      <c r="W17" s="4"/>
      <c r="Y17" s="193" t="s">
        <v>10</v>
      </c>
      <c r="Z17" s="193"/>
    </row>
    <row r="18" spans="1:28" ht="18" customHeight="1" x14ac:dyDescent="0.2">
      <c r="A18" s="114" t="s">
        <v>0</v>
      </c>
      <c r="B18" s="107"/>
      <c r="C18" s="102">
        <v>0.95833333333333337</v>
      </c>
      <c r="D18" s="103" t="s">
        <v>1</v>
      </c>
      <c r="E18" s="102">
        <v>0.95833333333333337</v>
      </c>
      <c r="F18" s="103" t="s">
        <v>1</v>
      </c>
      <c r="G18" s="185">
        <v>0.52083333333333337</v>
      </c>
      <c r="H18" s="186"/>
      <c r="I18" s="103" t="s">
        <v>1</v>
      </c>
      <c r="J18" s="185">
        <v>0.52083333333333337</v>
      </c>
      <c r="K18" s="186"/>
      <c r="L18" s="103" t="s">
        <v>1</v>
      </c>
      <c r="M18" s="185"/>
      <c r="N18" s="186"/>
      <c r="O18" s="103" t="s">
        <v>1</v>
      </c>
      <c r="P18" s="185"/>
      <c r="Q18" s="186"/>
      <c r="R18" s="103" t="s">
        <v>1</v>
      </c>
      <c r="S18" s="185"/>
      <c r="T18" s="186"/>
      <c r="U18" s="103" t="s">
        <v>1</v>
      </c>
      <c r="V18" s="99"/>
      <c r="W18" s="4"/>
      <c r="Y18" s="47" t="s">
        <v>15</v>
      </c>
      <c r="Z18" s="19">
        <v>8</v>
      </c>
    </row>
    <row r="19" spans="1:28" ht="18" customHeight="1" x14ac:dyDescent="0.2">
      <c r="A19" s="114" t="s">
        <v>2</v>
      </c>
      <c r="B19" s="107"/>
      <c r="C19" s="102">
        <v>0.22916666666666666</v>
      </c>
      <c r="D19" s="104">
        <f>IF(OR(C18="",C19=""),0,IF(C19&lt;C18,(C19+1-C18)*24,(C19-C18)*24))</f>
        <v>6.5000000000000009</v>
      </c>
      <c r="E19" s="102">
        <v>0.27083333333333331</v>
      </c>
      <c r="F19" s="104">
        <f>IF(OR(E18="",E19=""),0,IF(E19&lt;E18,(E19+1-E18)*24,(E19-E18)*24))</f>
        <v>7.4999999999999973</v>
      </c>
      <c r="G19" s="185">
        <v>0.72916666666666663</v>
      </c>
      <c r="H19" s="186"/>
      <c r="I19" s="104">
        <f>IF(OR(G18="",G19=""),0,IF(G19&lt;G18,(G19+1-G18)*24,(G19-G18)*24))</f>
        <v>4.9999999999999982</v>
      </c>
      <c r="J19" s="185">
        <v>0.70833333333333337</v>
      </c>
      <c r="K19" s="186"/>
      <c r="L19" s="104">
        <f>IF(OR(J18="",J19=""),0,IF(J19&lt;J18,(J19+1-J18)*24,(J19-J18)*24))</f>
        <v>4.5</v>
      </c>
      <c r="M19" s="185"/>
      <c r="N19" s="186"/>
      <c r="O19" s="104">
        <f>IF(OR(M18="",M19=""),0,IF(M19&lt;M18,(M19+1-M18)*24,(M19-M18)*24))</f>
        <v>0</v>
      </c>
      <c r="P19" s="185"/>
      <c r="Q19" s="186"/>
      <c r="R19" s="104">
        <f>IF(OR(P18="",P19=""),0,IF(P19&lt;P18,(P19+1-P18)*24,(P19-P18)*24))</f>
        <v>0</v>
      </c>
      <c r="S19" s="185"/>
      <c r="T19" s="186"/>
      <c r="U19" s="104">
        <f>IF(OR(S18="",S19=""),0,IF(S19&lt;S18,(S19+1-S18)*24,(S19-S18)*24))</f>
        <v>0</v>
      </c>
      <c r="V19" s="46"/>
      <c r="W19" s="4"/>
      <c r="Y19" s="48" t="s">
        <v>16</v>
      </c>
      <c r="Z19" s="19">
        <v>40</v>
      </c>
    </row>
    <row r="20" spans="1:28" ht="18" customHeight="1" x14ac:dyDescent="0.2">
      <c r="A20" s="115"/>
      <c r="B20" s="97"/>
      <c r="C20" s="195" t="s">
        <v>112</v>
      </c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6"/>
      <c r="V20" s="5"/>
      <c r="W20" s="4"/>
      <c r="Y20" s="3"/>
      <c r="Z20" s="2"/>
    </row>
    <row r="21" spans="1:28" ht="18" customHeight="1" x14ac:dyDescent="0.2">
      <c r="A21" s="114" t="s">
        <v>0</v>
      </c>
      <c r="B21" s="107"/>
      <c r="C21" s="102">
        <v>0.25</v>
      </c>
      <c r="D21" s="103" t="s">
        <v>1</v>
      </c>
      <c r="E21" s="102">
        <v>0.35416666666666669</v>
      </c>
      <c r="F21" s="103" t="s">
        <v>1</v>
      </c>
      <c r="G21" s="185">
        <v>0.77083333333333337</v>
      </c>
      <c r="H21" s="186"/>
      <c r="I21" s="103" t="s">
        <v>1</v>
      </c>
      <c r="J21" s="185">
        <v>0.77083333333333337</v>
      </c>
      <c r="K21" s="186"/>
      <c r="L21" s="103" t="s">
        <v>1</v>
      </c>
      <c r="M21" s="185"/>
      <c r="N21" s="186"/>
      <c r="O21" s="103" t="s">
        <v>1</v>
      </c>
      <c r="P21" s="185"/>
      <c r="Q21" s="186"/>
      <c r="R21" s="103" t="s">
        <v>1</v>
      </c>
      <c r="S21" s="185"/>
      <c r="T21" s="186"/>
      <c r="U21" s="103" t="s">
        <v>1</v>
      </c>
      <c r="V21" s="46"/>
      <c r="W21" s="4"/>
      <c r="Y21" s="188" t="s">
        <v>17</v>
      </c>
      <c r="Z21" s="189"/>
    </row>
    <row r="22" spans="1:28" ht="18" customHeight="1" x14ac:dyDescent="0.2">
      <c r="A22" s="114" t="s">
        <v>2</v>
      </c>
      <c r="B22" s="107"/>
      <c r="C22" s="102">
        <v>0.45833333333333331</v>
      </c>
      <c r="D22" s="104">
        <f>IF(OR(C21="",C22=""),0,IF(C22&lt;C21,(C22+1-C21)*24,(C22-C21)*24))</f>
        <v>5</v>
      </c>
      <c r="E22" s="102">
        <v>0.4375</v>
      </c>
      <c r="F22" s="104">
        <f>IF(OR(E21="",E22=""),0,IF(E22&lt;E21,(E22+1-E21)*24,(E22-E21)*24))</f>
        <v>1.9999999999999996</v>
      </c>
      <c r="G22" s="185">
        <v>0.97916666666666663</v>
      </c>
      <c r="H22" s="186"/>
      <c r="I22" s="104">
        <f>IF(OR(G21="",G22=""),0,IF(G22&lt;G21,(G22+1-G21)*24,(G22-G21)*24))</f>
        <v>4.9999999999999982</v>
      </c>
      <c r="J22" s="185">
        <v>0.97916666666666663</v>
      </c>
      <c r="K22" s="186"/>
      <c r="L22" s="104">
        <f>IF(OR(J21="",J22=""),0,IF(J22&lt;J21,(J22+1-J21)*24,(J22-J21)*24))</f>
        <v>4.9999999999999982</v>
      </c>
      <c r="M22" s="185"/>
      <c r="N22" s="186"/>
      <c r="O22" s="104">
        <f>IF(OR(M21="",M22=""),0,IF(M22&lt;M21,(M22+1-M21)*24,(M22-M21)*24))</f>
        <v>0</v>
      </c>
      <c r="P22" s="185"/>
      <c r="Q22" s="186"/>
      <c r="R22" s="104">
        <f>IF(OR(P21="",P22=""),0,IF(P22&lt;P21,(P22+1-P21)*24,(P22-P21)*24))</f>
        <v>0</v>
      </c>
      <c r="S22" s="185"/>
      <c r="T22" s="186"/>
      <c r="U22" s="104">
        <f>IF(OR(S21="",S22=""),0,IF(S22&lt;S21,(S22+1-S21)*24,(S22-S21)*24))</f>
        <v>0</v>
      </c>
      <c r="V22" s="46"/>
      <c r="W22" s="4"/>
      <c r="Y22" s="190" t="s">
        <v>24</v>
      </c>
      <c r="Z22" s="191"/>
      <c r="AB22" s="69" t="s">
        <v>113</v>
      </c>
    </row>
    <row r="23" spans="1:28" ht="18" customHeight="1" x14ac:dyDescent="0.2">
      <c r="A23" s="116"/>
      <c r="B23" s="107"/>
      <c r="C23" s="110"/>
      <c r="D23" s="101"/>
      <c r="E23" s="100"/>
      <c r="F23" s="101"/>
      <c r="G23" s="100"/>
      <c r="H23" s="100"/>
      <c r="I23" s="101"/>
      <c r="J23" s="100"/>
      <c r="K23" s="100"/>
      <c r="L23" s="101"/>
      <c r="M23" s="100"/>
      <c r="N23" s="100"/>
      <c r="O23" s="101"/>
      <c r="P23" s="100"/>
      <c r="Q23" s="100"/>
      <c r="R23" s="101"/>
      <c r="S23" s="100"/>
      <c r="T23" s="100"/>
      <c r="U23" s="101"/>
      <c r="V23" s="46"/>
      <c r="W23" s="4"/>
      <c r="Y23" s="9"/>
      <c r="Z23" s="7"/>
    </row>
    <row r="24" spans="1:28" ht="18" customHeight="1" x14ac:dyDescent="0.2">
      <c r="A24" s="117" t="s">
        <v>9</v>
      </c>
      <c r="B24" s="111"/>
      <c r="C24" s="200">
        <f>D19+D22</f>
        <v>11.5</v>
      </c>
      <c r="D24" s="201"/>
      <c r="E24" s="201">
        <f>F19+F22</f>
        <v>9.4999999999999964</v>
      </c>
      <c r="F24" s="201"/>
      <c r="G24" s="201">
        <f>I19+I22</f>
        <v>9.9999999999999964</v>
      </c>
      <c r="H24" s="201"/>
      <c r="I24" s="201"/>
      <c r="J24" s="201">
        <f>L19+L22</f>
        <v>9.4999999999999982</v>
      </c>
      <c r="K24" s="201"/>
      <c r="L24" s="201"/>
      <c r="M24" s="201">
        <f>O19+O22</f>
        <v>0</v>
      </c>
      <c r="N24" s="201"/>
      <c r="O24" s="201"/>
      <c r="P24" s="201">
        <f>R19+R22</f>
        <v>0</v>
      </c>
      <c r="Q24" s="201"/>
      <c r="R24" s="201"/>
      <c r="S24" s="201">
        <f>U19+U22</f>
        <v>0</v>
      </c>
      <c r="T24" s="201"/>
      <c r="U24" s="201"/>
      <c r="V24" s="46"/>
      <c r="W24" s="4"/>
      <c r="Y24" s="192" t="s">
        <v>114</v>
      </c>
      <c r="Z24" s="192"/>
    </row>
    <row r="25" spans="1:28" ht="18" customHeight="1" x14ac:dyDescent="0.2">
      <c r="A25" s="117" t="s">
        <v>10</v>
      </c>
      <c r="B25" s="108"/>
      <c r="C25" s="201">
        <f>C24-C26</f>
        <v>8</v>
      </c>
      <c r="D25" s="201"/>
      <c r="E25" s="201">
        <f>E24-E26</f>
        <v>8</v>
      </c>
      <c r="F25" s="201"/>
      <c r="G25" s="201">
        <f>G24-G26</f>
        <v>8</v>
      </c>
      <c r="H25" s="201"/>
      <c r="I25" s="201"/>
      <c r="J25" s="201">
        <f>J24-J26</f>
        <v>8</v>
      </c>
      <c r="K25" s="201"/>
      <c r="L25" s="201"/>
      <c r="M25" s="201">
        <f>M24-M26</f>
        <v>0</v>
      </c>
      <c r="N25" s="201"/>
      <c r="O25" s="201"/>
      <c r="P25" s="201">
        <f>P24-P26</f>
        <v>0</v>
      </c>
      <c r="Q25" s="201"/>
      <c r="R25" s="201"/>
      <c r="S25" s="201">
        <f>S24-S26</f>
        <v>0</v>
      </c>
      <c r="T25" s="201"/>
      <c r="U25" s="201"/>
      <c r="V25" s="4"/>
      <c r="W25" s="4"/>
      <c r="Y25" s="197">
        <f ca="1">TODAY()</f>
        <v>42136</v>
      </c>
      <c r="Z25" s="197"/>
    </row>
    <row r="26" spans="1:28" ht="18" customHeight="1" x14ac:dyDescent="0.2">
      <c r="A26" s="117" t="s">
        <v>11</v>
      </c>
      <c r="B26" s="108"/>
      <c r="C26" s="202">
        <f>IF(basic_hours_WT=0,IF(C$24=0,0,C$24-$Z$18),IF(basic_hours_WT=1,IF(SUM($B$25:B$25)+C24&lt;$Z$19,0,MAX(0,SUM($B$25:B$25)+C24-$Z$19)),IF(basic_hours_WT=2,0)))</f>
        <v>3.5</v>
      </c>
      <c r="D26" s="202"/>
      <c r="E26" s="202">
        <f>IF(basic_hours_WT=0,IF(E$24=0,0,E$24-$Z$18),IF(basic_hours_WT=1,IF(SUM($B$25:D$25)+E24&lt;$Z$19,0,MAX(0,SUM($B$25:D$25)+E24-$Z$19)),IF(basic_hours_WT=2,0)))</f>
        <v>1.4999999999999964</v>
      </c>
      <c r="F26" s="202"/>
      <c r="G26" s="202">
        <f>IF(basic_hours_WT=0,IF(G$24=0,0,G$24-$Z$18),IF(basic_hours_WT=1,IF(SUM($B$25:F$25)+G24&lt;$Z$19,0,MAX(0,SUM($B$25:F$25)+G24-$Z$19)),IF(basic_hours_WT=2,0)))</f>
        <v>1.9999999999999964</v>
      </c>
      <c r="H26" s="202"/>
      <c r="I26" s="202"/>
      <c r="J26" s="202">
        <f>IF(basic_hours_WT=0,IF(J$24=0,0,J$24-$Z$18),IF(basic_hours_WT=1,IF(SUM($B$25:I$25)+J24&lt;$Z$19,0,MAX(0,SUM($B$25:I$25)+J24-$Z$19)),IF(basic_hours_WT=2,0)))</f>
        <v>1.4999999999999982</v>
      </c>
      <c r="K26" s="202"/>
      <c r="L26" s="202"/>
      <c r="M26" s="202">
        <f>IF(basic_hours_WT=0,IF(M$24=0,0,M$24-$Z$18),IF(basic_hours_WT=1,IF(SUM($B$25:L$25)+M24&lt;$Z$19,0,MAX(0,SUM($B$25:L$25)+M24-$Z$19)),IF(basic_hours_WT=2,0)))</f>
        <v>0</v>
      </c>
      <c r="N26" s="202"/>
      <c r="O26" s="202"/>
      <c r="P26" s="202">
        <f>IF(basic_hours_WT=0,IF(P$24=0,0,P$24-$Z$18),IF(basic_hours_WT=1,IF(SUM($B$25:O$25)+P24&lt;$Z$19,0,MAX(0,SUM($B$25:O$25)+P24-$Z$19)),IF(basic_hours_WT=2,0)))</f>
        <v>0</v>
      </c>
      <c r="Q26" s="202"/>
      <c r="R26" s="202"/>
      <c r="S26" s="202">
        <f>IF(basic_hours_WT=0,IF(S$24=0,0,S$24-$Z$18),IF(basic_hours_WT=1,IF(SUM($B$25:R$25)+S24&lt;$Z$19,0,MAX(0,SUM($B$25:R$25)+S24-$Z$19)),IF(basic_hours_WT=2,0)))</f>
        <v>0</v>
      </c>
      <c r="T26" s="202"/>
      <c r="U26" s="202"/>
      <c r="V26" s="4"/>
      <c r="W26" s="4"/>
      <c r="Y26" s="55"/>
      <c r="Z26" s="57"/>
      <c r="AA26" s="55"/>
    </row>
    <row r="27" spans="1:28" ht="18" customHeight="1" x14ac:dyDescent="0.2">
      <c r="A27" s="122" t="s">
        <v>12</v>
      </c>
      <c r="B27" s="121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4"/>
      <c r="W27" s="4"/>
    </row>
    <row r="28" spans="1:28" ht="18" customHeight="1" x14ac:dyDescent="0.2">
      <c r="A28" s="122" t="s">
        <v>13</v>
      </c>
      <c r="B28" s="121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3"/>
      <c r="S28" s="203"/>
      <c r="T28" s="203"/>
      <c r="U28" s="203"/>
      <c r="V28" s="4"/>
      <c r="W28" s="4"/>
    </row>
    <row r="29" spans="1:28" ht="18" customHeight="1" x14ac:dyDescent="0.2">
      <c r="A29" s="122" t="s">
        <v>14</v>
      </c>
      <c r="B29" s="121"/>
      <c r="C29" s="203"/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4"/>
      <c r="W29" s="4"/>
    </row>
    <row r="30" spans="1:28" ht="5.25" customHeight="1" x14ac:dyDescent="0.2">
      <c r="A30" s="115"/>
      <c r="B30" s="4"/>
      <c r="C30" s="206"/>
      <c r="D30" s="206"/>
      <c r="E30" s="206"/>
      <c r="F30" s="206"/>
      <c r="G30" s="206"/>
      <c r="H30" s="206"/>
      <c r="I30" s="206"/>
      <c r="J30" s="4"/>
      <c r="K30" s="4"/>
      <c r="L30" s="4"/>
      <c r="M30" s="206"/>
      <c r="N30" s="206"/>
      <c r="O30" s="206"/>
      <c r="P30" s="206"/>
      <c r="Q30" s="206"/>
      <c r="R30" s="206"/>
      <c r="S30" s="206"/>
      <c r="T30" s="206"/>
      <c r="U30" s="206"/>
      <c r="V30" s="4"/>
      <c r="W30" s="4"/>
    </row>
    <row r="31" spans="1:28" ht="19.5" customHeight="1" x14ac:dyDescent="0.2">
      <c r="A31" s="115"/>
      <c r="B31" s="4"/>
      <c r="C31" s="6"/>
      <c r="D31" s="4"/>
      <c r="E31" s="4"/>
      <c r="F31" s="6"/>
      <c r="G31" s="204" t="str">
        <f>A25</f>
        <v>Basic Hours</v>
      </c>
      <c r="H31" s="204"/>
      <c r="I31" s="204"/>
      <c r="J31" s="204" t="str">
        <f>A26</f>
        <v>Overtime</v>
      </c>
      <c r="K31" s="204"/>
      <c r="L31" s="204"/>
      <c r="M31" s="204" t="str">
        <f>A27</f>
        <v>Sick</v>
      </c>
      <c r="N31" s="204"/>
      <c r="O31" s="204"/>
      <c r="P31" s="204" t="str">
        <f>A28</f>
        <v>Vacation</v>
      </c>
      <c r="Q31" s="204"/>
      <c r="R31" s="204"/>
      <c r="S31" s="204" t="str">
        <f>A29</f>
        <v>Holidays</v>
      </c>
      <c r="T31" s="204"/>
      <c r="U31" s="204"/>
      <c r="V31" s="4"/>
      <c r="W31" s="4"/>
    </row>
    <row r="32" spans="1:28" ht="19.5" customHeight="1" x14ac:dyDescent="0.2">
      <c r="A32" s="118"/>
      <c r="B32" s="4"/>
      <c r="C32" s="6"/>
      <c r="D32" s="4"/>
      <c r="E32" s="118" t="s">
        <v>18</v>
      </c>
      <c r="F32" s="105"/>
      <c r="G32" s="219">
        <f>SUM(C25:U25)</f>
        <v>32</v>
      </c>
      <c r="H32" s="218"/>
      <c r="I32" s="218"/>
      <c r="J32" s="205">
        <f>SUM(C26:U26)</f>
        <v>8.4999999999999911</v>
      </c>
      <c r="K32" s="205"/>
      <c r="L32" s="205"/>
      <c r="M32" s="205">
        <f>SUM(C27:U27)</f>
        <v>0</v>
      </c>
      <c r="N32" s="205"/>
      <c r="O32" s="205"/>
      <c r="P32" s="205">
        <f>SUM(C28:U28)</f>
        <v>0</v>
      </c>
      <c r="Q32" s="205"/>
      <c r="R32" s="205"/>
      <c r="S32" s="205">
        <f>SUM(C29:U29)</f>
        <v>0</v>
      </c>
      <c r="T32" s="205"/>
      <c r="U32" s="205"/>
      <c r="V32" s="4"/>
      <c r="W32" s="4"/>
    </row>
    <row r="33" spans="1:23" ht="19.5" customHeight="1" x14ac:dyDescent="0.2">
      <c r="A33" s="118"/>
      <c r="B33" s="4"/>
      <c r="C33" s="6"/>
      <c r="D33" s="4"/>
      <c r="E33" s="118" t="s">
        <v>19</v>
      </c>
      <c r="F33" s="120"/>
      <c r="G33" s="124" t="str">
        <f>IF(ISBLANK($H33),"",Settings!$B$24)</f>
        <v>$</v>
      </c>
      <c r="H33" s="217">
        <v>10</v>
      </c>
      <c r="I33" s="217"/>
      <c r="J33" s="124" t="str">
        <f>IF(ISBLANK($K33),"",Settings!$B$24)</f>
        <v>$</v>
      </c>
      <c r="K33" s="207">
        <v>15</v>
      </c>
      <c r="L33" s="207"/>
      <c r="M33" s="124" t="str">
        <f>IF(ISBLANK($N33),"",Settings!$B$24)</f>
        <v>$</v>
      </c>
      <c r="N33" s="207">
        <v>10</v>
      </c>
      <c r="O33" s="207"/>
      <c r="P33" s="124" t="str">
        <f>IF(ISBLANK($Q33),"",Settings!$B$24)</f>
        <v>$</v>
      </c>
      <c r="Q33" s="207">
        <v>10</v>
      </c>
      <c r="R33" s="207"/>
      <c r="S33" s="124" t="str">
        <f>IF(ISBLANK($T33),"",Settings!$B$24)</f>
        <v>$</v>
      </c>
      <c r="T33" s="207">
        <v>10</v>
      </c>
      <c r="U33" s="210"/>
      <c r="V33" s="4"/>
      <c r="W33" s="4"/>
    </row>
    <row r="34" spans="1:23" ht="19.5" customHeight="1" x14ac:dyDescent="0.2">
      <c r="A34" s="119"/>
      <c r="B34" s="4"/>
      <c r="C34" s="6"/>
      <c r="D34" s="4"/>
      <c r="E34" s="119" t="s">
        <v>20</v>
      </c>
      <c r="F34" s="106"/>
      <c r="G34" s="123" t="str">
        <f>IF(ISBLANK($H34),"",Settings!$B$24)</f>
        <v>$</v>
      </c>
      <c r="H34" s="218">
        <f>G32*H33</f>
        <v>320</v>
      </c>
      <c r="I34" s="218"/>
      <c r="J34" s="43" t="str">
        <f>IF(ISBLANK($K34),"",Settings!$B$24)</f>
        <v>$</v>
      </c>
      <c r="K34" s="205">
        <f>J32*K33</f>
        <v>127.49999999999987</v>
      </c>
      <c r="L34" s="205"/>
      <c r="M34" s="43" t="str">
        <f>IF(ISBLANK($N34),"",Settings!$B$24)</f>
        <v>$</v>
      </c>
      <c r="N34" s="205">
        <f>M32*N33</f>
        <v>0</v>
      </c>
      <c r="O34" s="205"/>
      <c r="P34" s="43" t="str">
        <f>IF(ISBLANK($Q34),"",Settings!$B$24)</f>
        <v>$</v>
      </c>
      <c r="Q34" s="205">
        <f>P32*Q33</f>
        <v>0</v>
      </c>
      <c r="R34" s="205"/>
      <c r="S34" s="43" t="str">
        <f>IF(ISBLANK($T34),"",Settings!$B$24)</f>
        <v>$</v>
      </c>
      <c r="T34" s="205">
        <f>S32*T33</f>
        <v>0</v>
      </c>
      <c r="U34" s="205"/>
      <c r="V34" s="4"/>
      <c r="W34" s="4"/>
    </row>
    <row r="35" spans="1:23" ht="19.5" customHeight="1" x14ac:dyDescent="0.2">
      <c r="A35" s="4"/>
      <c r="B35" s="4"/>
      <c r="C35" s="6"/>
      <c r="D35" s="6"/>
      <c r="E35" s="113"/>
      <c r="F35" s="11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"/>
      <c r="W35" s="4"/>
    </row>
    <row r="36" spans="1:23" ht="19.5" customHeight="1" x14ac:dyDescent="0.2">
      <c r="A36" s="131" t="s">
        <v>115</v>
      </c>
      <c r="B36" s="125"/>
      <c r="C36" s="126"/>
      <c r="D36" s="125"/>
      <c r="E36" s="209">
        <f>SUM(G32:U32)</f>
        <v>40.499999999999993</v>
      </c>
      <c r="F36" s="209"/>
      <c r="G36" s="125"/>
      <c r="H36" s="125"/>
      <c r="I36" s="125"/>
      <c r="J36" s="127"/>
      <c r="K36" s="127"/>
      <c r="L36" s="127"/>
      <c r="M36" s="127"/>
      <c r="N36" s="127"/>
      <c r="O36" s="127"/>
      <c r="P36" s="128" t="s">
        <v>21</v>
      </c>
      <c r="Q36" s="129" t="str">
        <f>IF(ISBLANK($R36),"",Settings!$B$24)</f>
        <v>$</v>
      </c>
      <c r="R36" s="208">
        <f>SUM(F34:U34)</f>
        <v>447.49999999999989</v>
      </c>
      <c r="S36" s="208"/>
      <c r="T36" s="125"/>
      <c r="U36" s="125"/>
      <c r="V36" s="125"/>
      <c r="W36" s="125"/>
    </row>
    <row r="37" spans="1:23" ht="18" customHeight="1" x14ac:dyDescent="0.2">
      <c r="C37" s="59"/>
      <c r="D37" s="59"/>
      <c r="G37" s="60"/>
      <c r="H37" s="60"/>
      <c r="I37" s="60"/>
      <c r="J37" s="60"/>
      <c r="K37" s="60"/>
      <c r="L37" s="60"/>
      <c r="M37" s="60"/>
      <c r="N37" s="60"/>
      <c r="O37" s="60"/>
      <c r="P37" s="61"/>
      <c r="Q37" s="61"/>
      <c r="R37" s="61"/>
      <c r="S37" s="62"/>
      <c r="T37" s="62"/>
      <c r="U37" s="62"/>
    </row>
    <row r="38" spans="1:23" ht="18" customHeight="1" x14ac:dyDescent="0.2">
      <c r="A38" s="4"/>
      <c r="B38" s="4"/>
      <c r="C38" s="6"/>
      <c r="D38" s="6"/>
      <c r="E38" s="4"/>
      <c r="F38" s="4"/>
      <c r="G38" s="43"/>
      <c r="H38" s="43"/>
      <c r="I38" s="43"/>
      <c r="J38" s="43"/>
      <c r="K38" s="43"/>
      <c r="L38" s="43"/>
      <c r="M38" s="43"/>
      <c r="N38" s="43"/>
      <c r="O38" s="43"/>
      <c r="P38" s="132"/>
      <c r="Q38" s="132"/>
      <c r="R38" s="132"/>
      <c r="S38" s="133"/>
      <c r="T38" s="133"/>
      <c r="U38" s="133"/>
      <c r="V38" s="4"/>
      <c r="W38" s="4"/>
    </row>
    <row r="39" spans="1:23" ht="18" customHeight="1" x14ac:dyDescent="0.2">
      <c r="A39" s="4"/>
      <c r="B39" s="135"/>
      <c r="C39" s="134" t="str">
        <f>G31</f>
        <v>Basic Hours</v>
      </c>
      <c r="D39" s="4"/>
      <c r="E39" s="4"/>
      <c r="F39" s="220">
        <f>G32/E36</f>
        <v>0.79012345679012363</v>
      </c>
      <c r="G39" s="220"/>
      <c r="H39" s="220"/>
      <c r="I39" s="43"/>
      <c r="J39" s="43"/>
      <c r="K39" s="43"/>
      <c r="L39" s="43"/>
      <c r="M39" s="43"/>
      <c r="N39" s="43"/>
      <c r="O39" s="43"/>
      <c r="P39" s="132"/>
      <c r="Q39" s="132"/>
      <c r="R39" s="132"/>
      <c r="S39" s="133"/>
      <c r="T39" s="133"/>
      <c r="U39" s="133"/>
      <c r="V39" s="4"/>
      <c r="W39" s="4"/>
    </row>
    <row r="40" spans="1:23" ht="18" customHeight="1" x14ac:dyDescent="0.2">
      <c r="A40" s="4"/>
      <c r="B40" s="135"/>
      <c r="C40" s="134" t="str">
        <f>J31</f>
        <v>Overtime</v>
      </c>
      <c r="D40" s="4"/>
      <c r="E40" s="4"/>
      <c r="F40" s="220">
        <f>J32/E36</f>
        <v>0.20987654320987637</v>
      </c>
      <c r="G40" s="220"/>
      <c r="H40" s="220"/>
      <c r="I40" s="43"/>
      <c r="J40" s="43"/>
      <c r="K40" s="43"/>
      <c r="L40" s="43"/>
      <c r="M40" s="43"/>
      <c r="N40" s="43"/>
      <c r="O40" s="43"/>
      <c r="P40" s="132"/>
      <c r="Q40" s="132"/>
      <c r="R40" s="132"/>
      <c r="S40" s="133"/>
      <c r="T40" s="133"/>
      <c r="U40" s="133"/>
      <c r="V40" s="4"/>
      <c r="W40" s="4"/>
    </row>
    <row r="41" spans="1:23" ht="18" customHeight="1" x14ac:dyDescent="0.2">
      <c r="A41" s="4"/>
      <c r="B41" s="135"/>
      <c r="C41" s="134" t="str">
        <f>M31</f>
        <v>Sick</v>
      </c>
      <c r="D41" s="4"/>
      <c r="E41" s="4"/>
      <c r="F41" s="220">
        <f>M32/E36</f>
        <v>0</v>
      </c>
      <c r="G41" s="220"/>
      <c r="H41" s="220"/>
      <c r="I41" s="43"/>
      <c r="J41" s="43"/>
      <c r="K41" s="43"/>
      <c r="L41" s="43"/>
      <c r="M41" s="43"/>
      <c r="N41" s="43"/>
      <c r="O41" s="43"/>
      <c r="P41" s="132"/>
      <c r="Q41" s="132"/>
      <c r="R41" s="132"/>
      <c r="S41" s="133"/>
      <c r="T41" s="133"/>
      <c r="U41" s="133"/>
      <c r="V41" s="4"/>
      <c r="W41" s="4"/>
    </row>
    <row r="42" spans="1:23" ht="18" customHeight="1" x14ac:dyDescent="0.2">
      <c r="A42" s="4"/>
      <c r="B42" s="135"/>
      <c r="C42" s="134" t="str">
        <f>P31</f>
        <v>Vacation</v>
      </c>
      <c r="D42" s="4"/>
      <c r="E42" s="4"/>
      <c r="F42" s="220">
        <f>P32/E36</f>
        <v>0</v>
      </c>
      <c r="G42" s="220"/>
      <c r="H42" s="220"/>
      <c r="I42" s="43"/>
      <c r="J42" s="43"/>
      <c r="K42" s="43"/>
      <c r="L42" s="43"/>
      <c r="M42" s="43"/>
      <c r="N42" s="43"/>
      <c r="O42" s="43"/>
      <c r="P42" s="132"/>
      <c r="Q42" s="132"/>
      <c r="R42" s="132"/>
      <c r="S42" s="133"/>
      <c r="T42" s="133"/>
      <c r="U42" s="133"/>
      <c r="V42" s="4"/>
      <c r="W42" s="4"/>
    </row>
    <row r="43" spans="1:23" ht="18" customHeight="1" x14ac:dyDescent="0.2">
      <c r="A43" s="4"/>
      <c r="B43" s="135"/>
      <c r="C43" s="134" t="str">
        <f>S31</f>
        <v>Holidays</v>
      </c>
      <c r="D43" s="4"/>
      <c r="E43" s="4"/>
      <c r="F43" s="220">
        <f>S32/E36</f>
        <v>0</v>
      </c>
      <c r="G43" s="220"/>
      <c r="H43" s="220"/>
      <c r="I43" s="43"/>
      <c r="J43" s="43"/>
      <c r="K43" s="43"/>
      <c r="L43" s="43"/>
      <c r="M43" s="43"/>
      <c r="N43" s="43"/>
      <c r="O43" s="43"/>
      <c r="P43" s="132"/>
      <c r="Q43" s="132"/>
      <c r="R43" s="132"/>
      <c r="S43" s="133"/>
      <c r="T43" s="133"/>
      <c r="U43" s="133"/>
      <c r="V43" s="4"/>
      <c r="W43" s="4"/>
    </row>
    <row r="44" spans="1:23" ht="18" customHeight="1" x14ac:dyDescent="0.2">
      <c r="A44" s="4"/>
      <c r="B44" s="4"/>
      <c r="C44" s="6"/>
      <c r="D44" s="6"/>
      <c r="E44" s="113"/>
      <c r="F44" s="113"/>
      <c r="G44" s="43"/>
      <c r="H44" s="43"/>
      <c r="I44" s="43"/>
      <c r="J44" s="43"/>
      <c r="K44" s="43"/>
      <c r="L44" s="43"/>
      <c r="M44" s="43"/>
      <c r="N44" s="43"/>
      <c r="O44" s="43"/>
      <c r="P44" s="132"/>
      <c r="Q44" s="132"/>
      <c r="R44" s="132"/>
      <c r="S44" s="133"/>
      <c r="T44" s="133"/>
      <c r="U44" s="133"/>
      <c r="V44" s="4"/>
      <c r="W44" s="4"/>
    </row>
    <row r="45" spans="1:23" ht="18" customHeight="1" x14ac:dyDescent="0.2">
      <c r="A45" s="4"/>
      <c r="B45" s="4"/>
      <c r="C45" s="6"/>
      <c r="D45" s="6"/>
      <c r="E45" s="113"/>
      <c r="F45" s="113"/>
      <c r="G45" s="43"/>
      <c r="H45" s="43"/>
      <c r="I45" s="43"/>
      <c r="J45" s="43"/>
      <c r="K45" s="43"/>
      <c r="L45" s="43"/>
      <c r="M45" s="43"/>
      <c r="N45" s="43"/>
      <c r="O45" s="43"/>
      <c r="P45" s="132"/>
      <c r="Q45" s="132"/>
      <c r="R45" s="132"/>
      <c r="S45" s="133"/>
      <c r="T45" s="133"/>
      <c r="U45" s="133"/>
      <c r="V45" s="4"/>
      <c r="W45" s="4"/>
    </row>
    <row r="46" spans="1:23" ht="18" customHeight="1" x14ac:dyDescent="0.2">
      <c r="A46" s="4"/>
      <c r="B46" s="4"/>
      <c r="C46" s="6"/>
      <c r="D46" s="6"/>
      <c r="E46" s="113"/>
      <c r="F46" s="113"/>
      <c r="G46" s="43"/>
      <c r="H46" s="43"/>
      <c r="I46" s="43"/>
      <c r="J46" s="43"/>
      <c r="K46" s="43"/>
      <c r="L46" s="43"/>
      <c r="M46" s="43"/>
      <c r="N46" s="43"/>
      <c r="O46" s="43"/>
      <c r="P46" s="132"/>
      <c r="Q46" s="132"/>
      <c r="R46" s="132"/>
      <c r="S46" s="133"/>
      <c r="T46" s="133"/>
      <c r="U46" s="133"/>
      <c r="V46" s="4"/>
      <c r="W46" s="4"/>
    </row>
    <row r="47" spans="1:23" ht="18" customHeight="1" x14ac:dyDescent="0.2">
      <c r="B47" s="18"/>
      <c r="C47" s="18"/>
      <c r="D47" s="18"/>
      <c r="E47" s="18"/>
      <c r="F47" s="18"/>
      <c r="G47" s="60"/>
      <c r="H47" s="60"/>
      <c r="I47" s="60"/>
      <c r="J47" s="60"/>
      <c r="K47" s="60"/>
      <c r="L47" s="60"/>
      <c r="M47" s="60"/>
      <c r="N47" s="60"/>
      <c r="O47" s="60"/>
      <c r="P47" s="61"/>
      <c r="Q47" s="61"/>
      <c r="R47" s="61"/>
      <c r="S47" s="62"/>
      <c r="T47" s="62"/>
      <c r="U47" s="62"/>
    </row>
    <row r="48" spans="1:23" ht="18" customHeight="1" x14ac:dyDescent="0.2">
      <c r="B48" s="18"/>
      <c r="C48" s="18"/>
      <c r="D48" s="18"/>
      <c r="E48" s="18"/>
      <c r="F48" s="18"/>
      <c r="G48" s="60"/>
      <c r="H48" s="60"/>
      <c r="I48" s="60"/>
      <c r="J48" s="60"/>
      <c r="K48" s="60"/>
      <c r="L48" s="60"/>
      <c r="M48" s="60"/>
      <c r="N48" s="60"/>
      <c r="O48" s="60"/>
      <c r="P48" s="61"/>
      <c r="Q48" s="61"/>
      <c r="R48" s="61"/>
      <c r="S48" s="62"/>
      <c r="T48" s="62"/>
      <c r="U48" s="62"/>
    </row>
    <row r="49" spans="2:21" ht="18" customHeight="1" x14ac:dyDescent="0.2">
      <c r="B49" s="18"/>
      <c r="C49" s="18"/>
      <c r="D49" s="18"/>
      <c r="E49" s="18"/>
      <c r="F49" s="18"/>
      <c r="G49" s="60"/>
      <c r="H49" s="60"/>
      <c r="I49" s="60"/>
      <c r="J49" s="60"/>
      <c r="K49" s="60"/>
      <c r="L49" s="60"/>
      <c r="M49" s="60"/>
      <c r="N49" s="60"/>
      <c r="O49" s="60"/>
      <c r="P49" s="61"/>
      <c r="Q49" s="61"/>
      <c r="R49" s="61"/>
      <c r="S49" s="62"/>
      <c r="T49" s="62"/>
      <c r="U49" s="62"/>
    </row>
    <row r="50" spans="2:21" ht="18" customHeight="1" x14ac:dyDescent="0.2">
      <c r="B50" s="18"/>
      <c r="C50" s="18"/>
      <c r="D50" s="18"/>
      <c r="E50" s="18"/>
      <c r="F50" s="18"/>
      <c r="G50" s="60"/>
      <c r="H50" s="60"/>
      <c r="I50" s="187"/>
      <c r="J50" s="187"/>
      <c r="K50" s="187"/>
      <c r="L50" s="187"/>
      <c r="M50" s="187"/>
      <c r="N50" s="187"/>
      <c r="O50" s="187"/>
      <c r="P50" s="187"/>
      <c r="Q50" s="63"/>
      <c r="R50" s="64"/>
      <c r="S50" s="187"/>
      <c r="T50" s="187"/>
      <c r="U50" s="187"/>
    </row>
    <row r="51" spans="2:21" ht="18" customHeight="1" x14ac:dyDescent="0.2">
      <c r="B51" s="18"/>
      <c r="C51" s="18"/>
      <c r="D51" s="18"/>
      <c r="E51" s="18"/>
      <c r="F51" s="18"/>
      <c r="G51" s="60"/>
      <c r="H51" s="60"/>
      <c r="I51" s="136" t="s">
        <v>36</v>
      </c>
      <c r="J51" s="137"/>
      <c r="K51" s="137"/>
      <c r="L51" s="136"/>
      <c r="M51" s="137"/>
      <c r="N51" s="137"/>
      <c r="O51" s="138"/>
      <c r="P51" s="138"/>
      <c r="Q51" s="138"/>
      <c r="R51" s="139"/>
      <c r="S51" s="139" t="s">
        <v>3</v>
      </c>
      <c r="T51" s="139"/>
      <c r="U51" s="138"/>
    </row>
    <row r="52" spans="2:21" ht="18" customHeight="1" x14ac:dyDescent="0.2">
      <c r="B52" s="18"/>
      <c r="C52" s="18"/>
      <c r="D52" s="18"/>
      <c r="E52" s="18"/>
      <c r="F52" s="18"/>
      <c r="G52" s="15"/>
      <c r="H52" s="15"/>
      <c r="I52" s="187"/>
      <c r="J52" s="187"/>
      <c r="K52" s="187"/>
      <c r="L52" s="187"/>
      <c r="M52" s="187"/>
      <c r="N52" s="187"/>
      <c r="O52" s="187"/>
      <c r="P52" s="187"/>
      <c r="Q52" s="63"/>
      <c r="R52" s="64"/>
      <c r="S52" s="187"/>
      <c r="T52" s="187"/>
      <c r="U52" s="187"/>
    </row>
    <row r="53" spans="2:21" ht="18" customHeight="1" x14ac:dyDescent="0.2">
      <c r="B53" s="18"/>
      <c r="C53" s="18"/>
      <c r="D53" s="18"/>
      <c r="E53" s="18"/>
      <c r="F53" s="18"/>
      <c r="G53" s="65"/>
      <c r="H53" s="65"/>
      <c r="I53" s="136" t="s">
        <v>37</v>
      </c>
      <c r="J53" s="137"/>
      <c r="K53" s="137"/>
      <c r="L53" s="140"/>
      <c r="M53" s="137"/>
      <c r="N53" s="137"/>
      <c r="O53" s="141"/>
      <c r="P53" s="141"/>
      <c r="Q53" s="141"/>
      <c r="R53" s="139"/>
      <c r="S53" s="139" t="s">
        <v>3</v>
      </c>
      <c r="T53" s="139"/>
      <c r="U53" s="138"/>
    </row>
    <row r="54" spans="2:21" ht="18" customHeight="1" x14ac:dyDescent="0.2">
      <c r="B54" s="18"/>
      <c r="C54" s="18"/>
      <c r="D54" s="18"/>
      <c r="E54" s="18"/>
      <c r="F54" s="18"/>
      <c r="G54" s="15"/>
      <c r="H54" s="15"/>
      <c r="I54" s="16"/>
      <c r="J54" s="16"/>
      <c r="K54" s="16"/>
      <c r="L54" s="66"/>
      <c r="M54" s="67"/>
      <c r="N54" s="67"/>
      <c r="O54" s="67"/>
      <c r="P54" s="17"/>
      <c r="Q54" s="17"/>
      <c r="R54" s="17"/>
      <c r="S54" s="17"/>
      <c r="T54" s="17"/>
      <c r="U54" s="68"/>
    </row>
  </sheetData>
  <mergeCells count="121">
    <mergeCell ref="F39:H39"/>
    <mergeCell ref="F40:H40"/>
    <mergeCell ref="F41:H41"/>
    <mergeCell ref="F42:H42"/>
    <mergeCell ref="F43:H43"/>
    <mergeCell ref="O10:U10"/>
    <mergeCell ref="O11:U11"/>
    <mergeCell ref="O13:U13"/>
    <mergeCell ref="C17:U17"/>
    <mergeCell ref="N34:O34"/>
    <mergeCell ref="R36:S36"/>
    <mergeCell ref="E36:F36"/>
    <mergeCell ref="Q33:R33"/>
    <mergeCell ref="T33:U33"/>
    <mergeCell ref="O4:U4"/>
    <mergeCell ref="O5:U5"/>
    <mergeCell ref="O8:U8"/>
    <mergeCell ref="O9:U9"/>
    <mergeCell ref="H33:I33"/>
    <mergeCell ref="H34:I34"/>
    <mergeCell ref="G32:I32"/>
    <mergeCell ref="J32:L32"/>
    <mergeCell ref="K33:L33"/>
    <mergeCell ref="K34:L34"/>
    <mergeCell ref="C29:D29"/>
    <mergeCell ref="E29:F29"/>
    <mergeCell ref="G29:I29"/>
    <mergeCell ref="J29:L29"/>
    <mergeCell ref="M29:O29"/>
    <mergeCell ref="S31:U31"/>
    <mergeCell ref="P32:R32"/>
    <mergeCell ref="S32:U32"/>
    <mergeCell ref="C30:D30"/>
    <mergeCell ref="E30:F30"/>
    <mergeCell ref="G30:I30"/>
    <mergeCell ref="M30:O30"/>
    <mergeCell ref="M32:O32"/>
    <mergeCell ref="G31:I31"/>
    <mergeCell ref="J31:L31"/>
    <mergeCell ref="M31:O31"/>
    <mergeCell ref="P31:R31"/>
    <mergeCell ref="P30:R30"/>
    <mergeCell ref="S30:U30"/>
    <mergeCell ref="C27:D27"/>
    <mergeCell ref="E27:F27"/>
    <mergeCell ref="G27:I27"/>
    <mergeCell ref="P27:R27"/>
    <mergeCell ref="S27:U27"/>
    <mergeCell ref="C28:D28"/>
    <mergeCell ref="E28:F28"/>
    <mergeCell ref="G28:I28"/>
    <mergeCell ref="G18:H18"/>
    <mergeCell ref="G19:H19"/>
    <mergeCell ref="G21:H21"/>
    <mergeCell ref="G22:H22"/>
    <mergeCell ref="C26:D26"/>
    <mergeCell ref="E26:F26"/>
    <mergeCell ref="G26:I26"/>
    <mergeCell ref="S18:T18"/>
    <mergeCell ref="S19:T19"/>
    <mergeCell ref="S21:T21"/>
    <mergeCell ref="S22:T22"/>
    <mergeCell ref="C25:D25"/>
    <mergeCell ref="E25:F25"/>
    <mergeCell ref="G25:I25"/>
    <mergeCell ref="J25:L25"/>
    <mergeCell ref="M25:O25"/>
    <mergeCell ref="P25:R25"/>
    <mergeCell ref="S25:U25"/>
    <mergeCell ref="J18:K18"/>
    <mergeCell ref="J19:K19"/>
    <mergeCell ref="J21:K21"/>
    <mergeCell ref="J22:K22"/>
    <mergeCell ref="Y17:Z17"/>
    <mergeCell ref="P16:R16"/>
    <mergeCell ref="S16:U16"/>
    <mergeCell ref="C20:U20"/>
    <mergeCell ref="P18:Q18"/>
    <mergeCell ref="P19:Q19"/>
    <mergeCell ref="M22:N22"/>
    <mergeCell ref="Y25:Z25"/>
    <mergeCell ref="C15:U15"/>
    <mergeCell ref="C16:D16"/>
    <mergeCell ref="E16:F16"/>
    <mergeCell ref="G16:I16"/>
    <mergeCell ref="J16:L16"/>
    <mergeCell ref="M16:O16"/>
    <mergeCell ref="M18:N18"/>
    <mergeCell ref="M19:N19"/>
    <mergeCell ref="M21:N21"/>
    <mergeCell ref="C24:D24"/>
    <mergeCell ref="E24:F24"/>
    <mergeCell ref="G24:I24"/>
    <mergeCell ref="J24:L24"/>
    <mergeCell ref="M24:O24"/>
    <mergeCell ref="P24:R24"/>
    <mergeCell ref="S24:U24"/>
    <mergeCell ref="P21:Q21"/>
    <mergeCell ref="P22:Q22"/>
    <mergeCell ref="I50:P50"/>
    <mergeCell ref="S50:U50"/>
    <mergeCell ref="I52:P52"/>
    <mergeCell ref="S52:U52"/>
    <mergeCell ref="Y21:Z21"/>
    <mergeCell ref="Y22:Z22"/>
    <mergeCell ref="Y24:Z24"/>
    <mergeCell ref="P26:R26"/>
    <mergeCell ref="S26:U26"/>
    <mergeCell ref="J27:L27"/>
    <mergeCell ref="M27:O27"/>
    <mergeCell ref="J26:L26"/>
    <mergeCell ref="M26:O26"/>
    <mergeCell ref="J28:L28"/>
    <mergeCell ref="M28:O28"/>
    <mergeCell ref="P28:R28"/>
    <mergeCell ref="S28:U28"/>
    <mergeCell ref="P29:R29"/>
    <mergeCell ref="S29:U29"/>
    <mergeCell ref="N33:O33"/>
    <mergeCell ref="Q34:R34"/>
    <mergeCell ref="T34:U34"/>
  </mergeCells>
  <phoneticPr fontId="10" type="noConversion"/>
  <conditionalFormatting sqref="V1">
    <cfRule type="expression" dxfId="50" priority="1" stopIfTrue="1">
      <formula>IF($W$2="No Color",TRUE,FALSE)</formula>
    </cfRule>
    <cfRule type="expression" dxfId="49" priority="2" stopIfTrue="1">
      <formula>IF($W$2="Red",TRUE,FALSE)</formula>
    </cfRule>
    <cfRule type="expression" dxfId="48" priority="3" stopIfTrue="1">
      <formula>IF($W$2="Green",TRUE,FALSE)</formula>
    </cfRule>
  </conditionalFormatting>
  <conditionalFormatting sqref="D18 F18 I18 L18 O18 R18 U18 U21 R21 O21 L21 I21 F21 D21">
    <cfRule type="expression" dxfId="47" priority="4" stopIfTrue="1">
      <formula>IF($W$2="No Color",TRUE,FALSE)</formula>
    </cfRule>
    <cfRule type="expression" dxfId="46" priority="5" stopIfTrue="1">
      <formula>IF($W$2="Red",TRUE,FALSE)</formula>
    </cfRule>
    <cfRule type="expression" dxfId="45" priority="6" stopIfTrue="1">
      <formula>IF($W$2="Green",TRUE,FALSE)</formula>
    </cfRule>
  </conditionalFormatting>
  <conditionalFormatting sqref="D19 F19 I19 L19 O19 R19 U19 U22 R22 O22 L22 I22 F22 D22">
    <cfRule type="expression" dxfId="44" priority="7" stopIfTrue="1">
      <formula>IF($W$2="No Color",TRUE,FALSE)</formula>
    </cfRule>
    <cfRule type="expression" dxfId="43" priority="8" stopIfTrue="1">
      <formula>IF($W$2="Red",TRUE,FALSE)</formula>
    </cfRule>
    <cfRule type="expression" dxfId="42" priority="9" stopIfTrue="1">
      <formula>IF($W$2="Green",TRUE,FALSE)</formula>
    </cfRule>
  </conditionalFormatting>
  <conditionalFormatting sqref="C16:U16 Y17:Z17 Y24:Z24 G31:U31 Y21:Z21">
    <cfRule type="expression" dxfId="41" priority="10" stopIfTrue="1">
      <formula>IF($W$2="No Color",TRUE,FALSE)</formula>
    </cfRule>
    <cfRule type="expression" dxfId="40" priority="11" stopIfTrue="1">
      <formula>IF($W$2="Red",TRUE,FALSE)</formula>
    </cfRule>
    <cfRule type="expression" dxfId="39" priority="12" stopIfTrue="1">
      <formula>IF($W$2="Green",TRUE,FALSE)</formula>
    </cfRule>
  </conditionalFormatting>
  <dataValidations count="2">
    <dataValidation type="list" allowBlank="1" showInputMessage="1" showErrorMessage="1" prompt="Select method for calculating overtime from this drop down menu._x000a_1. off daily basic hours - as hours above the daily minimum hours specified_x000a_2. off weekly basic hours as hours above weekly minimum hours specified_x000a_3. add to the basic hours - as basic hours" sqref="Y22:Z22">
      <formula1>"off daily basic hours, off weekly basic hours, add to the basic hours"</formula1>
    </dataValidation>
    <dataValidation type="time" allowBlank="1" showInputMessage="1" showErrorMessage="1" errorTitle="Incorrect Time Format" error="Time should be entered in the following format: 12:00 AM" sqref="C18:C19 G21:H23 J21:K23 M21:N23 P21:Q23 S21:T23 S18:T19 P18:Q19 M18:N19 J18:K19 G18:H19 E18:E19 E21:E23 C21:C23">
      <formula1>0</formula1>
      <formula2>0.999988425925926</formula2>
    </dataValidation>
  </dataValidations>
  <hyperlinks>
    <hyperlink ref="O10" r:id="rId1"/>
  </hyperlinks>
  <pageMargins left="0.15748031496062992" right="0.15748031496062992" top="0.19685039370078741" bottom="0.19685039370078741" header="0.51181102362204722" footer="0.31496062992125984"/>
  <pageSetup paperSize="9" scale="85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1:AB68"/>
  <sheetViews>
    <sheetView showGridLines="0" topLeftCell="A7" workbookViewId="0">
      <selection activeCell="AC29" sqref="AC29"/>
    </sheetView>
  </sheetViews>
  <sheetFormatPr defaultRowHeight="12.75" x14ac:dyDescent="0.2"/>
  <cols>
    <col min="1" max="1" width="7.140625" style="14" customWidth="1"/>
    <col min="2" max="2" width="6.7109375" style="14" customWidth="1"/>
    <col min="3" max="6" width="7.7109375" style="14" customWidth="1"/>
    <col min="7" max="8" width="3.7109375" style="14" customWidth="1"/>
    <col min="9" max="9" width="7.7109375" style="14" customWidth="1"/>
    <col min="10" max="11" width="3.7109375" style="14" customWidth="1"/>
    <col min="12" max="12" width="7.7109375" style="14" customWidth="1"/>
    <col min="13" max="14" width="3.7109375" style="14" customWidth="1"/>
    <col min="15" max="15" width="7.7109375" style="14" customWidth="1"/>
    <col min="16" max="17" width="3.7109375" style="14" customWidth="1"/>
    <col min="18" max="18" width="7.7109375" style="14" customWidth="1"/>
    <col min="19" max="20" width="3.7109375" style="14" customWidth="1"/>
    <col min="21" max="21" width="7.7109375" style="14" customWidth="1"/>
    <col min="22" max="22" width="1.140625" style="14" customWidth="1"/>
    <col min="23" max="23" width="6.85546875" style="14" hidden="1" customWidth="1"/>
    <col min="24" max="24" width="3.7109375" style="14" customWidth="1"/>
    <col min="25" max="25" width="9.7109375" style="14" customWidth="1"/>
    <col min="26" max="26" width="12.140625" style="14" customWidth="1"/>
    <col min="27" max="16384" width="9.140625" style="14"/>
  </cols>
  <sheetData>
    <row r="1" spans="1:27" s="145" customFormat="1" ht="35.1" customHeight="1" x14ac:dyDescent="0.2">
      <c r="A1" s="83" t="str">
        <f>IF(Settings!$E$5="Enable",Settings!$B$5,"")</f>
        <v>My Company name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51" t="s">
        <v>116</v>
      </c>
      <c r="W1" s="51"/>
    </row>
    <row r="2" spans="1:27" ht="18" customHeight="1" x14ac:dyDescent="0.2">
      <c r="A2" s="85" t="str">
        <f>IF(Settings!$E$6="Enable",Settings!$B$6,"")</f>
        <v>My company slogan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7"/>
      <c r="W2" s="14" t="str">
        <f>Settings!B28</f>
        <v>Blue</v>
      </c>
    </row>
    <row r="3" spans="1:27" ht="6.95" customHeight="1" x14ac:dyDescent="0.2">
      <c r="A3" s="44"/>
      <c r="B3" s="44"/>
      <c r="C3" s="44"/>
      <c r="D3" s="44"/>
      <c r="E3" s="44"/>
      <c r="F3" s="44"/>
      <c r="G3" s="44"/>
      <c r="H3" s="44"/>
      <c r="I3" s="44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7"/>
    </row>
    <row r="4" spans="1:27" ht="18" customHeight="1" x14ac:dyDescent="0.25">
      <c r="A4" s="44"/>
      <c r="B4" s="44"/>
      <c r="C4" s="44"/>
      <c r="D4" s="44"/>
      <c r="E4" s="44"/>
      <c r="F4" s="44"/>
      <c r="G4" s="44"/>
      <c r="H4" s="44"/>
      <c r="I4" s="44"/>
      <c r="J4" s="86" t="s">
        <v>32</v>
      </c>
      <c r="K4" s="86"/>
      <c r="L4" s="52"/>
      <c r="M4" s="52"/>
      <c r="N4" s="52"/>
      <c r="O4" s="211" t="s">
        <v>33</v>
      </c>
      <c r="P4" s="212"/>
      <c r="Q4" s="212"/>
      <c r="R4" s="212"/>
      <c r="S4" s="212"/>
      <c r="T4" s="212"/>
      <c r="U4" s="213"/>
    </row>
    <row r="5" spans="1:27" ht="18" customHeight="1" x14ac:dyDescent="0.25">
      <c r="A5" s="44"/>
      <c r="B5" s="44"/>
      <c r="C5" s="44"/>
      <c r="D5" s="44"/>
      <c r="E5" s="44"/>
      <c r="F5" s="44"/>
      <c r="G5" s="44"/>
      <c r="H5" s="44"/>
      <c r="I5" s="44"/>
      <c r="J5" s="86" t="s">
        <v>34</v>
      </c>
      <c r="K5" s="86"/>
      <c r="L5" s="52"/>
      <c r="M5" s="52"/>
      <c r="N5" s="52"/>
      <c r="O5" s="211" t="s">
        <v>35</v>
      </c>
      <c r="P5" s="212"/>
      <c r="Q5" s="212"/>
      <c r="R5" s="212"/>
      <c r="S5" s="212"/>
      <c r="T5" s="212"/>
      <c r="U5" s="213"/>
    </row>
    <row r="6" spans="1:27" ht="18" customHeight="1" x14ac:dyDescent="0.25">
      <c r="A6" s="44"/>
      <c r="B6" s="44"/>
      <c r="C6" s="44"/>
      <c r="D6" s="44"/>
      <c r="E6" s="44"/>
      <c r="F6" s="44"/>
      <c r="G6" s="44"/>
      <c r="H6" s="44"/>
      <c r="I6" s="44"/>
      <c r="J6" s="87"/>
      <c r="K6" s="87"/>
      <c r="L6" s="52"/>
      <c r="M6" s="52"/>
      <c r="N6" s="52"/>
      <c r="O6" s="90"/>
      <c r="P6" s="90"/>
      <c r="Q6" s="90"/>
      <c r="R6" s="87"/>
      <c r="S6" s="87"/>
      <c r="T6" s="87"/>
      <c r="U6" s="87"/>
    </row>
    <row r="7" spans="1:27" ht="18" customHeight="1" x14ac:dyDescent="0.25">
      <c r="A7" s="44"/>
      <c r="B7" s="44"/>
      <c r="C7" s="44"/>
      <c r="D7" s="44"/>
      <c r="E7" s="44"/>
      <c r="F7" s="44"/>
      <c r="G7" s="44"/>
      <c r="H7" s="44"/>
      <c r="I7" s="44"/>
      <c r="J7" s="88"/>
      <c r="K7" s="88"/>
      <c r="L7" s="52"/>
      <c r="M7" s="52"/>
      <c r="N7" s="52"/>
      <c r="O7" s="87"/>
      <c r="P7" s="87"/>
      <c r="Q7" s="87"/>
      <c r="R7" s="87"/>
      <c r="S7" s="87"/>
      <c r="T7" s="87"/>
      <c r="U7" s="87"/>
    </row>
    <row r="8" spans="1:27" ht="18" customHeight="1" x14ac:dyDescent="0.25">
      <c r="A8" s="92" t="str">
        <f>Settings!B10&amp;" "&amp;Settings!B11</f>
        <v>111 Street</v>
      </c>
      <c r="B8" s="44"/>
      <c r="C8" s="44"/>
      <c r="D8" s="44"/>
      <c r="E8" s="44"/>
      <c r="F8" s="44"/>
      <c r="G8" s="44"/>
      <c r="H8" s="44"/>
      <c r="I8" s="44"/>
      <c r="J8" s="89" t="s">
        <v>25</v>
      </c>
      <c r="K8" s="89"/>
      <c r="L8" s="52"/>
      <c r="M8" s="52"/>
      <c r="N8" s="52"/>
      <c r="O8" s="214" t="s">
        <v>26</v>
      </c>
      <c r="P8" s="215"/>
      <c r="Q8" s="215"/>
      <c r="R8" s="215"/>
      <c r="S8" s="215"/>
      <c r="T8" s="215"/>
      <c r="U8" s="216"/>
    </row>
    <row r="9" spans="1:27" ht="18" customHeight="1" x14ac:dyDescent="0.25">
      <c r="A9" s="92" t="str">
        <f>Settings!B12&amp;", "&amp;Settings!B13&amp;", "&amp;Settings!B14&amp;", "&amp;Settings!B15</f>
        <v>Town/City, County, ST, 00000</v>
      </c>
      <c r="B9" s="44"/>
      <c r="C9" s="44"/>
      <c r="D9" s="44"/>
      <c r="E9" s="44"/>
      <c r="F9" s="44"/>
      <c r="G9" s="44"/>
      <c r="H9" s="44"/>
      <c r="I9" s="44"/>
      <c r="J9" s="89" t="s">
        <v>27</v>
      </c>
      <c r="K9" s="89"/>
      <c r="L9" s="52"/>
      <c r="M9" s="52"/>
      <c r="N9" s="52"/>
      <c r="O9" s="214" t="s">
        <v>28</v>
      </c>
      <c r="P9" s="215"/>
      <c r="Q9" s="215"/>
      <c r="R9" s="215"/>
      <c r="S9" s="215"/>
      <c r="T9" s="215"/>
      <c r="U9" s="216"/>
    </row>
    <row r="10" spans="1:27" ht="18" customHeight="1" x14ac:dyDescent="0.25">
      <c r="A10" s="93" t="str">
        <f>Settings!B17</f>
        <v>0-000-000-0000</v>
      </c>
      <c r="B10" s="22"/>
      <c r="C10" s="22"/>
      <c r="D10" s="22"/>
      <c r="E10" s="22"/>
      <c r="F10" s="22"/>
      <c r="G10" s="22"/>
      <c r="H10" s="22"/>
      <c r="I10" s="22"/>
      <c r="J10" s="89" t="s">
        <v>29</v>
      </c>
      <c r="K10" s="89"/>
      <c r="L10" s="52"/>
      <c r="M10" s="52"/>
      <c r="N10" s="52"/>
      <c r="O10" s="221" t="s">
        <v>30</v>
      </c>
      <c r="P10" s="222"/>
      <c r="Q10" s="222"/>
      <c r="R10" s="223"/>
      <c r="S10" s="223"/>
      <c r="T10" s="223"/>
      <c r="U10" s="224"/>
    </row>
    <row r="11" spans="1:27" ht="18" customHeight="1" x14ac:dyDescent="0.25">
      <c r="A11" s="93" t="str">
        <f>Settings!B18</f>
        <v>0-000-000-0000</v>
      </c>
      <c r="B11" s="22"/>
      <c r="C11" s="22"/>
      <c r="D11" s="22"/>
      <c r="E11" s="22"/>
      <c r="F11" s="22"/>
      <c r="G11" s="22"/>
      <c r="H11" s="22"/>
      <c r="I11" s="22"/>
      <c r="J11" s="89" t="s">
        <v>22</v>
      </c>
      <c r="K11" s="89"/>
      <c r="L11" s="52"/>
      <c r="M11" s="52"/>
      <c r="N11" s="52"/>
      <c r="O11" s="225" t="s">
        <v>26</v>
      </c>
      <c r="P11" s="226"/>
      <c r="Q11" s="226"/>
      <c r="R11" s="226"/>
      <c r="S11" s="226"/>
      <c r="T11" s="226"/>
      <c r="U11" s="227"/>
      <c r="V11" s="22"/>
      <c r="W11" s="22"/>
      <c r="X11" s="22"/>
    </row>
    <row r="12" spans="1:27" ht="18" customHeight="1" x14ac:dyDescent="0.25">
      <c r="A12" s="93" t="str">
        <f>Settings!B19</f>
        <v>info@yourcompanysite.com</v>
      </c>
      <c r="B12" s="56"/>
      <c r="C12" s="56"/>
      <c r="D12" s="18"/>
      <c r="E12" s="12"/>
      <c r="F12" s="22"/>
      <c r="G12" s="22"/>
      <c r="H12" s="22"/>
      <c r="I12" s="22"/>
      <c r="J12" s="69"/>
      <c r="K12" s="69"/>
      <c r="L12" s="53"/>
      <c r="M12" s="18"/>
      <c r="N12" s="18"/>
      <c r="O12" s="91"/>
      <c r="P12" s="91"/>
      <c r="Q12" s="91"/>
      <c r="R12" s="91"/>
      <c r="S12" s="91"/>
      <c r="T12" s="91"/>
      <c r="U12" s="91"/>
      <c r="V12" s="22"/>
      <c r="W12" s="22"/>
      <c r="X12" s="22"/>
    </row>
    <row r="13" spans="1:27" ht="18" customHeight="1" x14ac:dyDescent="0.25">
      <c r="A13" s="93" t="str">
        <f>Settings!B20</f>
        <v>www.yourcompanysite.com</v>
      </c>
      <c r="B13" s="56"/>
      <c r="C13" s="56"/>
      <c r="D13" s="18"/>
      <c r="E13" s="12"/>
      <c r="F13" s="22"/>
      <c r="G13" s="22"/>
      <c r="H13" s="22"/>
      <c r="I13" s="22"/>
      <c r="J13" s="89" t="s">
        <v>31</v>
      </c>
      <c r="K13" s="89"/>
      <c r="L13" s="53"/>
      <c r="M13" s="18"/>
      <c r="N13" s="18"/>
      <c r="O13" s="228">
        <v>41540</v>
      </c>
      <c r="P13" s="229"/>
      <c r="Q13" s="229"/>
      <c r="R13" s="229"/>
      <c r="S13" s="229"/>
      <c r="T13" s="229"/>
      <c r="U13" s="230"/>
      <c r="V13" s="22"/>
      <c r="W13" s="22"/>
      <c r="X13" s="22"/>
    </row>
    <row r="14" spans="1:27" ht="6.95" customHeight="1" x14ac:dyDescent="0.2">
      <c r="B14" s="22"/>
      <c r="C14" s="22"/>
      <c r="D14" s="22"/>
      <c r="E14" s="22"/>
      <c r="F14" s="22"/>
      <c r="G14" s="22"/>
      <c r="H14" s="22"/>
      <c r="I14" s="22"/>
      <c r="J14" s="18"/>
      <c r="K14" s="18"/>
      <c r="L14" s="53"/>
      <c r="M14" s="18"/>
      <c r="N14" s="18"/>
      <c r="O14" s="142"/>
      <c r="P14" s="143"/>
      <c r="Q14" s="143"/>
      <c r="R14" s="143"/>
      <c r="S14" s="17"/>
      <c r="T14" s="17"/>
      <c r="U14" s="17"/>
      <c r="V14" s="54"/>
      <c r="W14" s="54"/>
      <c r="AA14" s="55"/>
    </row>
    <row r="15" spans="1:27" ht="5.25" customHeight="1" x14ac:dyDescent="0.3">
      <c r="A15" s="206"/>
      <c r="B15" s="6"/>
      <c r="C15" s="198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45"/>
      <c r="W15" s="4"/>
      <c r="Y15" s="9"/>
      <c r="Z15" s="7"/>
    </row>
    <row r="16" spans="1:27" ht="19.5" customHeight="1" x14ac:dyDescent="0.2">
      <c r="A16" s="206"/>
      <c r="B16" s="6"/>
      <c r="C16" s="194">
        <f>IF($O$13=0,"",$O$13)</f>
        <v>41540</v>
      </c>
      <c r="D16" s="194"/>
      <c r="E16" s="194">
        <f>IF($O$13=0,"",$O$13+1)</f>
        <v>41541</v>
      </c>
      <c r="F16" s="194"/>
      <c r="G16" s="194">
        <f>IF($O$13=0,"",$O$13+2)</f>
        <v>41542</v>
      </c>
      <c r="H16" s="194"/>
      <c r="I16" s="194"/>
      <c r="J16" s="194">
        <f>IF($O$13=0,"",$O$13+3)</f>
        <v>41543</v>
      </c>
      <c r="K16" s="194"/>
      <c r="L16" s="194"/>
      <c r="M16" s="194">
        <f>IF($O$13=0,"",$O$13+4)</f>
        <v>41544</v>
      </c>
      <c r="N16" s="194"/>
      <c r="O16" s="194"/>
      <c r="P16" s="194">
        <f>IF($O$13=0,"",$O$13+5)</f>
        <v>41545</v>
      </c>
      <c r="Q16" s="194"/>
      <c r="R16" s="194"/>
      <c r="S16" s="194">
        <f>IF($O$13=0,"",$O$13+6)</f>
        <v>41546</v>
      </c>
      <c r="T16" s="194"/>
      <c r="U16" s="194"/>
      <c r="V16" s="46"/>
      <c r="W16" s="4"/>
    </row>
    <row r="17" spans="1:28" ht="15" customHeight="1" x14ac:dyDescent="0.2">
      <c r="A17" s="6"/>
      <c r="B17" s="6"/>
      <c r="C17" s="240" t="s">
        <v>111</v>
      </c>
      <c r="D17" s="240"/>
      <c r="E17" s="240"/>
      <c r="F17" s="240"/>
      <c r="G17" s="240"/>
      <c r="H17" s="240"/>
      <c r="I17" s="240"/>
      <c r="J17" s="240"/>
      <c r="K17" s="240"/>
      <c r="L17" s="240"/>
      <c r="M17" s="240"/>
      <c r="N17" s="240"/>
      <c r="O17" s="240"/>
      <c r="P17" s="240"/>
      <c r="Q17" s="240"/>
      <c r="R17" s="240"/>
      <c r="S17" s="240"/>
      <c r="T17" s="240"/>
      <c r="U17" s="240"/>
      <c r="V17" s="46"/>
      <c r="W17" s="4"/>
      <c r="Y17" s="233" t="s">
        <v>10</v>
      </c>
      <c r="Z17" s="234"/>
    </row>
    <row r="18" spans="1:28" ht="15" customHeight="1" x14ac:dyDescent="0.2">
      <c r="A18" s="114" t="s">
        <v>0</v>
      </c>
      <c r="B18" s="107"/>
      <c r="C18" s="102">
        <v>0.95833333333333337</v>
      </c>
      <c r="D18" s="103" t="s">
        <v>1</v>
      </c>
      <c r="E18" s="102">
        <v>0.95833333333333337</v>
      </c>
      <c r="F18" s="103" t="s">
        <v>1</v>
      </c>
      <c r="G18" s="232">
        <v>0.52083333333333337</v>
      </c>
      <c r="H18" s="232"/>
      <c r="I18" s="103" t="s">
        <v>1</v>
      </c>
      <c r="J18" s="232">
        <v>0.52083333333333337</v>
      </c>
      <c r="K18" s="232"/>
      <c r="L18" s="103" t="s">
        <v>1</v>
      </c>
      <c r="M18" s="232"/>
      <c r="N18" s="232"/>
      <c r="O18" s="103" t="s">
        <v>1</v>
      </c>
      <c r="P18" s="232"/>
      <c r="Q18" s="232"/>
      <c r="R18" s="103" t="s">
        <v>1</v>
      </c>
      <c r="S18" s="232"/>
      <c r="T18" s="232"/>
      <c r="U18" s="103" t="s">
        <v>1</v>
      </c>
      <c r="V18" s="46"/>
      <c r="W18" s="4"/>
      <c r="Y18" s="47" t="s">
        <v>15</v>
      </c>
      <c r="Z18" s="19">
        <v>8</v>
      </c>
    </row>
    <row r="19" spans="1:28" ht="15" customHeight="1" x14ac:dyDescent="0.2">
      <c r="A19" s="114" t="s">
        <v>2</v>
      </c>
      <c r="B19" s="107"/>
      <c r="C19" s="102">
        <v>0.22916666666666666</v>
      </c>
      <c r="D19" s="104">
        <f>IF(OR(C18="",C19=""),0,IF(C19&lt;C18,(C19+1-C18)*24,(C19-C18)*24))</f>
        <v>6.5000000000000009</v>
      </c>
      <c r="E19" s="102">
        <v>0.27083333333333331</v>
      </c>
      <c r="F19" s="104">
        <f>IF(OR(E18="",E19=""),0,IF(E19&lt;E18,(E19+1-E18)*24,(E19-E18)*24))</f>
        <v>7.4999999999999973</v>
      </c>
      <c r="G19" s="232">
        <v>0.72916666666666663</v>
      </c>
      <c r="H19" s="232"/>
      <c r="I19" s="104">
        <f>IF(OR(G18="",G19=""),0,IF(G19&lt;G18,(G19+1-G18)*24,(G19-G18)*24))</f>
        <v>4.9999999999999982</v>
      </c>
      <c r="J19" s="232">
        <v>0.72916666666666663</v>
      </c>
      <c r="K19" s="232"/>
      <c r="L19" s="104">
        <f>IF(OR(J18="",J19=""),0,IF(J19&lt;J18,(J19+1-J18)*24,(J19-J18)*24))</f>
        <v>4.9999999999999982</v>
      </c>
      <c r="M19" s="232"/>
      <c r="N19" s="232"/>
      <c r="O19" s="104">
        <f>IF(OR(M18="",M19=""),0,IF(M19&lt;M18,(M19+1-M18)*24,(M19-M18)*24))</f>
        <v>0</v>
      </c>
      <c r="P19" s="232"/>
      <c r="Q19" s="232"/>
      <c r="R19" s="104">
        <f>IF(OR(P18="",P19=""),0,IF(P19&lt;P18,(P19+1-P18)*24,(P19-P18)*24))</f>
        <v>0</v>
      </c>
      <c r="S19" s="232"/>
      <c r="T19" s="232"/>
      <c r="U19" s="104">
        <f>IF(OR(S18="",S19=""),0,IF(S19&lt;S18,(S19+1-S18)*24,(S19-S18)*24))</f>
        <v>0</v>
      </c>
      <c r="V19" s="46"/>
      <c r="W19" s="4"/>
      <c r="Y19" s="48" t="s">
        <v>16</v>
      </c>
      <c r="Z19" s="19">
        <v>40</v>
      </c>
    </row>
    <row r="20" spans="1:28" ht="15" customHeight="1" x14ac:dyDescent="0.2">
      <c r="A20" s="148"/>
      <c r="B20" s="149"/>
      <c r="C20" s="240" t="s">
        <v>112</v>
      </c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/>
      <c r="V20" s="5"/>
      <c r="W20" s="4"/>
      <c r="Z20" s="28"/>
    </row>
    <row r="21" spans="1:28" ht="15" customHeight="1" x14ac:dyDescent="0.2">
      <c r="A21" s="114" t="s">
        <v>0</v>
      </c>
      <c r="B21" s="107"/>
      <c r="C21" s="102">
        <v>0.25</v>
      </c>
      <c r="D21" s="103" t="s">
        <v>1</v>
      </c>
      <c r="E21" s="102">
        <v>0.35416666666666669</v>
      </c>
      <c r="F21" s="103" t="s">
        <v>1</v>
      </c>
      <c r="G21" s="232">
        <v>0.77083333333333337</v>
      </c>
      <c r="H21" s="232"/>
      <c r="I21" s="103" t="s">
        <v>1</v>
      </c>
      <c r="J21" s="232">
        <v>0.77083333333333337</v>
      </c>
      <c r="K21" s="232"/>
      <c r="L21" s="103" t="s">
        <v>1</v>
      </c>
      <c r="M21" s="232"/>
      <c r="N21" s="232"/>
      <c r="O21" s="103" t="s">
        <v>1</v>
      </c>
      <c r="P21" s="232"/>
      <c r="Q21" s="232"/>
      <c r="R21" s="103" t="s">
        <v>1</v>
      </c>
      <c r="S21" s="232"/>
      <c r="T21" s="232"/>
      <c r="U21" s="103" t="s">
        <v>1</v>
      </c>
      <c r="V21" s="46"/>
      <c r="W21" s="4"/>
      <c r="Y21" s="188" t="s">
        <v>17</v>
      </c>
      <c r="Z21" s="189"/>
    </row>
    <row r="22" spans="1:28" ht="15" customHeight="1" x14ac:dyDescent="0.2">
      <c r="A22" s="114" t="s">
        <v>2</v>
      </c>
      <c r="B22" s="107"/>
      <c r="C22" s="102">
        <v>0.45833333333333331</v>
      </c>
      <c r="D22" s="104">
        <f>IF(OR(C21="",C22=""),0,IF(C22&lt;C21,(C22+1-C21)*24,(C22-C21)*24))</f>
        <v>5</v>
      </c>
      <c r="E22" s="102">
        <v>0.4375</v>
      </c>
      <c r="F22" s="104">
        <f>IF(OR(E21="",E22=""),0,IF(E22&lt;E21,(E22+1-E21)*24,(E22-E21)*24))</f>
        <v>1.9999999999999996</v>
      </c>
      <c r="G22" s="232">
        <v>0.97916666666666663</v>
      </c>
      <c r="H22" s="232"/>
      <c r="I22" s="104">
        <f>IF(OR(G21="",G22=""),0,IF(G22&lt;G21,(G22+1-G21)*24,(G22-G21)*24))</f>
        <v>4.9999999999999982</v>
      </c>
      <c r="J22" s="232">
        <v>0.97916666666666663</v>
      </c>
      <c r="K22" s="232"/>
      <c r="L22" s="104">
        <f>IF(OR(J21="",J22=""),0,IF(J22&lt;J21,(J22+1-J21)*24,(J22-J21)*24))</f>
        <v>4.9999999999999982</v>
      </c>
      <c r="M22" s="232"/>
      <c r="N22" s="232"/>
      <c r="O22" s="104">
        <f>IF(OR(M21="",M22=""),0,IF(M22&lt;M21,(M22+1-M21)*24,(M22-M21)*24))</f>
        <v>0</v>
      </c>
      <c r="P22" s="232"/>
      <c r="Q22" s="232"/>
      <c r="R22" s="104">
        <f>IF(OR(P21="",P22=""),0,IF(P22&lt;P21,(P22+1-P21)*24,(P22-P21)*24))</f>
        <v>0</v>
      </c>
      <c r="S22" s="232"/>
      <c r="T22" s="232"/>
      <c r="U22" s="104">
        <f>IF(OR(S21="",S22=""),0,IF(S22&lt;S21,(S22+1-S21)*24,(S22-S21)*24))</f>
        <v>0</v>
      </c>
      <c r="V22" s="46"/>
      <c r="W22" s="4"/>
      <c r="Y22" s="190" t="s">
        <v>24</v>
      </c>
      <c r="Z22" s="191"/>
      <c r="AB22" s="69" t="s">
        <v>113</v>
      </c>
    </row>
    <row r="23" spans="1:28" ht="5.25" customHeight="1" x14ac:dyDescent="0.2">
      <c r="A23" s="98"/>
      <c r="B23" s="109"/>
      <c r="C23" s="174"/>
      <c r="D23" s="175"/>
      <c r="E23" s="174"/>
      <c r="F23" s="175"/>
      <c r="G23" s="174"/>
      <c r="H23" s="174"/>
      <c r="I23" s="175"/>
      <c r="J23" s="174"/>
      <c r="K23" s="174"/>
      <c r="L23" s="175"/>
      <c r="M23" s="174"/>
      <c r="N23" s="174"/>
      <c r="O23" s="175"/>
      <c r="P23" s="174"/>
      <c r="Q23" s="174"/>
      <c r="R23" s="175"/>
      <c r="S23" s="174"/>
      <c r="T23" s="174"/>
      <c r="U23" s="175"/>
      <c r="V23" s="46"/>
      <c r="W23" s="4"/>
      <c r="Y23" s="9"/>
      <c r="Z23" s="7"/>
    </row>
    <row r="24" spans="1:28" ht="15" customHeight="1" x14ac:dyDescent="0.2">
      <c r="A24" s="117" t="s">
        <v>9</v>
      </c>
      <c r="B24" s="111"/>
      <c r="C24" s="238">
        <f>D19+D22</f>
        <v>11.5</v>
      </c>
      <c r="D24" s="238"/>
      <c r="E24" s="238">
        <f>F19+F22</f>
        <v>9.4999999999999964</v>
      </c>
      <c r="F24" s="238"/>
      <c r="G24" s="238">
        <f>I19+I22</f>
        <v>9.9999999999999964</v>
      </c>
      <c r="H24" s="238"/>
      <c r="I24" s="238"/>
      <c r="J24" s="238">
        <f>L19+L22</f>
        <v>9.9999999999999964</v>
      </c>
      <c r="K24" s="238"/>
      <c r="L24" s="238"/>
      <c r="M24" s="238">
        <f>O19+O22</f>
        <v>0</v>
      </c>
      <c r="N24" s="238"/>
      <c r="O24" s="238"/>
      <c r="P24" s="238">
        <f>R19+R22</f>
        <v>0</v>
      </c>
      <c r="Q24" s="238"/>
      <c r="R24" s="238"/>
      <c r="S24" s="238">
        <f>U19+U22</f>
        <v>0</v>
      </c>
      <c r="T24" s="238"/>
      <c r="U24" s="238"/>
      <c r="V24" s="46"/>
      <c r="W24" s="4"/>
      <c r="Y24" s="236" t="s">
        <v>23</v>
      </c>
      <c r="Z24" s="237"/>
    </row>
    <row r="25" spans="1:28" ht="15" customHeight="1" x14ac:dyDescent="0.2">
      <c r="A25" s="117" t="s">
        <v>10</v>
      </c>
      <c r="B25" s="108"/>
      <c r="C25" s="201">
        <f>C24-C26</f>
        <v>8</v>
      </c>
      <c r="D25" s="201"/>
      <c r="E25" s="201">
        <f>E24-E26</f>
        <v>8</v>
      </c>
      <c r="F25" s="201"/>
      <c r="G25" s="201">
        <f>G24-G26</f>
        <v>8</v>
      </c>
      <c r="H25" s="201"/>
      <c r="I25" s="201"/>
      <c r="J25" s="201">
        <f>J24-J26</f>
        <v>8</v>
      </c>
      <c r="K25" s="201"/>
      <c r="L25" s="201"/>
      <c r="M25" s="201">
        <f>M24-M26</f>
        <v>0</v>
      </c>
      <c r="N25" s="201"/>
      <c r="O25" s="201"/>
      <c r="P25" s="201">
        <f>P24-P26</f>
        <v>0</v>
      </c>
      <c r="Q25" s="201"/>
      <c r="R25" s="201"/>
      <c r="S25" s="201">
        <f>S24-S26</f>
        <v>0</v>
      </c>
      <c r="T25" s="201"/>
      <c r="U25" s="201"/>
      <c r="V25" s="4"/>
      <c r="W25" s="4"/>
      <c r="Y25" s="239">
        <f ca="1">TODAY()</f>
        <v>42136</v>
      </c>
      <c r="Z25" s="239"/>
    </row>
    <row r="26" spans="1:28" ht="15" customHeight="1" x14ac:dyDescent="0.2">
      <c r="A26" s="117" t="s">
        <v>11</v>
      </c>
      <c r="B26" s="108"/>
      <c r="C26" s="202">
        <f>IF(basic_hours_BT=0,IF(C$24=0,0,C$24-$Z$18),IF(basic_hours_BT=1,IF(SUM($B$25:B$25)+C24&lt;$Z$19,0,MAX(0,SUM($B$25:B$25)+C24-$Z$19)),IF(basic_hours_BT=2,0)))</f>
        <v>3.5</v>
      </c>
      <c r="D26" s="202"/>
      <c r="E26" s="202">
        <f>IF(basic_hours_BT=0,IF(E$24=0,0,E$24-$Z$18),IF(basic_hours_BT=1,IF(SUM($B$25:D$25)+E24&lt;$Z$19,0,MAX(0,SUM($B$25:D$25)+E24-$Z$19)),IF(basic_hours_BT=2,0)))</f>
        <v>1.4999999999999964</v>
      </c>
      <c r="F26" s="202"/>
      <c r="G26" s="202">
        <f>IF(basic_hours_BT=0,IF(G$24=0,0,G$24-$Z$18),IF(basic_hours_BT=1,IF(SUM($B$25:F$25)+G24&lt;$Z$19,0,MAX(0,SUM($B$25:F$25)+G24-$Z$19)),IF(basic_hours_BT=2,0)))</f>
        <v>1.9999999999999964</v>
      </c>
      <c r="H26" s="202"/>
      <c r="I26" s="202"/>
      <c r="J26" s="202">
        <f>IF(basic_hours_BT=0,IF(J$24=0,0,J$24-$Z$18),IF(basic_hours_BT=1,IF(SUM($B$25:I$25)+J24&lt;$Z$19,0,MAX(0,SUM($B$25:I$25)+J24-$Z$19)),IF(basic_hours_BT=2,0)))</f>
        <v>1.9999999999999964</v>
      </c>
      <c r="K26" s="202"/>
      <c r="L26" s="202"/>
      <c r="M26" s="202">
        <f>IF(basic_hours_BT=0,IF(M$24=0,0,M$24-$Z$18),IF(basic_hours_BT=1,IF(SUM($B$25:L$25)+M24&lt;$Z$19,0,MAX(0,SUM($B$25:L$25)+M24-$Z$19)),IF(basic_hours_BT=2,0)))</f>
        <v>0</v>
      </c>
      <c r="N26" s="202"/>
      <c r="O26" s="202"/>
      <c r="P26" s="202">
        <f>IF(basic_hours_BT=0,IF(P$24=0,0,P$24-$Z$18),IF(basic_hours_BT=1,IF(SUM($B$25:O$25)+P24&lt;$Z$19,0,MAX(0,SUM($B$25:O$25)+P24-$Z$19)),IF(basic_hours_BT=2,0)))</f>
        <v>0</v>
      </c>
      <c r="Q26" s="202"/>
      <c r="R26" s="202"/>
      <c r="S26" s="202">
        <f>IF(basic_hours_BT=0,IF(S$24=0,0,S$24-$Z$18),IF(basic_hours_BT=1,IF(SUM($B$25:R$25)+S24&lt;$Z$19,0,MAX(0,SUM($B$25:R$25)+S24-$Z$19)),IF(basic_hours_BT=2,0)))</f>
        <v>0</v>
      </c>
      <c r="T26" s="202"/>
      <c r="U26" s="202"/>
      <c r="V26" s="4"/>
      <c r="W26" s="4"/>
      <c r="AA26" s="55"/>
    </row>
    <row r="27" spans="1:28" ht="15" customHeight="1" x14ac:dyDescent="0.2">
      <c r="A27" s="117" t="s">
        <v>12</v>
      </c>
      <c r="B27" s="108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4"/>
      <c r="W27" s="4"/>
    </row>
    <row r="28" spans="1:28" ht="15" customHeight="1" x14ac:dyDescent="0.2">
      <c r="A28" s="117" t="s">
        <v>13</v>
      </c>
      <c r="B28" s="108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3"/>
      <c r="S28" s="203"/>
      <c r="T28" s="203"/>
      <c r="U28" s="203"/>
      <c r="V28" s="4"/>
      <c r="W28" s="4"/>
    </row>
    <row r="29" spans="1:28" ht="15" customHeight="1" x14ac:dyDescent="0.2">
      <c r="A29" s="117" t="s">
        <v>14</v>
      </c>
      <c r="B29" s="108"/>
      <c r="C29" s="203"/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4"/>
      <c r="W29" s="4"/>
    </row>
    <row r="30" spans="1:28" ht="5.25" customHeight="1" x14ac:dyDescent="0.2">
      <c r="A30" s="4"/>
      <c r="B30" s="4"/>
      <c r="C30" s="206"/>
      <c r="D30" s="206"/>
      <c r="E30" s="206"/>
      <c r="F30" s="206"/>
      <c r="G30" s="206"/>
      <c r="H30" s="206"/>
      <c r="I30" s="206"/>
      <c r="J30" s="4"/>
      <c r="K30" s="4"/>
      <c r="L30" s="4"/>
      <c r="M30" s="206"/>
      <c r="N30" s="206"/>
      <c r="O30" s="206"/>
      <c r="P30" s="206"/>
      <c r="Q30" s="206"/>
      <c r="R30" s="206"/>
      <c r="S30" s="206"/>
      <c r="T30" s="206"/>
      <c r="U30" s="206"/>
      <c r="V30" s="4"/>
      <c r="W30" s="4"/>
    </row>
    <row r="31" spans="1:28" ht="19.5" customHeight="1" x14ac:dyDescent="0.2">
      <c r="A31" s="4"/>
      <c r="B31" s="6"/>
      <c r="C31" s="194">
        <f>IF($O$13=0,"",$O$13+7)</f>
        <v>41547</v>
      </c>
      <c r="D31" s="194"/>
      <c r="E31" s="194">
        <f>IF($O$13=0,"",$O$13+8)</f>
        <v>41548</v>
      </c>
      <c r="F31" s="194"/>
      <c r="G31" s="194">
        <f>IF($O$13=0,"",$O$13+9)</f>
        <v>41549</v>
      </c>
      <c r="H31" s="194"/>
      <c r="I31" s="194"/>
      <c r="J31" s="194">
        <f>IF($O$13=0,"",$O$13+10)</f>
        <v>41550</v>
      </c>
      <c r="K31" s="194"/>
      <c r="L31" s="194"/>
      <c r="M31" s="194">
        <f>IF($O$13=0,"",$O$13+11)</f>
        <v>41551</v>
      </c>
      <c r="N31" s="194"/>
      <c r="O31" s="194"/>
      <c r="P31" s="194">
        <f>IF($O$13=0,"",$O$13+12)</f>
        <v>41552</v>
      </c>
      <c r="Q31" s="194"/>
      <c r="R31" s="194"/>
      <c r="S31" s="194">
        <f>IF($O$13=0,"",$O$13+13)</f>
        <v>41553</v>
      </c>
      <c r="T31" s="194"/>
      <c r="U31" s="194"/>
      <c r="V31" s="46"/>
      <c r="W31" s="4"/>
    </row>
    <row r="32" spans="1:28" ht="15" customHeight="1" x14ac:dyDescent="0.2">
      <c r="A32" s="4"/>
      <c r="B32" s="6"/>
      <c r="C32" s="240" t="s">
        <v>111</v>
      </c>
      <c r="D32" s="240"/>
      <c r="E32" s="240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46"/>
      <c r="W32" s="4"/>
    </row>
    <row r="33" spans="1:27" ht="15" customHeight="1" x14ac:dyDescent="0.2">
      <c r="A33" s="114" t="s">
        <v>0</v>
      </c>
      <c r="B33" s="107"/>
      <c r="C33" s="102">
        <v>0.95833333333333337</v>
      </c>
      <c r="D33" s="103" t="s">
        <v>1</v>
      </c>
      <c r="E33" s="102">
        <v>0.95833333333333337</v>
      </c>
      <c r="F33" s="103" t="s">
        <v>1</v>
      </c>
      <c r="G33" s="232">
        <v>0.52083333333333337</v>
      </c>
      <c r="H33" s="232"/>
      <c r="I33" s="103" t="s">
        <v>1</v>
      </c>
      <c r="J33" s="232">
        <v>0.52083333333333337</v>
      </c>
      <c r="K33" s="232"/>
      <c r="L33" s="103" t="s">
        <v>1</v>
      </c>
      <c r="M33" s="232"/>
      <c r="N33" s="232"/>
      <c r="O33" s="103" t="s">
        <v>1</v>
      </c>
      <c r="P33" s="232"/>
      <c r="Q33" s="232"/>
      <c r="R33" s="103" t="s">
        <v>1</v>
      </c>
      <c r="S33" s="232"/>
      <c r="T33" s="232"/>
      <c r="U33" s="103" t="s">
        <v>1</v>
      </c>
      <c r="V33" s="46"/>
      <c r="W33" s="4"/>
    </row>
    <row r="34" spans="1:27" ht="15" customHeight="1" x14ac:dyDescent="0.2">
      <c r="A34" s="114" t="s">
        <v>2</v>
      </c>
      <c r="B34" s="107"/>
      <c r="C34" s="102">
        <v>0.22916666666666666</v>
      </c>
      <c r="D34" s="104">
        <f>IF(OR(C33="",C34=""),0,IF(C34&lt;C33,(C34+1-C33)*24,(C34-C33)*24))</f>
        <v>6.5000000000000009</v>
      </c>
      <c r="E34" s="102">
        <v>0.27083333333333331</v>
      </c>
      <c r="F34" s="104">
        <f>IF(OR(E33="",E34=""),0,IF(E34&lt;E33,(E34+1-E33)*24,(E34-E33)*24))</f>
        <v>7.4999999999999973</v>
      </c>
      <c r="G34" s="232">
        <v>0.72916666666666663</v>
      </c>
      <c r="H34" s="232"/>
      <c r="I34" s="104">
        <f>IF(OR(G33="",G34=""),0,IF(G34&lt;G33,(G34+1-G33)*24,(G34-G33)*24))</f>
        <v>4.9999999999999982</v>
      </c>
      <c r="J34" s="232">
        <v>0.72916666666666663</v>
      </c>
      <c r="K34" s="232"/>
      <c r="L34" s="104">
        <f>IF(OR(J33="",J34=""),0,IF(J34&lt;J33,(J34+1-J33)*24,(J34-J33)*24))</f>
        <v>4.9999999999999982</v>
      </c>
      <c r="M34" s="232"/>
      <c r="N34" s="232"/>
      <c r="O34" s="104">
        <f>IF(OR(M33="",M34=""),0,IF(M34&lt;M33,(M34+1-M33)*24,(M34-M33)*24))</f>
        <v>0</v>
      </c>
      <c r="P34" s="232"/>
      <c r="Q34" s="232"/>
      <c r="R34" s="104">
        <f>IF(OR(P33="",P34=""),0,IF(P34&lt;P33,(P34+1-P33)*24,(P34-P33)*24))</f>
        <v>0</v>
      </c>
      <c r="S34" s="232"/>
      <c r="T34" s="232"/>
      <c r="U34" s="104">
        <f>IF(OR(S33="",S34=""),0,IF(S34&lt;S33,(S34+1-S33)*24,(S34-S33)*24))</f>
        <v>0</v>
      </c>
      <c r="V34" s="46"/>
      <c r="W34" s="4"/>
    </row>
    <row r="35" spans="1:27" ht="15" customHeight="1" x14ac:dyDescent="0.2">
      <c r="A35" s="148"/>
      <c r="B35" s="149"/>
      <c r="C35" s="240" t="s">
        <v>112</v>
      </c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5"/>
      <c r="W35" s="4"/>
    </row>
    <row r="36" spans="1:27" ht="15" customHeight="1" x14ac:dyDescent="0.2">
      <c r="A36" s="114" t="s">
        <v>0</v>
      </c>
      <c r="B36" s="107"/>
      <c r="C36" s="102">
        <v>0.25</v>
      </c>
      <c r="D36" s="103" t="s">
        <v>1</v>
      </c>
      <c r="E36" s="102">
        <v>0.35416666666666669</v>
      </c>
      <c r="F36" s="103" t="s">
        <v>1</v>
      </c>
      <c r="G36" s="232">
        <v>0.77083333333333337</v>
      </c>
      <c r="H36" s="232"/>
      <c r="I36" s="103" t="s">
        <v>1</v>
      </c>
      <c r="J36" s="232">
        <v>0.77083333333333337</v>
      </c>
      <c r="K36" s="232"/>
      <c r="L36" s="103" t="s">
        <v>1</v>
      </c>
      <c r="M36" s="232"/>
      <c r="N36" s="232"/>
      <c r="O36" s="103" t="s">
        <v>1</v>
      </c>
      <c r="P36" s="232"/>
      <c r="Q36" s="232"/>
      <c r="R36" s="103" t="s">
        <v>1</v>
      </c>
      <c r="S36" s="232"/>
      <c r="T36" s="232"/>
      <c r="U36" s="103" t="s">
        <v>1</v>
      </c>
      <c r="V36" s="46"/>
      <c r="W36" s="4"/>
    </row>
    <row r="37" spans="1:27" ht="15" customHeight="1" x14ac:dyDescent="0.2">
      <c r="A37" s="114" t="s">
        <v>2</v>
      </c>
      <c r="B37" s="107"/>
      <c r="C37" s="102">
        <v>0.45833333333333331</v>
      </c>
      <c r="D37" s="104">
        <f>IF(OR(C36="",C37=""),0,IF(C37&lt;C36,(C37+1-C36)*24,(C37-C36)*24))</f>
        <v>5</v>
      </c>
      <c r="E37" s="102">
        <v>0.4375</v>
      </c>
      <c r="F37" s="104">
        <f>IF(OR(E36="",E37=""),0,IF(E37&lt;E36,(E37+1-E36)*24,(E37-E36)*24))</f>
        <v>1.9999999999999996</v>
      </c>
      <c r="G37" s="232">
        <v>0.97916666666666663</v>
      </c>
      <c r="H37" s="232"/>
      <c r="I37" s="104">
        <f>IF(OR(G36="",G37=""),0,IF(G37&lt;G36,(G37+1-G36)*24,(G37-G36)*24))</f>
        <v>4.9999999999999982</v>
      </c>
      <c r="J37" s="232">
        <v>0.97916666666666663</v>
      </c>
      <c r="K37" s="232"/>
      <c r="L37" s="104">
        <f>IF(OR(J36="",J37=""),0,IF(J37&lt;J36,(J37+1-J36)*24,(J37-J36)*24))</f>
        <v>4.9999999999999982</v>
      </c>
      <c r="M37" s="232"/>
      <c r="N37" s="232"/>
      <c r="O37" s="104">
        <f>IF(OR(M36="",M37=""),0,IF(M37&lt;M36,(M37+1-M36)*24,(M37-M36)*24))</f>
        <v>0</v>
      </c>
      <c r="P37" s="232"/>
      <c r="Q37" s="232"/>
      <c r="R37" s="104">
        <f>IF(OR(P36="",P37=""),0,IF(P37&lt;P36,(P37+1-P36)*24,(P37-P36)*24))</f>
        <v>0</v>
      </c>
      <c r="S37" s="232"/>
      <c r="T37" s="232"/>
      <c r="U37" s="104">
        <f>IF(OR(S36="",S37=""),0,IF(S37&lt;S36,(S37+1-S36)*24,(S37-S36)*24))</f>
        <v>0</v>
      </c>
      <c r="V37" s="46"/>
      <c r="W37" s="4"/>
    </row>
    <row r="38" spans="1:27" ht="5.25" customHeight="1" x14ac:dyDescent="0.2">
      <c r="A38" s="98"/>
      <c r="B38" s="98"/>
      <c r="C38" s="100"/>
      <c r="D38" s="101"/>
      <c r="E38" s="100"/>
      <c r="F38" s="101"/>
      <c r="G38" s="100"/>
      <c r="H38" s="100"/>
      <c r="I38" s="101"/>
      <c r="J38" s="100"/>
      <c r="K38" s="100"/>
      <c r="L38" s="101"/>
      <c r="M38" s="100"/>
      <c r="N38" s="100"/>
      <c r="O38" s="101"/>
      <c r="P38" s="100"/>
      <c r="Q38" s="100"/>
      <c r="R38" s="101"/>
      <c r="S38" s="100"/>
      <c r="T38" s="100"/>
      <c r="U38" s="101"/>
      <c r="V38" s="46"/>
      <c r="W38" s="4"/>
    </row>
    <row r="39" spans="1:27" ht="15" customHeight="1" x14ac:dyDescent="0.2">
      <c r="A39" s="117" t="s">
        <v>9</v>
      </c>
      <c r="B39" s="111"/>
      <c r="C39" s="201">
        <f>D34+D37</f>
        <v>11.5</v>
      </c>
      <c r="D39" s="201"/>
      <c r="E39" s="201">
        <f>F34+F37</f>
        <v>9.4999999999999964</v>
      </c>
      <c r="F39" s="201"/>
      <c r="G39" s="201">
        <f>I34+I37</f>
        <v>9.9999999999999964</v>
      </c>
      <c r="H39" s="201"/>
      <c r="I39" s="201"/>
      <c r="J39" s="201">
        <f>L34+L37</f>
        <v>9.9999999999999964</v>
      </c>
      <c r="K39" s="201"/>
      <c r="L39" s="201"/>
      <c r="M39" s="201">
        <f>O34+O37</f>
        <v>0</v>
      </c>
      <c r="N39" s="201"/>
      <c r="O39" s="201"/>
      <c r="P39" s="201">
        <f>R34+R37</f>
        <v>0</v>
      </c>
      <c r="Q39" s="201"/>
      <c r="R39" s="201"/>
      <c r="S39" s="201">
        <f>U34+U37</f>
        <v>0</v>
      </c>
      <c r="T39" s="201"/>
      <c r="U39" s="201"/>
      <c r="V39" s="46"/>
      <c r="W39" s="4"/>
    </row>
    <row r="40" spans="1:27" ht="15" customHeight="1" x14ac:dyDescent="0.2">
      <c r="A40" s="117" t="s">
        <v>10</v>
      </c>
      <c r="B40" s="108"/>
      <c r="C40" s="201">
        <f>C39-C41</f>
        <v>8</v>
      </c>
      <c r="D40" s="201"/>
      <c r="E40" s="201">
        <f>E39-E41</f>
        <v>8</v>
      </c>
      <c r="F40" s="201"/>
      <c r="G40" s="201">
        <f>G39-G41</f>
        <v>8</v>
      </c>
      <c r="H40" s="201"/>
      <c r="I40" s="201"/>
      <c r="J40" s="201">
        <f>J39-J41</f>
        <v>8</v>
      </c>
      <c r="K40" s="201"/>
      <c r="L40" s="201"/>
      <c r="M40" s="201">
        <f>M39-M41</f>
        <v>0</v>
      </c>
      <c r="N40" s="201"/>
      <c r="O40" s="201"/>
      <c r="P40" s="201">
        <f>P39-P41</f>
        <v>0</v>
      </c>
      <c r="Q40" s="201"/>
      <c r="R40" s="201"/>
      <c r="S40" s="201">
        <f>S39-S41</f>
        <v>0</v>
      </c>
      <c r="T40" s="201"/>
      <c r="U40" s="201"/>
      <c r="V40" s="4"/>
      <c r="W40" s="4"/>
    </row>
    <row r="41" spans="1:27" ht="15" customHeight="1" x14ac:dyDescent="0.2">
      <c r="A41" s="117" t="s">
        <v>11</v>
      </c>
      <c r="B41" s="108"/>
      <c r="C41" s="202">
        <f>IF(basic_hours_BT=0,IF(C$39=0,0,C$39-$Z$18),IF(basic_hours_BT=1,IF(SUM($B$40:B$40)+C39&lt;$Z$19,0,MAX(0,SUM($B$40:B$40)+C39-$Z$19)),IF(basic_hours_BT=2,0)))</f>
        <v>3.5</v>
      </c>
      <c r="D41" s="202"/>
      <c r="E41" s="202">
        <f>IF(basic_hours_BT=0,IF(E$39=0,0,E$39-$Z$18),IF(basic_hours_BT=1,IF(SUM($B$40:D$40)+E39&lt;$Z$19,0,MAX(0,SUM($B$40:D$40)+E39-$Z$19)),IF(basic_hours_BT=2,0)))</f>
        <v>1.4999999999999964</v>
      </c>
      <c r="F41" s="202"/>
      <c r="G41" s="202">
        <f>IF(basic_hours_BT=0,IF(G$39=0,0,G$39-$Z$18),IF(basic_hours_BT=1,IF(SUM($B$40:F$40)+G39&lt;$Z$19,0,MAX(0,SUM($B$40:F$40)+G39-$Z$19)),IF(basic_hours_BT=2,0)))</f>
        <v>1.9999999999999964</v>
      </c>
      <c r="H41" s="202"/>
      <c r="I41" s="202"/>
      <c r="J41" s="202">
        <f>IF(basic_hours_BT=0,IF(J$39=0,0,J$39-$Z$18),IF(basic_hours_BT=1,IF(SUM($B$40:I$40)+J39&lt;$Z$19,0,MAX(0,SUM($B$40:I$40)+J39-$Z$19)),IF(basic_hours_BT=2,0)))</f>
        <v>1.9999999999999964</v>
      </c>
      <c r="K41" s="202"/>
      <c r="L41" s="202"/>
      <c r="M41" s="202">
        <f>IF(basic_hours_BT=0,IF(M$39=0,0,M$39-$Z$18),IF(basic_hours_BT=1,IF(SUM($B$40:L$40)+M39&lt;$Z$19,0,MAX(0,SUM($B$40:L$40)+M39-$Z$19)),IF(basic_hours_BT=2,0)))</f>
        <v>0</v>
      </c>
      <c r="N41" s="202"/>
      <c r="O41" s="202"/>
      <c r="P41" s="202">
        <f>IF(basic_hours_BT=0,IF(P$39=0,0,P$39-$Z$18),IF(basic_hours_BT=1,IF(SUM($B$40:O$40)+P39&lt;$Z$19,0,MAX(0,SUM($B$40:O$40)+P39-$Z$19)),IF(basic_hours_BT=2,0)))</f>
        <v>0</v>
      </c>
      <c r="Q41" s="202"/>
      <c r="R41" s="202"/>
      <c r="S41" s="202">
        <f>IF(basic_hours_BT=0,IF(S$39=0,0,S$39-$Z$18),IF(basic_hours_BT=1,IF(SUM($B$40:R$40)+S39&lt;$Z$19,0,MAX(0,SUM($B$40:R$40)+S39-$Z$19)),IF(basic_hours_BT=2,0)))</f>
        <v>0</v>
      </c>
      <c r="T41" s="202"/>
      <c r="U41" s="202"/>
      <c r="V41" s="4"/>
      <c r="W41" s="4"/>
      <c r="Y41" s="55"/>
      <c r="Z41" s="57"/>
      <c r="AA41" s="55"/>
    </row>
    <row r="42" spans="1:27" ht="15" customHeight="1" x14ac:dyDescent="0.2">
      <c r="A42" s="117" t="s">
        <v>12</v>
      </c>
      <c r="B42" s="108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4"/>
      <c r="W42" s="4"/>
    </row>
    <row r="43" spans="1:27" ht="15" customHeight="1" x14ac:dyDescent="0.2">
      <c r="A43" s="117" t="s">
        <v>13</v>
      </c>
      <c r="B43" s="108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4"/>
      <c r="W43" s="4"/>
    </row>
    <row r="44" spans="1:27" ht="15" customHeight="1" x14ac:dyDescent="0.2">
      <c r="A44" s="117" t="s">
        <v>14</v>
      </c>
      <c r="B44" s="108"/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03"/>
      <c r="V44" s="4"/>
      <c r="W44" s="4"/>
    </row>
    <row r="45" spans="1:27" ht="5.25" customHeight="1" x14ac:dyDescent="0.2">
      <c r="A45" s="4"/>
      <c r="B45" s="4"/>
      <c r="C45" s="206"/>
      <c r="D45" s="206"/>
      <c r="E45" s="206"/>
      <c r="F45" s="206"/>
      <c r="G45" s="206"/>
      <c r="H45" s="206"/>
      <c r="I45" s="206"/>
      <c r="J45" s="4"/>
      <c r="K45" s="4"/>
      <c r="L45" s="4"/>
      <c r="M45" s="206"/>
      <c r="N45" s="206"/>
      <c r="O45" s="206"/>
      <c r="P45" s="206"/>
      <c r="Q45" s="206"/>
      <c r="R45" s="206"/>
      <c r="S45" s="206"/>
      <c r="T45" s="206"/>
      <c r="U45" s="206"/>
      <c r="V45" s="4"/>
      <c r="W45" s="4"/>
    </row>
    <row r="46" spans="1:27" ht="15" customHeight="1" x14ac:dyDescent="0.2">
      <c r="A46" s="4"/>
      <c r="B46" s="4"/>
      <c r="C46" s="6"/>
      <c r="D46" s="6"/>
      <c r="E46" s="6"/>
      <c r="F46" s="6"/>
      <c r="G46" s="204" t="str">
        <f>A25</f>
        <v>Basic Hours</v>
      </c>
      <c r="H46" s="204"/>
      <c r="I46" s="204"/>
      <c r="J46" s="204" t="str">
        <f>A26</f>
        <v>Overtime</v>
      </c>
      <c r="K46" s="204"/>
      <c r="L46" s="204"/>
      <c r="M46" s="204" t="str">
        <f>A27</f>
        <v>Sick</v>
      </c>
      <c r="N46" s="204"/>
      <c r="O46" s="204"/>
      <c r="P46" s="204" t="str">
        <f>A28</f>
        <v>Vacation</v>
      </c>
      <c r="Q46" s="204"/>
      <c r="R46" s="204"/>
      <c r="S46" s="204" t="str">
        <f>A29</f>
        <v>Holidays</v>
      </c>
      <c r="T46" s="204"/>
      <c r="U46" s="204"/>
      <c r="V46" s="4"/>
      <c r="W46" s="4"/>
    </row>
    <row r="47" spans="1:27" ht="15" customHeight="1" x14ac:dyDescent="0.2">
      <c r="A47" s="4"/>
      <c r="B47" s="4"/>
      <c r="C47" s="6"/>
      <c r="D47" s="6"/>
      <c r="E47" s="118" t="s">
        <v>18</v>
      </c>
      <c r="F47" s="164"/>
      <c r="G47" s="205">
        <f>SUM(C25:U25)+SUM(C40:U40)</f>
        <v>64</v>
      </c>
      <c r="H47" s="205"/>
      <c r="I47" s="205"/>
      <c r="J47" s="205">
        <f>SUM(C26:U26)+SUM(C41:U41)</f>
        <v>17.999999999999979</v>
      </c>
      <c r="K47" s="205"/>
      <c r="L47" s="205"/>
      <c r="M47" s="205">
        <f>SUM(C27:U27)+SUM(C42:U42)</f>
        <v>0</v>
      </c>
      <c r="N47" s="205"/>
      <c r="O47" s="205"/>
      <c r="P47" s="205">
        <f>SUM(C28:U28)+SUM(C43:U43)</f>
        <v>0</v>
      </c>
      <c r="Q47" s="205"/>
      <c r="R47" s="205"/>
      <c r="S47" s="205">
        <f>SUM(C29:U29)+SUM(C44:U44)</f>
        <v>0</v>
      </c>
      <c r="T47" s="205"/>
      <c r="U47" s="205"/>
      <c r="V47" s="4"/>
      <c r="W47" s="4"/>
    </row>
    <row r="48" spans="1:27" ht="15" customHeight="1" x14ac:dyDescent="0.2">
      <c r="A48" s="4"/>
      <c r="B48" s="4"/>
      <c r="C48" s="6"/>
      <c r="D48" s="6"/>
      <c r="E48" s="118" t="s">
        <v>19</v>
      </c>
      <c r="F48" s="165"/>
      <c r="G48" s="124" t="str">
        <f>IF(ISBLANK($H48),"",Settings!$B$24)</f>
        <v>$</v>
      </c>
      <c r="H48" s="207">
        <v>10</v>
      </c>
      <c r="I48" s="210"/>
      <c r="J48" s="124" t="str">
        <f>IF(ISBLANK($K48),"",Settings!$B$24)</f>
        <v>$</v>
      </c>
      <c r="K48" s="210">
        <v>12.5</v>
      </c>
      <c r="L48" s="241"/>
      <c r="M48" s="124" t="str">
        <f>IF(ISBLANK($N48),"",Settings!$B$24)</f>
        <v>$</v>
      </c>
      <c r="N48" s="210">
        <v>10</v>
      </c>
      <c r="O48" s="241"/>
      <c r="P48" s="124" t="str">
        <f>IF(ISBLANK($Q48),"",Settings!$B$24)</f>
        <v>$</v>
      </c>
      <c r="Q48" s="210">
        <v>10</v>
      </c>
      <c r="R48" s="241"/>
      <c r="S48" s="124" t="str">
        <f>IF(ISBLANK($T48),"",Settings!$B$24)</f>
        <v>$</v>
      </c>
      <c r="T48" s="210">
        <v>20</v>
      </c>
      <c r="U48" s="241"/>
      <c r="V48" s="4"/>
      <c r="W48" s="4"/>
    </row>
    <row r="49" spans="1:23" ht="15" customHeight="1" x14ac:dyDescent="0.2">
      <c r="A49" s="4"/>
      <c r="B49" s="4"/>
      <c r="C49" s="6"/>
      <c r="D49" s="6"/>
      <c r="E49" s="119" t="s">
        <v>20</v>
      </c>
      <c r="F49" s="166"/>
      <c r="G49" s="123" t="str">
        <f>IF(ISBLANK($H49),"",Settings!$B$24)</f>
        <v>$</v>
      </c>
      <c r="H49" s="205">
        <f>G47*H48</f>
        <v>640</v>
      </c>
      <c r="I49" s="205"/>
      <c r="J49" s="43" t="str">
        <f>IF(ISBLANK($K49),"",Settings!$B$24)</f>
        <v>$</v>
      </c>
      <c r="K49" s="205">
        <f>J47*K48</f>
        <v>224.99999999999974</v>
      </c>
      <c r="L49" s="205"/>
      <c r="M49" s="43" t="str">
        <f>IF(ISBLANK($N49),"",Settings!$B$24)</f>
        <v>$</v>
      </c>
      <c r="N49" s="205">
        <f>M47*N48</f>
        <v>0</v>
      </c>
      <c r="O49" s="205"/>
      <c r="P49" s="43" t="str">
        <f>IF(ISBLANK($Q49),"",Settings!$B$24)</f>
        <v>$</v>
      </c>
      <c r="Q49" s="205">
        <f>P47*Q48</f>
        <v>0</v>
      </c>
      <c r="R49" s="205"/>
      <c r="S49" s="43" t="str">
        <f>IF(ISBLANK($T49),"",Settings!$B$24)</f>
        <v>$</v>
      </c>
      <c r="T49" s="205">
        <f>S47*T48</f>
        <v>0</v>
      </c>
      <c r="U49" s="205"/>
      <c r="V49" s="4"/>
      <c r="W49" s="4"/>
    </row>
    <row r="50" spans="1:23" ht="6.95" customHeight="1" x14ac:dyDescent="0.2">
      <c r="A50" s="4"/>
      <c r="B50" s="4"/>
      <c r="C50" s="6"/>
      <c r="D50" s="6"/>
      <c r="E50" s="113"/>
      <c r="F50" s="11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"/>
      <c r="W50" s="4"/>
    </row>
    <row r="51" spans="1:23" s="69" customFormat="1" ht="18" customHeight="1" x14ac:dyDescent="0.2">
      <c r="A51" s="131" t="s">
        <v>115</v>
      </c>
      <c r="B51" s="146"/>
      <c r="C51" s="147"/>
      <c r="D51" s="146"/>
      <c r="E51" s="209">
        <f>SUM(G47:U47)</f>
        <v>81.999999999999972</v>
      </c>
      <c r="F51" s="209"/>
      <c r="G51" s="127"/>
      <c r="H51" s="127"/>
      <c r="I51" s="127"/>
      <c r="J51" s="127"/>
      <c r="K51" s="127"/>
      <c r="L51" s="127"/>
      <c r="M51" s="127"/>
      <c r="N51" s="127"/>
      <c r="O51" s="127"/>
      <c r="P51" s="242" t="s">
        <v>21</v>
      </c>
      <c r="Q51" s="242"/>
      <c r="R51" s="242"/>
      <c r="S51" s="129" t="str">
        <f>IF(ISBLANK($T51),"",Settings!$B$24)</f>
        <v>$</v>
      </c>
      <c r="T51" s="209">
        <f>SUM(G49:U49)</f>
        <v>864.99999999999977</v>
      </c>
      <c r="U51" s="209"/>
      <c r="V51" s="146"/>
      <c r="W51" s="146"/>
    </row>
    <row r="52" spans="1:23" s="18" customFormat="1" ht="6.95" customHeight="1" x14ac:dyDescent="0.2"/>
    <row r="53" spans="1:23" s="18" customFormat="1" ht="6.95" customHeight="1" x14ac:dyDescent="0.2">
      <c r="A53" s="4"/>
      <c r="B53" s="4"/>
      <c r="C53" s="6"/>
      <c r="D53" s="6"/>
      <c r="E53" s="4"/>
      <c r="F53" s="4"/>
      <c r="G53" s="43"/>
      <c r="H53" s="43"/>
      <c r="I53" s="43"/>
      <c r="J53" s="43"/>
      <c r="K53" s="43"/>
      <c r="L53" s="43"/>
      <c r="M53" s="43"/>
      <c r="N53" s="43"/>
      <c r="O53" s="43"/>
      <c r="P53" s="132"/>
      <c r="Q53" s="132"/>
      <c r="R53" s="132"/>
      <c r="S53" s="133"/>
      <c r="T53" s="133"/>
      <c r="U53" s="133"/>
      <c r="V53" s="4"/>
      <c r="W53" s="4"/>
    </row>
    <row r="54" spans="1:23" s="18" customFormat="1" ht="15" customHeight="1" x14ac:dyDescent="0.2">
      <c r="A54" s="4"/>
      <c r="B54" s="135"/>
      <c r="C54" s="134" t="str">
        <f>G46</f>
        <v>Basic Hours</v>
      </c>
      <c r="D54" s="4"/>
      <c r="E54" s="4"/>
      <c r="F54" s="220">
        <f>G47/E51</f>
        <v>0.78048780487804903</v>
      </c>
      <c r="G54" s="220"/>
      <c r="H54" s="220"/>
      <c r="I54" s="43"/>
      <c r="J54" s="43"/>
      <c r="K54" s="43"/>
      <c r="L54" s="43"/>
      <c r="M54" s="43"/>
      <c r="N54" s="43"/>
      <c r="O54" s="43"/>
      <c r="P54" s="132"/>
      <c r="Q54" s="132"/>
      <c r="R54" s="132"/>
      <c r="S54" s="133"/>
      <c r="T54" s="133"/>
      <c r="U54" s="133"/>
      <c r="V54" s="4"/>
      <c r="W54" s="4"/>
    </row>
    <row r="55" spans="1:23" s="18" customFormat="1" ht="15" customHeight="1" x14ac:dyDescent="0.2">
      <c r="A55" s="4"/>
      <c r="B55" s="135"/>
      <c r="C55" s="134" t="str">
        <f>J46</f>
        <v>Overtime</v>
      </c>
      <c r="D55" s="4"/>
      <c r="E55" s="4"/>
      <c r="F55" s="220">
        <f>J47/E51</f>
        <v>0.21951219512195103</v>
      </c>
      <c r="G55" s="220"/>
      <c r="H55" s="220"/>
      <c r="I55" s="43"/>
      <c r="J55" s="43"/>
      <c r="K55" s="43"/>
      <c r="L55" s="43"/>
      <c r="M55" s="43"/>
      <c r="N55" s="43"/>
      <c r="O55" s="43"/>
      <c r="P55" s="132"/>
      <c r="Q55" s="132"/>
      <c r="R55" s="132"/>
      <c r="S55" s="133"/>
      <c r="T55" s="133"/>
      <c r="U55" s="133"/>
      <c r="V55" s="4"/>
      <c r="W55" s="4"/>
    </row>
    <row r="56" spans="1:23" s="18" customFormat="1" ht="15" customHeight="1" x14ac:dyDescent="0.2">
      <c r="A56" s="4"/>
      <c r="B56" s="135"/>
      <c r="C56" s="134" t="str">
        <f>M46</f>
        <v>Sick</v>
      </c>
      <c r="D56" s="4"/>
      <c r="E56" s="4"/>
      <c r="F56" s="220">
        <f>M47/E51</f>
        <v>0</v>
      </c>
      <c r="G56" s="220"/>
      <c r="H56" s="220"/>
      <c r="I56" s="43"/>
      <c r="J56" s="43"/>
      <c r="K56" s="43"/>
      <c r="L56" s="43"/>
      <c r="M56" s="43"/>
      <c r="N56" s="43"/>
      <c r="O56" s="43"/>
      <c r="P56" s="132"/>
      <c r="Q56" s="132"/>
      <c r="R56" s="132"/>
      <c r="S56" s="133"/>
      <c r="T56" s="133"/>
      <c r="U56" s="133"/>
      <c r="V56" s="4"/>
      <c r="W56" s="4"/>
    </row>
    <row r="57" spans="1:23" s="18" customFormat="1" ht="15" customHeight="1" x14ac:dyDescent="0.2">
      <c r="A57" s="4"/>
      <c r="B57" s="135"/>
      <c r="C57" s="134" t="str">
        <f>P46</f>
        <v>Vacation</v>
      </c>
      <c r="D57" s="4"/>
      <c r="E57" s="4"/>
      <c r="F57" s="220">
        <f>P47/E51</f>
        <v>0</v>
      </c>
      <c r="G57" s="220"/>
      <c r="H57" s="220"/>
      <c r="I57" s="43"/>
      <c r="J57" s="43"/>
      <c r="K57" s="43"/>
      <c r="L57" s="43"/>
      <c r="M57" s="43"/>
      <c r="N57" s="43"/>
      <c r="O57" s="43"/>
      <c r="P57" s="132"/>
      <c r="Q57" s="132"/>
      <c r="R57" s="132"/>
      <c r="S57" s="133"/>
      <c r="T57" s="133"/>
      <c r="U57" s="133"/>
      <c r="V57" s="4"/>
      <c r="W57" s="4"/>
    </row>
    <row r="58" spans="1:23" s="18" customFormat="1" ht="15" customHeight="1" x14ac:dyDescent="0.2">
      <c r="A58" s="4"/>
      <c r="B58" s="135"/>
      <c r="C58" s="134" t="str">
        <f>S46</f>
        <v>Holidays</v>
      </c>
      <c r="D58" s="4"/>
      <c r="E58" s="4"/>
      <c r="F58" s="220">
        <f>S47/E51</f>
        <v>0</v>
      </c>
      <c r="G58" s="220"/>
      <c r="H58" s="220"/>
      <c r="I58" s="43"/>
      <c r="J58" s="43"/>
      <c r="K58" s="43"/>
      <c r="L58" s="43"/>
      <c r="M58" s="43"/>
      <c r="N58" s="43"/>
      <c r="O58" s="43"/>
      <c r="P58" s="132"/>
      <c r="Q58" s="132"/>
      <c r="R58" s="132"/>
      <c r="S58" s="133"/>
      <c r="T58" s="133"/>
      <c r="U58" s="133"/>
      <c r="V58" s="4"/>
      <c r="W58" s="4"/>
    </row>
    <row r="59" spans="1:23" s="18" customFormat="1" ht="15" customHeight="1" x14ac:dyDescent="0.2">
      <c r="A59" s="4"/>
      <c r="B59" s="4"/>
      <c r="C59" s="6"/>
      <c r="D59" s="6"/>
      <c r="E59" s="113"/>
      <c r="F59" s="113"/>
      <c r="G59" s="43"/>
      <c r="H59" s="43"/>
      <c r="I59" s="43"/>
      <c r="J59" s="43"/>
      <c r="K59" s="43"/>
      <c r="L59" s="43"/>
      <c r="M59" s="43"/>
      <c r="N59" s="43"/>
      <c r="O59" s="43"/>
      <c r="P59" s="132"/>
      <c r="Q59" s="132"/>
      <c r="R59" s="132"/>
      <c r="S59" s="133"/>
      <c r="T59" s="133"/>
      <c r="U59" s="133"/>
      <c r="V59" s="4"/>
      <c r="W59" s="4"/>
    </row>
    <row r="60" spans="1:23" s="18" customFormat="1" ht="15" customHeight="1" x14ac:dyDescent="0.2">
      <c r="A60" s="4"/>
      <c r="B60" s="4"/>
      <c r="C60" s="6"/>
      <c r="D60" s="6"/>
      <c r="E60" s="113"/>
      <c r="F60" s="113"/>
      <c r="G60" s="43"/>
      <c r="H60" s="43"/>
      <c r="I60" s="43"/>
      <c r="J60" s="43"/>
      <c r="K60" s="43"/>
      <c r="L60" s="43"/>
      <c r="M60" s="43"/>
      <c r="N60" s="43"/>
      <c r="O60" s="43"/>
      <c r="P60" s="132"/>
      <c r="Q60" s="132"/>
      <c r="R60" s="132"/>
      <c r="S60" s="133"/>
      <c r="T60" s="133"/>
      <c r="U60" s="133"/>
      <c r="V60" s="4"/>
      <c r="W60" s="4"/>
    </row>
    <row r="61" spans="1:23" s="18" customFormat="1" ht="6.95" customHeight="1" x14ac:dyDescent="0.2">
      <c r="A61" s="4"/>
      <c r="B61" s="4"/>
      <c r="C61" s="6"/>
      <c r="D61" s="6"/>
      <c r="E61" s="113"/>
      <c r="F61" s="113"/>
      <c r="G61" s="43"/>
      <c r="H61" s="43"/>
      <c r="I61" s="43"/>
      <c r="J61" s="43"/>
      <c r="K61" s="43"/>
      <c r="L61" s="43"/>
      <c r="M61" s="43"/>
      <c r="N61" s="43"/>
      <c r="O61" s="43"/>
      <c r="P61" s="132"/>
      <c r="Q61" s="132"/>
      <c r="R61" s="132"/>
      <c r="S61" s="133"/>
      <c r="T61" s="133"/>
      <c r="U61" s="133"/>
      <c r="V61" s="4"/>
      <c r="W61" s="4"/>
    </row>
    <row r="62" spans="1:23" s="18" customFormat="1" x14ac:dyDescent="0.2"/>
    <row r="63" spans="1:23" s="18" customFormat="1" x14ac:dyDescent="0.2"/>
    <row r="64" spans="1:23" s="18" customFormat="1" x14ac:dyDescent="0.2">
      <c r="I64" s="235"/>
      <c r="J64" s="187"/>
      <c r="K64" s="187"/>
      <c r="L64" s="187"/>
      <c r="M64" s="187"/>
      <c r="N64" s="187"/>
      <c r="O64" s="187"/>
      <c r="P64" s="187"/>
      <c r="Q64" s="63"/>
      <c r="R64" s="64"/>
      <c r="S64" s="187"/>
      <c r="T64" s="187"/>
      <c r="U64" s="187"/>
    </row>
    <row r="65" spans="2:21" s="18" customFormat="1" ht="18" customHeight="1" x14ac:dyDescent="0.2">
      <c r="I65" s="136" t="s">
        <v>36</v>
      </c>
      <c r="J65" s="137"/>
      <c r="K65" s="137"/>
      <c r="L65" s="136"/>
      <c r="M65" s="137"/>
      <c r="N65" s="137"/>
      <c r="O65" s="138"/>
      <c r="P65" s="138"/>
      <c r="Q65" s="138"/>
      <c r="R65" s="139"/>
      <c r="S65" s="139" t="s">
        <v>3</v>
      </c>
      <c r="T65" s="139"/>
      <c r="U65" s="138"/>
    </row>
    <row r="66" spans="2:21" s="18" customFormat="1" x14ac:dyDescent="0.2">
      <c r="I66" s="235"/>
      <c r="J66" s="187"/>
      <c r="K66" s="187"/>
      <c r="L66" s="187"/>
      <c r="M66" s="187"/>
      <c r="N66" s="187"/>
      <c r="O66" s="187"/>
      <c r="P66" s="187"/>
      <c r="Q66" s="63"/>
      <c r="R66" s="64"/>
      <c r="S66" s="187"/>
      <c r="T66" s="187"/>
      <c r="U66" s="187"/>
    </row>
    <row r="67" spans="2:21" s="18" customFormat="1" ht="18" customHeight="1" x14ac:dyDescent="0.2">
      <c r="I67" s="136" t="s">
        <v>37</v>
      </c>
      <c r="J67" s="137"/>
      <c r="K67" s="137"/>
      <c r="L67" s="140"/>
      <c r="M67" s="137"/>
      <c r="N67" s="137"/>
      <c r="O67" s="141"/>
      <c r="P67" s="141"/>
      <c r="Q67" s="141"/>
      <c r="R67" s="139"/>
      <c r="S67" s="139" t="s">
        <v>3</v>
      </c>
      <c r="T67" s="139"/>
      <c r="U67" s="138"/>
    </row>
    <row r="68" spans="2:21" x14ac:dyDescent="0.2">
      <c r="B68" s="15"/>
      <c r="C68" s="15"/>
      <c r="D68" s="16"/>
      <c r="E68" s="16"/>
      <c r="F68" s="16"/>
      <c r="G68" s="15"/>
      <c r="H68" s="15"/>
      <c r="I68" s="16"/>
      <c r="J68" s="16"/>
      <c r="K68" s="16"/>
      <c r="L68" s="66"/>
      <c r="M68" s="67"/>
      <c r="N68" s="67"/>
      <c r="O68" s="67"/>
      <c r="P68" s="17"/>
      <c r="Q68" s="17"/>
      <c r="R68" s="17"/>
      <c r="S68" s="17"/>
      <c r="T68" s="17"/>
      <c r="U68" s="68"/>
    </row>
  </sheetData>
  <mergeCells count="200">
    <mergeCell ref="S64:U64"/>
    <mergeCell ref="I66:P66"/>
    <mergeCell ref="S66:U66"/>
    <mergeCell ref="P51:R51"/>
    <mergeCell ref="H49:I49"/>
    <mergeCell ref="K49:L49"/>
    <mergeCell ref="J34:K34"/>
    <mergeCell ref="J36:K36"/>
    <mergeCell ref="J37:K37"/>
    <mergeCell ref="C35:U35"/>
    <mergeCell ref="G34:H34"/>
    <mergeCell ref="G36:H36"/>
    <mergeCell ref="G37:H37"/>
    <mergeCell ref="M34:N34"/>
    <mergeCell ref="M36:N36"/>
    <mergeCell ref="M37:N37"/>
    <mergeCell ref="P34:Q34"/>
    <mergeCell ref="P36:Q36"/>
    <mergeCell ref="P37:Q37"/>
    <mergeCell ref="S34:T34"/>
    <mergeCell ref="S36:T36"/>
    <mergeCell ref="S37:T37"/>
    <mergeCell ref="T48:U48"/>
    <mergeCell ref="Q48:R48"/>
    <mergeCell ref="N48:O48"/>
    <mergeCell ref="K48:L48"/>
    <mergeCell ref="H48:I48"/>
    <mergeCell ref="J18:K18"/>
    <mergeCell ref="J19:K19"/>
    <mergeCell ref="J21:K21"/>
    <mergeCell ref="J22:K22"/>
    <mergeCell ref="G33:H33"/>
    <mergeCell ref="M19:N19"/>
    <mergeCell ref="M21:N21"/>
    <mergeCell ref="M22:N22"/>
    <mergeCell ref="M33:N33"/>
    <mergeCell ref="C20:U20"/>
    <mergeCell ref="J33:K33"/>
    <mergeCell ref="G19:H19"/>
    <mergeCell ref="G21:H21"/>
    <mergeCell ref="G22:H22"/>
    <mergeCell ref="M30:O30"/>
    <mergeCell ref="P18:Q18"/>
    <mergeCell ref="P19:Q19"/>
    <mergeCell ref="P21:Q21"/>
    <mergeCell ref="P22:Q22"/>
    <mergeCell ref="C45:D45"/>
    <mergeCell ref="E45:F45"/>
    <mergeCell ref="G45:I45"/>
    <mergeCell ref="M45:O45"/>
    <mergeCell ref="P46:R46"/>
    <mergeCell ref="P45:R45"/>
    <mergeCell ref="M47:O47"/>
    <mergeCell ref="G46:I46"/>
    <mergeCell ref="J46:L46"/>
    <mergeCell ref="M46:O46"/>
    <mergeCell ref="P47:R47"/>
    <mergeCell ref="G47:I47"/>
    <mergeCell ref="J47:L47"/>
    <mergeCell ref="O4:U4"/>
    <mergeCell ref="O5:U5"/>
    <mergeCell ref="O8:U8"/>
    <mergeCell ref="O9:U9"/>
    <mergeCell ref="O10:U10"/>
    <mergeCell ref="O11:U11"/>
    <mergeCell ref="O13:U13"/>
    <mergeCell ref="S45:U45"/>
    <mergeCell ref="S46:U46"/>
    <mergeCell ref="P44:R44"/>
    <mergeCell ref="S44:U44"/>
    <mergeCell ref="M44:O44"/>
    <mergeCell ref="P33:Q33"/>
    <mergeCell ref="S18:T18"/>
    <mergeCell ref="S19:T19"/>
    <mergeCell ref="S21:T21"/>
    <mergeCell ref="S22:T22"/>
    <mergeCell ref="S33:T33"/>
    <mergeCell ref="C32:U32"/>
    <mergeCell ref="E51:F51"/>
    <mergeCell ref="J42:L42"/>
    <mergeCell ref="M42:O42"/>
    <mergeCell ref="P42:R42"/>
    <mergeCell ref="S42:U42"/>
    <mergeCell ref="C41:D41"/>
    <mergeCell ref="E41:F41"/>
    <mergeCell ref="G41:I41"/>
    <mergeCell ref="T51:U51"/>
    <mergeCell ref="J41:L41"/>
    <mergeCell ref="J43:L43"/>
    <mergeCell ref="M43:O43"/>
    <mergeCell ref="P43:R43"/>
    <mergeCell ref="S43:U43"/>
    <mergeCell ref="C42:D42"/>
    <mergeCell ref="E42:F42"/>
    <mergeCell ref="G42:I42"/>
    <mergeCell ref="C43:D43"/>
    <mergeCell ref="E43:F43"/>
    <mergeCell ref="G43:I43"/>
    <mergeCell ref="C44:D44"/>
    <mergeCell ref="E44:F44"/>
    <mergeCell ref="G44:I44"/>
    <mergeCell ref="J44:L44"/>
    <mergeCell ref="E30:F30"/>
    <mergeCell ref="G30:I30"/>
    <mergeCell ref="S40:U40"/>
    <mergeCell ref="C31:D31"/>
    <mergeCell ref="E31:F31"/>
    <mergeCell ref="S31:U31"/>
    <mergeCell ref="C39:D39"/>
    <mergeCell ref="E39:F39"/>
    <mergeCell ref="G39:I39"/>
    <mergeCell ref="J39:L39"/>
    <mergeCell ref="M39:O39"/>
    <mergeCell ref="P39:R39"/>
    <mergeCell ref="S39:U39"/>
    <mergeCell ref="C40:D40"/>
    <mergeCell ref="E40:F40"/>
    <mergeCell ref="G40:I40"/>
    <mergeCell ref="J40:L40"/>
    <mergeCell ref="M40:O40"/>
    <mergeCell ref="P40:R40"/>
    <mergeCell ref="C28:D28"/>
    <mergeCell ref="E28:F28"/>
    <mergeCell ref="G28:I28"/>
    <mergeCell ref="F58:H58"/>
    <mergeCell ref="J28:L28"/>
    <mergeCell ref="M28:O28"/>
    <mergeCell ref="P28:R28"/>
    <mergeCell ref="S28:U28"/>
    <mergeCell ref="C29:D29"/>
    <mergeCell ref="E29:F29"/>
    <mergeCell ref="G29:I29"/>
    <mergeCell ref="F57:H57"/>
    <mergeCell ref="J29:L29"/>
    <mergeCell ref="M29:O29"/>
    <mergeCell ref="P30:R30"/>
    <mergeCell ref="S30:U30"/>
    <mergeCell ref="G31:I31"/>
    <mergeCell ref="J31:L31"/>
    <mergeCell ref="M31:O31"/>
    <mergeCell ref="P31:R31"/>
    <mergeCell ref="F54:H54"/>
    <mergeCell ref="F55:H55"/>
    <mergeCell ref="F56:H56"/>
    <mergeCell ref="C30:D30"/>
    <mergeCell ref="C27:D27"/>
    <mergeCell ref="E27:F27"/>
    <mergeCell ref="G27:I27"/>
    <mergeCell ref="C17:U17"/>
    <mergeCell ref="J27:L27"/>
    <mergeCell ref="M27:O27"/>
    <mergeCell ref="P27:R27"/>
    <mergeCell ref="S27:U27"/>
    <mergeCell ref="C26:D26"/>
    <mergeCell ref="E26:F26"/>
    <mergeCell ref="E24:F24"/>
    <mergeCell ref="G24:I24"/>
    <mergeCell ref="J24:L24"/>
    <mergeCell ref="Y25:Z25"/>
    <mergeCell ref="A15:A16"/>
    <mergeCell ref="C15:U15"/>
    <mergeCell ref="C16:D16"/>
    <mergeCell ref="E16:F16"/>
    <mergeCell ref="G16:I16"/>
    <mergeCell ref="J16:L16"/>
    <mergeCell ref="M24:O24"/>
    <mergeCell ref="P24:R24"/>
    <mergeCell ref="S24:U24"/>
    <mergeCell ref="C25:D25"/>
    <mergeCell ref="E25:F25"/>
    <mergeCell ref="G25:I25"/>
    <mergeCell ref="J25:L25"/>
    <mergeCell ref="M25:O25"/>
    <mergeCell ref="P25:R25"/>
    <mergeCell ref="C24:D24"/>
    <mergeCell ref="S25:U25"/>
    <mergeCell ref="G18:H18"/>
    <mergeCell ref="M18:N18"/>
    <mergeCell ref="Y17:Z17"/>
    <mergeCell ref="M16:O16"/>
    <mergeCell ref="I64:P64"/>
    <mergeCell ref="P16:R16"/>
    <mergeCell ref="S16:U16"/>
    <mergeCell ref="Y21:Z21"/>
    <mergeCell ref="Y22:Z22"/>
    <mergeCell ref="Y24:Z24"/>
    <mergeCell ref="G26:I26"/>
    <mergeCell ref="J26:L26"/>
    <mergeCell ref="M26:O26"/>
    <mergeCell ref="P26:R26"/>
    <mergeCell ref="S26:U26"/>
    <mergeCell ref="P29:R29"/>
    <mergeCell ref="S29:U29"/>
    <mergeCell ref="M41:O41"/>
    <mergeCell ref="P41:R41"/>
    <mergeCell ref="S41:U41"/>
    <mergeCell ref="S47:U47"/>
    <mergeCell ref="N49:O49"/>
    <mergeCell ref="Q49:R49"/>
    <mergeCell ref="T49:U49"/>
  </mergeCells>
  <phoneticPr fontId="10" type="noConversion"/>
  <conditionalFormatting sqref="W1">
    <cfRule type="expression" dxfId="38" priority="1" stopIfTrue="1">
      <formula>IF($X$2="No Color",TRUE,FALSE)</formula>
    </cfRule>
    <cfRule type="expression" dxfId="37" priority="2" stopIfTrue="1">
      <formula>IF($X$2="Red",TRUE,FALSE)</formula>
    </cfRule>
    <cfRule type="expression" dxfId="36" priority="3" stopIfTrue="1">
      <formula>IF($X$2="Green",TRUE,FALSE)</formula>
    </cfRule>
  </conditionalFormatting>
  <conditionalFormatting sqref="V1">
    <cfRule type="expression" dxfId="35" priority="4" stopIfTrue="1">
      <formula>IF($W$2="No Color",TRUE,FALSE)</formula>
    </cfRule>
    <cfRule type="expression" dxfId="34" priority="5" stopIfTrue="1">
      <formula>IF($W$2="Red",TRUE,FALSE)</formula>
    </cfRule>
    <cfRule type="expression" dxfId="33" priority="6" stopIfTrue="1">
      <formula>IF($W$2="Green",TRUE,FALSE)</formula>
    </cfRule>
  </conditionalFormatting>
  <conditionalFormatting sqref="C16:U16 Y17:Z17 Y24:Z24 C31:U31 Y21:Z21 G46:U46">
    <cfRule type="expression" dxfId="32" priority="7" stopIfTrue="1">
      <formula>IF($W$2="No Color",TRUE,FALSE)</formula>
    </cfRule>
    <cfRule type="expression" dxfId="31" priority="8" stopIfTrue="1">
      <formula>IF($W$2="Red",TRUE,FALSE)</formula>
    </cfRule>
    <cfRule type="expression" dxfId="30" priority="9" stopIfTrue="1">
      <formula>IF($W$2="Green",TRUE,FALSE)</formula>
    </cfRule>
  </conditionalFormatting>
  <conditionalFormatting sqref="D18 F18 I18 L18 O18 R18 U18 D21 F21 I21 L21 O21 R21 U21 D33 F33 I33 L33 O33 R33 U33 U36 R36 O36 L36 I36 F36 D36">
    <cfRule type="expression" dxfId="29" priority="10" stopIfTrue="1">
      <formula>IF($W$2="No Color",TRUE,FALSE)</formula>
    </cfRule>
    <cfRule type="expression" dxfId="28" priority="11" stopIfTrue="1">
      <formula>IF($W$2="Red",TRUE,FALSE)</formula>
    </cfRule>
    <cfRule type="expression" dxfId="27" priority="12" stopIfTrue="1">
      <formula>IF($W$2="Green",TRUE,FALSE)</formula>
    </cfRule>
  </conditionalFormatting>
  <conditionalFormatting sqref="D19 F19 I19 L19 O19 R19 U19 U22 R22 O22 L22 I22 F22 D22 D34 F34 I34 L34 O34 R34 U34 U37 R37 O37 L37 I37 F37 D37">
    <cfRule type="expression" dxfId="26" priority="13" stopIfTrue="1">
      <formula>IF($W$2="No Color",TRUE,FALSE)</formula>
    </cfRule>
    <cfRule type="expression" dxfId="25" priority="14" stopIfTrue="1">
      <formula>IF($W$2="Red",TRUE,FALSE)</formula>
    </cfRule>
    <cfRule type="expression" dxfId="24" priority="15" stopIfTrue="1">
      <formula>IF($W$2="Green",TRUE,FALSE)</formula>
    </cfRule>
  </conditionalFormatting>
  <dataValidations disablePrompts="1" count="2">
    <dataValidation type="list" allowBlank="1" showInputMessage="1" showErrorMessage="1" prompt="Select method for calculating overtime from this drop down menu._x000a_1. off daily basic hours - as hours above the daily minimum hours specified_x000a_2. off weekly basic hours as hours above weekly minimum hours specified_x000a_3. add to the basic hours - as basic hours" sqref="Y22:Z22">
      <formula1>"off daily basic hours, off weekly basic hours, add to the basic hours"</formula1>
    </dataValidation>
    <dataValidation type="time" allowBlank="1" showInputMessage="1" showErrorMessage="1" errorTitle="Incorrect Time Format" error="Time should be entered in the following format: 12:00 AM" sqref="C18:C19 C36:C38 E36:E38 E33:E34 G33:H34 J33:K34 M33:N34 P33:Q34 S33:T34 S36:T38 P36:Q38 M36:N38 J36:K38 G36:H38 C33:C34 C21:C23 E21:E23 E18:E19 G18:H19 J18:K19 M18:N19 P18:Q19 S18:T19 S21:T23 P21:Q23 M21:N23 J21:K23 G21:H23">
      <formula1>0</formula1>
      <formula2>0.999988425925926</formula2>
    </dataValidation>
  </dataValidations>
  <hyperlinks>
    <hyperlink ref="O10" r:id="rId1"/>
  </hyperlinks>
  <pageMargins left="0.15748031496062992" right="0.15748031496062992" top="0.19685039370078741" bottom="0.19685039370078741" header="0.51181102362204722" footer="0.31496062992125984"/>
  <pageSetup paperSize="9" scale="85"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6"/>
  </sheetPr>
  <dimension ref="A1:AB54"/>
  <sheetViews>
    <sheetView showGridLines="0" topLeftCell="A10" workbookViewId="0">
      <selection activeCell="AA35" sqref="AA35"/>
    </sheetView>
  </sheetViews>
  <sheetFormatPr defaultRowHeight="12.75" x14ac:dyDescent="0.2"/>
  <cols>
    <col min="1" max="1" width="8" style="14" customWidth="1"/>
    <col min="2" max="2" width="6" style="14" customWidth="1"/>
    <col min="3" max="6" width="7.7109375" style="14" customWidth="1"/>
    <col min="7" max="8" width="3.7109375" style="14" customWidth="1"/>
    <col min="9" max="9" width="7.7109375" style="14" customWidth="1"/>
    <col min="10" max="11" width="3.7109375" style="14" customWidth="1"/>
    <col min="12" max="12" width="7.7109375" style="14" customWidth="1"/>
    <col min="13" max="14" width="3.7109375" style="14" customWidth="1"/>
    <col min="15" max="15" width="7.7109375" style="14" customWidth="1"/>
    <col min="16" max="17" width="3.7109375" style="14" customWidth="1"/>
    <col min="18" max="18" width="7.7109375" style="14" customWidth="1"/>
    <col min="19" max="20" width="3.7109375" style="14" customWidth="1"/>
    <col min="21" max="21" width="7.7109375" style="14" customWidth="1"/>
    <col min="22" max="22" width="1.140625" style="14" customWidth="1"/>
    <col min="23" max="23" width="5.85546875" style="14" hidden="1" customWidth="1"/>
    <col min="24" max="24" width="3.7109375" style="14" customWidth="1"/>
    <col min="25" max="25" width="9.7109375" style="14" customWidth="1"/>
    <col min="26" max="26" width="12.140625" style="14" customWidth="1"/>
    <col min="27" max="16384" width="9.140625" style="14"/>
  </cols>
  <sheetData>
    <row r="1" spans="1:26" s="145" customFormat="1" ht="35.1" customHeight="1" x14ac:dyDescent="0.2">
      <c r="A1" s="83" t="str">
        <f>IF(Settings!$E$5="Enable",Settings!$B$5,"")</f>
        <v>My Company name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51" t="s">
        <v>79</v>
      </c>
      <c r="W1" s="51"/>
      <c r="X1" s="153"/>
    </row>
    <row r="2" spans="1:26" s="157" customFormat="1" ht="18" customHeight="1" x14ac:dyDescent="0.2">
      <c r="A2" s="85" t="str">
        <f>IF(Settings!$E$6="Enable",Settings!$B$6,"")</f>
        <v>My company slogan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6"/>
      <c r="W2" s="157" t="str">
        <f>Settings!B28</f>
        <v>Blue</v>
      </c>
    </row>
    <row r="3" spans="1:26" ht="18" customHeigh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</row>
    <row r="4" spans="1:26" ht="18" customHeight="1" x14ac:dyDescent="0.25">
      <c r="A4" s="52"/>
      <c r="B4" s="52"/>
      <c r="C4" s="52"/>
      <c r="D4" s="52"/>
      <c r="E4" s="52"/>
      <c r="F4" s="52"/>
      <c r="G4" s="52"/>
      <c r="H4" s="52"/>
      <c r="I4" s="52"/>
      <c r="J4" s="86" t="s">
        <v>32</v>
      </c>
      <c r="K4" s="86"/>
      <c r="L4" s="52"/>
      <c r="M4" s="52"/>
      <c r="N4" s="52"/>
      <c r="O4" s="211" t="s">
        <v>33</v>
      </c>
      <c r="P4" s="212"/>
      <c r="Q4" s="212"/>
      <c r="R4" s="212"/>
      <c r="S4" s="212"/>
      <c r="T4" s="212"/>
      <c r="U4" s="213"/>
      <c r="V4" s="52"/>
      <c r="W4" s="52"/>
    </row>
    <row r="5" spans="1:26" ht="18" customHeight="1" x14ac:dyDescent="0.25">
      <c r="A5" s="52"/>
      <c r="B5" s="52"/>
      <c r="C5" s="52"/>
      <c r="D5" s="52"/>
      <c r="E5" s="52"/>
      <c r="F5" s="52"/>
      <c r="G5" s="52"/>
      <c r="H5" s="52"/>
      <c r="I5" s="52"/>
      <c r="J5" s="86" t="s">
        <v>34</v>
      </c>
      <c r="K5" s="86"/>
      <c r="L5" s="52"/>
      <c r="M5" s="52"/>
      <c r="N5" s="52"/>
      <c r="O5" s="211" t="s">
        <v>35</v>
      </c>
      <c r="P5" s="212"/>
      <c r="Q5" s="212"/>
      <c r="R5" s="212"/>
      <c r="S5" s="212"/>
      <c r="T5" s="212"/>
      <c r="U5" s="213"/>
      <c r="V5" s="52"/>
      <c r="W5" s="52"/>
    </row>
    <row r="6" spans="1:26" ht="18" customHeight="1" x14ac:dyDescent="0.25">
      <c r="A6" s="52"/>
      <c r="B6" s="52"/>
      <c r="C6" s="52"/>
      <c r="D6" s="52"/>
      <c r="E6" s="52"/>
      <c r="F6" s="52"/>
      <c r="G6" s="52"/>
      <c r="H6" s="52"/>
      <c r="I6" s="52"/>
      <c r="J6" s="87"/>
      <c r="K6" s="87"/>
      <c r="L6" s="52"/>
      <c r="M6" s="52"/>
      <c r="N6" s="52"/>
      <c r="O6" s="90"/>
      <c r="P6" s="90"/>
      <c r="Q6" s="90"/>
      <c r="R6" s="87"/>
      <c r="S6" s="87"/>
      <c r="T6" s="87"/>
      <c r="U6" s="87"/>
      <c r="V6" s="52"/>
      <c r="W6" s="52"/>
    </row>
    <row r="7" spans="1:26" ht="18" customHeight="1" x14ac:dyDescent="0.25">
      <c r="A7" s="52"/>
      <c r="B7" s="52"/>
      <c r="C7" s="52"/>
      <c r="D7" s="52"/>
      <c r="E7" s="52"/>
      <c r="F7" s="52"/>
      <c r="G7" s="52"/>
      <c r="H7" s="52"/>
      <c r="I7" s="52"/>
      <c r="J7" s="88"/>
      <c r="K7" s="88"/>
      <c r="L7" s="52"/>
      <c r="M7" s="52"/>
      <c r="N7" s="52"/>
      <c r="O7" s="87"/>
      <c r="P7" s="87"/>
      <c r="Q7" s="87"/>
      <c r="R7" s="87"/>
      <c r="S7" s="87"/>
      <c r="T7" s="87"/>
      <c r="U7" s="87"/>
      <c r="V7" s="52"/>
      <c r="W7" s="52"/>
    </row>
    <row r="8" spans="1:26" ht="18" customHeight="1" x14ac:dyDescent="0.25">
      <c r="A8" s="92" t="str">
        <f>Settings!B10&amp;" "&amp;Settings!B11</f>
        <v>111 Street</v>
      </c>
      <c r="B8" s="82"/>
      <c r="C8" s="82"/>
      <c r="D8" s="82"/>
      <c r="E8" s="82"/>
      <c r="F8" s="52"/>
      <c r="G8" s="52"/>
      <c r="H8" s="52"/>
      <c r="I8" s="52"/>
      <c r="J8" s="89" t="s">
        <v>25</v>
      </c>
      <c r="K8" s="89"/>
      <c r="L8" s="52"/>
      <c r="M8" s="52"/>
      <c r="N8" s="52"/>
      <c r="O8" s="214" t="s">
        <v>26</v>
      </c>
      <c r="P8" s="215"/>
      <c r="Q8" s="215"/>
      <c r="R8" s="215"/>
      <c r="S8" s="215"/>
      <c r="T8" s="215"/>
      <c r="U8" s="216"/>
      <c r="V8" s="52"/>
      <c r="W8" s="52"/>
    </row>
    <row r="9" spans="1:26" ht="18" customHeight="1" x14ac:dyDescent="0.25">
      <c r="A9" s="92" t="str">
        <f>Settings!B12&amp;", "&amp;Settings!B13&amp;", "&amp;Settings!B14&amp;", "&amp;Settings!B15</f>
        <v>Town/City, County, ST, 00000</v>
      </c>
      <c r="B9" s="82"/>
      <c r="C9" s="82"/>
      <c r="D9" s="82"/>
      <c r="E9" s="82"/>
      <c r="F9" s="52"/>
      <c r="G9" s="52"/>
      <c r="H9" s="52"/>
      <c r="I9" s="52"/>
      <c r="J9" s="89" t="s">
        <v>27</v>
      </c>
      <c r="K9" s="89"/>
      <c r="L9" s="52"/>
      <c r="M9" s="52"/>
      <c r="N9" s="52"/>
      <c r="O9" s="214" t="s">
        <v>28</v>
      </c>
      <c r="P9" s="215"/>
      <c r="Q9" s="215"/>
      <c r="R9" s="215"/>
      <c r="S9" s="215"/>
      <c r="T9" s="215"/>
      <c r="U9" s="216"/>
      <c r="V9" s="52"/>
      <c r="W9" s="52"/>
    </row>
    <row r="10" spans="1:26" ht="18" customHeight="1" x14ac:dyDescent="0.25">
      <c r="A10" s="93" t="str">
        <f>Settings!B17</f>
        <v>0-000-000-0000</v>
      </c>
      <c r="B10" s="82"/>
      <c r="C10" s="82"/>
      <c r="D10" s="82"/>
      <c r="E10" s="82"/>
      <c r="F10" s="52"/>
      <c r="G10" s="52"/>
      <c r="H10" s="52"/>
      <c r="I10" s="52"/>
      <c r="J10" s="89" t="s">
        <v>29</v>
      </c>
      <c r="K10" s="89"/>
      <c r="L10" s="52"/>
      <c r="M10" s="52"/>
      <c r="N10" s="52"/>
      <c r="O10" s="221" t="s">
        <v>30</v>
      </c>
      <c r="P10" s="222"/>
      <c r="Q10" s="222"/>
      <c r="R10" s="223"/>
      <c r="S10" s="223"/>
      <c r="T10" s="223"/>
      <c r="U10" s="224"/>
      <c r="V10" s="52"/>
      <c r="W10" s="52"/>
    </row>
    <row r="11" spans="1:26" ht="18" customHeight="1" x14ac:dyDescent="0.25">
      <c r="A11" s="93" t="str">
        <f>Settings!B18</f>
        <v>0-000-000-0000</v>
      </c>
      <c r="B11" s="82"/>
      <c r="C11" s="82"/>
      <c r="D11" s="82"/>
      <c r="E11" s="82"/>
      <c r="F11" s="52"/>
      <c r="G11" s="52"/>
      <c r="H11" s="52"/>
      <c r="I11" s="52"/>
      <c r="J11" s="89" t="s">
        <v>22</v>
      </c>
      <c r="K11" s="89"/>
      <c r="L11" s="52"/>
      <c r="M11" s="52"/>
      <c r="N11" s="52"/>
      <c r="O11" s="225" t="s">
        <v>26</v>
      </c>
      <c r="P11" s="226"/>
      <c r="Q11" s="226"/>
      <c r="R11" s="226"/>
      <c r="S11" s="226"/>
      <c r="T11" s="226"/>
      <c r="U11" s="227"/>
      <c r="V11" s="52"/>
      <c r="W11" s="52"/>
    </row>
    <row r="12" spans="1:26" ht="18" customHeight="1" x14ac:dyDescent="0.25">
      <c r="A12" s="93" t="str">
        <f>Settings!B19</f>
        <v>info@yourcompanysite.com</v>
      </c>
      <c r="B12" s="95"/>
      <c r="C12" s="95"/>
      <c r="D12" s="95"/>
      <c r="E12" s="95"/>
      <c r="F12" s="12"/>
      <c r="G12" s="12"/>
      <c r="H12" s="12"/>
      <c r="I12" s="12"/>
      <c r="J12" s="69"/>
      <c r="K12" s="69"/>
      <c r="L12" s="53"/>
      <c r="M12" s="18"/>
      <c r="N12" s="18"/>
      <c r="O12" s="91"/>
      <c r="P12" s="91"/>
      <c r="Q12" s="91"/>
      <c r="R12" s="91"/>
      <c r="S12" s="91"/>
      <c r="T12" s="91"/>
      <c r="U12" s="91"/>
      <c r="V12" s="52"/>
      <c r="W12" s="52"/>
    </row>
    <row r="13" spans="1:26" ht="18" customHeight="1" x14ac:dyDescent="0.25">
      <c r="A13" s="93" t="str">
        <f>Settings!B20</f>
        <v>www.yourcompanysite.com</v>
      </c>
      <c r="B13" s="95"/>
      <c r="C13" s="95"/>
      <c r="D13" s="95"/>
      <c r="E13" s="94"/>
      <c r="F13" s="12"/>
      <c r="G13" s="12"/>
      <c r="H13" s="12"/>
      <c r="I13" s="12"/>
      <c r="J13" s="89" t="s">
        <v>31</v>
      </c>
      <c r="K13" s="89"/>
      <c r="L13" s="53"/>
      <c r="M13" s="18"/>
      <c r="N13" s="18"/>
      <c r="O13" s="228">
        <v>41449</v>
      </c>
      <c r="P13" s="229"/>
      <c r="Q13" s="229"/>
      <c r="R13" s="229"/>
      <c r="S13" s="229"/>
      <c r="T13" s="229"/>
      <c r="U13" s="230"/>
      <c r="V13" s="52"/>
      <c r="W13" s="52"/>
    </row>
    <row r="14" spans="1:26" s="18" customFormat="1" ht="18" customHeight="1" x14ac:dyDescent="0.2">
      <c r="A14" s="160"/>
      <c r="B14" s="160"/>
      <c r="C14" s="160"/>
      <c r="D14" s="160"/>
      <c r="E14" s="160"/>
      <c r="F14" s="160"/>
      <c r="G14" s="160"/>
      <c r="H14" s="160"/>
      <c r="I14" s="160"/>
      <c r="L14" s="160"/>
      <c r="M14" s="160"/>
      <c r="N14" s="160"/>
      <c r="O14" s="161"/>
      <c r="P14" s="159"/>
      <c r="Q14" s="159"/>
      <c r="R14" s="159"/>
      <c r="S14" s="160"/>
      <c r="T14" s="160"/>
      <c r="U14" s="160"/>
    </row>
    <row r="15" spans="1:26" ht="5.25" customHeight="1" x14ac:dyDescent="0.3">
      <c r="A15" s="206"/>
      <c r="B15" s="6"/>
      <c r="C15" s="198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45"/>
      <c r="W15" s="4"/>
      <c r="Y15" s="25"/>
      <c r="Z15" s="24"/>
    </row>
    <row r="16" spans="1:26" ht="18" customHeight="1" x14ac:dyDescent="0.2">
      <c r="A16" s="206"/>
      <c r="B16" s="6"/>
      <c r="C16" s="194">
        <f>IF($O$13=0,"",$O$13)</f>
        <v>41449</v>
      </c>
      <c r="D16" s="194"/>
      <c r="E16" s="194">
        <f>IF($O$13=0,"",$O$13+1)</f>
        <v>41450</v>
      </c>
      <c r="F16" s="194"/>
      <c r="G16" s="194">
        <f>IF($O$13=0,"",$O$13+2)</f>
        <v>41451</v>
      </c>
      <c r="H16" s="194"/>
      <c r="I16" s="194"/>
      <c r="J16" s="194">
        <f>IF($O$13=0,"",$O$13+3)</f>
        <v>41452</v>
      </c>
      <c r="K16" s="194"/>
      <c r="L16" s="194"/>
      <c r="M16" s="194">
        <f>IF($O$13=0,"",$O$13+4)</f>
        <v>41453</v>
      </c>
      <c r="N16" s="194"/>
      <c r="O16" s="194"/>
      <c r="P16" s="194">
        <f>IF($O$13=0,"",$O$13+5)</f>
        <v>41454</v>
      </c>
      <c r="Q16" s="194"/>
      <c r="R16" s="194"/>
      <c r="S16" s="194">
        <f>IF($O$13=0,"",$O$13+6)</f>
        <v>41455</v>
      </c>
      <c r="T16" s="194"/>
      <c r="U16" s="194"/>
      <c r="V16" s="46"/>
      <c r="W16" s="4"/>
    </row>
    <row r="17" spans="1:28" ht="18" customHeight="1" x14ac:dyDescent="0.2">
      <c r="A17" s="6"/>
      <c r="B17" s="6"/>
      <c r="C17" s="231" t="s">
        <v>111</v>
      </c>
      <c r="D17" s="231"/>
      <c r="E17" s="231"/>
      <c r="F17" s="231"/>
      <c r="G17" s="231"/>
      <c r="H17" s="231"/>
      <c r="I17" s="231"/>
      <c r="J17" s="231"/>
      <c r="K17" s="231"/>
      <c r="L17" s="231"/>
      <c r="M17" s="231"/>
      <c r="N17" s="231"/>
      <c r="O17" s="231"/>
      <c r="P17" s="231"/>
      <c r="Q17" s="231"/>
      <c r="R17" s="231"/>
      <c r="S17" s="231"/>
      <c r="T17" s="231"/>
      <c r="U17" s="231"/>
      <c r="V17" s="46"/>
      <c r="W17" s="4"/>
      <c r="Y17" s="246" t="s">
        <v>10</v>
      </c>
      <c r="Z17" s="247"/>
    </row>
    <row r="18" spans="1:28" ht="18" customHeight="1" x14ac:dyDescent="0.2">
      <c r="A18" s="114" t="s">
        <v>0</v>
      </c>
      <c r="B18" s="112"/>
      <c r="C18" s="102">
        <v>0.95833333333333337</v>
      </c>
      <c r="D18" s="103" t="s">
        <v>1</v>
      </c>
      <c r="E18" s="102">
        <v>0.95833333333333337</v>
      </c>
      <c r="F18" s="103" t="s">
        <v>1</v>
      </c>
      <c r="G18" s="232">
        <v>0.52083333333333337</v>
      </c>
      <c r="H18" s="232"/>
      <c r="I18" s="103" t="s">
        <v>1</v>
      </c>
      <c r="J18" s="232">
        <v>0.52083333333333337</v>
      </c>
      <c r="K18" s="232"/>
      <c r="L18" s="103" t="s">
        <v>1</v>
      </c>
      <c r="M18" s="232"/>
      <c r="N18" s="232"/>
      <c r="O18" s="103" t="s">
        <v>1</v>
      </c>
      <c r="P18" s="232"/>
      <c r="Q18" s="232"/>
      <c r="R18" s="103" t="s">
        <v>1</v>
      </c>
      <c r="S18" s="232"/>
      <c r="T18" s="232"/>
      <c r="U18" s="103" t="s">
        <v>1</v>
      </c>
      <c r="V18" s="46"/>
      <c r="W18" s="4"/>
      <c r="Y18" s="47" t="s">
        <v>15</v>
      </c>
      <c r="Z18" s="19">
        <v>8</v>
      </c>
    </row>
    <row r="19" spans="1:28" ht="18" customHeight="1" x14ac:dyDescent="0.2">
      <c r="A19" s="114" t="s">
        <v>2</v>
      </c>
      <c r="B19" s="112"/>
      <c r="C19" s="102">
        <v>0.22916666666666666</v>
      </c>
      <c r="D19" s="152">
        <f>IF(OR(C18="",C19=""),0,IF(C19&lt;C18,C19+1-C18,C19-C18))</f>
        <v>0.27083333333333337</v>
      </c>
      <c r="E19" s="102">
        <v>0.27083333333333331</v>
      </c>
      <c r="F19" s="152">
        <f>IF(OR(E18="",E19=""),0,IF(E19&lt;E18,E19+1-E18,E19-E18))</f>
        <v>0.31249999999999989</v>
      </c>
      <c r="G19" s="232">
        <v>0.72916666666666663</v>
      </c>
      <c r="H19" s="232"/>
      <c r="I19" s="152">
        <f>IF(OR(G18="",G19=""),0,IF(G19&lt;G18,G19+1-G18,G19-G18))</f>
        <v>0.20833333333333326</v>
      </c>
      <c r="J19" s="232">
        <v>0.70833333333333337</v>
      </c>
      <c r="K19" s="232"/>
      <c r="L19" s="152">
        <f>IF(OR(J18="",J19=""),0,IF(J19&lt;J18,J19+1-J18,J19-J18))</f>
        <v>0.1875</v>
      </c>
      <c r="M19" s="232"/>
      <c r="N19" s="232"/>
      <c r="O19" s="152">
        <f>IF(OR(M18="",M19=""),0,IF(M19&lt;M18,M19+1-M18,M19-M18))</f>
        <v>0</v>
      </c>
      <c r="P19" s="232"/>
      <c r="Q19" s="232"/>
      <c r="R19" s="152">
        <f>IF(OR(P18="",P19=""),0,IF(P19&lt;P18,P19+1-P18,P19-P18))</f>
        <v>0</v>
      </c>
      <c r="S19" s="232"/>
      <c r="T19" s="232"/>
      <c r="U19" s="152">
        <f>IF(OR(S18="",S19=""),0,IF(S19&lt;S18,S19+1-S18,S19-S18))</f>
        <v>0</v>
      </c>
      <c r="V19" s="46"/>
      <c r="W19" s="4"/>
      <c r="Y19" s="48" t="s">
        <v>16</v>
      </c>
      <c r="Z19" s="19">
        <v>40</v>
      </c>
    </row>
    <row r="20" spans="1:28" ht="18" customHeight="1" x14ac:dyDescent="0.2">
      <c r="A20" s="158"/>
      <c r="B20" s="149"/>
      <c r="C20" s="195" t="s">
        <v>112</v>
      </c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6"/>
      <c r="V20" s="5"/>
      <c r="W20" s="4"/>
      <c r="Z20" s="154"/>
    </row>
    <row r="21" spans="1:28" ht="18" customHeight="1" x14ac:dyDescent="0.2">
      <c r="A21" s="114" t="s">
        <v>0</v>
      </c>
      <c r="B21" s="112"/>
      <c r="C21" s="102">
        <v>0.25</v>
      </c>
      <c r="D21" s="103" t="s">
        <v>1</v>
      </c>
      <c r="E21" s="102">
        <v>0.35416666666666669</v>
      </c>
      <c r="F21" s="103" t="s">
        <v>1</v>
      </c>
      <c r="G21" s="232">
        <v>0.77083333333333337</v>
      </c>
      <c r="H21" s="232"/>
      <c r="I21" s="103" t="s">
        <v>1</v>
      </c>
      <c r="J21" s="232">
        <v>0.77083333333333337</v>
      </c>
      <c r="K21" s="232"/>
      <c r="L21" s="103" t="s">
        <v>1</v>
      </c>
      <c r="M21" s="232"/>
      <c r="N21" s="232"/>
      <c r="O21" s="103" t="s">
        <v>1</v>
      </c>
      <c r="P21" s="232"/>
      <c r="Q21" s="232"/>
      <c r="R21" s="103" t="s">
        <v>1</v>
      </c>
      <c r="S21" s="232"/>
      <c r="T21" s="232"/>
      <c r="U21" s="103" t="s">
        <v>1</v>
      </c>
      <c r="V21" s="46"/>
      <c r="W21" s="4"/>
      <c r="Y21" s="250" t="s">
        <v>17</v>
      </c>
      <c r="Z21" s="251"/>
    </row>
    <row r="22" spans="1:28" ht="18" customHeight="1" x14ac:dyDescent="0.2">
      <c r="A22" s="114" t="s">
        <v>2</v>
      </c>
      <c r="B22" s="112"/>
      <c r="C22" s="102">
        <v>0.45833333333333331</v>
      </c>
      <c r="D22" s="152">
        <f>IF(OR(C21="",C22=""),0,IF(C22&lt;C21,C22+1-C21,C22-C21))</f>
        <v>0.20833333333333331</v>
      </c>
      <c r="E22" s="102">
        <v>0.4375</v>
      </c>
      <c r="F22" s="152">
        <f>IF(OR(E21="",E22=""),0,IF(E22&lt;E21,E22+1-E21,E22-E21))</f>
        <v>8.3333333333333315E-2</v>
      </c>
      <c r="G22" s="232">
        <v>0.97916666666666663</v>
      </c>
      <c r="H22" s="232"/>
      <c r="I22" s="152">
        <f>IF(OR(G21="",G22=""),0,IF(G22&lt;G21,G22+1-G21,G22-G21))</f>
        <v>0.20833333333333326</v>
      </c>
      <c r="J22" s="232">
        <v>0.95833333333333337</v>
      </c>
      <c r="K22" s="232"/>
      <c r="L22" s="152">
        <f>IF(OR(J21="",J22=""),0,IF(J22&lt;J21,J22+1-J21,J22-J21))</f>
        <v>0.1875</v>
      </c>
      <c r="M22" s="232"/>
      <c r="N22" s="232"/>
      <c r="O22" s="152">
        <f>IF(OR(M21="",M22=""),0,IF(M22&lt;M21,M22+1-M21,M22-M21))</f>
        <v>0</v>
      </c>
      <c r="P22" s="232"/>
      <c r="Q22" s="232"/>
      <c r="R22" s="152">
        <f>IF(OR(P21="",P22=""),0,IF(P22&lt;P21,P22+1-P21,P22-P21))</f>
        <v>0</v>
      </c>
      <c r="S22" s="232"/>
      <c r="T22" s="232"/>
      <c r="U22" s="152">
        <f>IF(OR(S21="",S22=""),0,IF(S22&lt;S21,S22+1-S21,S22-S21))</f>
        <v>0</v>
      </c>
      <c r="V22" s="46"/>
      <c r="W22" s="4"/>
      <c r="Y22" s="190" t="s">
        <v>117</v>
      </c>
      <c r="Z22" s="191"/>
      <c r="AB22" s="69" t="s">
        <v>113</v>
      </c>
    </row>
    <row r="23" spans="1:28" ht="18" customHeight="1" x14ac:dyDescent="0.2">
      <c r="A23" s="116"/>
      <c r="B23" s="98"/>
      <c r="C23" s="100"/>
      <c r="D23" s="101"/>
      <c r="E23" s="100"/>
      <c r="F23" s="101"/>
      <c r="G23" s="100"/>
      <c r="H23" s="100"/>
      <c r="I23" s="101"/>
      <c r="J23" s="100"/>
      <c r="K23" s="100"/>
      <c r="L23" s="101"/>
      <c r="M23" s="100"/>
      <c r="N23" s="100"/>
      <c r="O23" s="101"/>
      <c r="P23" s="100"/>
      <c r="Q23" s="100"/>
      <c r="R23" s="101"/>
      <c r="S23" s="100"/>
      <c r="T23" s="100"/>
      <c r="U23" s="101"/>
      <c r="V23" s="46"/>
      <c r="W23" s="4"/>
      <c r="Y23" s="59"/>
      <c r="Z23" s="59"/>
    </row>
    <row r="24" spans="1:28" ht="18" customHeight="1" x14ac:dyDescent="0.2">
      <c r="A24" s="117" t="s">
        <v>9</v>
      </c>
      <c r="B24" s="151"/>
      <c r="C24" s="243">
        <f>D19+D22</f>
        <v>0.47916666666666669</v>
      </c>
      <c r="D24" s="243"/>
      <c r="E24" s="243">
        <f>F19+F22</f>
        <v>0.3958333333333332</v>
      </c>
      <c r="F24" s="243"/>
      <c r="G24" s="243">
        <f>I19+I22</f>
        <v>0.41666666666666652</v>
      </c>
      <c r="H24" s="243"/>
      <c r="I24" s="243"/>
      <c r="J24" s="243">
        <f>L19+L22</f>
        <v>0.375</v>
      </c>
      <c r="K24" s="243"/>
      <c r="L24" s="243"/>
      <c r="M24" s="243">
        <f>O19+O22</f>
        <v>0</v>
      </c>
      <c r="N24" s="243"/>
      <c r="O24" s="243"/>
      <c r="P24" s="243">
        <f>R19+R22</f>
        <v>0</v>
      </c>
      <c r="Q24" s="243"/>
      <c r="R24" s="243"/>
      <c r="S24" s="243">
        <f>U19+U22</f>
        <v>0</v>
      </c>
      <c r="T24" s="243"/>
      <c r="U24" s="243"/>
      <c r="V24" s="46"/>
      <c r="W24" s="4"/>
      <c r="Y24" s="248" t="s">
        <v>23</v>
      </c>
      <c r="Z24" s="249"/>
    </row>
    <row r="25" spans="1:28" ht="18" customHeight="1" x14ac:dyDescent="0.2">
      <c r="A25" s="117" t="s">
        <v>10</v>
      </c>
      <c r="B25" s="150"/>
      <c r="C25" s="243">
        <f>C24-C26</f>
        <v>0.47916666666666669</v>
      </c>
      <c r="D25" s="243"/>
      <c r="E25" s="243">
        <f>E24-E26</f>
        <v>0.3958333333333332</v>
      </c>
      <c r="F25" s="243"/>
      <c r="G25" s="243">
        <f>G24-G26</f>
        <v>0.41666666666666652</v>
      </c>
      <c r="H25" s="243"/>
      <c r="I25" s="243"/>
      <c r="J25" s="243">
        <f>J24-J26</f>
        <v>0.375</v>
      </c>
      <c r="K25" s="243"/>
      <c r="L25" s="243"/>
      <c r="M25" s="243">
        <f>M24-M26</f>
        <v>0</v>
      </c>
      <c r="N25" s="243"/>
      <c r="O25" s="243"/>
      <c r="P25" s="243">
        <f>P24-P26</f>
        <v>0</v>
      </c>
      <c r="Q25" s="243"/>
      <c r="R25" s="243"/>
      <c r="S25" s="243">
        <f>S24-S26</f>
        <v>0</v>
      </c>
      <c r="T25" s="243"/>
      <c r="U25" s="243"/>
      <c r="V25" s="4"/>
      <c r="W25" s="4"/>
      <c r="Y25" s="239">
        <f ca="1">TODAY()</f>
        <v>42136</v>
      </c>
      <c r="Z25" s="239"/>
    </row>
    <row r="26" spans="1:28" ht="18" customHeight="1" x14ac:dyDescent="0.2">
      <c r="A26" s="117" t="s">
        <v>11</v>
      </c>
      <c r="B26" s="150"/>
      <c r="C26" s="244">
        <f>IF(basic_hours_WTh=0,IF(C$24=0,0,C$24-$Z$18/24),IF(basic_hours_WTh=1,IF(SUM($B$25:B$25)+C24&lt;$Z$19/24,0,MAX(0,SUM($B$25:B$25)+C24-$Z$19/24)),IF(basic_hours_WTh=2,0)))</f>
        <v>0</v>
      </c>
      <c r="D26" s="244"/>
      <c r="E26" s="244">
        <f>IF(basic_hours_WTh=0,IF(E$24=0,0,E$24-$Z$18/24),IF(basic_hours_WTh=1,IF(SUM($B$25:D$25)+E24&lt;$Z$19/24,0,MAX(0,SUM($B$25:D$25)+E24-$Z$19/24)),IF(basic_hours_WTh=2,0)))</f>
        <v>0</v>
      </c>
      <c r="F26" s="244"/>
      <c r="G26" s="244">
        <f>IF(basic_hours_WTh=0,IF(G$24=0,0,G$24-$Z$18/24),IF(basic_hours_WTh=1,IF(SUM($B$25:F$25)+G24&lt;$Z$19/24,0,MAX(0,SUM($B$25:F$25)+G24-$Z$19/24)),IF(basic_hours_WTh=2,0)))</f>
        <v>0</v>
      </c>
      <c r="H26" s="244"/>
      <c r="I26" s="244"/>
      <c r="J26" s="244">
        <f>IF(basic_hours_WTh=0,IF(J$24=0,0,J$24-$Z$18/24),IF(basic_hours_WTh=1,IF(SUM($B$25:I$25)+J24&lt;$Z$19/24,0,MAX(0,SUM($B$25:I$25)+J24-$Z$19/24)),IF(basic_hours_WTh=2,0)))</f>
        <v>0</v>
      </c>
      <c r="K26" s="244"/>
      <c r="L26" s="244"/>
      <c r="M26" s="244">
        <f>IF(basic_hours_WTh=0,IF(M$24=0,0,M$24-$Z$18/24),IF(basic_hours_WTh=1,IF(SUM($B$25:L$25)+M24&lt;$Z$19/24,0,MAX(0,SUM($B$25:L$25)+M24-$Z$19/24)),IF(basic_hours_WTh=2,0)))</f>
        <v>0</v>
      </c>
      <c r="N26" s="244"/>
      <c r="O26" s="244"/>
      <c r="P26" s="244">
        <f>IF(basic_hours_WTh=0,IF(P$24=0,0,P$24-$Z$18/24),IF(basic_hours_WTh=1,IF(SUM($B$25:O$25)+P24&lt;$Z$19/24,0,MAX(0,SUM($B$25:O$25)+P24-$Z$19/24)),IF(basic_hours_WTh=2,0)))</f>
        <v>0</v>
      </c>
      <c r="Q26" s="244"/>
      <c r="R26" s="244"/>
      <c r="S26" s="244">
        <f>IF(basic_hours_WTh=0,IF(S$24=0,0,S$24-$Z$18/24),IF(basic_hours_WTh=1,IF(SUM($B$25:R$25)+S24&lt;$Z$19/24,0,MAX(0,SUM($B$25:R$25)+S24-$Z$19/24)),IF(basic_hours_WTh=2,0)))</f>
        <v>0</v>
      </c>
      <c r="T26" s="244"/>
      <c r="U26" s="244"/>
      <c r="V26" s="4"/>
      <c r="W26" s="4"/>
      <c r="Y26" s="55"/>
      <c r="Z26" s="57"/>
    </row>
    <row r="27" spans="1:28" ht="18" customHeight="1" x14ac:dyDescent="0.2">
      <c r="A27" s="117" t="s">
        <v>12</v>
      </c>
      <c r="B27" s="150"/>
      <c r="C27" s="245"/>
      <c r="D27" s="245"/>
      <c r="E27" s="245"/>
      <c r="F27" s="245"/>
      <c r="G27" s="245"/>
      <c r="H27" s="245"/>
      <c r="I27" s="245"/>
      <c r="J27" s="245"/>
      <c r="K27" s="245"/>
      <c r="L27" s="245"/>
      <c r="M27" s="245"/>
      <c r="N27" s="245"/>
      <c r="O27" s="245"/>
      <c r="P27" s="245"/>
      <c r="Q27" s="245"/>
      <c r="R27" s="245"/>
      <c r="S27" s="245"/>
      <c r="T27" s="245"/>
      <c r="U27" s="245"/>
      <c r="V27" s="4"/>
      <c r="W27" s="4"/>
      <c r="Y27" s="58"/>
    </row>
    <row r="28" spans="1:28" ht="18" customHeight="1" x14ac:dyDescent="0.2">
      <c r="A28" s="117" t="s">
        <v>13</v>
      </c>
      <c r="B28" s="150"/>
      <c r="C28" s="245"/>
      <c r="D28" s="245"/>
      <c r="E28" s="245"/>
      <c r="F28" s="245"/>
      <c r="G28" s="245"/>
      <c r="H28" s="245"/>
      <c r="I28" s="245"/>
      <c r="J28" s="245"/>
      <c r="K28" s="245"/>
      <c r="L28" s="245"/>
      <c r="M28" s="245">
        <v>0.33333333333333331</v>
      </c>
      <c r="N28" s="245"/>
      <c r="O28" s="245"/>
      <c r="P28" s="245"/>
      <c r="Q28" s="245"/>
      <c r="R28" s="245"/>
      <c r="S28" s="245"/>
      <c r="T28" s="245"/>
      <c r="U28" s="245"/>
      <c r="V28" s="4"/>
      <c r="W28" s="4"/>
    </row>
    <row r="29" spans="1:28" ht="18" customHeight="1" x14ac:dyDescent="0.2">
      <c r="A29" s="117" t="s">
        <v>14</v>
      </c>
      <c r="B29" s="150"/>
      <c r="C29" s="245"/>
      <c r="D29" s="245"/>
      <c r="E29" s="245"/>
      <c r="F29" s="245"/>
      <c r="G29" s="245"/>
      <c r="H29" s="245"/>
      <c r="I29" s="245"/>
      <c r="J29" s="245"/>
      <c r="K29" s="245"/>
      <c r="L29" s="245"/>
      <c r="M29" s="245"/>
      <c r="N29" s="245"/>
      <c r="O29" s="245"/>
      <c r="P29" s="245"/>
      <c r="Q29" s="245"/>
      <c r="R29" s="245"/>
      <c r="S29" s="245"/>
      <c r="T29" s="245"/>
      <c r="U29" s="245"/>
      <c r="V29" s="4"/>
      <c r="W29" s="4"/>
    </row>
    <row r="30" spans="1:28" ht="5.25" customHeight="1" x14ac:dyDescent="0.2">
      <c r="A30" s="4"/>
      <c r="B30" s="4"/>
      <c r="C30" s="206"/>
      <c r="D30" s="206"/>
      <c r="E30" s="206"/>
      <c r="F30" s="206"/>
      <c r="G30" s="206"/>
      <c r="H30" s="206"/>
      <c r="I30" s="206"/>
      <c r="J30" s="4"/>
      <c r="K30" s="4"/>
      <c r="L30" s="4"/>
      <c r="M30" s="206"/>
      <c r="N30" s="206"/>
      <c r="O30" s="206"/>
      <c r="P30" s="206"/>
      <c r="Q30" s="206"/>
      <c r="R30" s="206"/>
      <c r="S30" s="206"/>
      <c r="T30" s="206"/>
      <c r="U30" s="206"/>
      <c r="V30" s="4"/>
      <c r="W30" s="4"/>
    </row>
    <row r="31" spans="1:28" ht="19.5" customHeight="1" x14ac:dyDescent="0.2">
      <c r="A31" s="4"/>
      <c r="B31" s="4"/>
      <c r="C31" s="6"/>
      <c r="D31" s="6"/>
      <c r="E31" s="6"/>
      <c r="F31" s="6"/>
      <c r="G31" s="204" t="str">
        <f>A25</f>
        <v>Basic Hours</v>
      </c>
      <c r="H31" s="204"/>
      <c r="I31" s="204"/>
      <c r="J31" s="204" t="str">
        <f>A26</f>
        <v>Overtime</v>
      </c>
      <c r="K31" s="204"/>
      <c r="L31" s="204"/>
      <c r="M31" s="204" t="str">
        <f>A27</f>
        <v>Sick</v>
      </c>
      <c r="N31" s="204"/>
      <c r="O31" s="204"/>
      <c r="P31" s="204" t="str">
        <f>A28</f>
        <v>Vacation</v>
      </c>
      <c r="Q31" s="204"/>
      <c r="R31" s="204"/>
      <c r="S31" s="204" t="str">
        <f>A29</f>
        <v>Holidays</v>
      </c>
      <c r="T31" s="204"/>
      <c r="U31" s="204"/>
      <c r="V31" s="4"/>
      <c r="W31" s="4"/>
    </row>
    <row r="32" spans="1:28" ht="19.5" customHeight="1" x14ac:dyDescent="0.2">
      <c r="A32" s="4"/>
      <c r="B32" s="4"/>
      <c r="C32" s="6"/>
      <c r="D32" s="6"/>
      <c r="E32" s="118" t="s">
        <v>18</v>
      </c>
      <c r="F32" s="164"/>
      <c r="G32" s="252">
        <f>SUM(C25:U25)</f>
        <v>1.6666666666666665</v>
      </c>
      <c r="H32" s="252"/>
      <c r="I32" s="252"/>
      <c r="J32" s="252">
        <f>SUM(C26:U26)</f>
        <v>0</v>
      </c>
      <c r="K32" s="252"/>
      <c r="L32" s="252"/>
      <c r="M32" s="252">
        <f>SUM(C27:U27)</f>
        <v>0</v>
      </c>
      <c r="N32" s="252"/>
      <c r="O32" s="252"/>
      <c r="P32" s="252">
        <f>SUM(C28:U28)</f>
        <v>0.33333333333333331</v>
      </c>
      <c r="Q32" s="252"/>
      <c r="R32" s="252"/>
      <c r="S32" s="252">
        <f>SUM(C29:U29)</f>
        <v>0</v>
      </c>
      <c r="T32" s="252"/>
      <c r="U32" s="252"/>
      <c r="V32" s="4"/>
      <c r="W32" s="4"/>
    </row>
    <row r="33" spans="1:23" ht="19.5" customHeight="1" x14ac:dyDescent="0.2">
      <c r="A33" s="4"/>
      <c r="B33" s="4"/>
      <c r="C33" s="6"/>
      <c r="D33" s="6"/>
      <c r="E33" s="118" t="s">
        <v>19</v>
      </c>
      <c r="F33" s="165"/>
      <c r="G33" s="124" t="str">
        <f>IF(ISBLANK($H33),"",Settings!$B$24)</f>
        <v>$</v>
      </c>
      <c r="H33" s="217">
        <v>10</v>
      </c>
      <c r="I33" s="217"/>
      <c r="J33" s="124" t="str">
        <f>IF(ISBLANK($K33),"",Settings!$B$24)</f>
        <v>$</v>
      </c>
      <c r="K33" s="207">
        <v>15</v>
      </c>
      <c r="L33" s="207"/>
      <c r="M33" s="124" t="str">
        <f>IF(ISBLANK($N33),"",Settings!$B$24)</f>
        <v>$</v>
      </c>
      <c r="N33" s="207">
        <v>10</v>
      </c>
      <c r="O33" s="207"/>
      <c r="P33" s="124" t="str">
        <f>IF(ISBLANK($Q33),"",Settings!$B$24)</f>
        <v>$</v>
      </c>
      <c r="Q33" s="207">
        <v>10</v>
      </c>
      <c r="R33" s="207"/>
      <c r="S33" s="124" t="str">
        <f>IF(ISBLANK($T33),"",Settings!$B$24)</f>
        <v>$</v>
      </c>
      <c r="T33" s="207">
        <v>10</v>
      </c>
      <c r="U33" s="210"/>
      <c r="V33" s="4"/>
      <c r="W33" s="4"/>
    </row>
    <row r="34" spans="1:23" ht="19.5" customHeight="1" x14ac:dyDescent="0.2">
      <c r="A34" s="4"/>
      <c r="B34" s="4"/>
      <c r="C34" s="6"/>
      <c r="D34" s="6"/>
      <c r="E34" s="119" t="s">
        <v>20</v>
      </c>
      <c r="F34" s="166"/>
      <c r="G34" s="123" t="str">
        <f>IF(ISBLANK($H34),"",Settings!$B$24)</f>
        <v>$</v>
      </c>
      <c r="H34" s="253">
        <f>(G32*1440/60)*H33</f>
        <v>400</v>
      </c>
      <c r="I34" s="253"/>
      <c r="J34" s="43" t="str">
        <f>IF(ISBLANK($K34),"",Settings!$B$24)</f>
        <v>$</v>
      </c>
      <c r="K34" s="253">
        <f>(J32*1440/60)*K33</f>
        <v>0</v>
      </c>
      <c r="L34" s="253"/>
      <c r="M34" s="43" t="str">
        <f>IF(ISBLANK($N33),"",Settings!$B$24)</f>
        <v>$</v>
      </c>
      <c r="N34" s="253">
        <f>(M32*1440/60)*N33</f>
        <v>0</v>
      </c>
      <c r="O34" s="253"/>
      <c r="P34" s="43" t="str">
        <f>IF(ISBLANK($Q34),"",Settings!$B$24)</f>
        <v>$</v>
      </c>
      <c r="Q34" s="253">
        <f>(P32*1440/60)*Q33</f>
        <v>80</v>
      </c>
      <c r="R34" s="253"/>
      <c r="S34" s="43" t="str">
        <f>IF(ISBLANK($T34),"",Settings!$B$24)</f>
        <v>$</v>
      </c>
      <c r="T34" s="253">
        <f>(S32*1440/60)*T33</f>
        <v>0</v>
      </c>
      <c r="U34" s="253"/>
      <c r="V34" s="4"/>
      <c r="W34" s="4"/>
    </row>
    <row r="35" spans="1:23" ht="19.5" customHeight="1" x14ac:dyDescent="0.2">
      <c r="A35" s="4"/>
      <c r="B35" s="4"/>
      <c r="C35" s="6"/>
      <c r="D35" s="6"/>
      <c r="E35" s="113"/>
      <c r="F35" s="11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"/>
      <c r="W35" s="4"/>
    </row>
    <row r="36" spans="1:23" ht="19.5" customHeight="1" x14ac:dyDescent="0.2">
      <c r="A36" s="131" t="s">
        <v>115</v>
      </c>
      <c r="B36" s="125"/>
      <c r="C36" s="126"/>
      <c r="D36" s="125"/>
      <c r="E36" s="254">
        <f>SUM(G32:U32)</f>
        <v>1.9999999999999998</v>
      </c>
      <c r="F36" s="254"/>
      <c r="G36" s="127"/>
      <c r="H36" s="127"/>
      <c r="I36" s="127"/>
      <c r="J36" s="127"/>
      <c r="K36" s="127"/>
      <c r="L36" s="127"/>
      <c r="M36" s="127"/>
      <c r="N36" s="127"/>
      <c r="O36" s="127"/>
      <c r="P36" s="242" t="s">
        <v>21</v>
      </c>
      <c r="Q36" s="242"/>
      <c r="R36" s="242"/>
      <c r="S36" s="130"/>
      <c r="T36" s="209">
        <f>SUM(G34:U34)</f>
        <v>480</v>
      </c>
      <c r="U36" s="209"/>
      <c r="V36" s="125"/>
      <c r="W36" s="125"/>
    </row>
    <row r="37" spans="1:23" x14ac:dyDescent="0.2">
      <c r="C37" s="59"/>
      <c r="D37" s="59"/>
      <c r="G37" s="60"/>
      <c r="H37" s="60"/>
      <c r="I37" s="60"/>
      <c r="J37" s="60"/>
      <c r="K37" s="60"/>
      <c r="L37" s="60"/>
      <c r="M37" s="60"/>
      <c r="N37" s="60"/>
      <c r="O37" s="60"/>
      <c r="P37" s="61"/>
      <c r="Q37" s="61"/>
      <c r="R37" s="61"/>
      <c r="S37" s="62"/>
      <c r="T37" s="62"/>
      <c r="U37" s="62"/>
    </row>
    <row r="38" spans="1:23" ht="18" customHeight="1" x14ac:dyDescent="0.2">
      <c r="A38" s="4"/>
      <c r="B38" s="4"/>
      <c r="C38" s="6"/>
      <c r="D38" s="6"/>
      <c r="E38" s="4"/>
      <c r="F38" s="4"/>
      <c r="G38" s="43"/>
      <c r="H38" s="43"/>
      <c r="I38" s="43"/>
      <c r="J38" s="43"/>
      <c r="K38" s="43"/>
      <c r="L38" s="43"/>
      <c r="M38" s="43"/>
      <c r="N38" s="43"/>
      <c r="O38" s="43"/>
      <c r="P38" s="132"/>
      <c r="Q38" s="132"/>
      <c r="R38" s="132"/>
      <c r="S38" s="133"/>
      <c r="T38" s="133"/>
      <c r="U38" s="133"/>
      <c r="V38" s="4"/>
      <c r="W38" s="4"/>
    </row>
    <row r="39" spans="1:23" ht="18" customHeight="1" x14ac:dyDescent="0.2">
      <c r="A39" s="4"/>
      <c r="B39" s="135"/>
      <c r="C39" s="134" t="str">
        <f>G31</f>
        <v>Basic Hours</v>
      </c>
      <c r="D39" s="4"/>
      <c r="E39" s="4"/>
      <c r="F39" s="220">
        <f>G32/E36</f>
        <v>0.83333333333333337</v>
      </c>
      <c r="G39" s="220"/>
      <c r="H39" s="220"/>
      <c r="I39" s="43"/>
      <c r="J39" s="43"/>
      <c r="K39" s="43"/>
      <c r="L39" s="43"/>
      <c r="M39" s="43"/>
      <c r="N39" s="43"/>
      <c r="O39" s="43"/>
      <c r="P39" s="132"/>
      <c r="Q39" s="132"/>
      <c r="R39" s="132"/>
      <c r="S39" s="133"/>
      <c r="T39" s="133"/>
      <c r="U39" s="133"/>
      <c r="V39" s="4"/>
      <c r="W39" s="4"/>
    </row>
    <row r="40" spans="1:23" ht="18" customHeight="1" x14ac:dyDescent="0.2">
      <c r="A40" s="4"/>
      <c r="B40" s="135"/>
      <c r="C40" s="134" t="str">
        <f>J31</f>
        <v>Overtime</v>
      </c>
      <c r="D40" s="4"/>
      <c r="E40" s="4"/>
      <c r="F40" s="220">
        <f>J32/E36</f>
        <v>0</v>
      </c>
      <c r="G40" s="220"/>
      <c r="H40" s="220"/>
      <c r="I40" s="43"/>
      <c r="J40" s="43"/>
      <c r="K40" s="43"/>
      <c r="L40" s="43"/>
      <c r="M40" s="43"/>
      <c r="N40" s="43"/>
      <c r="O40" s="43"/>
      <c r="P40" s="132"/>
      <c r="Q40" s="132"/>
      <c r="R40" s="132"/>
      <c r="S40" s="133"/>
      <c r="T40" s="133"/>
      <c r="U40" s="133"/>
      <c r="V40" s="4"/>
      <c r="W40" s="4"/>
    </row>
    <row r="41" spans="1:23" ht="18" customHeight="1" x14ac:dyDescent="0.2">
      <c r="A41" s="4"/>
      <c r="B41" s="135"/>
      <c r="C41" s="134" t="str">
        <f>M31</f>
        <v>Sick</v>
      </c>
      <c r="D41" s="4"/>
      <c r="E41" s="4"/>
      <c r="F41" s="220">
        <f>M32/E36</f>
        <v>0</v>
      </c>
      <c r="G41" s="220"/>
      <c r="H41" s="220"/>
      <c r="I41" s="43"/>
      <c r="J41" s="43"/>
      <c r="K41" s="43"/>
      <c r="L41" s="43"/>
      <c r="M41" s="43"/>
      <c r="N41" s="43"/>
      <c r="O41" s="43"/>
      <c r="P41" s="132"/>
      <c r="Q41" s="132"/>
      <c r="R41" s="132"/>
      <c r="S41" s="133"/>
      <c r="T41" s="133"/>
      <c r="U41" s="133"/>
      <c r="V41" s="4"/>
      <c r="W41" s="4"/>
    </row>
    <row r="42" spans="1:23" ht="18" customHeight="1" x14ac:dyDescent="0.2">
      <c r="A42" s="4"/>
      <c r="B42" s="135"/>
      <c r="C42" s="134" t="str">
        <f>P31</f>
        <v>Vacation</v>
      </c>
      <c r="D42" s="4"/>
      <c r="E42" s="4"/>
      <c r="F42" s="220">
        <f>P32/E36</f>
        <v>0.16666666666666669</v>
      </c>
      <c r="G42" s="220"/>
      <c r="H42" s="220"/>
      <c r="I42" s="43"/>
      <c r="J42" s="43"/>
      <c r="K42" s="43"/>
      <c r="L42" s="43"/>
      <c r="M42" s="43"/>
      <c r="N42" s="43"/>
      <c r="O42" s="43"/>
      <c r="P42" s="132"/>
      <c r="Q42" s="132"/>
      <c r="R42" s="132"/>
      <c r="S42" s="133"/>
      <c r="T42" s="133"/>
      <c r="U42" s="133"/>
      <c r="V42" s="4"/>
      <c r="W42" s="4"/>
    </row>
    <row r="43" spans="1:23" ht="18" customHeight="1" x14ac:dyDescent="0.2">
      <c r="A43" s="4"/>
      <c r="B43" s="135"/>
      <c r="C43" s="134" t="str">
        <f>S31</f>
        <v>Holidays</v>
      </c>
      <c r="D43" s="4"/>
      <c r="E43" s="4"/>
      <c r="F43" s="220">
        <f>S32/E36</f>
        <v>0</v>
      </c>
      <c r="G43" s="220"/>
      <c r="H43" s="220"/>
      <c r="I43" s="43"/>
      <c r="J43" s="43"/>
      <c r="K43" s="43"/>
      <c r="L43" s="43"/>
      <c r="M43" s="43"/>
      <c r="N43" s="43"/>
      <c r="O43" s="43"/>
      <c r="P43" s="132"/>
      <c r="Q43" s="132"/>
      <c r="R43" s="132"/>
      <c r="S43" s="133"/>
      <c r="T43" s="133"/>
      <c r="U43" s="133"/>
      <c r="V43" s="4"/>
      <c r="W43" s="4"/>
    </row>
    <row r="44" spans="1:23" ht="18" customHeight="1" x14ac:dyDescent="0.2">
      <c r="A44" s="4"/>
      <c r="B44" s="4"/>
      <c r="C44" s="6"/>
      <c r="D44" s="6"/>
      <c r="E44" s="113"/>
      <c r="F44" s="113"/>
      <c r="G44" s="43"/>
      <c r="H44" s="43"/>
      <c r="I44" s="43"/>
      <c r="J44" s="43"/>
      <c r="K44" s="43"/>
      <c r="L44" s="43"/>
      <c r="M44" s="43"/>
      <c r="N44" s="43"/>
      <c r="O44" s="43"/>
      <c r="P44" s="132"/>
      <c r="Q44" s="132"/>
      <c r="R44" s="132"/>
      <c r="S44" s="133"/>
      <c r="T44" s="133"/>
      <c r="U44" s="133"/>
      <c r="V44" s="4"/>
      <c r="W44" s="4"/>
    </row>
    <row r="45" spans="1:23" ht="18" customHeight="1" x14ac:dyDescent="0.2">
      <c r="A45" s="4"/>
      <c r="B45" s="4"/>
      <c r="C45" s="6"/>
      <c r="D45" s="6"/>
      <c r="E45" s="113"/>
      <c r="F45" s="113"/>
      <c r="G45" s="43"/>
      <c r="H45" s="43"/>
      <c r="I45" s="43"/>
      <c r="J45" s="43"/>
      <c r="K45" s="43"/>
      <c r="L45" s="43"/>
      <c r="M45" s="43"/>
      <c r="N45" s="43"/>
      <c r="O45" s="43"/>
      <c r="P45" s="132"/>
      <c r="Q45" s="132"/>
      <c r="R45" s="132"/>
      <c r="S45" s="133"/>
      <c r="T45" s="133"/>
      <c r="U45" s="133"/>
      <c r="V45" s="4"/>
      <c r="W45" s="4"/>
    </row>
    <row r="46" spans="1:23" ht="18" customHeight="1" x14ac:dyDescent="0.2">
      <c r="A46" s="4"/>
      <c r="B46" s="4"/>
      <c r="C46" s="6"/>
      <c r="D46" s="6"/>
      <c r="E46" s="113"/>
      <c r="F46" s="113"/>
      <c r="G46" s="43"/>
      <c r="H46" s="43"/>
      <c r="I46" s="43"/>
      <c r="J46" s="43"/>
      <c r="K46" s="43"/>
      <c r="L46" s="43"/>
      <c r="M46" s="43"/>
      <c r="N46" s="43"/>
      <c r="O46" s="43"/>
      <c r="P46" s="132"/>
      <c r="Q46" s="132"/>
      <c r="R46" s="132"/>
      <c r="S46" s="133"/>
      <c r="T46" s="133"/>
      <c r="U46" s="133"/>
      <c r="V46" s="4"/>
      <c r="W46" s="4"/>
    </row>
    <row r="47" spans="1:23" ht="18" customHeight="1" x14ac:dyDescent="0.2">
      <c r="B47" s="18"/>
      <c r="C47" s="18"/>
      <c r="D47" s="18"/>
      <c r="E47" s="18"/>
      <c r="F47" s="18"/>
      <c r="G47" s="60"/>
      <c r="H47" s="60"/>
      <c r="I47" s="60"/>
      <c r="J47" s="60"/>
      <c r="K47" s="60"/>
      <c r="L47" s="60"/>
      <c r="M47" s="60"/>
      <c r="N47" s="60"/>
      <c r="O47" s="60"/>
      <c r="P47" s="61"/>
      <c r="Q47" s="61"/>
      <c r="R47" s="61"/>
      <c r="S47" s="62"/>
      <c r="T47" s="62"/>
      <c r="U47" s="62"/>
    </row>
    <row r="48" spans="1:23" ht="18" customHeight="1" x14ac:dyDescent="0.2">
      <c r="B48" s="18"/>
      <c r="C48" s="18"/>
      <c r="D48" s="18"/>
      <c r="E48" s="18"/>
      <c r="F48" s="18"/>
      <c r="G48" s="60"/>
      <c r="H48" s="60"/>
      <c r="I48" s="60"/>
      <c r="J48" s="60"/>
      <c r="K48" s="60"/>
      <c r="L48" s="60"/>
      <c r="M48" s="60"/>
      <c r="N48" s="60"/>
      <c r="O48" s="60"/>
      <c r="P48" s="61"/>
      <c r="Q48" s="61"/>
      <c r="R48" s="61"/>
      <c r="S48" s="62"/>
      <c r="T48" s="62"/>
      <c r="U48" s="62"/>
    </row>
    <row r="49" spans="2:21" ht="18" customHeight="1" x14ac:dyDescent="0.2">
      <c r="B49" s="18"/>
      <c r="C49" s="18"/>
      <c r="D49" s="18"/>
      <c r="E49" s="18"/>
      <c r="F49" s="18"/>
      <c r="G49" s="60"/>
      <c r="H49" s="60"/>
      <c r="I49" s="60"/>
      <c r="J49" s="60"/>
      <c r="K49" s="60"/>
      <c r="L49" s="60"/>
      <c r="M49" s="60"/>
      <c r="N49" s="60"/>
      <c r="O49" s="60"/>
      <c r="P49" s="61"/>
      <c r="Q49" s="61"/>
      <c r="R49" s="61"/>
      <c r="S49" s="62"/>
      <c r="T49" s="62"/>
      <c r="U49" s="62"/>
    </row>
    <row r="50" spans="2:21" ht="18" customHeight="1" x14ac:dyDescent="0.2">
      <c r="B50" s="18"/>
      <c r="C50" s="18"/>
      <c r="D50" s="18"/>
      <c r="E50" s="18"/>
      <c r="F50" s="18"/>
      <c r="G50" s="60"/>
      <c r="H50" s="60"/>
      <c r="I50" s="187"/>
      <c r="J50" s="187"/>
      <c r="K50" s="187"/>
      <c r="L50" s="187"/>
      <c r="M50" s="187"/>
      <c r="N50" s="187"/>
      <c r="O50" s="187"/>
      <c r="P50" s="187"/>
      <c r="Q50" s="63"/>
      <c r="R50" s="64"/>
      <c r="S50" s="187"/>
      <c r="T50" s="187"/>
      <c r="U50" s="187"/>
    </row>
    <row r="51" spans="2:21" ht="18" customHeight="1" x14ac:dyDescent="0.2">
      <c r="B51" s="18"/>
      <c r="C51" s="18"/>
      <c r="D51" s="18"/>
      <c r="E51" s="18"/>
      <c r="F51" s="18"/>
      <c r="G51" s="60"/>
      <c r="H51" s="60"/>
      <c r="I51" s="136" t="s">
        <v>36</v>
      </c>
      <c r="J51" s="137"/>
      <c r="K51" s="137"/>
      <c r="L51" s="136"/>
      <c r="M51" s="137"/>
      <c r="N51" s="137"/>
      <c r="O51" s="138"/>
      <c r="P51" s="138"/>
      <c r="Q51" s="138"/>
      <c r="R51" s="139"/>
      <c r="S51" s="139" t="s">
        <v>3</v>
      </c>
      <c r="T51" s="139"/>
      <c r="U51" s="138"/>
    </row>
    <row r="52" spans="2:21" ht="18" customHeight="1" x14ac:dyDescent="0.2">
      <c r="B52" s="18"/>
      <c r="C52" s="18"/>
      <c r="D52" s="18"/>
      <c r="E52" s="18"/>
      <c r="F52" s="18"/>
      <c r="G52" s="15"/>
      <c r="H52" s="15"/>
      <c r="I52" s="187"/>
      <c r="J52" s="187"/>
      <c r="K52" s="187"/>
      <c r="L52" s="187"/>
      <c r="M52" s="187"/>
      <c r="N52" s="187"/>
      <c r="O52" s="187"/>
      <c r="P52" s="187"/>
      <c r="Q52" s="63"/>
      <c r="R52" s="64"/>
      <c r="S52" s="187"/>
      <c r="T52" s="187"/>
      <c r="U52" s="187"/>
    </row>
    <row r="53" spans="2:21" ht="18" customHeight="1" x14ac:dyDescent="0.2">
      <c r="B53" s="18"/>
      <c r="C53" s="18"/>
      <c r="D53" s="18"/>
      <c r="E53" s="18"/>
      <c r="F53" s="18"/>
      <c r="G53" s="65"/>
      <c r="H53" s="65"/>
      <c r="I53" s="136" t="s">
        <v>37</v>
      </c>
      <c r="J53" s="137"/>
      <c r="K53" s="137"/>
      <c r="L53" s="140"/>
      <c r="M53" s="137"/>
      <c r="N53" s="137"/>
      <c r="O53" s="141"/>
      <c r="P53" s="141"/>
      <c r="Q53" s="141"/>
      <c r="R53" s="139"/>
      <c r="S53" s="139" t="s">
        <v>3</v>
      </c>
      <c r="T53" s="139"/>
      <c r="U53" s="138"/>
    </row>
    <row r="54" spans="2:21" ht="18" customHeight="1" x14ac:dyDescent="0.2"/>
  </sheetData>
  <mergeCells count="123">
    <mergeCell ref="I50:P50"/>
    <mergeCell ref="S50:U50"/>
    <mergeCell ref="I52:P52"/>
    <mergeCell ref="S52:U52"/>
    <mergeCell ref="F40:H40"/>
    <mergeCell ref="F41:H41"/>
    <mergeCell ref="F42:H42"/>
    <mergeCell ref="F43:H43"/>
    <mergeCell ref="T36:U36"/>
    <mergeCell ref="E36:F36"/>
    <mergeCell ref="O4:U4"/>
    <mergeCell ref="O5:U5"/>
    <mergeCell ref="O8:U8"/>
    <mergeCell ref="O9:U9"/>
    <mergeCell ref="O10:U10"/>
    <mergeCell ref="O11:U11"/>
    <mergeCell ref="O13:U13"/>
    <mergeCell ref="N33:O33"/>
    <mergeCell ref="Q33:R33"/>
    <mergeCell ref="T33:U33"/>
    <mergeCell ref="H34:I34"/>
    <mergeCell ref="K34:L34"/>
    <mergeCell ref="N34:O34"/>
    <mergeCell ref="Q34:R34"/>
    <mergeCell ref="T34:U34"/>
    <mergeCell ref="C17:U17"/>
    <mergeCell ref="S18:T18"/>
    <mergeCell ref="S19:T19"/>
    <mergeCell ref="S21:T21"/>
    <mergeCell ref="S22:T22"/>
    <mergeCell ref="C20:U20"/>
    <mergeCell ref="P22:Q22"/>
    <mergeCell ref="P21:Q21"/>
    <mergeCell ref="P19:Q19"/>
    <mergeCell ref="P18:Q18"/>
    <mergeCell ref="M18:N18"/>
    <mergeCell ref="Y17:Z17"/>
    <mergeCell ref="Y24:Z24"/>
    <mergeCell ref="Y25:Z25"/>
    <mergeCell ref="Y21:Z21"/>
    <mergeCell ref="Y22:Z22"/>
    <mergeCell ref="P27:R27"/>
    <mergeCell ref="S25:U25"/>
    <mergeCell ref="P36:R36"/>
    <mergeCell ref="H33:I33"/>
    <mergeCell ref="K33:L33"/>
    <mergeCell ref="S32:U32"/>
    <mergeCell ref="G32:I32"/>
    <mergeCell ref="J32:L32"/>
    <mergeCell ref="M32:O32"/>
    <mergeCell ref="P32:R32"/>
    <mergeCell ref="P29:R29"/>
    <mergeCell ref="M29:O29"/>
    <mergeCell ref="J29:L29"/>
    <mergeCell ref="M19:N19"/>
    <mergeCell ref="M21:N21"/>
    <mergeCell ref="M22:N22"/>
    <mergeCell ref="G19:H19"/>
    <mergeCell ref="G21:H21"/>
    <mergeCell ref="G22:H22"/>
    <mergeCell ref="F39:H39"/>
    <mergeCell ref="J24:L24"/>
    <mergeCell ref="G29:I29"/>
    <mergeCell ref="J25:L25"/>
    <mergeCell ref="E24:F24"/>
    <mergeCell ref="G24:I24"/>
    <mergeCell ref="C15:U15"/>
    <mergeCell ref="A15:A16"/>
    <mergeCell ref="S16:U16"/>
    <mergeCell ref="M16:O16"/>
    <mergeCell ref="E16:F16"/>
    <mergeCell ref="G16:I16"/>
    <mergeCell ref="J16:L16"/>
    <mergeCell ref="P16:R16"/>
    <mergeCell ref="C16:D16"/>
    <mergeCell ref="S27:U27"/>
    <mergeCell ref="S28:U28"/>
    <mergeCell ref="E25:F25"/>
    <mergeCell ref="G25:I25"/>
    <mergeCell ref="G26:I26"/>
    <mergeCell ref="G27:I27"/>
    <mergeCell ref="E26:F26"/>
    <mergeCell ref="E27:F27"/>
    <mergeCell ref="P26:R26"/>
    <mergeCell ref="G31:I31"/>
    <mergeCell ref="J31:L31"/>
    <mergeCell ref="M31:O31"/>
    <mergeCell ref="P31:R31"/>
    <mergeCell ref="S31:U31"/>
    <mergeCell ref="G18:H18"/>
    <mergeCell ref="J18:K18"/>
    <mergeCell ref="C30:D30"/>
    <mergeCell ref="C25:D25"/>
    <mergeCell ref="C24:D24"/>
    <mergeCell ref="P28:R28"/>
    <mergeCell ref="M27:O27"/>
    <mergeCell ref="M28:O28"/>
    <mergeCell ref="J27:L27"/>
    <mergeCell ref="J28:L28"/>
    <mergeCell ref="G28:I28"/>
    <mergeCell ref="C26:D26"/>
    <mergeCell ref="C27:D27"/>
    <mergeCell ref="C28:D28"/>
    <mergeCell ref="E28:F28"/>
    <mergeCell ref="C29:D29"/>
    <mergeCell ref="J22:K22"/>
    <mergeCell ref="J21:K21"/>
    <mergeCell ref="J19:K19"/>
    <mergeCell ref="M25:O25"/>
    <mergeCell ref="M26:O26"/>
    <mergeCell ref="J26:L26"/>
    <mergeCell ref="S26:U26"/>
    <mergeCell ref="M24:O24"/>
    <mergeCell ref="P24:R24"/>
    <mergeCell ref="S24:U24"/>
    <mergeCell ref="E30:F30"/>
    <mergeCell ref="G30:I30"/>
    <mergeCell ref="M30:O30"/>
    <mergeCell ref="P30:R30"/>
    <mergeCell ref="S29:U29"/>
    <mergeCell ref="E29:F29"/>
    <mergeCell ref="P25:R25"/>
    <mergeCell ref="S30:U30"/>
  </mergeCells>
  <phoneticPr fontId="10" type="noConversion"/>
  <conditionalFormatting sqref="V1">
    <cfRule type="expression" dxfId="23" priority="1" stopIfTrue="1">
      <formula>IF($W$2="No Color",TRUE,FALSE)</formula>
    </cfRule>
    <cfRule type="expression" dxfId="22" priority="2" stopIfTrue="1">
      <formula>IF($W$2="Red",TRUE,FALSE)</formula>
    </cfRule>
    <cfRule type="expression" dxfId="21" priority="3" stopIfTrue="1">
      <formula>IF($W$2="Green",TRUE,FALSE)</formula>
    </cfRule>
  </conditionalFormatting>
  <conditionalFormatting sqref="C16:U16 Y17:Z17 Y21:Z21 Y24:Z24 G31:U31">
    <cfRule type="expression" dxfId="20" priority="4" stopIfTrue="1">
      <formula>IF($W$2="No Color",TRUE,FALSE)</formula>
    </cfRule>
    <cfRule type="expression" dxfId="19" priority="5" stopIfTrue="1">
      <formula>IF($W$2="Red",TRUE,FALSE)</formula>
    </cfRule>
    <cfRule type="expression" dxfId="18" priority="6" stopIfTrue="1">
      <formula>IF($W$2="Green",TRUE,FALSE)</formula>
    </cfRule>
  </conditionalFormatting>
  <conditionalFormatting sqref="D18 D21 F21 I21 I18 F18 L18 O18 R18 U18 L21 O21 R21 U21">
    <cfRule type="expression" dxfId="17" priority="7" stopIfTrue="1">
      <formula>IF($W$2="No Color",TRUE,FALSE)</formula>
    </cfRule>
    <cfRule type="expression" dxfId="16" priority="8" stopIfTrue="1">
      <formula>IF($W$2="Red",TRUE,FALSE)</formula>
    </cfRule>
    <cfRule type="expression" dxfId="15" priority="9" stopIfTrue="1">
      <formula>IF($W$2="Green",TRUE,FALSE)</formula>
    </cfRule>
  </conditionalFormatting>
  <conditionalFormatting sqref="D19 F19 I19 L19 O19 R19 U19 U22 R22 O22 L22 I22 F22 D22">
    <cfRule type="expression" dxfId="14" priority="10" stopIfTrue="1">
      <formula>IF($W$2="No Color",TRUE,FALSE)</formula>
    </cfRule>
    <cfRule type="expression" dxfId="13" priority="11" stopIfTrue="1">
      <formula>IF($W$2="Red",TRUE,FALSE)</formula>
    </cfRule>
    <cfRule type="expression" dxfId="12" priority="12" stopIfTrue="1">
      <formula>IF($W$2="Green",TRUE,FALSE)</formula>
    </cfRule>
  </conditionalFormatting>
  <dataValidations count="2">
    <dataValidation type="list" allowBlank="1" showInputMessage="1" showErrorMessage="1" prompt="Select method for calculating overtime from this drop down menu._x000a_1. off daily basic hours - as hours above the daily minimum hours specified_x000a_2. off weekly basic hours as hours above weekly minimum hours specified_x000a_3. add to the basic hours - as basic hours" sqref="Y22:Z22">
      <formula1>"off daily basic hours, off weekly basic hours, add to the basic hours"</formula1>
    </dataValidation>
    <dataValidation type="time" allowBlank="1" showInputMessage="1" showErrorMessage="1" errorTitle="Incorrect Time Format" error="Time should be entered in the following format: 12:00 AM" sqref="C18:C19 G21:H23 J21:K23 M21:N23 P21:Q23 S21:T23 S18:T19 P18:Q19 M18:N19 J18:K19 G18:H19 E18:E19 E21:E23 C21:C23">
      <formula1>0</formula1>
      <formula2>0.999988425925926</formula2>
    </dataValidation>
  </dataValidations>
  <hyperlinks>
    <hyperlink ref="O10" r:id="rId1"/>
  </hyperlinks>
  <pageMargins left="0.15748031496062992" right="0.15748031496062992" top="0.19685039370078741" bottom="0.19685039370078741" header="0.51181102362204722" footer="0.31496062992125984"/>
  <pageSetup paperSize="9" scale="85" orientation="portrait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7"/>
  </sheetPr>
  <dimension ref="A1:AB68"/>
  <sheetViews>
    <sheetView showGridLines="0" topLeftCell="A13" workbookViewId="0">
      <selection activeCell="Z23" sqref="Z23"/>
    </sheetView>
  </sheetViews>
  <sheetFormatPr defaultRowHeight="12.75" x14ac:dyDescent="0.2"/>
  <cols>
    <col min="1" max="1" width="7.140625" style="14" customWidth="1"/>
    <col min="2" max="2" width="6.7109375" style="14" customWidth="1"/>
    <col min="3" max="6" width="7.7109375" style="14" customWidth="1"/>
    <col min="7" max="8" width="3.7109375" style="14" customWidth="1"/>
    <col min="9" max="9" width="7.7109375" style="14" customWidth="1"/>
    <col min="10" max="11" width="3.7109375" style="14" customWidth="1"/>
    <col min="12" max="12" width="7.7109375" style="14" customWidth="1"/>
    <col min="13" max="14" width="3.7109375" style="14" customWidth="1"/>
    <col min="15" max="15" width="7.7109375" style="14" customWidth="1"/>
    <col min="16" max="17" width="3.7109375" style="14" customWidth="1"/>
    <col min="18" max="18" width="7.7109375" style="14" customWidth="1"/>
    <col min="19" max="20" width="3.7109375" style="14" customWidth="1"/>
    <col min="21" max="21" width="7.7109375" style="14" customWidth="1"/>
    <col min="22" max="22" width="1.140625" style="14" customWidth="1"/>
    <col min="23" max="23" width="10.7109375" style="14" hidden="1" customWidth="1"/>
    <col min="24" max="24" width="3.7109375" style="14" customWidth="1"/>
    <col min="25" max="25" width="9.7109375" style="14" customWidth="1"/>
    <col min="26" max="26" width="12.140625" style="14" customWidth="1"/>
    <col min="27" max="16384" width="9.140625" style="14"/>
  </cols>
  <sheetData>
    <row r="1" spans="1:26" s="168" customFormat="1" ht="35.1" customHeight="1" x14ac:dyDescent="0.2">
      <c r="A1" s="83" t="str">
        <f>IF(Settings!$E$5="Enable",Settings!$B$5,"")</f>
        <v>My Company name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50"/>
      <c r="N1" s="50"/>
      <c r="O1" s="50"/>
      <c r="P1" s="50"/>
      <c r="Q1" s="50"/>
      <c r="R1" s="50"/>
      <c r="S1" s="50"/>
      <c r="T1" s="50"/>
      <c r="U1" s="50"/>
      <c r="V1" s="51" t="s">
        <v>116</v>
      </c>
      <c r="W1" s="51"/>
      <c r="X1" s="69"/>
      <c r="Y1" s="69"/>
      <c r="Z1" s="48"/>
    </row>
    <row r="2" spans="1:26" ht="18" customHeight="1" x14ac:dyDescent="0.2">
      <c r="A2" s="85" t="str">
        <f>IF(Settings!$E$6="Enable",Settings!$B$6,"")</f>
        <v>My company slogan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7"/>
      <c r="W2" s="14" t="str">
        <f>Settings!B28</f>
        <v>Blue</v>
      </c>
      <c r="X2" s="69"/>
      <c r="Y2" s="69"/>
      <c r="Z2" s="69"/>
    </row>
    <row r="3" spans="1:26" ht="6.95" customHeight="1" x14ac:dyDescent="0.2">
      <c r="A3" s="44"/>
      <c r="B3" s="44"/>
      <c r="C3" s="44"/>
      <c r="D3" s="44"/>
      <c r="E3" s="44"/>
      <c r="F3" s="44"/>
      <c r="G3" s="44"/>
      <c r="H3" s="44"/>
      <c r="I3" s="44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7"/>
      <c r="X3" s="69"/>
      <c r="Y3" s="69"/>
      <c r="Z3" s="69"/>
    </row>
    <row r="4" spans="1:26" ht="18" customHeight="1" x14ac:dyDescent="0.25">
      <c r="A4" s="44"/>
      <c r="B4" s="44"/>
      <c r="C4" s="44"/>
      <c r="D4" s="44"/>
      <c r="E4" s="44"/>
      <c r="F4" s="44"/>
      <c r="G4" s="44"/>
      <c r="H4" s="44"/>
      <c r="I4" s="44"/>
      <c r="J4" s="86" t="s">
        <v>32</v>
      </c>
      <c r="K4" s="86"/>
      <c r="L4" s="52"/>
      <c r="M4" s="23"/>
      <c r="N4" s="52"/>
      <c r="O4" s="211" t="s">
        <v>33</v>
      </c>
      <c r="P4" s="212"/>
      <c r="Q4" s="212"/>
      <c r="R4" s="212"/>
      <c r="S4" s="212"/>
      <c r="T4" s="212"/>
      <c r="U4" s="213"/>
      <c r="X4" s="69"/>
      <c r="Y4" s="69"/>
      <c r="Z4" s="69"/>
    </row>
    <row r="5" spans="1:26" ht="18" customHeight="1" x14ac:dyDescent="0.25">
      <c r="A5" s="44"/>
      <c r="B5" s="44"/>
      <c r="C5" s="44"/>
      <c r="D5" s="44"/>
      <c r="E5" s="44"/>
      <c r="F5" s="44"/>
      <c r="G5" s="44"/>
      <c r="H5" s="44"/>
      <c r="I5" s="44"/>
      <c r="J5" s="86" t="s">
        <v>34</v>
      </c>
      <c r="K5" s="86"/>
      <c r="L5" s="52"/>
      <c r="M5" s="20"/>
      <c r="N5" s="52"/>
      <c r="O5" s="211" t="s">
        <v>35</v>
      </c>
      <c r="P5" s="212"/>
      <c r="Q5" s="212"/>
      <c r="R5" s="212"/>
      <c r="S5" s="212"/>
      <c r="T5" s="212"/>
      <c r="U5" s="213"/>
      <c r="X5" s="69"/>
      <c r="Y5" s="69"/>
      <c r="Z5" s="69"/>
    </row>
    <row r="6" spans="1:26" ht="18" customHeight="1" x14ac:dyDescent="0.25">
      <c r="A6" s="44"/>
      <c r="B6" s="44"/>
      <c r="C6" s="44"/>
      <c r="D6" s="44"/>
      <c r="E6" s="44"/>
      <c r="F6" s="44"/>
      <c r="G6" s="44"/>
      <c r="H6" s="44"/>
      <c r="I6" s="44"/>
      <c r="J6" s="87"/>
      <c r="K6" s="87"/>
      <c r="L6" s="52"/>
      <c r="M6" s="20"/>
      <c r="N6" s="52"/>
      <c r="O6" s="90"/>
      <c r="P6" s="90"/>
      <c r="Q6" s="90"/>
      <c r="R6" s="87"/>
      <c r="S6" s="87"/>
      <c r="T6" s="87"/>
      <c r="U6" s="87"/>
      <c r="X6" s="69"/>
      <c r="Y6" s="69"/>
      <c r="Z6" s="69"/>
    </row>
    <row r="7" spans="1:26" ht="18" customHeight="1" x14ac:dyDescent="0.25">
      <c r="A7" s="44"/>
      <c r="B7" s="44"/>
      <c r="C7" s="44"/>
      <c r="D7" s="44"/>
      <c r="E7" s="44"/>
      <c r="F7" s="44"/>
      <c r="G7" s="44"/>
      <c r="H7" s="44"/>
      <c r="I7" s="44"/>
      <c r="J7" s="88"/>
      <c r="K7" s="88"/>
      <c r="L7" s="52"/>
      <c r="M7" s="20"/>
      <c r="N7" s="52"/>
      <c r="O7" s="87"/>
      <c r="P7" s="87"/>
      <c r="Q7" s="87"/>
      <c r="R7" s="87"/>
      <c r="S7" s="87"/>
      <c r="T7" s="87"/>
      <c r="U7" s="87"/>
      <c r="X7" s="69"/>
      <c r="Y7" s="69"/>
      <c r="Z7" s="69"/>
    </row>
    <row r="8" spans="1:26" ht="18" customHeight="1" x14ac:dyDescent="0.25">
      <c r="A8" s="92" t="str">
        <f>Settings!B10&amp;" "&amp;Settings!B11</f>
        <v>111 Street</v>
      </c>
      <c r="B8" s="44"/>
      <c r="C8" s="44"/>
      <c r="D8" s="44"/>
      <c r="E8" s="44"/>
      <c r="F8" s="44"/>
      <c r="G8" s="44"/>
      <c r="H8" s="44"/>
      <c r="I8" s="44"/>
      <c r="J8" s="89" t="s">
        <v>25</v>
      </c>
      <c r="K8" s="89"/>
      <c r="L8" s="52"/>
      <c r="M8" s="20"/>
      <c r="N8" s="52"/>
      <c r="O8" s="214" t="s">
        <v>26</v>
      </c>
      <c r="P8" s="215"/>
      <c r="Q8" s="215"/>
      <c r="R8" s="215"/>
      <c r="S8" s="215"/>
      <c r="T8" s="215"/>
      <c r="U8" s="216"/>
      <c r="X8" s="69"/>
      <c r="Y8" s="69"/>
      <c r="Z8" s="69"/>
    </row>
    <row r="9" spans="1:26" ht="18" customHeight="1" x14ac:dyDescent="0.25">
      <c r="A9" s="92" t="str">
        <f>Settings!B12&amp;", "&amp;Settings!B13&amp;", "&amp;Settings!B14&amp;", "&amp;Settings!B15</f>
        <v>Town/City, County, ST, 00000</v>
      </c>
      <c r="B9" s="44"/>
      <c r="C9" s="44"/>
      <c r="D9" s="44"/>
      <c r="E9" s="44"/>
      <c r="F9" s="44"/>
      <c r="G9" s="44"/>
      <c r="H9" s="44"/>
      <c r="I9" s="44"/>
      <c r="J9" s="89" t="s">
        <v>27</v>
      </c>
      <c r="K9" s="89"/>
      <c r="L9" s="52"/>
      <c r="M9" s="20"/>
      <c r="N9" s="52"/>
      <c r="O9" s="214" t="s">
        <v>28</v>
      </c>
      <c r="P9" s="215"/>
      <c r="Q9" s="215"/>
      <c r="R9" s="215"/>
      <c r="S9" s="215"/>
      <c r="T9" s="215"/>
      <c r="U9" s="216"/>
      <c r="X9" s="69"/>
      <c r="Y9" s="69"/>
      <c r="Z9" s="69"/>
    </row>
    <row r="10" spans="1:26" ht="18" customHeight="1" x14ac:dyDescent="0.25">
      <c r="A10" s="93" t="str">
        <f>Settings!B17</f>
        <v>0-000-000-0000</v>
      </c>
      <c r="B10" s="22"/>
      <c r="C10" s="22"/>
      <c r="D10" s="22"/>
      <c r="E10" s="22"/>
      <c r="F10" s="22"/>
      <c r="G10" s="22"/>
      <c r="H10" s="22"/>
      <c r="I10" s="22"/>
      <c r="J10" s="89" t="s">
        <v>29</v>
      </c>
      <c r="K10" s="89"/>
      <c r="L10" s="52"/>
      <c r="M10" s="20"/>
      <c r="N10" s="52"/>
      <c r="O10" s="221" t="s">
        <v>30</v>
      </c>
      <c r="P10" s="222"/>
      <c r="Q10" s="222"/>
      <c r="R10" s="223"/>
      <c r="S10" s="223"/>
      <c r="T10" s="223"/>
      <c r="U10" s="224"/>
      <c r="X10" s="69"/>
      <c r="Y10" s="69"/>
      <c r="Z10" s="69"/>
    </row>
    <row r="11" spans="1:26" ht="18" customHeight="1" x14ac:dyDescent="0.25">
      <c r="A11" s="93" t="str">
        <f>Settings!B18</f>
        <v>0-000-000-0000</v>
      </c>
      <c r="B11" s="22"/>
      <c r="C11" s="22"/>
      <c r="D11" s="22"/>
      <c r="E11" s="22"/>
      <c r="F11" s="22"/>
      <c r="G11" s="22"/>
      <c r="H11" s="22"/>
      <c r="I11" s="22"/>
      <c r="J11" s="89" t="s">
        <v>22</v>
      </c>
      <c r="K11" s="89"/>
      <c r="L11" s="52"/>
      <c r="M11" s="20"/>
      <c r="N11" s="52"/>
      <c r="O11" s="225" t="s">
        <v>26</v>
      </c>
      <c r="P11" s="226"/>
      <c r="Q11" s="226"/>
      <c r="R11" s="226"/>
      <c r="S11" s="226"/>
      <c r="T11" s="226"/>
      <c r="U11" s="227"/>
      <c r="V11" s="22"/>
      <c r="W11" s="22"/>
      <c r="X11" s="69"/>
      <c r="Y11" s="69"/>
      <c r="Z11" s="69"/>
    </row>
    <row r="12" spans="1:26" ht="18" customHeight="1" x14ac:dyDescent="0.25">
      <c r="A12" s="93" t="str">
        <f>Settings!B19</f>
        <v>info@yourcompanysite.com</v>
      </c>
      <c r="B12" s="56"/>
      <c r="C12" s="56"/>
      <c r="D12" s="18"/>
      <c r="E12" s="12"/>
      <c r="F12" s="22"/>
      <c r="G12" s="22"/>
      <c r="H12" s="22"/>
      <c r="I12" s="22"/>
      <c r="J12" s="69"/>
      <c r="K12" s="69"/>
      <c r="L12" s="53"/>
      <c r="M12" s="21"/>
      <c r="N12" s="18"/>
      <c r="O12" s="91"/>
      <c r="P12" s="91"/>
      <c r="Q12" s="91"/>
      <c r="R12" s="91"/>
      <c r="S12" s="91"/>
      <c r="T12" s="91"/>
      <c r="U12" s="91"/>
      <c r="V12" s="22"/>
      <c r="W12" s="22"/>
      <c r="X12" s="69"/>
      <c r="Y12" s="69"/>
      <c r="Z12" s="69"/>
    </row>
    <row r="13" spans="1:26" ht="18" customHeight="1" x14ac:dyDescent="0.25">
      <c r="A13" s="93" t="str">
        <f>Settings!B20</f>
        <v>www.yourcompanysite.com</v>
      </c>
      <c r="B13" s="56"/>
      <c r="C13" s="56"/>
      <c r="D13" s="18"/>
      <c r="E13" s="12"/>
      <c r="F13" s="22"/>
      <c r="G13" s="22"/>
      <c r="H13" s="22"/>
      <c r="I13" s="22"/>
      <c r="J13" s="89" t="s">
        <v>31</v>
      </c>
      <c r="K13" s="89"/>
      <c r="L13" s="53"/>
      <c r="M13" s="22"/>
      <c r="N13" s="18"/>
      <c r="O13" s="260">
        <v>41449</v>
      </c>
      <c r="P13" s="261"/>
      <c r="Q13" s="261"/>
      <c r="R13" s="261"/>
      <c r="S13" s="261"/>
      <c r="T13" s="261"/>
      <c r="U13" s="262"/>
      <c r="V13" s="22"/>
      <c r="W13" s="22"/>
      <c r="X13" s="69"/>
      <c r="Y13" s="69"/>
      <c r="Z13" s="69"/>
    </row>
    <row r="14" spans="1:26" ht="6.95" customHeight="1" x14ac:dyDescent="0.2">
      <c r="A14" s="44"/>
      <c r="B14" s="44"/>
      <c r="C14" s="44"/>
      <c r="D14" s="44"/>
      <c r="E14" s="44"/>
      <c r="F14" s="44"/>
      <c r="G14" s="44"/>
      <c r="H14" s="44"/>
      <c r="I14" s="44"/>
      <c r="J14" s="13"/>
      <c r="K14" s="13"/>
      <c r="L14" s="22"/>
      <c r="M14" s="22"/>
      <c r="N14" s="22"/>
      <c r="O14" s="255"/>
      <c r="P14" s="256"/>
      <c r="Q14" s="256"/>
      <c r="R14" s="256"/>
      <c r="S14" s="23"/>
      <c r="T14" s="23"/>
      <c r="U14" s="26"/>
      <c r="V14" s="1"/>
      <c r="X14" s="69"/>
      <c r="Y14" s="69"/>
      <c r="Z14" s="69"/>
    </row>
    <row r="15" spans="1:26" ht="5.25" customHeight="1" x14ac:dyDescent="0.3">
      <c r="A15" s="206"/>
      <c r="B15" s="6"/>
      <c r="C15" s="198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8"/>
      <c r="W15" s="4"/>
      <c r="X15" s="69"/>
      <c r="Y15" s="69"/>
      <c r="Z15" s="69"/>
    </row>
    <row r="16" spans="1:26" ht="19.5" customHeight="1" x14ac:dyDescent="0.2">
      <c r="A16" s="206"/>
      <c r="B16" s="6"/>
      <c r="C16" s="194">
        <f>IF($O$13=0,"",$O$13)</f>
        <v>41449</v>
      </c>
      <c r="D16" s="194"/>
      <c r="E16" s="194">
        <f>IF($O$13=0,"",$O$13+1)</f>
        <v>41450</v>
      </c>
      <c r="F16" s="194"/>
      <c r="G16" s="194">
        <f>IF($O$13=0,"",$O$13+2)</f>
        <v>41451</v>
      </c>
      <c r="H16" s="194"/>
      <c r="I16" s="194"/>
      <c r="J16" s="194">
        <f>IF($O$13=0,"",$O$13+3)</f>
        <v>41452</v>
      </c>
      <c r="K16" s="194"/>
      <c r="L16" s="194"/>
      <c r="M16" s="194">
        <f>IF($O$13=0,"",$O$13+4)</f>
        <v>41453</v>
      </c>
      <c r="N16" s="194"/>
      <c r="O16" s="194"/>
      <c r="P16" s="194">
        <f>IF($O$13=0,"",$O$13+5)</f>
        <v>41454</v>
      </c>
      <c r="Q16" s="194"/>
      <c r="R16" s="194"/>
      <c r="S16" s="194">
        <f>IF($O$13=0,"",$O$13+6)</f>
        <v>41455</v>
      </c>
      <c r="T16" s="194"/>
      <c r="U16" s="194"/>
      <c r="V16" s="46"/>
      <c r="W16" s="4"/>
      <c r="X16" s="69"/>
      <c r="Y16" s="69"/>
      <c r="Z16" s="69"/>
    </row>
    <row r="17" spans="1:28" ht="15" customHeight="1" x14ac:dyDescent="0.2">
      <c r="A17" s="6"/>
      <c r="B17" s="6"/>
      <c r="C17" s="263" t="s">
        <v>111</v>
      </c>
      <c r="D17" s="263"/>
      <c r="E17" s="263"/>
      <c r="F17" s="263"/>
      <c r="G17" s="263"/>
      <c r="H17" s="263"/>
      <c r="I17" s="263"/>
      <c r="J17" s="263"/>
      <c r="K17" s="263"/>
      <c r="L17" s="263"/>
      <c r="M17" s="263"/>
      <c r="N17" s="263"/>
      <c r="O17" s="263"/>
      <c r="P17" s="263"/>
      <c r="Q17" s="263"/>
      <c r="R17" s="263"/>
      <c r="S17" s="263"/>
      <c r="T17" s="263"/>
      <c r="U17" s="263"/>
      <c r="V17" s="46"/>
      <c r="W17" s="4"/>
      <c r="Y17" s="258" t="s">
        <v>10</v>
      </c>
      <c r="Z17" s="234"/>
    </row>
    <row r="18" spans="1:28" ht="15" customHeight="1" x14ac:dyDescent="0.2">
      <c r="A18" s="114" t="s">
        <v>0</v>
      </c>
      <c r="B18" s="107"/>
      <c r="C18" s="102">
        <v>0.95833333333333337</v>
      </c>
      <c r="D18" s="103" t="s">
        <v>1</v>
      </c>
      <c r="E18" s="102">
        <v>0.95833333333333337</v>
      </c>
      <c r="F18" s="103" t="s">
        <v>1</v>
      </c>
      <c r="G18" s="232">
        <v>0.52083333333333337</v>
      </c>
      <c r="H18" s="232"/>
      <c r="I18" s="103" t="s">
        <v>1</v>
      </c>
      <c r="J18" s="232">
        <v>0.52083333333333337</v>
      </c>
      <c r="K18" s="232"/>
      <c r="L18" s="103" t="s">
        <v>1</v>
      </c>
      <c r="M18" s="232"/>
      <c r="N18" s="232"/>
      <c r="O18" s="103" t="s">
        <v>1</v>
      </c>
      <c r="P18" s="232"/>
      <c r="Q18" s="232"/>
      <c r="R18" s="103" t="s">
        <v>1</v>
      </c>
      <c r="S18" s="232"/>
      <c r="T18" s="232"/>
      <c r="U18" s="103" t="s">
        <v>1</v>
      </c>
      <c r="V18" s="46"/>
      <c r="W18" s="4"/>
      <c r="Y18" s="47" t="s">
        <v>15</v>
      </c>
      <c r="Z18" s="19">
        <v>8</v>
      </c>
    </row>
    <row r="19" spans="1:28" ht="15" customHeight="1" x14ac:dyDescent="0.2">
      <c r="A19" s="114" t="s">
        <v>2</v>
      </c>
      <c r="B19" s="107"/>
      <c r="C19" s="102">
        <v>0.22916666666666666</v>
      </c>
      <c r="D19" s="152">
        <f>IF(OR(C18="",C19=""),0,IF(C19&lt;C18,C19+1-C18,C19-C18))</f>
        <v>0.27083333333333337</v>
      </c>
      <c r="E19" s="102">
        <v>0.27083333333333331</v>
      </c>
      <c r="F19" s="152">
        <f>IF(OR(E18="",E19=""),0,IF(E19&lt;E18,E19+1-E18,E19-E18))</f>
        <v>0.31249999999999989</v>
      </c>
      <c r="G19" s="232">
        <v>0.72916666666666663</v>
      </c>
      <c r="H19" s="232"/>
      <c r="I19" s="152">
        <f>IF(OR(G18="",G19=""),0,IF(G19&lt;G18,G19+1-G18,G19-G18))</f>
        <v>0.20833333333333326</v>
      </c>
      <c r="J19" s="232">
        <v>0.72916666666666663</v>
      </c>
      <c r="K19" s="232"/>
      <c r="L19" s="152">
        <f>IF(OR(J18="",J19=""),0,IF(J19&lt;J18,J19+1-J18,J19-J18))</f>
        <v>0.20833333333333326</v>
      </c>
      <c r="M19" s="232"/>
      <c r="N19" s="232"/>
      <c r="O19" s="152">
        <f>IF(OR(M18="",M19=""),0,IF(M19&lt;M18,M19+1-M18,M19-M18))</f>
        <v>0</v>
      </c>
      <c r="P19" s="232"/>
      <c r="Q19" s="232"/>
      <c r="R19" s="152">
        <f>IF(OR(P18="",P19=""),0,IF(P19&lt;P18,P19+1-P18,P19-P18))</f>
        <v>0</v>
      </c>
      <c r="S19" s="232"/>
      <c r="T19" s="232"/>
      <c r="U19" s="152">
        <f>IF(OR(S18="",S19=""),0,IF(S19&lt;S18,S19+1-S18,S19-S18))</f>
        <v>0</v>
      </c>
      <c r="V19" s="46"/>
      <c r="W19" s="4"/>
      <c r="Y19" s="48" t="s">
        <v>16</v>
      </c>
      <c r="Z19" s="19">
        <v>40</v>
      </c>
    </row>
    <row r="20" spans="1:28" ht="15" customHeight="1" x14ac:dyDescent="0.2">
      <c r="A20" s="115"/>
      <c r="B20" s="97"/>
      <c r="C20" s="263" t="s">
        <v>112</v>
      </c>
      <c r="D20" s="263"/>
      <c r="E20" s="263"/>
      <c r="F20" s="263"/>
      <c r="G20" s="263"/>
      <c r="H20" s="263"/>
      <c r="I20" s="263"/>
      <c r="J20" s="263"/>
      <c r="K20" s="263"/>
      <c r="L20" s="263"/>
      <c r="M20" s="263"/>
      <c r="N20" s="263"/>
      <c r="O20" s="263"/>
      <c r="P20" s="263"/>
      <c r="Q20" s="263"/>
      <c r="R20" s="263"/>
      <c r="S20" s="263"/>
      <c r="T20" s="263"/>
      <c r="U20" s="263"/>
      <c r="V20" s="5"/>
      <c r="W20" s="4"/>
      <c r="Y20" s="3"/>
      <c r="Z20" s="2"/>
    </row>
    <row r="21" spans="1:28" ht="15" customHeight="1" x14ac:dyDescent="0.2">
      <c r="A21" s="114" t="s">
        <v>0</v>
      </c>
      <c r="B21" s="107"/>
      <c r="C21" s="102">
        <v>0.25</v>
      </c>
      <c r="D21" s="103" t="s">
        <v>1</v>
      </c>
      <c r="E21" s="102">
        <v>0.35416666666666669</v>
      </c>
      <c r="F21" s="103" t="s">
        <v>1</v>
      </c>
      <c r="G21" s="232">
        <v>0.77083333333333337</v>
      </c>
      <c r="H21" s="232"/>
      <c r="I21" s="103" t="s">
        <v>1</v>
      </c>
      <c r="J21" s="232">
        <v>0.77083333333333337</v>
      </c>
      <c r="K21" s="232"/>
      <c r="L21" s="103" t="s">
        <v>1</v>
      </c>
      <c r="M21" s="232"/>
      <c r="N21" s="232"/>
      <c r="O21" s="103" t="s">
        <v>1</v>
      </c>
      <c r="P21" s="232"/>
      <c r="Q21" s="232"/>
      <c r="R21" s="103" t="s">
        <v>1</v>
      </c>
      <c r="S21" s="232"/>
      <c r="T21" s="232"/>
      <c r="U21" s="103" t="s">
        <v>1</v>
      </c>
      <c r="V21" s="46"/>
      <c r="W21" s="4"/>
      <c r="Y21" s="188" t="s">
        <v>17</v>
      </c>
      <c r="Z21" s="189"/>
    </row>
    <row r="22" spans="1:28" ht="15" customHeight="1" x14ac:dyDescent="0.2">
      <c r="A22" s="114" t="s">
        <v>2</v>
      </c>
      <c r="B22" s="107"/>
      <c r="C22" s="102">
        <v>0.45833333333333331</v>
      </c>
      <c r="D22" s="152">
        <f>IF(OR(C21="",C22=""),0,IF(C22&lt;C21,C22+1-C21,C22-C21))</f>
        <v>0.20833333333333331</v>
      </c>
      <c r="E22" s="102">
        <v>0.4375</v>
      </c>
      <c r="F22" s="152">
        <f>IF(OR(E21="",E22=""),0,IF(E22&lt;E21,E22+1-E21,E22-E21))</f>
        <v>8.3333333333333315E-2</v>
      </c>
      <c r="G22" s="232">
        <v>0.97916666666666663</v>
      </c>
      <c r="H22" s="232"/>
      <c r="I22" s="152">
        <f>IF(OR(G21="",G22=""),0,IF(G22&lt;G21,G22+1-G21,G22-G21))</f>
        <v>0.20833333333333326</v>
      </c>
      <c r="J22" s="232">
        <v>0.97916666666666663</v>
      </c>
      <c r="K22" s="232"/>
      <c r="L22" s="152">
        <f>IF(OR(J21="",J22=""),0,IF(J22&lt;J21,J22+1-J21,J22-J21))</f>
        <v>0.20833333333333326</v>
      </c>
      <c r="M22" s="232"/>
      <c r="N22" s="232"/>
      <c r="O22" s="152">
        <f>IF(OR(M21="",M22=""),0,IF(M22&lt;M21,M22+1-M21,M22-M21))</f>
        <v>0</v>
      </c>
      <c r="P22" s="232"/>
      <c r="Q22" s="232"/>
      <c r="R22" s="152">
        <f>IF(OR(P21="",P22=""),0,IF(P22&lt;P21,P22+1-P21,P22-P21))</f>
        <v>0</v>
      </c>
      <c r="S22" s="232"/>
      <c r="T22" s="232"/>
      <c r="U22" s="152">
        <f>IF(OR(S21="",S22=""),0,IF(S22&lt;S21,S22+1-S21,S22-S21))</f>
        <v>0</v>
      </c>
      <c r="V22" s="46"/>
      <c r="W22" s="4"/>
      <c r="Y22" s="190" t="s">
        <v>24</v>
      </c>
      <c r="Z22" s="191"/>
      <c r="AA22" s="49"/>
      <c r="AB22" s="69" t="s">
        <v>38</v>
      </c>
    </row>
    <row r="23" spans="1:28" ht="5.25" customHeight="1" x14ac:dyDescent="0.2">
      <c r="A23" s="114"/>
      <c r="B23" s="167"/>
      <c r="C23" s="100"/>
      <c r="D23" s="101"/>
      <c r="E23" s="100"/>
      <c r="F23" s="101"/>
      <c r="G23" s="100"/>
      <c r="H23" s="100"/>
      <c r="I23" s="101"/>
      <c r="J23" s="100"/>
      <c r="K23" s="100"/>
      <c r="L23" s="101"/>
      <c r="M23" s="100"/>
      <c r="N23" s="100"/>
      <c r="O23" s="101"/>
      <c r="P23" s="100"/>
      <c r="Q23" s="100"/>
      <c r="R23" s="101"/>
      <c r="S23" s="100"/>
      <c r="T23" s="100"/>
      <c r="U23" s="101"/>
      <c r="V23" s="46"/>
      <c r="W23" s="4"/>
      <c r="Y23" s="3"/>
      <c r="Z23" s="2"/>
    </row>
    <row r="24" spans="1:28" ht="15" customHeight="1" x14ac:dyDescent="0.2">
      <c r="A24" s="117" t="s">
        <v>9</v>
      </c>
      <c r="B24" s="111"/>
      <c r="C24" s="243">
        <f>D19+D22</f>
        <v>0.47916666666666669</v>
      </c>
      <c r="D24" s="243"/>
      <c r="E24" s="243">
        <f>F19+F22</f>
        <v>0.3958333333333332</v>
      </c>
      <c r="F24" s="243"/>
      <c r="G24" s="243">
        <f>I19+I22</f>
        <v>0.41666666666666652</v>
      </c>
      <c r="H24" s="243"/>
      <c r="I24" s="243"/>
      <c r="J24" s="243">
        <f>L19+L22</f>
        <v>0.41666666666666652</v>
      </c>
      <c r="K24" s="243"/>
      <c r="L24" s="243"/>
      <c r="M24" s="243">
        <f>O19+O22</f>
        <v>0</v>
      </c>
      <c r="N24" s="243"/>
      <c r="O24" s="243"/>
      <c r="P24" s="243">
        <f>R19+R22</f>
        <v>0</v>
      </c>
      <c r="Q24" s="243"/>
      <c r="R24" s="243"/>
      <c r="S24" s="243">
        <f>U19+U22</f>
        <v>0</v>
      </c>
      <c r="T24" s="243"/>
      <c r="U24" s="243"/>
      <c r="V24" s="46"/>
      <c r="W24" s="4"/>
      <c r="Y24" s="257" t="s">
        <v>23</v>
      </c>
      <c r="Z24" s="237"/>
    </row>
    <row r="25" spans="1:28" ht="15" customHeight="1" x14ac:dyDescent="0.2">
      <c r="A25" s="117" t="s">
        <v>10</v>
      </c>
      <c r="B25" s="108"/>
      <c r="C25" s="243">
        <f>C24-C26</f>
        <v>0.33333333333333331</v>
      </c>
      <c r="D25" s="243"/>
      <c r="E25" s="243">
        <f>E24-E26</f>
        <v>0.33333333333333331</v>
      </c>
      <c r="F25" s="243"/>
      <c r="G25" s="243">
        <f>G24-G26</f>
        <v>0.33333333333333331</v>
      </c>
      <c r="H25" s="243"/>
      <c r="I25" s="243"/>
      <c r="J25" s="243">
        <f>J24-J26</f>
        <v>0.33333333333333331</v>
      </c>
      <c r="K25" s="243"/>
      <c r="L25" s="243"/>
      <c r="M25" s="243">
        <f>M24-M26</f>
        <v>0</v>
      </c>
      <c r="N25" s="243"/>
      <c r="O25" s="243"/>
      <c r="P25" s="243">
        <f>P24-P26</f>
        <v>0</v>
      </c>
      <c r="Q25" s="243"/>
      <c r="R25" s="243"/>
      <c r="S25" s="243">
        <f>S24-S26</f>
        <v>0</v>
      </c>
      <c r="T25" s="243"/>
      <c r="U25" s="243"/>
      <c r="V25" s="4"/>
      <c r="W25" s="4"/>
      <c r="Y25" s="239">
        <f ca="1">TODAY()</f>
        <v>42136</v>
      </c>
      <c r="Z25" s="239"/>
    </row>
    <row r="26" spans="1:28" ht="15" customHeight="1" x14ac:dyDescent="0.2">
      <c r="A26" s="117" t="s">
        <v>11</v>
      </c>
      <c r="B26" s="108"/>
      <c r="C26" s="244">
        <f>IF(basic_hours_BTh=0,IF(C$24=0,0,C$24-$Z$18/24),IF(basic_hours_BTh=1,IF(SUM($B$25:B$25)+C24&lt;$Z$19/24,0,MAX(0,SUM($B$25:B$25)+C24-$Z$19/24)),IF(basic_hours_BTh=2,0)))</f>
        <v>0.14583333333333337</v>
      </c>
      <c r="D26" s="244"/>
      <c r="E26" s="244">
        <f>IF(basic_hours_BTh=0,IF(E$24=0,0,E$24-$Z$18/24),IF(basic_hours_BTh=1,IF(SUM($B$25:D$25)+E24&lt;$Z$19/24,0,MAX(0,SUM($B$25:D$25)+E24-$Z$19/24)),IF(basic_hours_BTh=2,0)))</f>
        <v>6.2499999999999889E-2</v>
      </c>
      <c r="F26" s="244"/>
      <c r="G26" s="244">
        <f>IF(basic_hours_BTh=0,IF(G$24=0,0,G$24-$Z$18/24),IF(basic_hours_BTh=1,IF(SUM($B$25:F$25)+G24&lt;$Z$19/24,0,MAX(0,SUM($B$25:F$25)+G24-$Z$19/24)),IF(basic_hours_BTh=2,0)))</f>
        <v>8.3333333333333204E-2</v>
      </c>
      <c r="H26" s="244"/>
      <c r="I26" s="244"/>
      <c r="J26" s="244">
        <f>IF(basic_hours_BTh=0,IF(J$24=0,0,J$24-$Z$18/24),IF(basic_hours_BTh=1,IF(SUM($B$25:I$25)+J24&lt;$Z$19/24,0,MAX(0,SUM($B$25:I$25)+J24-$Z$19/24)),IF(basic_hours_BTh=2,0)))</f>
        <v>8.3333333333333204E-2</v>
      </c>
      <c r="K26" s="244"/>
      <c r="L26" s="244"/>
      <c r="M26" s="244">
        <f>IF(basic_hours_BTh=0,IF(M$24=0,0,M$24-$Z$18/24),IF(basic_hours_BTh=1,IF(SUM($B$25:L$25)+M24&lt;$Z$19/24,0,MAX(0,SUM($B$25:L$25)+M24-$Z$19/24)),IF(basic_hours_BTh=2,0)))</f>
        <v>0</v>
      </c>
      <c r="N26" s="244"/>
      <c r="O26" s="244"/>
      <c r="P26" s="244">
        <f>IF(basic_hours_BTh=0,IF(P$24=0,0,P$24-$Z$18/24),IF(basic_hours_BTh=1,IF(SUM($B$25:O$25)+P24&lt;$Z$19/24,0,MAX(0,SUM($B$25:O$25)+P24-$Z$19/24)),IF(basic_hours_BTh=2,0)))</f>
        <v>0</v>
      </c>
      <c r="Q26" s="244"/>
      <c r="R26" s="244"/>
      <c r="S26" s="244">
        <f>IF(basic_hours_BTh=0,IF(S$24=0,0,S$24-$Z$18/24),IF(basic_hours_BTh=1,IF(SUM($B$25:R$25)+S24&lt;$Z$19/24,0,MAX(0,SUM($B$25:R$25)+S24-$Z$19/24)),IF(basic_hours_BTh=2,0)))</f>
        <v>0</v>
      </c>
      <c r="T26" s="244"/>
      <c r="U26" s="244"/>
      <c r="V26" s="4"/>
      <c r="W26" s="4"/>
    </row>
    <row r="27" spans="1:28" ht="15" customHeight="1" x14ac:dyDescent="0.2">
      <c r="A27" s="117" t="s">
        <v>12</v>
      </c>
      <c r="B27" s="108"/>
      <c r="C27" s="259"/>
      <c r="D27" s="259"/>
      <c r="E27" s="259"/>
      <c r="F27" s="259"/>
      <c r="G27" s="259"/>
      <c r="H27" s="259"/>
      <c r="I27" s="259"/>
      <c r="J27" s="259"/>
      <c r="K27" s="259"/>
      <c r="L27" s="259"/>
      <c r="M27" s="259"/>
      <c r="N27" s="259"/>
      <c r="O27" s="259"/>
      <c r="P27" s="259"/>
      <c r="Q27" s="259"/>
      <c r="R27" s="259"/>
      <c r="S27" s="259"/>
      <c r="T27" s="259"/>
      <c r="U27" s="259"/>
      <c r="V27" s="4"/>
      <c r="W27" s="4"/>
      <c r="Y27" s="58"/>
    </row>
    <row r="28" spans="1:28" ht="15" customHeight="1" x14ac:dyDescent="0.2">
      <c r="A28" s="117" t="s">
        <v>13</v>
      </c>
      <c r="B28" s="108"/>
      <c r="C28" s="259"/>
      <c r="D28" s="259"/>
      <c r="E28" s="259"/>
      <c r="F28" s="259"/>
      <c r="G28" s="259"/>
      <c r="H28" s="259"/>
      <c r="I28" s="259"/>
      <c r="J28" s="259"/>
      <c r="K28" s="259"/>
      <c r="L28" s="259"/>
      <c r="M28" s="259"/>
      <c r="N28" s="259"/>
      <c r="O28" s="259"/>
      <c r="P28" s="259"/>
      <c r="Q28" s="259"/>
      <c r="R28" s="259"/>
      <c r="S28" s="259"/>
      <c r="T28" s="259"/>
      <c r="U28" s="259"/>
      <c r="V28" s="4"/>
      <c r="W28" s="4"/>
    </row>
    <row r="29" spans="1:28" ht="15" customHeight="1" x14ac:dyDescent="0.2">
      <c r="A29" s="117" t="s">
        <v>14</v>
      </c>
      <c r="B29" s="108"/>
      <c r="C29" s="259"/>
      <c r="D29" s="259"/>
      <c r="E29" s="259"/>
      <c r="F29" s="259"/>
      <c r="G29" s="259"/>
      <c r="H29" s="259"/>
      <c r="I29" s="259"/>
      <c r="J29" s="259"/>
      <c r="K29" s="259"/>
      <c r="L29" s="259"/>
      <c r="M29" s="259"/>
      <c r="N29" s="259"/>
      <c r="O29" s="259"/>
      <c r="P29" s="259"/>
      <c r="Q29" s="259"/>
      <c r="R29" s="259"/>
      <c r="S29" s="259"/>
      <c r="T29" s="259"/>
      <c r="U29" s="259"/>
      <c r="V29" s="4"/>
      <c r="W29" s="4"/>
    </row>
    <row r="30" spans="1:28" ht="5.25" customHeight="1" x14ac:dyDescent="0.2">
      <c r="A30" s="115"/>
      <c r="B30" s="4"/>
      <c r="C30" s="206"/>
      <c r="D30" s="206"/>
      <c r="E30" s="206"/>
      <c r="F30" s="206"/>
      <c r="G30" s="206"/>
      <c r="H30" s="206"/>
      <c r="I30" s="206"/>
      <c r="J30" s="4"/>
      <c r="K30" s="4"/>
      <c r="L30" s="4"/>
      <c r="M30" s="206"/>
      <c r="N30" s="206"/>
      <c r="O30" s="206"/>
      <c r="P30" s="206"/>
      <c r="Q30" s="206"/>
      <c r="R30" s="206"/>
      <c r="S30" s="206"/>
      <c r="T30" s="206"/>
      <c r="U30" s="206"/>
      <c r="V30" s="4"/>
      <c r="W30" s="4"/>
    </row>
    <row r="31" spans="1:28" ht="19.5" customHeight="1" x14ac:dyDescent="0.2">
      <c r="A31" s="115"/>
      <c r="B31" s="6"/>
      <c r="C31" s="194">
        <f>IF($O$13=0,"",$O$13+7)</f>
        <v>41456</v>
      </c>
      <c r="D31" s="194"/>
      <c r="E31" s="194">
        <f>IF($O$13=0,"",$O$13+8)</f>
        <v>41457</v>
      </c>
      <c r="F31" s="194"/>
      <c r="G31" s="194">
        <f>IF($O$13=0,"",$O$13+9)</f>
        <v>41458</v>
      </c>
      <c r="H31" s="194"/>
      <c r="I31" s="194"/>
      <c r="J31" s="194">
        <f>IF($O$13=0,"",$O$13+10)</f>
        <v>41459</v>
      </c>
      <c r="K31" s="194"/>
      <c r="L31" s="194"/>
      <c r="M31" s="194">
        <f>IF($O$13=0,"",$O$13+11)</f>
        <v>41460</v>
      </c>
      <c r="N31" s="194"/>
      <c r="O31" s="194"/>
      <c r="P31" s="194">
        <f>IF($O$13=0,"",$O$13+12)</f>
        <v>41461</v>
      </c>
      <c r="Q31" s="194"/>
      <c r="R31" s="194"/>
      <c r="S31" s="194">
        <f>IF($O$13=0,"",$O$13+13)</f>
        <v>41462</v>
      </c>
      <c r="T31" s="194"/>
      <c r="U31" s="194"/>
      <c r="V31" s="46"/>
      <c r="W31" s="4"/>
      <c r="Y31" s="170"/>
      <c r="Z31" s="170"/>
    </row>
    <row r="32" spans="1:28" ht="15" customHeight="1" x14ac:dyDescent="0.2">
      <c r="A32" s="115"/>
      <c r="B32" s="6"/>
      <c r="C32" s="263" t="s">
        <v>111</v>
      </c>
      <c r="D32" s="263"/>
      <c r="E32" s="263"/>
      <c r="F32" s="263"/>
      <c r="G32" s="263"/>
      <c r="H32" s="263"/>
      <c r="I32" s="263"/>
      <c r="J32" s="263"/>
      <c r="K32" s="263"/>
      <c r="L32" s="263"/>
      <c r="M32" s="263"/>
      <c r="N32" s="263"/>
      <c r="O32" s="263"/>
      <c r="P32" s="263"/>
      <c r="Q32" s="263"/>
      <c r="R32" s="263"/>
      <c r="S32" s="263"/>
      <c r="T32" s="263"/>
      <c r="U32" s="263"/>
      <c r="V32" s="46"/>
      <c r="W32" s="4"/>
      <c r="Y32" s="169"/>
      <c r="Z32" s="169"/>
    </row>
    <row r="33" spans="1:27" ht="15" customHeight="1" x14ac:dyDescent="0.2">
      <c r="A33" s="114" t="s">
        <v>0</v>
      </c>
      <c r="B33" s="107"/>
      <c r="C33" s="102">
        <v>0.95833333333333337</v>
      </c>
      <c r="D33" s="103" t="s">
        <v>1</v>
      </c>
      <c r="E33" s="102">
        <v>0.95833333333333337</v>
      </c>
      <c r="F33" s="103" t="s">
        <v>1</v>
      </c>
      <c r="G33" s="232">
        <v>0.52083333333333337</v>
      </c>
      <c r="H33" s="232"/>
      <c r="I33" s="103" t="s">
        <v>1</v>
      </c>
      <c r="J33" s="232">
        <v>0.52083333333333337</v>
      </c>
      <c r="K33" s="232"/>
      <c r="L33" s="103" t="s">
        <v>1</v>
      </c>
      <c r="M33" s="232"/>
      <c r="N33" s="232"/>
      <c r="O33" s="103" t="s">
        <v>1</v>
      </c>
      <c r="P33" s="232"/>
      <c r="Q33" s="232"/>
      <c r="R33" s="103" t="s">
        <v>1</v>
      </c>
      <c r="S33" s="232"/>
      <c r="T33" s="232"/>
      <c r="U33" s="103" t="s">
        <v>1</v>
      </c>
      <c r="V33" s="46"/>
      <c r="W33" s="4"/>
      <c r="Y33" s="171"/>
      <c r="Z33" s="171"/>
    </row>
    <row r="34" spans="1:27" ht="15" customHeight="1" x14ac:dyDescent="0.2">
      <c r="A34" s="114" t="s">
        <v>2</v>
      </c>
      <c r="B34" s="107"/>
      <c r="C34" s="102">
        <v>0.22916666666666666</v>
      </c>
      <c r="D34" s="152">
        <f>IF(OR(C33="",C34=""),0,IF(C34&lt;C33,C34+1-C33,C34-C33))</f>
        <v>0.27083333333333337</v>
      </c>
      <c r="E34" s="102">
        <v>0.27083333333333331</v>
      </c>
      <c r="F34" s="152">
        <f>IF(OR(E33="",E34=""),0,IF(E34&lt;E33,E34+1-E33,E34-E33))</f>
        <v>0.31249999999999989</v>
      </c>
      <c r="G34" s="232">
        <v>0.72916666666666663</v>
      </c>
      <c r="H34" s="232"/>
      <c r="I34" s="152">
        <f>IF(OR(G33="",G34=""),0,IF(G34&lt;G33,G34+1-G33,G34-G33))</f>
        <v>0.20833333333333326</v>
      </c>
      <c r="J34" s="232">
        <v>0.72916666666666663</v>
      </c>
      <c r="K34" s="232"/>
      <c r="L34" s="152">
        <f>IF(OR(J33="",J34=""),0,IF(J34&lt;J33,J34+1-J33,J34-J33))</f>
        <v>0.20833333333333326</v>
      </c>
      <c r="M34" s="232"/>
      <c r="N34" s="232"/>
      <c r="O34" s="152">
        <f>IF(OR(M33="",M34=""),0,IF(M34&lt;M33,M34+1-M33,M34-M33))</f>
        <v>0</v>
      </c>
      <c r="P34" s="232"/>
      <c r="Q34" s="232"/>
      <c r="R34" s="152">
        <f>IF(OR(P33="",P34=""),0,IF(P34&lt;P33,P34+1-P33,P34-P33))</f>
        <v>0</v>
      </c>
      <c r="S34" s="232"/>
      <c r="T34" s="232"/>
      <c r="U34" s="152">
        <f>IF(OR(S33="",S34=""),0,IF(S34&lt;S33,S34+1-S33,S34-S33))</f>
        <v>0</v>
      </c>
      <c r="V34" s="46"/>
      <c r="W34" s="4"/>
    </row>
    <row r="35" spans="1:27" ht="15" customHeight="1" x14ac:dyDescent="0.2">
      <c r="A35" s="115"/>
      <c r="B35" s="97"/>
      <c r="C35" s="263" t="s">
        <v>112</v>
      </c>
      <c r="D35" s="263"/>
      <c r="E35" s="263"/>
      <c r="F35" s="263"/>
      <c r="G35" s="263"/>
      <c r="H35" s="263"/>
      <c r="I35" s="263"/>
      <c r="J35" s="263"/>
      <c r="K35" s="263"/>
      <c r="L35" s="263"/>
      <c r="M35" s="263"/>
      <c r="N35" s="263"/>
      <c r="O35" s="263"/>
      <c r="P35" s="263"/>
      <c r="Q35" s="263"/>
      <c r="R35" s="263"/>
      <c r="S35" s="263"/>
      <c r="T35" s="263"/>
      <c r="U35" s="263"/>
      <c r="V35" s="5"/>
      <c r="W35" s="4"/>
    </row>
    <row r="36" spans="1:27" ht="15" customHeight="1" x14ac:dyDescent="0.2">
      <c r="A36" s="114" t="s">
        <v>0</v>
      </c>
      <c r="B36" s="107"/>
      <c r="C36" s="102">
        <v>0.25</v>
      </c>
      <c r="D36" s="103" t="s">
        <v>1</v>
      </c>
      <c r="E36" s="102">
        <v>0.35416666666666669</v>
      </c>
      <c r="F36" s="103" t="s">
        <v>1</v>
      </c>
      <c r="G36" s="232">
        <v>0.77083333333333337</v>
      </c>
      <c r="H36" s="232"/>
      <c r="I36" s="103" t="s">
        <v>1</v>
      </c>
      <c r="J36" s="232">
        <v>0.77083333333333337</v>
      </c>
      <c r="K36" s="232"/>
      <c r="L36" s="103" t="s">
        <v>1</v>
      </c>
      <c r="M36" s="232"/>
      <c r="N36" s="232"/>
      <c r="O36" s="103" t="s">
        <v>1</v>
      </c>
      <c r="P36" s="232"/>
      <c r="Q36" s="232"/>
      <c r="R36" s="103" t="s">
        <v>1</v>
      </c>
      <c r="S36" s="232"/>
      <c r="T36" s="232"/>
      <c r="U36" s="103" t="s">
        <v>1</v>
      </c>
      <c r="V36" s="46"/>
      <c r="W36" s="4"/>
    </row>
    <row r="37" spans="1:27" ht="15" customHeight="1" x14ac:dyDescent="0.2">
      <c r="A37" s="114" t="s">
        <v>2</v>
      </c>
      <c r="B37" s="107"/>
      <c r="C37" s="102">
        <v>0.45833333333333331</v>
      </c>
      <c r="D37" s="152">
        <f>IF(OR(C36="",C37=""),0,IF(C37&lt;C36,C37+1-C36,C37-C36))</f>
        <v>0.20833333333333331</v>
      </c>
      <c r="E37" s="102">
        <v>0.4375</v>
      </c>
      <c r="F37" s="152">
        <f>IF(OR(E36="",E37=""),0,IF(E37&lt;E36,E37+1-E36,E37-E36))</f>
        <v>8.3333333333333315E-2</v>
      </c>
      <c r="G37" s="232">
        <v>0.97916666666666663</v>
      </c>
      <c r="H37" s="232"/>
      <c r="I37" s="152">
        <f>IF(OR(G36="",G37=""),0,IF(G37&lt;G36,G37+1-G36,G37-G36))</f>
        <v>0.20833333333333326</v>
      </c>
      <c r="J37" s="232">
        <v>0.97916666666666663</v>
      </c>
      <c r="K37" s="232"/>
      <c r="L37" s="152">
        <f>IF(OR(J36="",J37=""),0,IF(J37&lt;J36,J37+1-J36,J37-J36))</f>
        <v>0.20833333333333326</v>
      </c>
      <c r="M37" s="232"/>
      <c r="N37" s="232"/>
      <c r="O37" s="152">
        <f>IF(OR(M36="",M37=""),0,IF(M37&lt;M36,M37+1-M36,M37-M36))</f>
        <v>0</v>
      </c>
      <c r="P37" s="232"/>
      <c r="Q37" s="232"/>
      <c r="R37" s="152">
        <f>IF(OR(P36="",P37=""),0,IF(P37&lt;P36,P37+1-P36,P37-P36))</f>
        <v>0</v>
      </c>
      <c r="S37" s="232"/>
      <c r="T37" s="232"/>
      <c r="U37" s="152">
        <f>IF(OR(S36="",S37=""),0,IF(S37&lt;S36,S37+1-S36,S37-S36))</f>
        <v>0</v>
      </c>
      <c r="V37" s="46"/>
      <c r="W37" s="4"/>
    </row>
    <row r="38" spans="1:27" ht="5.25" customHeight="1" x14ac:dyDescent="0.2">
      <c r="A38" s="114"/>
      <c r="B38" s="167"/>
      <c r="C38" s="100"/>
      <c r="D38" s="101"/>
      <c r="E38" s="100"/>
      <c r="F38" s="101"/>
      <c r="G38" s="100"/>
      <c r="H38" s="100"/>
      <c r="I38" s="101"/>
      <c r="J38" s="100"/>
      <c r="K38" s="100"/>
      <c r="L38" s="101"/>
      <c r="M38" s="100"/>
      <c r="N38" s="100"/>
      <c r="O38" s="101"/>
      <c r="P38" s="100"/>
      <c r="Q38" s="100"/>
      <c r="R38" s="101"/>
      <c r="S38" s="100"/>
      <c r="T38" s="100"/>
      <c r="U38" s="101"/>
      <c r="V38" s="46"/>
      <c r="W38" s="4"/>
    </row>
    <row r="39" spans="1:27" ht="15" customHeight="1" x14ac:dyDescent="0.2">
      <c r="A39" s="117" t="s">
        <v>9</v>
      </c>
      <c r="B39" s="111"/>
      <c r="C39" s="243">
        <f>D34+D37</f>
        <v>0.47916666666666669</v>
      </c>
      <c r="D39" s="243"/>
      <c r="E39" s="243">
        <f>F34+F37</f>
        <v>0.3958333333333332</v>
      </c>
      <c r="F39" s="243"/>
      <c r="G39" s="243">
        <f>I34+I37</f>
        <v>0.41666666666666652</v>
      </c>
      <c r="H39" s="243"/>
      <c r="I39" s="243"/>
      <c r="J39" s="243">
        <f>L34+L37</f>
        <v>0.41666666666666652</v>
      </c>
      <c r="K39" s="243"/>
      <c r="L39" s="243"/>
      <c r="M39" s="243">
        <f>O34+O37</f>
        <v>0</v>
      </c>
      <c r="N39" s="243"/>
      <c r="O39" s="243"/>
      <c r="P39" s="243">
        <f>R34+R37</f>
        <v>0</v>
      </c>
      <c r="Q39" s="243"/>
      <c r="R39" s="243"/>
      <c r="S39" s="243">
        <f>U34+U37</f>
        <v>0</v>
      </c>
      <c r="T39" s="243"/>
      <c r="U39" s="243"/>
      <c r="V39" s="46"/>
      <c r="W39" s="4"/>
    </row>
    <row r="40" spans="1:27" ht="15" customHeight="1" x14ac:dyDescent="0.2">
      <c r="A40" s="117" t="s">
        <v>10</v>
      </c>
      <c r="B40" s="108"/>
      <c r="C40" s="243">
        <f>C39-C41</f>
        <v>0.33333333333333331</v>
      </c>
      <c r="D40" s="243"/>
      <c r="E40" s="243">
        <f>E39-E41</f>
        <v>0.33333333333333331</v>
      </c>
      <c r="F40" s="243"/>
      <c r="G40" s="243">
        <f>G39-G41</f>
        <v>0.33333333333333331</v>
      </c>
      <c r="H40" s="243"/>
      <c r="I40" s="243"/>
      <c r="J40" s="243">
        <f>J39-J41</f>
        <v>0.33333333333333331</v>
      </c>
      <c r="K40" s="243"/>
      <c r="L40" s="243"/>
      <c r="M40" s="243">
        <f>M39-M41</f>
        <v>0</v>
      </c>
      <c r="N40" s="243"/>
      <c r="O40" s="243"/>
      <c r="P40" s="243">
        <f>P39-P41</f>
        <v>0</v>
      </c>
      <c r="Q40" s="243"/>
      <c r="R40" s="243"/>
      <c r="S40" s="243">
        <f>S39-S41</f>
        <v>0</v>
      </c>
      <c r="T40" s="243"/>
      <c r="U40" s="243"/>
      <c r="V40" s="4"/>
      <c r="W40" s="4"/>
    </row>
    <row r="41" spans="1:27" ht="15" customHeight="1" x14ac:dyDescent="0.2">
      <c r="A41" s="117" t="s">
        <v>11</v>
      </c>
      <c r="B41" s="108"/>
      <c r="C41" s="244">
        <f>IF(basic_hours_BTh=0,IF(C$24=0,0,C$24-$Z$18/24),IF(basic_hours_BTh=1,IF(SUM($B$40:B$40)+C39&lt;$Z$19/24,0,MAX(0,SUM($B$40:B$40)+C39-$Z$19/24)),IF(basic_hours_BTh=2,0)))</f>
        <v>0.14583333333333337</v>
      </c>
      <c r="D41" s="244"/>
      <c r="E41" s="244">
        <f>IF(basic_hours_BTh=0,IF(E$24=0,0,E$24-$Z$18/24),IF(basic_hours_BTh=1,IF(SUM($B$40:D$40)+E39&lt;$Z$19/24,0,MAX(0,SUM($B$40:D$40)+E39-$Z$19/24)),IF(basic_hours_BTh=2,0)))</f>
        <v>6.2499999999999889E-2</v>
      </c>
      <c r="F41" s="244"/>
      <c r="G41" s="244">
        <f>IF(basic_hours_BTh=0,IF(G$24=0,0,G$24-$Z$18/24),IF(basic_hours_BTh=1,IF(SUM($B$40:F$40)+G39&lt;$Z$19/24,0,MAX(0,SUM($B$40:F$40)+G39-$Z$19/24)),IF(basic_hours_BTh=2,0)))</f>
        <v>8.3333333333333204E-2</v>
      </c>
      <c r="H41" s="244"/>
      <c r="I41" s="244"/>
      <c r="J41" s="244">
        <f>IF(basic_hours_BTh=0,IF(J$24=0,0,J$24-$Z$18/24),IF(basic_hours_BTh=1,IF(SUM($B$40:I$40)+J39&lt;$Z$19/24,0,MAX(0,SUM($B$40:I$40)+J39-$Z$19/24)),IF(basic_hours_BTh=2,0)))</f>
        <v>8.3333333333333204E-2</v>
      </c>
      <c r="K41" s="244"/>
      <c r="L41" s="244"/>
      <c r="M41" s="244">
        <f>IF(basic_hours_BTh=0,IF(M$24=0,0,M$24-$Z$18/24),IF(basic_hours_BTh=1,IF(SUM($B$40:L$40)+M39&lt;$Z$19/24,0,MAX(0,SUM($B$40:L$40)+M39-$Z$19/24)),IF(basic_hours_BTh=2,0)))</f>
        <v>0</v>
      </c>
      <c r="N41" s="244"/>
      <c r="O41" s="244"/>
      <c r="P41" s="244">
        <f>IF(basic_hours_BTh=0,IF(P$24=0,0,P$24-$Z$18/24),IF(basic_hours_BTh=1,IF(SUM($B$40:O$40)+P39&lt;$Z$19/24,0,MAX(0,SUM($B$40:O$40)+P39-$Z$19/24)),IF(basic_hours_BTh=2,0)))</f>
        <v>0</v>
      </c>
      <c r="Q41" s="244"/>
      <c r="R41" s="244"/>
      <c r="S41" s="244">
        <f>IF(basic_hours_BTh=0,IF(S$24=0,0,S$24-$Z$18/24),IF(basic_hours_BTh=1,IF(SUM($B$40:R$40)+S39&lt;$Z$19/24,0,MAX(0,SUM($B$40:R$40)+S39-$Z$19/24)),IF(basic_hours_BTh=2,0)))</f>
        <v>0</v>
      </c>
      <c r="T41" s="244"/>
      <c r="U41" s="244"/>
      <c r="V41" s="4"/>
      <c r="W41" s="4"/>
      <c r="Y41" s="55"/>
      <c r="Z41" s="57"/>
      <c r="AA41" s="55"/>
    </row>
    <row r="42" spans="1:27" ht="15" customHeight="1" x14ac:dyDescent="0.2">
      <c r="A42" s="117" t="s">
        <v>12</v>
      </c>
      <c r="B42" s="108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  <c r="P42" s="259"/>
      <c r="Q42" s="259"/>
      <c r="R42" s="259"/>
      <c r="S42" s="259"/>
      <c r="T42" s="259"/>
      <c r="U42" s="259"/>
      <c r="V42" s="4"/>
      <c r="W42" s="4"/>
      <c r="Y42" s="58"/>
    </row>
    <row r="43" spans="1:27" ht="15" customHeight="1" x14ac:dyDescent="0.2">
      <c r="A43" s="117" t="s">
        <v>13</v>
      </c>
      <c r="B43" s="108"/>
      <c r="C43" s="259"/>
      <c r="D43" s="259"/>
      <c r="E43" s="259"/>
      <c r="F43" s="259"/>
      <c r="G43" s="259"/>
      <c r="H43" s="259"/>
      <c r="I43" s="259"/>
      <c r="J43" s="259"/>
      <c r="K43" s="259"/>
      <c r="L43" s="259"/>
      <c r="M43" s="259">
        <v>0.33333333333333331</v>
      </c>
      <c r="N43" s="259"/>
      <c r="O43" s="259"/>
      <c r="P43" s="259"/>
      <c r="Q43" s="259"/>
      <c r="R43" s="259"/>
      <c r="S43" s="259"/>
      <c r="T43" s="259"/>
      <c r="U43" s="259"/>
      <c r="V43" s="4"/>
      <c r="W43" s="4"/>
    </row>
    <row r="44" spans="1:27" ht="15" customHeight="1" x14ac:dyDescent="0.2">
      <c r="A44" s="117" t="s">
        <v>14</v>
      </c>
      <c r="B44" s="108"/>
      <c r="C44" s="259"/>
      <c r="D44" s="259"/>
      <c r="E44" s="259"/>
      <c r="F44" s="259"/>
      <c r="G44" s="259"/>
      <c r="H44" s="259"/>
      <c r="I44" s="259"/>
      <c r="J44" s="259"/>
      <c r="K44" s="259"/>
      <c r="L44" s="259"/>
      <c r="M44" s="259"/>
      <c r="N44" s="259"/>
      <c r="O44" s="259"/>
      <c r="P44" s="259"/>
      <c r="Q44" s="259"/>
      <c r="R44" s="259"/>
      <c r="S44" s="259"/>
      <c r="T44" s="259"/>
      <c r="U44" s="259"/>
      <c r="V44" s="4"/>
      <c r="W44" s="4"/>
    </row>
    <row r="45" spans="1:27" ht="5.25" customHeight="1" x14ac:dyDescent="0.2">
      <c r="A45" s="4"/>
      <c r="B45" s="4"/>
      <c r="C45" s="206"/>
      <c r="D45" s="206"/>
      <c r="E45" s="206"/>
      <c r="F45" s="206"/>
      <c r="G45" s="206"/>
      <c r="H45" s="206"/>
      <c r="I45" s="206"/>
      <c r="J45" s="4"/>
      <c r="K45" s="4"/>
      <c r="L45" s="4"/>
      <c r="M45" s="206"/>
      <c r="N45" s="206"/>
      <c r="O45" s="206"/>
      <c r="P45" s="206"/>
      <c r="Q45" s="206"/>
      <c r="R45" s="206"/>
      <c r="S45" s="206"/>
      <c r="T45" s="206"/>
      <c r="U45" s="206"/>
      <c r="V45" s="4"/>
      <c r="W45" s="4"/>
    </row>
    <row r="46" spans="1:27" ht="15" customHeight="1" x14ac:dyDescent="0.2">
      <c r="A46" s="4"/>
      <c r="B46" s="4"/>
      <c r="C46" s="6"/>
      <c r="D46" s="6"/>
      <c r="E46" s="6"/>
      <c r="F46" s="6"/>
      <c r="G46" s="204" t="str">
        <f>A25</f>
        <v>Basic Hours</v>
      </c>
      <c r="H46" s="204"/>
      <c r="I46" s="204"/>
      <c r="J46" s="204" t="str">
        <f>A26</f>
        <v>Overtime</v>
      </c>
      <c r="K46" s="204"/>
      <c r="L46" s="204"/>
      <c r="M46" s="204" t="str">
        <f>A27</f>
        <v>Sick</v>
      </c>
      <c r="N46" s="204"/>
      <c r="O46" s="204"/>
      <c r="P46" s="204" t="str">
        <f>A28</f>
        <v>Vacation</v>
      </c>
      <c r="Q46" s="204"/>
      <c r="R46" s="204"/>
      <c r="S46" s="204" t="str">
        <f>A29</f>
        <v>Holidays</v>
      </c>
      <c r="T46" s="204"/>
      <c r="U46" s="204"/>
      <c r="V46" s="4"/>
      <c r="W46" s="4"/>
    </row>
    <row r="47" spans="1:27" ht="15" customHeight="1" x14ac:dyDescent="0.2">
      <c r="A47" s="4"/>
      <c r="B47" s="4"/>
      <c r="C47" s="6"/>
      <c r="D47" s="6"/>
      <c r="E47" s="118" t="s">
        <v>18</v>
      </c>
      <c r="F47" s="105"/>
      <c r="G47" s="252">
        <f>SUM(C25:U25)+SUM(C40:U40)</f>
        <v>2.6666666666666665</v>
      </c>
      <c r="H47" s="252"/>
      <c r="I47" s="252"/>
      <c r="J47" s="252">
        <f>SUM(C26:U26)+SUM(C41:U41)</f>
        <v>0.74999999999999933</v>
      </c>
      <c r="K47" s="252"/>
      <c r="L47" s="252"/>
      <c r="M47" s="252">
        <f>SUM(C27:U27)+SUM(C42:U42)</f>
        <v>0</v>
      </c>
      <c r="N47" s="252"/>
      <c r="O47" s="252"/>
      <c r="P47" s="252">
        <f>SUM(C28:U28)+SUM(C43:U43)</f>
        <v>0.33333333333333331</v>
      </c>
      <c r="Q47" s="252"/>
      <c r="R47" s="252"/>
      <c r="S47" s="252">
        <f>SUM(C29:U29)+SUM(C44:U44)</f>
        <v>0</v>
      </c>
      <c r="T47" s="252"/>
      <c r="U47" s="252"/>
      <c r="V47" s="4"/>
      <c r="W47" s="4"/>
    </row>
    <row r="48" spans="1:27" ht="15" customHeight="1" x14ac:dyDescent="0.2">
      <c r="A48" s="4"/>
      <c r="B48" s="4"/>
      <c r="C48" s="6"/>
      <c r="D48" s="6"/>
      <c r="E48" s="118" t="s">
        <v>19</v>
      </c>
      <c r="F48" s="120"/>
      <c r="G48" s="124" t="str">
        <f>IF(ISBLANK($H48),"",Settings!$B$24)</f>
        <v>$</v>
      </c>
      <c r="H48" s="207">
        <v>10</v>
      </c>
      <c r="I48" s="210"/>
      <c r="J48" s="124" t="str">
        <f>IF(ISBLANK($K48),"",Settings!$B$24)</f>
        <v>$</v>
      </c>
      <c r="K48" s="210">
        <v>12.5</v>
      </c>
      <c r="L48" s="241"/>
      <c r="M48" s="124" t="str">
        <f>IF(ISBLANK($N48),"",Settings!$B$24)</f>
        <v>$</v>
      </c>
      <c r="N48" s="210">
        <v>10</v>
      </c>
      <c r="O48" s="241"/>
      <c r="P48" s="124" t="str">
        <f>IF(ISBLANK($Q48),"",Settings!$B$24)</f>
        <v>$</v>
      </c>
      <c r="Q48" s="210">
        <v>10</v>
      </c>
      <c r="R48" s="241"/>
      <c r="S48" s="124" t="str">
        <f>IF(ISBLANK($T48),"",Settings!$B$24)</f>
        <v>$</v>
      </c>
      <c r="T48" s="210">
        <v>20</v>
      </c>
      <c r="U48" s="241"/>
      <c r="V48" s="4"/>
      <c r="W48" s="4"/>
    </row>
    <row r="49" spans="1:23" ht="15" customHeight="1" x14ac:dyDescent="0.2">
      <c r="A49" s="4"/>
      <c r="B49" s="4"/>
      <c r="C49" s="6"/>
      <c r="D49" s="6"/>
      <c r="E49" s="119" t="s">
        <v>20</v>
      </c>
      <c r="F49" s="106"/>
      <c r="G49" s="172" t="str">
        <f>IF(ISBLANK($H49),"",Settings!$B$24)</f>
        <v>$</v>
      </c>
      <c r="H49" s="253">
        <f>(G47*1440/60)*H48</f>
        <v>640</v>
      </c>
      <c r="I49" s="253"/>
      <c r="J49" s="173" t="str">
        <f>IF(ISBLANK($K49),"",Settings!$B$24)</f>
        <v>$</v>
      </c>
      <c r="K49" s="253">
        <f>(J47*1440/60)*K48</f>
        <v>224.99999999999983</v>
      </c>
      <c r="L49" s="253"/>
      <c r="M49" s="173" t="str">
        <f>IF(ISBLANK($N49),"",Settings!$B$24)</f>
        <v>$</v>
      </c>
      <c r="N49" s="253">
        <f>(M47*1440/60)*N48</f>
        <v>0</v>
      </c>
      <c r="O49" s="253"/>
      <c r="P49" s="173" t="str">
        <f>IF(ISBLANK($Q49),"",Settings!$B$24)</f>
        <v>$</v>
      </c>
      <c r="Q49" s="253">
        <f>(P47*1440/60)*Q48</f>
        <v>80</v>
      </c>
      <c r="R49" s="253"/>
      <c r="S49" s="173" t="str">
        <f>IF(ISBLANK($T49),"",Settings!$B$24)</f>
        <v>$</v>
      </c>
      <c r="T49" s="253">
        <f>(S47*1440/60)*T48</f>
        <v>0</v>
      </c>
      <c r="U49" s="253"/>
      <c r="V49" s="4"/>
      <c r="W49" s="4"/>
    </row>
    <row r="50" spans="1:23" ht="6.95" customHeight="1" x14ac:dyDescent="0.2">
      <c r="A50" s="4"/>
      <c r="B50" s="4"/>
      <c r="C50" s="6"/>
      <c r="D50" s="6"/>
      <c r="E50" s="113"/>
      <c r="F50" s="11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"/>
      <c r="W50" s="4"/>
    </row>
    <row r="51" spans="1:23" s="69" customFormat="1" ht="18" customHeight="1" x14ac:dyDescent="0.2">
      <c r="A51" s="131" t="s">
        <v>115</v>
      </c>
      <c r="B51" s="146"/>
      <c r="C51" s="147"/>
      <c r="D51" s="146"/>
      <c r="E51" s="254">
        <f>SUM(G47:U47)</f>
        <v>3.7499999999999996</v>
      </c>
      <c r="F51" s="254"/>
      <c r="G51" s="127"/>
      <c r="H51" s="127"/>
      <c r="I51" s="127"/>
      <c r="J51" s="127"/>
      <c r="K51" s="127"/>
      <c r="L51" s="127"/>
      <c r="M51" s="127"/>
      <c r="N51" s="127"/>
      <c r="O51" s="127"/>
      <c r="P51" s="242" t="s">
        <v>21</v>
      </c>
      <c r="Q51" s="242"/>
      <c r="R51" s="242"/>
      <c r="S51" s="130"/>
      <c r="T51" s="209">
        <f>SUM(G49:U49)</f>
        <v>944.99999999999977</v>
      </c>
      <c r="U51" s="209"/>
      <c r="V51" s="146"/>
      <c r="W51" s="146"/>
    </row>
    <row r="52" spans="1:23" ht="6.95" customHeight="1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 spans="1:23" ht="6.95" customHeight="1" x14ac:dyDescent="0.2">
      <c r="A53" s="4"/>
      <c r="B53" s="4"/>
      <c r="C53" s="6"/>
      <c r="D53" s="6"/>
      <c r="E53" s="4"/>
      <c r="F53" s="4"/>
      <c r="G53" s="43"/>
      <c r="H53" s="43"/>
      <c r="I53" s="43"/>
      <c r="J53" s="43"/>
      <c r="K53" s="43"/>
      <c r="L53" s="43"/>
      <c r="M53" s="43"/>
      <c r="N53" s="43"/>
      <c r="O53" s="43"/>
      <c r="P53" s="132"/>
      <c r="Q53" s="132"/>
      <c r="R53" s="132"/>
      <c r="S53" s="133"/>
      <c r="T53" s="133"/>
      <c r="U53" s="133"/>
      <c r="V53" s="4"/>
      <c r="W53" s="4"/>
    </row>
    <row r="54" spans="1:23" ht="15" customHeight="1" x14ac:dyDescent="0.2">
      <c r="A54" s="4"/>
      <c r="B54" s="135"/>
      <c r="C54" s="134" t="str">
        <f>G46</f>
        <v>Basic Hours</v>
      </c>
      <c r="D54" s="4"/>
      <c r="E54" s="4"/>
      <c r="F54" s="220">
        <f>G47/E51</f>
        <v>0.71111111111111114</v>
      </c>
      <c r="G54" s="220"/>
      <c r="H54" s="220"/>
      <c r="I54" s="43"/>
      <c r="J54" s="43"/>
      <c r="K54" s="43"/>
      <c r="L54" s="43"/>
      <c r="M54" s="43"/>
      <c r="N54" s="43"/>
      <c r="O54" s="43"/>
      <c r="P54" s="132"/>
      <c r="Q54" s="132"/>
      <c r="R54" s="132"/>
      <c r="S54" s="133"/>
      <c r="T54" s="133"/>
      <c r="U54" s="133"/>
      <c r="V54" s="4"/>
      <c r="W54" s="4"/>
    </row>
    <row r="55" spans="1:23" ht="15" customHeight="1" x14ac:dyDescent="0.2">
      <c r="A55" s="4"/>
      <c r="B55" s="135"/>
      <c r="C55" s="134" t="str">
        <f>J46</f>
        <v>Overtime</v>
      </c>
      <c r="D55" s="4"/>
      <c r="E55" s="4"/>
      <c r="F55" s="220">
        <f>J47/E51</f>
        <v>0.19999999999999984</v>
      </c>
      <c r="G55" s="220"/>
      <c r="H55" s="220"/>
      <c r="I55" s="43"/>
      <c r="J55" s="43"/>
      <c r="K55" s="43"/>
      <c r="L55" s="43"/>
      <c r="M55" s="43"/>
      <c r="N55" s="43"/>
      <c r="O55" s="43"/>
      <c r="P55" s="132"/>
      <c r="Q55" s="132"/>
      <c r="R55" s="132"/>
      <c r="S55" s="133"/>
      <c r="T55" s="133"/>
      <c r="U55" s="133"/>
      <c r="V55" s="4"/>
      <c r="W55" s="4"/>
    </row>
    <row r="56" spans="1:23" ht="15" customHeight="1" x14ac:dyDescent="0.2">
      <c r="A56" s="4"/>
      <c r="B56" s="135"/>
      <c r="C56" s="134" t="str">
        <f>M46</f>
        <v>Sick</v>
      </c>
      <c r="D56" s="4"/>
      <c r="E56" s="4"/>
      <c r="F56" s="220">
        <f>M47/E51</f>
        <v>0</v>
      </c>
      <c r="G56" s="220"/>
      <c r="H56" s="220"/>
      <c r="I56" s="43"/>
      <c r="J56" s="43"/>
      <c r="K56" s="43"/>
      <c r="L56" s="43"/>
      <c r="M56" s="43"/>
      <c r="N56" s="43"/>
      <c r="O56" s="43"/>
      <c r="P56" s="132"/>
      <c r="Q56" s="132"/>
      <c r="R56" s="132"/>
      <c r="S56" s="133"/>
      <c r="T56" s="133"/>
      <c r="U56" s="133"/>
      <c r="V56" s="4"/>
      <c r="W56" s="4"/>
    </row>
    <row r="57" spans="1:23" ht="15" customHeight="1" x14ac:dyDescent="0.2">
      <c r="A57" s="4"/>
      <c r="B57" s="135"/>
      <c r="C57" s="134" t="str">
        <f>P46</f>
        <v>Vacation</v>
      </c>
      <c r="D57" s="4"/>
      <c r="E57" s="4"/>
      <c r="F57" s="220">
        <f>P47/E51</f>
        <v>8.8888888888888892E-2</v>
      </c>
      <c r="G57" s="220"/>
      <c r="H57" s="220"/>
      <c r="I57" s="43"/>
      <c r="J57" s="43"/>
      <c r="K57" s="43"/>
      <c r="L57" s="43"/>
      <c r="M57" s="43"/>
      <c r="N57" s="43"/>
      <c r="O57" s="43"/>
      <c r="P57" s="132"/>
      <c r="Q57" s="132"/>
      <c r="R57" s="132"/>
      <c r="S57" s="133"/>
      <c r="T57" s="133"/>
      <c r="U57" s="133"/>
      <c r="V57" s="4"/>
      <c r="W57" s="4"/>
    </row>
    <row r="58" spans="1:23" ht="15" customHeight="1" x14ac:dyDescent="0.2">
      <c r="A58" s="4"/>
      <c r="B58" s="135"/>
      <c r="C58" s="134" t="str">
        <f>S46</f>
        <v>Holidays</v>
      </c>
      <c r="D58" s="4"/>
      <c r="E58" s="4"/>
      <c r="F58" s="220">
        <f>S47/E51</f>
        <v>0</v>
      </c>
      <c r="G58" s="220"/>
      <c r="H58" s="220"/>
      <c r="I58" s="43"/>
      <c r="J58" s="43"/>
      <c r="K58" s="43"/>
      <c r="L58" s="43"/>
      <c r="M58" s="43"/>
      <c r="N58" s="43"/>
      <c r="O58" s="43"/>
      <c r="P58" s="132"/>
      <c r="Q58" s="132"/>
      <c r="R58" s="132"/>
      <c r="S58" s="133"/>
      <c r="T58" s="133"/>
      <c r="U58" s="133"/>
      <c r="V58" s="4"/>
      <c r="W58" s="4"/>
    </row>
    <row r="59" spans="1:23" ht="15" customHeight="1" x14ac:dyDescent="0.2">
      <c r="A59" s="4"/>
      <c r="B59" s="4"/>
      <c r="C59" s="6"/>
      <c r="D59" s="6"/>
      <c r="E59" s="113"/>
      <c r="F59" s="113"/>
      <c r="G59" s="43"/>
      <c r="H59" s="43"/>
      <c r="I59" s="43"/>
      <c r="J59" s="43"/>
      <c r="K59" s="43"/>
      <c r="L59" s="43"/>
      <c r="M59" s="43"/>
      <c r="N59" s="43"/>
      <c r="O59" s="43"/>
      <c r="P59" s="132"/>
      <c r="Q59" s="132"/>
      <c r="R59" s="132"/>
      <c r="S59" s="133"/>
      <c r="T59" s="133"/>
      <c r="U59" s="133"/>
      <c r="V59" s="4"/>
      <c r="W59" s="4"/>
    </row>
    <row r="60" spans="1:23" ht="15" customHeight="1" x14ac:dyDescent="0.2">
      <c r="A60" s="4"/>
      <c r="B60" s="4"/>
      <c r="C60" s="6"/>
      <c r="D60" s="6"/>
      <c r="E60" s="113"/>
      <c r="F60" s="113"/>
      <c r="G60" s="43"/>
      <c r="H60" s="43"/>
      <c r="I60" s="43"/>
      <c r="J60" s="43"/>
      <c r="K60" s="43"/>
      <c r="L60" s="43"/>
      <c r="M60" s="43"/>
      <c r="N60" s="43"/>
      <c r="O60" s="43"/>
      <c r="P60" s="132"/>
      <c r="Q60" s="132"/>
      <c r="R60" s="132"/>
      <c r="S60" s="133"/>
      <c r="T60" s="133"/>
      <c r="U60" s="133"/>
      <c r="V60" s="4"/>
      <c r="W60" s="4"/>
    </row>
    <row r="61" spans="1:23" ht="6.95" customHeight="1" x14ac:dyDescent="0.2">
      <c r="A61" s="4"/>
      <c r="B61" s="4"/>
      <c r="C61" s="6"/>
      <c r="D61" s="6"/>
      <c r="E61" s="113"/>
      <c r="F61" s="113"/>
      <c r="G61" s="43"/>
      <c r="H61" s="43"/>
      <c r="I61" s="43"/>
      <c r="J61" s="43"/>
      <c r="K61" s="43"/>
      <c r="L61" s="43"/>
      <c r="M61" s="43"/>
      <c r="N61" s="43"/>
      <c r="O61" s="43"/>
      <c r="P61" s="132"/>
      <c r="Q61" s="132"/>
      <c r="R61" s="132"/>
      <c r="S61" s="133"/>
      <c r="T61" s="133"/>
      <c r="U61" s="133"/>
      <c r="V61" s="4"/>
      <c r="W61" s="4"/>
    </row>
    <row r="62" spans="1:23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</row>
    <row r="63" spans="1:23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 spans="1:23" x14ac:dyDescent="0.2">
      <c r="A64" s="18"/>
      <c r="B64" s="18"/>
      <c r="C64" s="18"/>
      <c r="D64" s="18"/>
      <c r="E64" s="18"/>
      <c r="F64" s="18"/>
      <c r="G64" s="18"/>
      <c r="H64" s="18"/>
      <c r="I64" s="235"/>
      <c r="J64" s="187"/>
      <c r="K64" s="187"/>
      <c r="L64" s="187"/>
      <c r="M64" s="187"/>
      <c r="N64" s="187"/>
      <c r="O64" s="187"/>
      <c r="P64" s="187"/>
      <c r="Q64" s="63"/>
      <c r="R64" s="64"/>
      <c r="S64" s="187"/>
      <c r="T64" s="187"/>
      <c r="U64" s="187"/>
      <c r="V64" s="18"/>
      <c r="W64" s="18"/>
    </row>
    <row r="65" spans="1:23" ht="18" customHeight="1" x14ac:dyDescent="0.2">
      <c r="A65" s="18"/>
      <c r="B65" s="18"/>
      <c r="C65" s="18"/>
      <c r="D65" s="18"/>
      <c r="E65" s="18"/>
      <c r="F65" s="18"/>
      <c r="G65" s="18"/>
      <c r="H65" s="18"/>
      <c r="I65" s="136" t="s">
        <v>36</v>
      </c>
      <c r="J65" s="137"/>
      <c r="K65" s="137"/>
      <c r="L65" s="136"/>
      <c r="M65" s="137"/>
      <c r="N65" s="137"/>
      <c r="O65" s="138"/>
      <c r="P65" s="138"/>
      <c r="Q65" s="138"/>
      <c r="R65" s="139"/>
      <c r="S65" s="139" t="s">
        <v>3</v>
      </c>
      <c r="T65" s="139"/>
      <c r="U65" s="138"/>
      <c r="V65" s="18"/>
      <c r="W65" s="18"/>
    </row>
    <row r="66" spans="1:23" x14ac:dyDescent="0.2">
      <c r="A66" s="18"/>
      <c r="B66" s="18"/>
      <c r="C66" s="18"/>
      <c r="D66" s="18"/>
      <c r="E66" s="18"/>
      <c r="F66" s="18"/>
      <c r="G66" s="18"/>
      <c r="H66" s="18"/>
      <c r="I66" s="235"/>
      <c r="J66" s="187"/>
      <c r="K66" s="187"/>
      <c r="L66" s="187"/>
      <c r="M66" s="187"/>
      <c r="N66" s="187"/>
      <c r="O66" s="187"/>
      <c r="P66" s="187"/>
      <c r="Q66" s="63"/>
      <c r="R66" s="64"/>
      <c r="S66" s="187"/>
      <c r="T66" s="187"/>
      <c r="U66" s="187"/>
      <c r="V66" s="18"/>
      <c r="W66" s="18"/>
    </row>
    <row r="67" spans="1:23" ht="18" customHeight="1" x14ac:dyDescent="0.2">
      <c r="A67" s="18"/>
      <c r="B67" s="18"/>
      <c r="C67" s="18"/>
      <c r="D67" s="18"/>
      <c r="E67" s="18"/>
      <c r="F67" s="18"/>
      <c r="G67" s="18"/>
      <c r="H67" s="18"/>
      <c r="I67" s="136" t="s">
        <v>37</v>
      </c>
      <c r="J67" s="137"/>
      <c r="K67" s="137"/>
      <c r="L67" s="140"/>
      <c r="M67" s="137"/>
      <c r="N67" s="137"/>
      <c r="O67" s="141"/>
      <c r="P67" s="141"/>
      <c r="Q67" s="141"/>
      <c r="R67" s="139"/>
      <c r="S67" s="139" t="s">
        <v>3</v>
      </c>
      <c r="T67" s="139"/>
      <c r="U67" s="138"/>
      <c r="V67" s="18"/>
      <c r="W67" s="18"/>
    </row>
    <row r="68" spans="1:23" x14ac:dyDescent="0.2">
      <c r="B68" s="15"/>
      <c r="C68" s="15"/>
      <c r="D68" s="16"/>
      <c r="E68" s="16"/>
      <c r="F68" s="16"/>
      <c r="G68" s="15"/>
      <c r="H68" s="15"/>
      <c r="I68" s="16"/>
      <c r="J68" s="16"/>
      <c r="K68" s="16"/>
      <c r="L68" s="66"/>
      <c r="M68" s="67"/>
      <c r="N68" s="67"/>
      <c r="O68" s="67"/>
      <c r="P68" s="17"/>
      <c r="Q68" s="17"/>
      <c r="R68" s="17"/>
      <c r="S68" s="17"/>
      <c r="T68" s="17"/>
      <c r="U68" s="68"/>
    </row>
  </sheetData>
  <mergeCells count="201">
    <mergeCell ref="M36:N36"/>
    <mergeCell ref="M37:N37"/>
    <mergeCell ref="J37:K37"/>
    <mergeCell ref="J36:K36"/>
    <mergeCell ref="J34:K34"/>
    <mergeCell ref="J33:K33"/>
    <mergeCell ref="S36:T36"/>
    <mergeCell ref="S37:T37"/>
    <mergeCell ref="P37:Q37"/>
    <mergeCell ref="P36:Q36"/>
    <mergeCell ref="P34:Q34"/>
    <mergeCell ref="P33:Q33"/>
    <mergeCell ref="C35:U35"/>
    <mergeCell ref="S33:T33"/>
    <mergeCell ref="S34:T34"/>
    <mergeCell ref="M33:N33"/>
    <mergeCell ref="M34:N34"/>
    <mergeCell ref="G33:H33"/>
    <mergeCell ref="G34:H34"/>
    <mergeCell ref="O4:U4"/>
    <mergeCell ref="O5:U5"/>
    <mergeCell ref="O8:U8"/>
    <mergeCell ref="O9:U9"/>
    <mergeCell ref="O10:U10"/>
    <mergeCell ref="O11:U11"/>
    <mergeCell ref="C45:D45"/>
    <mergeCell ref="E45:F45"/>
    <mergeCell ref="G45:I45"/>
    <mergeCell ref="M45:O45"/>
    <mergeCell ref="C44:D44"/>
    <mergeCell ref="E44:F44"/>
    <mergeCell ref="G44:I44"/>
    <mergeCell ref="G18:H18"/>
    <mergeCell ref="G19:H19"/>
    <mergeCell ref="G21:H21"/>
    <mergeCell ref="G22:H22"/>
    <mergeCell ref="P45:R45"/>
    <mergeCell ref="S45:U45"/>
    <mergeCell ref="M31:O31"/>
    <mergeCell ref="P31:R31"/>
    <mergeCell ref="S41:U41"/>
    <mergeCell ref="S29:U29"/>
    <mergeCell ref="M18:N18"/>
    <mergeCell ref="O13:U13"/>
    <mergeCell ref="J44:L44"/>
    <mergeCell ref="M44:O44"/>
    <mergeCell ref="P44:R44"/>
    <mergeCell ref="S44:U44"/>
    <mergeCell ref="C43:D43"/>
    <mergeCell ref="E43:F43"/>
    <mergeCell ref="G43:I43"/>
    <mergeCell ref="C42:D42"/>
    <mergeCell ref="E42:F42"/>
    <mergeCell ref="M19:N19"/>
    <mergeCell ref="M21:N21"/>
    <mergeCell ref="M22:N22"/>
    <mergeCell ref="J22:K22"/>
    <mergeCell ref="J21:K21"/>
    <mergeCell ref="J19:K19"/>
    <mergeCell ref="J18:K18"/>
    <mergeCell ref="G36:H36"/>
    <mergeCell ref="G37:H37"/>
    <mergeCell ref="S18:T18"/>
    <mergeCell ref="S19:T19"/>
    <mergeCell ref="S21:T21"/>
    <mergeCell ref="S22:T22"/>
    <mergeCell ref="P22:Q22"/>
    <mergeCell ref="N48:O48"/>
    <mergeCell ref="C40:D40"/>
    <mergeCell ref="E40:F40"/>
    <mergeCell ref="G40:I40"/>
    <mergeCell ref="M42:O42"/>
    <mergeCell ref="H48:I48"/>
    <mergeCell ref="P42:R42"/>
    <mergeCell ref="S42:U42"/>
    <mergeCell ref="J43:L43"/>
    <mergeCell ref="M43:O43"/>
    <mergeCell ref="P43:R43"/>
    <mergeCell ref="S43:U43"/>
    <mergeCell ref="G42:I42"/>
    <mergeCell ref="K48:L48"/>
    <mergeCell ref="C31:D31"/>
    <mergeCell ref="E31:F31"/>
    <mergeCell ref="G31:I31"/>
    <mergeCell ref="J31:L31"/>
    <mergeCell ref="G47:I47"/>
    <mergeCell ref="J47:L47"/>
    <mergeCell ref="C39:D39"/>
    <mergeCell ref="J42:L42"/>
    <mergeCell ref="E39:F39"/>
    <mergeCell ref="G39:I39"/>
    <mergeCell ref="J39:L39"/>
    <mergeCell ref="C41:D41"/>
    <mergeCell ref="E41:F41"/>
    <mergeCell ref="G41:I41"/>
    <mergeCell ref="C32:U32"/>
    <mergeCell ref="E51:F51"/>
    <mergeCell ref="F54:H54"/>
    <mergeCell ref="F55:H55"/>
    <mergeCell ref="F56:H56"/>
    <mergeCell ref="F57:H57"/>
    <mergeCell ref="F58:H58"/>
    <mergeCell ref="K49:L49"/>
    <mergeCell ref="H49:I49"/>
    <mergeCell ref="N49:O49"/>
    <mergeCell ref="M41:O41"/>
    <mergeCell ref="I64:P64"/>
    <mergeCell ref="S64:U64"/>
    <mergeCell ref="P30:R30"/>
    <mergeCell ref="S30:U30"/>
    <mergeCell ref="G46:I46"/>
    <mergeCell ref="J46:L46"/>
    <mergeCell ref="M46:O46"/>
    <mergeCell ref="P46:R46"/>
    <mergeCell ref="S31:U31"/>
    <mergeCell ref="M40:O40"/>
    <mergeCell ref="P51:R51"/>
    <mergeCell ref="P47:R47"/>
    <mergeCell ref="S47:U47"/>
    <mergeCell ref="Q49:R49"/>
    <mergeCell ref="T49:U49"/>
    <mergeCell ref="T51:U51"/>
    <mergeCell ref="M39:O39"/>
    <mergeCell ref="Q48:R48"/>
    <mergeCell ref="T48:U48"/>
    <mergeCell ref="M47:O47"/>
    <mergeCell ref="P40:R40"/>
    <mergeCell ref="S40:U40"/>
    <mergeCell ref="P41:R41"/>
    <mergeCell ref="C28:D28"/>
    <mergeCell ref="E28:F28"/>
    <mergeCell ref="G28:I28"/>
    <mergeCell ref="S66:U66"/>
    <mergeCell ref="J28:L28"/>
    <mergeCell ref="M28:O28"/>
    <mergeCell ref="P28:R28"/>
    <mergeCell ref="S28:U28"/>
    <mergeCell ref="C29:D29"/>
    <mergeCell ref="E29:F29"/>
    <mergeCell ref="G29:I29"/>
    <mergeCell ref="I66:P66"/>
    <mergeCell ref="J29:L29"/>
    <mergeCell ref="M29:O29"/>
    <mergeCell ref="P29:R29"/>
    <mergeCell ref="C30:D30"/>
    <mergeCell ref="E30:F30"/>
    <mergeCell ref="G30:I30"/>
    <mergeCell ref="M30:O30"/>
    <mergeCell ref="S46:U46"/>
    <mergeCell ref="P39:R39"/>
    <mergeCell ref="S39:U39"/>
    <mergeCell ref="J40:L40"/>
    <mergeCell ref="J41:L41"/>
    <mergeCell ref="S27:U27"/>
    <mergeCell ref="C26:D26"/>
    <mergeCell ref="E26:F26"/>
    <mergeCell ref="G26:I26"/>
    <mergeCell ref="J26:L26"/>
    <mergeCell ref="M26:O26"/>
    <mergeCell ref="P26:R26"/>
    <mergeCell ref="S26:U26"/>
    <mergeCell ref="C27:D27"/>
    <mergeCell ref="E27:F27"/>
    <mergeCell ref="G27:I27"/>
    <mergeCell ref="J27:L27"/>
    <mergeCell ref="M27:O27"/>
    <mergeCell ref="P27:R27"/>
    <mergeCell ref="Y25:Z25"/>
    <mergeCell ref="A15:A16"/>
    <mergeCell ref="C15:U15"/>
    <mergeCell ref="C16:D16"/>
    <mergeCell ref="E16:F16"/>
    <mergeCell ref="G16:I16"/>
    <mergeCell ref="J16:L16"/>
    <mergeCell ref="M16:O16"/>
    <mergeCell ref="S24:U24"/>
    <mergeCell ref="C25:D25"/>
    <mergeCell ref="E25:F25"/>
    <mergeCell ref="G25:I25"/>
    <mergeCell ref="J25:L25"/>
    <mergeCell ref="M25:O25"/>
    <mergeCell ref="P25:R25"/>
    <mergeCell ref="S25:U25"/>
    <mergeCell ref="G24:I24"/>
    <mergeCell ref="J24:L24"/>
    <mergeCell ref="P21:Q21"/>
    <mergeCell ref="P19:Q19"/>
    <mergeCell ref="P18:Q18"/>
    <mergeCell ref="C17:U17"/>
    <mergeCell ref="C20:U20"/>
    <mergeCell ref="P16:R16"/>
    <mergeCell ref="S16:U16"/>
    <mergeCell ref="O14:R14"/>
    <mergeCell ref="Y21:Z21"/>
    <mergeCell ref="Y22:Z22"/>
    <mergeCell ref="Y24:Z24"/>
    <mergeCell ref="C24:D24"/>
    <mergeCell ref="E24:F24"/>
    <mergeCell ref="Y17:Z17"/>
    <mergeCell ref="M24:O24"/>
    <mergeCell ref="P24:R24"/>
  </mergeCells>
  <phoneticPr fontId="10" type="noConversion"/>
  <conditionalFormatting sqref="V1">
    <cfRule type="expression" dxfId="11" priority="1" stopIfTrue="1">
      <formula>IF($W$2="No Color",TRUE,FALSE)</formula>
    </cfRule>
    <cfRule type="expression" dxfId="10" priority="2" stopIfTrue="1">
      <formula>IF($W$2="Red",TRUE,FALSE)</formula>
    </cfRule>
    <cfRule type="expression" dxfId="9" priority="3" stopIfTrue="1">
      <formula>IF($W$2="Green",TRUE,FALSE)</formula>
    </cfRule>
  </conditionalFormatting>
  <conditionalFormatting sqref="C16:U16 Y17:Z17 Y21:Z21 Y24:Z24 C31:U31 G46:U46">
    <cfRule type="expression" dxfId="8" priority="4" stopIfTrue="1">
      <formula>IF($W$2="No Color",TRUE,FALSE)</formula>
    </cfRule>
    <cfRule type="expression" dxfId="7" priority="5" stopIfTrue="1">
      <formula>IF($W$2="Red",TRUE,FALSE)</formula>
    </cfRule>
    <cfRule type="expression" dxfId="6" priority="6" stopIfTrue="1">
      <formula>IF($W$2="Green",TRUE,FALSE)</formula>
    </cfRule>
  </conditionalFormatting>
  <conditionalFormatting sqref="D18 F18 I18 L18 O18 R18 U18 D21 F21 I21 L21 O21 R21 U21 D33 F33 I33 L33 O33 R33 U33 D36 F36 I36 L36 O36 R36 U36">
    <cfRule type="expression" dxfId="5" priority="7" stopIfTrue="1">
      <formula>IF($W$2="No Color",TRUE,FALSE)</formula>
    </cfRule>
    <cfRule type="expression" dxfId="4" priority="8" stopIfTrue="1">
      <formula>IF($W$2="Red",TRUE,FALSE)</formula>
    </cfRule>
    <cfRule type="expression" dxfId="3" priority="9" stopIfTrue="1">
      <formula>IF($W$2="Green",TRUE,FALSE)</formula>
    </cfRule>
  </conditionalFormatting>
  <conditionalFormatting sqref="D19 F19 I19 L19 O19 R19 U19 D22 F22 I22 L22 O22 R22 U22 D34 F34 I34 L34 O34 R34 U34 D37 F37 I37 L37 O37 R37 U37">
    <cfRule type="expression" dxfId="2" priority="10" stopIfTrue="1">
      <formula>IF($W$2="No Color",TRUE,FALSE)</formula>
    </cfRule>
    <cfRule type="expression" dxfId="1" priority="11" stopIfTrue="1">
      <formula>IF($W$2="Red",TRUE,FALSE)</formula>
    </cfRule>
    <cfRule type="expression" dxfId="0" priority="12" stopIfTrue="1">
      <formula>IF($W$2="Green",TRUE,FALSE)</formula>
    </cfRule>
  </conditionalFormatting>
  <dataValidations count="2">
    <dataValidation type="list" allowBlank="1" showInputMessage="1" showErrorMessage="1" prompt="Select method of calculating overtime from this drop down menu._x000a_1. off daily basic hours - as hours above the daily minimum hours specified_x000a_2. off weekly basic hours as hours above weekly minimum hours specified_x000a_3. add to the basic hours - as basic hours" sqref="Y22:Z22">
      <formula1>"off daily basic hours, off weekly basic hours, add to the basic hours"</formula1>
    </dataValidation>
    <dataValidation type="time" allowBlank="1" showInputMessage="1" showErrorMessage="1" errorTitle="Incorrect Time Format" error="Time should be entered in the following format: 12:00 AM" sqref="C18:C19 G21:H23 J21:K23 M21:N23 P21:Q23 S21:T23 S18:T19 P18:Q19 M18:N19 J18:K19 G18:H19 E18:E19 E21:E23 C21:C23 C33:C34 G36:H38 J36:K38 M36:N38 P36:Q38 S36:T38 S33:T34 P33:Q34 M33:N34 J33:K34 G33:H34 E33:E34 E36:E38 C36:C38">
      <formula1>0</formula1>
      <formula2>0.999988425925926</formula2>
    </dataValidation>
  </dataValidations>
  <hyperlinks>
    <hyperlink ref="O10" r:id="rId1"/>
  </hyperlinks>
  <pageMargins left="0.15748031496062992" right="0.15748031496062992" top="0.19685039370078741" bottom="0.19685039370078741" header="0.51181102362204722" footer="0.31496062992125984"/>
  <pageSetup paperSize="9" scale="85" orientation="portrait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6"/>
  </sheetPr>
  <dimension ref="A1:U55"/>
  <sheetViews>
    <sheetView showGridLines="0" workbookViewId="0">
      <selection activeCell="A30" sqref="A30:I30"/>
    </sheetView>
  </sheetViews>
  <sheetFormatPr defaultRowHeight="12.75" x14ac:dyDescent="0.2"/>
  <cols>
    <col min="1" max="8" width="9.140625" style="32"/>
    <col min="9" max="9" width="35.42578125" style="32" customWidth="1"/>
    <col min="10" max="16384" width="9.140625" style="32"/>
  </cols>
  <sheetData>
    <row r="1" spans="1:21" ht="30" customHeight="1" x14ac:dyDescent="0.5">
      <c r="A1" s="266" t="s">
        <v>39</v>
      </c>
      <c r="B1" s="266"/>
      <c r="C1" s="266"/>
      <c r="D1" s="266"/>
      <c r="E1" s="266"/>
      <c r="F1" s="266"/>
      <c r="G1" s="266"/>
      <c r="H1" s="266"/>
      <c r="I1" s="266"/>
      <c r="J1" s="29"/>
      <c r="K1" s="29"/>
      <c r="L1" s="29"/>
      <c r="M1" s="30"/>
      <c r="N1" s="31"/>
      <c r="O1" s="31"/>
      <c r="P1" s="31"/>
      <c r="Q1" s="31"/>
      <c r="T1" s="33"/>
      <c r="U1" s="33"/>
    </row>
    <row r="2" spans="1:21" x14ac:dyDescent="0.2">
      <c r="A2" s="34"/>
      <c r="B2" s="34"/>
      <c r="C2" s="34"/>
      <c r="D2" s="34"/>
      <c r="E2" s="34"/>
      <c r="F2" s="34"/>
      <c r="G2" s="34"/>
      <c r="H2" s="34"/>
      <c r="I2" s="35"/>
      <c r="J2" s="34"/>
      <c r="K2" s="36"/>
      <c r="L2" s="36"/>
    </row>
    <row r="3" spans="1:21" x14ac:dyDescent="0.2">
      <c r="A3" s="37"/>
      <c r="B3" s="37"/>
      <c r="I3" s="38" t="s">
        <v>40</v>
      </c>
    </row>
    <row r="4" spans="1:21" ht="5.0999999999999996" customHeight="1" x14ac:dyDescent="0.2"/>
    <row r="5" spans="1:21" ht="15" x14ac:dyDescent="0.25">
      <c r="A5" s="265" t="s">
        <v>4</v>
      </c>
      <c r="B5" s="265"/>
      <c r="C5" s="265"/>
      <c r="D5" s="265"/>
      <c r="E5" s="265"/>
      <c r="F5" s="265"/>
      <c r="G5" s="265"/>
      <c r="H5" s="265"/>
      <c r="I5" s="265"/>
    </row>
    <row r="6" spans="1:21" x14ac:dyDescent="0.2">
      <c r="A6" s="268" t="s">
        <v>41</v>
      </c>
      <c r="B6" s="268"/>
      <c r="C6" s="268"/>
      <c r="D6" s="268"/>
      <c r="E6" s="268"/>
      <c r="F6" s="268"/>
      <c r="G6" s="268"/>
      <c r="H6" s="268"/>
      <c r="I6" s="268"/>
    </row>
    <row r="7" spans="1:21" x14ac:dyDescent="0.2">
      <c r="A7" s="264" t="s">
        <v>42</v>
      </c>
      <c r="B7" s="264"/>
      <c r="C7" s="264"/>
      <c r="D7" s="264"/>
      <c r="E7" s="264"/>
      <c r="F7" s="264"/>
      <c r="G7" s="264"/>
      <c r="H7" s="264"/>
      <c r="I7" s="264"/>
    </row>
    <row r="8" spans="1:21" x14ac:dyDescent="0.2">
      <c r="A8" s="10" t="s">
        <v>43</v>
      </c>
      <c r="B8" s="10"/>
      <c r="C8" s="10"/>
      <c r="D8" s="10"/>
      <c r="E8" s="10"/>
      <c r="F8" s="10"/>
      <c r="G8" s="10"/>
      <c r="H8" s="10"/>
      <c r="I8" s="10"/>
    </row>
    <row r="9" spans="1:21" x14ac:dyDescent="0.2">
      <c r="A9" s="264"/>
      <c r="B9" s="264"/>
      <c r="C9" s="264"/>
      <c r="D9" s="264"/>
      <c r="E9" s="264"/>
      <c r="F9" s="264"/>
      <c r="G9" s="264"/>
      <c r="H9" s="264"/>
      <c r="I9" s="264"/>
    </row>
    <row r="10" spans="1:21" x14ac:dyDescent="0.2">
      <c r="A10" s="264" t="s">
        <v>44</v>
      </c>
      <c r="B10" s="264"/>
      <c r="C10" s="264"/>
      <c r="D10" s="264"/>
      <c r="E10" s="264"/>
      <c r="F10" s="264"/>
      <c r="G10" s="264"/>
      <c r="H10" s="264"/>
      <c r="I10" s="264"/>
    </row>
    <row r="11" spans="1:21" x14ac:dyDescent="0.2">
      <c r="A11" s="264" t="s">
        <v>45</v>
      </c>
      <c r="B11" s="264"/>
      <c r="C11" s="264"/>
      <c r="D11" s="264"/>
      <c r="E11" s="264"/>
      <c r="F11" s="264"/>
      <c r="G11" s="264"/>
      <c r="H11" s="264"/>
      <c r="I11" s="264"/>
    </row>
    <row r="12" spans="1:21" x14ac:dyDescent="0.2">
      <c r="A12" s="10"/>
      <c r="B12" s="10"/>
      <c r="C12" s="10"/>
      <c r="D12" s="10"/>
      <c r="E12" s="10"/>
      <c r="F12" s="10"/>
      <c r="G12" s="10"/>
      <c r="H12" s="10"/>
      <c r="I12" s="10"/>
    </row>
    <row r="13" spans="1:21" ht="15" x14ac:dyDescent="0.25">
      <c r="A13" s="265" t="s">
        <v>5</v>
      </c>
      <c r="B13" s="265"/>
      <c r="C13" s="265"/>
      <c r="D13" s="265"/>
      <c r="E13" s="265"/>
      <c r="F13" s="265"/>
      <c r="G13" s="265"/>
      <c r="H13" s="265"/>
      <c r="I13" s="265"/>
    </row>
    <row r="14" spans="1:21" x14ac:dyDescent="0.2">
      <c r="A14" s="264" t="s">
        <v>6</v>
      </c>
      <c r="B14" s="264"/>
      <c r="C14" s="264"/>
      <c r="D14" s="264"/>
      <c r="E14" s="264"/>
      <c r="F14" s="264"/>
      <c r="G14" s="264"/>
      <c r="H14" s="264"/>
      <c r="I14" s="264"/>
    </row>
    <row r="15" spans="1:21" x14ac:dyDescent="0.2">
      <c r="A15" s="264" t="s">
        <v>7</v>
      </c>
      <c r="B15" s="264"/>
      <c r="C15" s="264"/>
      <c r="D15" s="264"/>
      <c r="E15" s="264"/>
      <c r="F15" s="264"/>
      <c r="G15" s="264"/>
      <c r="H15" s="264"/>
      <c r="I15" s="264"/>
    </row>
    <row r="16" spans="1:21" x14ac:dyDescent="0.2">
      <c r="A16" s="10"/>
      <c r="B16" s="10"/>
      <c r="C16" s="10"/>
      <c r="D16" s="10"/>
      <c r="E16" s="10"/>
      <c r="F16" s="10"/>
      <c r="G16" s="10"/>
      <c r="H16" s="10"/>
      <c r="I16" s="10"/>
    </row>
    <row r="17" spans="1:9" ht="15" x14ac:dyDescent="0.25">
      <c r="A17" s="265" t="s">
        <v>8</v>
      </c>
      <c r="B17" s="265"/>
      <c r="C17" s="265"/>
      <c r="D17" s="265"/>
      <c r="E17" s="265"/>
      <c r="F17" s="265"/>
      <c r="G17" s="265"/>
      <c r="H17" s="265"/>
      <c r="I17" s="265"/>
    </row>
    <row r="18" spans="1:9" x14ac:dyDescent="0.2">
      <c r="A18" s="264" t="s">
        <v>46</v>
      </c>
      <c r="B18" s="264"/>
      <c r="C18" s="264"/>
      <c r="D18" s="264"/>
      <c r="E18" s="264"/>
      <c r="F18" s="264"/>
      <c r="G18" s="264"/>
      <c r="H18" s="264"/>
      <c r="I18" s="264"/>
    </row>
    <row r="19" spans="1:9" x14ac:dyDescent="0.2">
      <c r="A19" s="11" t="s">
        <v>47</v>
      </c>
      <c r="B19" s="10"/>
      <c r="C19" s="10"/>
      <c r="D19" s="10"/>
      <c r="E19" s="10"/>
      <c r="F19" s="10"/>
      <c r="G19" s="10"/>
      <c r="H19" s="10"/>
      <c r="I19" s="10"/>
    </row>
    <row r="20" spans="1:9" x14ac:dyDescent="0.2">
      <c r="A20" s="264" t="s">
        <v>48</v>
      </c>
      <c r="B20" s="264"/>
      <c r="C20" s="264"/>
      <c r="D20" s="264"/>
      <c r="E20" s="264"/>
      <c r="F20" s="264"/>
      <c r="G20" s="264"/>
      <c r="H20" s="264"/>
      <c r="I20" s="264"/>
    </row>
    <row r="21" spans="1:9" x14ac:dyDescent="0.2">
      <c r="A21" s="264" t="s">
        <v>49</v>
      </c>
      <c r="B21" s="264"/>
      <c r="C21" s="264"/>
      <c r="D21" s="264"/>
      <c r="E21" s="264"/>
      <c r="F21" s="264"/>
      <c r="G21" s="264"/>
      <c r="H21" s="264"/>
      <c r="I21" s="264"/>
    </row>
    <row r="22" spans="1:9" x14ac:dyDescent="0.2">
      <c r="A22" s="264" t="s">
        <v>50</v>
      </c>
      <c r="B22" s="264"/>
      <c r="C22" s="264"/>
      <c r="D22" s="264"/>
      <c r="E22" s="264"/>
      <c r="F22" s="264"/>
      <c r="G22" s="264"/>
      <c r="H22" s="264"/>
      <c r="I22" s="264"/>
    </row>
    <row r="23" spans="1:9" ht="15" x14ac:dyDescent="0.25">
      <c r="A23" s="269" t="s">
        <v>51</v>
      </c>
      <c r="B23" s="269"/>
      <c r="C23" s="269"/>
      <c r="D23" s="269"/>
      <c r="E23" s="269"/>
      <c r="F23" s="269"/>
      <c r="G23" s="269"/>
      <c r="H23" s="269"/>
      <c r="I23" s="269"/>
    </row>
    <row r="24" spans="1:9" ht="15" x14ac:dyDescent="0.25">
      <c r="A24" s="269" t="s">
        <v>52</v>
      </c>
      <c r="B24" s="269"/>
      <c r="C24" s="269"/>
      <c r="D24" s="269"/>
      <c r="E24" s="269"/>
      <c r="F24" s="269"/>
      <c r="G24" s="269"/>
      <c r="H24" s="269"/>
      <c r="I24" s="269"/>
    </row>
    <row r="25" spans="1:9" ht="15" x14ac:dyDescent="0.25">
      <c r="A25" s="39" t="s">
        <v>53</v>
      </c>
      <c r="B25" s="39"/>
      <c r="C25" s="39"/>
      <c r="D25" s="39"/>
      <c r="E25" s="39"/>
      <c r="F25" s="39"/>
      <c r="G25" s="39"/>
      <c r="H25" s="39"/>
      <c r="I25" s="39"/>
    </row>
    <row r="26" spans="1:9" ht="15" x14ac:dyDescent="0.25">
      <c r="A26" s="39" t="s">
        <v>54</v>
      </c>
      <c r="B26" s="39"/>
      <c r="C26" s="39"/>
      <c r="D26" s="39"/>
      <c r="E26" s="39"/>
      <c r="F26" s="39"/>
      <c r="G26" s="39"/>
      <c r="H26" s="39"/>
      <c r="I26" s="39"/>
    </row>
    <row r="27" spans="1:9" ht="15" x14ac:dyDescent="0.25">
      <c r="A27" s="39" t="s">
        <v>55</v>
      </c>
      <c r="B27" s="39"/>
      <c r="C27" s="39"/>
      <c r="D27" s="39"/>
      <c r="E27" s="39"/>
      <c r="F27" s="39"/>
      <c r="G27" s="39"/>
      <c r="H27" s="39"/>
      <c r="I27" s="39"/>
    </row>
    <row r="28" spans="1:9" x14ac:dyDescent="0.2">
      <c r="A28" s="10"/>
      <c r="B28" s="10"/>
      <c r="C28" s="10"/>
      <c r="D28" s="10"/>
      <c r="E28" s="10"/>
      <c r="F28" s="10"/>
      <c r="G28" s="10"/>
      <c r="H28" s="10"/>
      <c r="I28" s="10"/>
    </row>
    <row r="29" spans="1:9" ht="15" x14ac:dyDescent="0.25">
      <c r="A29" s="265" t="s">
        <v>56</v>
      </c>
      <c r="B29" s="265"/>
      <c r="C29" s="265"/>
      <c r="D29" s="265"/>
      <c r="E29" s="265"/>
      <c r="F29" s="265"/>
      <c r="G29" s="265"/>
      <c r="H29" s="265"/>
      <c r="I29" s="265"/>
    </row>
    <row r="30" spans="1:9" ht="15" customHeight="1" x14ac:dyDescent="0.2">
      <c r="A30" s="267" t="s">
        <v>57</v>
      </c>
      <c r="B30" s="267"/>
      <c r="C30" s="267"/>
      <c r="D30" s="267"/>
      <c r="E30" s="267"/>
      <c r="F30" s="267"/>
      <c r="G30" s="267"/>
      <c r="H30" s="267"/>
      <c r="I30" s="267"/>
    </row>
    <row r="31" spans="1:9" ht="15" customHeight="1" x14ac:dyDescent="0.2">
      <c r="A31" s="267" t="s">
        <v>58</v>
      </c>
      <c r="B31" s="267"/>
      <c r="C31" s="267"/>
      <c r="D31" s="267"/>
      <c r="E31" s="267"/>
      <c r="F31" s="267"/>
      <c r="G31" s="267"/>
      <c r="H31" s="267"/>
      <c r="I31" s="267"/>
    </row>
    <row r="32" spans="1:9" x14ac:dyDescent="0.2">
      <c r="A32" s="267" t="s">
        <v>59</v>
      </c>
      <c r="B32" s="264"/>
      <c r="C32" s="264"/>
      <c r="D32" s="264"/>
      <c r="E32" s="264"/>
      <c r="F32" s="264"/>
      <c r="G32" s="264"/>
      <c r="H32" s="264"/>
      <c r="I32" s="264"/>
    </row>
    <row r="33" spans="1:9" x14ac:dyDescent="0.2">
      <c r="A33" s="267" t="s">
        <v>60</v>
      </c>
      <c r="B33" s="267"/>
      <c r="C33" s="267"/>
      <c r="D33" s="267"/>
      <c r="E33" s="267"/>
      <c r="F33" s="267"/>
      <c r="G33" s="267"/>
      <c r="H33" s="267"/>
      <c r="I33" s="267"/>
    </row>
    <row r="34" spans="1:9" x14ac:dyDescent="0.2">
      <c r="A34" s="10"/>
      <c r="B34" s="10"/>
      <c r="C34" s="10"/>
      <c r="D34" s="10"/>
      <c r="E34" s="10"/>
      <c r="F34" s="10"/>
      <c r="G34" s="10"/>
      <c r="H34" s="10"/>
      <c r="I34" s="10"/>
    </row>
    <row r="35" spans="1:9" ht="15" x14ac:dyDescent="0.25">
      <c r="A35" s="265" t="s">
        <v>61</v>
      </c>
      <c r="B35" s="265"/>
      <c r="C35" s="265"/>
      <c r="D35" s="265"/>
      <c r="E35" s="265"/>
      <c r="F35" s="265"/>
      <c r="G35" s="265"/>
      <c r="H35" s="265"/>
      <c r="I35" s="265"/>
    </row>
    <row r="36" spans="1:9" ht="15" x14ac:dyDescent="0.25">
      <c r="A36" s="264" t="s">
        <v>62</v>
      </c>
      <c r="B36" s="264"/>
      <c r="C36" s="264"/>
      <c r="D36" s="264"/>
      <c r="E36" s="264"/>
      <c r="F36" s="264"/>
      <c r="G36" s="264"/>
      <c r="H36" s="264"/>
      <c r="I36" s="264"/>
    </row>
    <row r="37" spans="1:9" x14ac:dyDescent="0.2">
      <c r="A37" s="264" t="s">
        <v>63</v>
      </c>
      <c r="B37" s="264"/>
      <c r="C37" s="264"/>
      <c r="D37" s="264"/>
      <c r="E37" s="264"/>
      <c r="F37" s="264"/>
      <c r="G37" s="264"/>
      <c r="H37" s="264"/>
      <c r="I37" s="264"/>
    </row>
    <row r="38" spans="1:9" x14ac:dyDescent="0.2">
      <c r="A38" s="10"/>
      <c r="B38" s="10"/>
      <c r="C38" s="10"/>
      <c r="D38" s="10"/>
      <c r="E38" s="10"/>
      <c r="F38" s="10"/>
      <c r="G38" s="10"/>
      <c r="H38" s="10"/>
      <c r="I38" s="10"/>
    </row>
    <row r="39" spans="1:9" ht="15" x14ac:dyDescent="0.25">
      <c r="A39" s="265" t="s">
        <v>64</v>
      </c>
      <c r="B39" s="265"/>
      <c r="C39" s="265"/>
      <c r="D39" s="265"/>
      <c r="E39" s="265"/>
      <c r="F39" s="265"/>
      <c r="G39" s="265"/>
      <c r="H39" s="265"/>
      <c r="I39" s="265"/>
    </row>
    <row r="40" spans="1:9" x14ac:dyDescent="0.2">
      <c r="A40" s="264" t="s">
        <v>65</v>
      </c>
      <c r="B40" s="264"/>
      <c r="C40" s="264"/>
      <c r="D40" s="264"/>
      <c r="E40" s="264"/>
      <c r="F40" s="264"/>
      <c r="G40" s="264"/>
      <c r="H40" s="264"/>
      <c r="I40" s="264"/>
    </row>
    <row r="41" spans="1:9" x14ac:dyDescent="0.2">
      <c r="A41" s="264" t="s">
        <v>66</v>
      </c>
      <c r="B41" s="264"/>
      <c r="C41" s="264"/>
      <c r="D41" s="264"/>
      <c r="E41" s="264"/>
      <c r="F41" s="264"/>
      <c r="G41" s="264"/>
      <c r="H41" s="264"/>
      <c r="I41" s="264"/>
    </row>
    <row r="42" spans="1:9" x14ac:dyDescent="0.2">
      <c r="A42" s="264" t="s">
        <v>67</v>
      </c>
      <c r="B42" s="264"/>
      <c r="C42" s="264"/>
      <c r="D42" s="264"/>
      <c r="E42" s="264"/>
      <c r="F42" s="264"/>
      <c r="G42" s="264"/>
      <c r="H42" s="264"/>
      <c r="I42" s="264"/>
    </row>
    <row r="43" spans="1:9" x14ac:dyDescent="0.2">
      <c r="A43" s="264" t="s">
        <v>68</v>
      </c>
      <c r="B43" s="264"/>
      <c r="C43" s="264"/>
      <c r="D43" s="264"/>
      <c r="E43" s="264"/>
      <c r="F43" s="264"/>
      <c r="G43" s="264"/>
      <c r="H43" s="264"/>
      <c r="I43" s="264"/>
    </row>
    <row r="44" spans="1:9" x14ac:dyDescent="0.2">
      <c r="A44" s="264" t="s">
        <v>69</v>
      </c>
      <c r="B44" s="264"/>
      <c r="C44" s="264"/>
      <c r="D44" s="264"/>
      <c r="E44" s="264"/>
      <c r="F44" s="264"/>
      <c r="G44" s="264"/>
      <c r="H44" s="264"/>
      <c r="I44" s="264"/>
    </row>
    <row r="45" spans="1:9" x14ac:dyDescent="0.2">
      <c r="A45" s="264" t="s">
        <v>70</v>
      </c>
      <c r="B45" s="264"/>
      <c r="C45" s="264"/>
      <c r="D45" s="264"/>
      <c r="E45" s="264"/>
      <c r="F45" s="264"/>
      <c r="G45" s="264"/>
      <c r="H45" s="264"/>
      <c r="I45" s="264"/>
    </row>
    <row r="46" spans="1:9" x14ac:dyDescent="0.2">
      <c r="A46" s="264" t="s">
        <v>71</v>
      </c>
      <c r="B46" s="264"/>
      <c r="C46" s="264"/>
      <c r="D46" s="264"/>
      <c r="E46" s="264"/>
      <c r="F46" s="264"/>
      <c r="G46" s="264"/>
      <c r="H46" s="264"/>
      <c r="I46" s="264"/>
    </row>
    <row r="47" spans="1:9" x14ac:dyDescent="0.2">
      <c r="A47" s="264" t="s">
        <v>72</v>
      </c>
      <c r="B47" s="264"/>
      <c r="C47" s="264"/>
      <c r="D47" s="264"/>
      <c r="E47" s="264"/>
      <c r="F47" s="264"/>
      <c r="G47" s="264"/>
      <c r="H47" s="264"/>
      <c r="I47" s="264"/>
    </row>
    <row r="48" spans="1:9" x14ac:dyDescent="0.2">
      <c r="A48" s="10"/>
      <c r="B48" s="10"/>
      <c r="C48" s="10"/>
      <c r="D48" s="10"/>
      <c r="E48" s="10"/>
      <c r="F48" s="10"/>
      <c r="G48" s="10"/>
      <c r="H48" s="10"/>
      <c r="I48" s="10"/>
    </row>
    <row r="49" spans="1:9" s="42" customFormat="1" ht="8.25" x14ac:dyDescent="0.15">
      <c r="A49" s="40" t="s">
        <v>73</v>
      </c>
      <c r="B49" s="41"/>
      <c r="C49" s="41"/>
      <c r="D49" s="41"/>
      <c r="E49" s="41"/>
      <c r="F49" s="41"/>
      <c r="G49" s="41"/>
      <c r="H49" s="41"/>
      <c r="I49" s="41"/>
    </row>
    <row r="50" spans="1:9" s="42" customFormat="1" ht="8.25" x14ac:dyDescent="0.15">
      <c r="A50" s="41" t="s">
        <v>74</v>
      </c>
      <c r="B50" s="41"/>
      <c r="C50" s="41"/>
      <c r="D50" s="41"/>
      <c r="E50" s="41"/>
      <c r="F50" s="41"/>
      <c r="G50" s="41"/>
      <c r="H50" s="41"/>
      <c r="I50" s="41"/>
    </row>
    <row r="51" spans="1:9" s="42" customFormat="1" ht="8.25" x14ac:dyDescent="0.15">
      <c r="A51" s="41" t="s">
        <v>75</v>
      </c>
      <c r="B51" s="41"/>
      <c r="C51" s="41"/>
      <c r="D51" s="41"/>
      <c r="E51" s="41"/>
      <c r="F51" s="41"/>
      <c r="G51" s="41"/>
      <c r="H51" s="41"/>
      <c r="I51" s="41"/>
    </row>
    <row r="52" spans="1:9" x14ac:dyDescent="0.2">
      <c r="A52" s="10"/>
      <c r="B52" s="10"/>
      <c r="C52" s="10"/>
      <c r="D52" s="10"/>
      <c r="E52" s="10"/>
      <c r="F52" s="10"/>
      <c r="G52" s="10"/>
      <c r="H52" s="10"/>
      <c r="I52" s="10"/>
    </row>
    <row r="53" spans="1:9" ht="15" x14ac:dyDescent="0.25">
      <c r="A53" s="265" t="s">
        <v>76</v>
      </c>
      <c r="B53" s="265"/>
      <c r="C53" s="265"/>
      <c r="D53" s="265"/>
      <c r="E53" s="265"/>
      <c r="F53" s="265"/>
      <c r="G53" s="265"/>
      <c r="H53" s="265"/>
      <c r="I53" s="265"/>
    </row>
    <row r="54" spans="1:9" x14ac:dyDescent="0.2">
      <c r="A54" s="264" t="s">
        <v>77</v>
      </c>
      <c r="B54" s="264"/>
      <c r="C54" s="264"/>
      <c r="D54" s="264"/>
      <c r="E54" s="264"/>
      <c r="F54" s="264"/>
      <c r="G54" s="264"/>
      <c r="H54" s="264"/>
      <c r="I54" s="264"/>
    </row>
    <row r="55" spans="1:9" x14ac:dyDescent="0.2">
      <c r="A55" s="10" t="s">
        <v>78</v>
      </c>
      <c r="B55" s="10"/>
      <c r="C55" s="10"/>
      <c r="D55" s="10"/>
      <c r="E55" s="10"/>
      <c r="F55" s="10"/>
      <c r="G55" s="10"/>
      <c r="H55" s="10"/>
      <c r="I55" s="10"/>
    </row>
  </sheetData>
  <sheetProtection selectLockedCells="1" selectUnlockedCells="1"/>
  <mergeCells count="36">
    <mergeCell ref="A54:I54"/>
    <mergeCell ref="A31:I31"/>
    <mergeCell ref="A44:I44"/>
    <mergeCell ref="A6:I6"/>
    <mergeCell ref="A30:I30"/>
    <mergeCell ref="A11:I11"/>
    <mergeCell ref="A13:I13"/>
    <mergeCell ref="A14:I14"/>
    <mergeCell ref="A15:I15"/>
    <mergeCell ref="A9:I9"/>
    <mergeCell ref="A17:I17"/>
    <mergeCell ref="A18:I18"/>
    <mergeCell ref="A35:I35"/>
    <mergeCell ref="A20:I20"/>
    <mergeCell ref="A21:I21"/>
    <mergeCell ref="A22:I22"/>
    <mergeCell ref="A1:I1"/>
    <mergeCell ref="A5:I5"/>
    <mergeCell ref="A7:I7"/>
    <mergeCell ref="A10:I10"/>
    <mergeCell ref="A33:I33"/>
    <mergeCell ref="A23:I23"/>
    <mergeCell ref="A24:I24"/>
    <mergeCell ref="A29:I29"/>
    <mergeCell ref="A32:I32"/>
    <mergeCell ref="A36:I36"/>
    <mergeCell ref="A40:I40"/>
    <mergeCell ref="A41:I41"/>
    <mergeCell ref="A42:I42"/>
    <mergeCell ref="A43:I43"/>
    <mergeCell ref="A37:I37"/>
    <mergeCell ref="A45:I45"/>
    <mergeCell ref="A46:I46"/>
    <mergeCell ref="A47:I47"/>
    <mergeCell ref="A53:I53"/>
    <mergeCell ref="A39:I39"/>
  </mergeCells>
  <phoneticPr fontId="10" type="noConversion"/>
  <pageMargins left="0.55118110236220474" right="0.35433070866141736" top="0.98425196850393704" bottom="0.98425196850393704" header="0.51181102362204722" footer="0.51181102362204722"/>
  <pageSetup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Settings</vt:lpstr>
      <vt:lpstr>Weekly Timesheet</vt:lpstr>
      <vt:lpstr>Biweekly Timesheet</vt:lpstr>
      <vt:lpstr>Weekly Timesheet (hh.mm)</vt:lpstr>
      <vt:lpstr>Biweekly Timesheet (hh.mm)</vt:lpstr>
      <vt:lpstr>EULA</vt:lpstr>
      <vt:lpstr>'Biweekly Timesheet'!Print_Area</vt:lpstr>
      <vt:lpstr>'Biweekly Timesheet (hh.mm)'!Print_Area</vt:lpstr>
      <vt:lpstr>'Weekly Timesheet'!Print_Area</vt:lpstr>
      <vt:lpstr>'Weekly Timesheet (hh.mm)'!Print_Area</vt:lpstr>
    </vt:vector>
  </TitlesOfParts>
  <Company>Spreadsheet123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Timesheet with Breaks</dc:title>
  <dc:creator>Spreadsheet123.com</dc:creator>
  <dc:description>© 2013 Spreadsheet123 LTD. All rights reserved.</dc:description>
  <cp:lastModifiedBy>Spreadsheet123 Ltd</cp:lastModifiedBy>
  <cp:lastPrinted>2013-09-25T16:36:24Z</cp:lastPrinted>
  <dcterms:created xsi:type="dcterms:W3CDTF">2009-09-06T15:05:33Z</dcterms:created>
  <dcterms:modified xsi:type="dcterms:W3CDTF">2015-05-12T00:33:02Z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s">
    <vt:lpwstr>© 2013 Spreadsheet123 LTD</vt:lpwstr>
  </property>
  <property fmtid="{D5CDD505-2E9C-101B-9397-08002B2CF9AE}" pid="3" name="Version">
    <vt:lpwstr>1.0.1</vt:lpwstr>
  </property>
</Properties>
</file>