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Vertex42.com\Documents\VERTEX42\TEMPLATES\TEMPLATE - Mortgages and Loans\"/>
    </mc:Choice>
  </mc:AlternateContent>
  <xr:revisionPtr revIDLastSave="0" documentId="13_ncr:1_{F7156238-EFBE-480B-89FF-FE4F8638EB61}" xr6:coauthVersionLast="36" xr6:coauthVersionMax="36" xr10:uidLastSave="{00000000-0000-0000-0000-000000000000}"/>
  <bookViews>
    <workbookView xWindow="0" yWindow="0" windowWidth="17445" windowHeight="12690" xr2:uid="{00000000-000D-0000-FFFF-FFFF00000000}"/>
  </bookViews>
  <sheets>
    <sheet name="ARMcalculator" sheetId="1" r:id="rId1"/>
    <sheet name="Tabulated" sheetId="4" r:id="rId2"/>
    <sheet name="Help" sheetId="2" r:id="rId3"/>
    <sheet name="©" sheetId="3" r:id="rId4"/>
  </sheets>
  <definedNames>
    <definedName name="fpdate" localSheetId="0">ARMcalculator!$D$9</definedName>
    <definedName name="fpdate" localSheetId="1">Tabulated!$D$9</definedName>
    <definedName name="nper" localSheetId="0">ARMcalculator!term*12</definedName>
    <definedName name="nper" localSheetId="1">Tabulated!term*12</definedName>
    <definedName name="_xlnm.Print_Area" localSheetId="0">OFFSET(ARMcalculator!$A$1,0,0,ROW(ARMcalculator!$A$28)+1+ARMcalculator!nper,COLUMN(ARMcalculator!$J$1))</definedName>
    <definedName name="_xlnm.Print_Area" localSheetId="1">OFFSET(Tabulated!$A$1,0,0,ROW(Tabulated!$A$31)+1+Tabulated!nper,COLUMN(Tabulated!$J$1))</definedName>
    <definedName name="_xlnm.Print_Titles" localSheetId="0">ARMcalculator!$28:$28</definedName>
    <definedName name="_xlnm.Print_Titles" localSheetId="1">Tabulated!$31:$31</definedName>
    <definedName name="term" localSheetId="0">ARMcalculator!$D$7</definedName>
    <definedName name="term" localSheetId="1">Tabulated!$D$7</definedName>
    <definedName name="valuevx">42.314159</definedName>
    <definedName name="vertex42_copyright" hidden="1">"© 2005-2017 Vertex42 LLC"</definedName>
    <definedName name="vertex42_id" hidden="1">"ARM-calculator.xlsx"</definedName>
    <definedName name="vertex42_title" hidden="1">"Adjustable Rate Mortgage Calculator"</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2" i="4" l="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30" i="1"/>
  <c r="C31" i="1" s="1"/>
  <c r="C32" i="1" s="1"/>
  <c r="C33" i="1" s="1"/>
  <c r="C29" i="1"/>
  <c r="C34" i="1" l="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5" i="4"/>
  <c r="D15" i="4"/>
  <c r="A33" i="4"/>
  <c r="H32" i="4"/>
  <c r="D32" i="4"/>
  <c r="D12" i="4"/>
  <c r="D11" i="4"/>
  <c r="C143" i="1" l="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142" i="1"/>
  <c r="B33" i="4"/>
  <c r="C33" i="4" s="1"/>
  <c r="D33" i="4" s="1"/>
  <c r="A34" i="4"/>
  <c r="D12" i="1"/>
  <c r="F33" i="4" l="1"/>
  <c r="G33" i="4" s="1"/>
  <c r="A35" i="4"/>
  <c r="B34" i="4"/>
  <c r="C34" i="4" s="1"/>
  <c r="A30" i="1"/>
  <c r="D11" i="1"/>
  <c r="H29" i="1"/>
  <c r="D29" i="1"/>
  <c r="A31" i="1" l="1"/>
  <c r="J33" i="4"/>
  <c r="H33" i="4"/>
  <c r="D34" i="4" s="1"/>
  <c r="A36" i="4"/>
  <c r="B35" i="4"/>
  <c r="C35" i="4" s="1"/>
  <c r="I33" i="4"/>
  <c r="B30" i="1"/>
  <c r="B31" i="1"/>
  <c r="D30" i="1"/>
  <c r="A32" i="1" l="1"/>
  <c r="F34" i="4"/>
  <c r="B36" i="4"/>
  <c r="C36" i="4" s="1"/>
  <c r="A37" i="4"/>
  <c r="F30" i="1"/>
  <c r="A33" i="1" l="1"/>
  <c r="B32" i="1"/>
  <c r="G34" i="4"/>
  <c r="I34" i="4"/>
  <c r="A38" i="4"/>
  <c r="B37" i="4"/>
  <c r="C37" i="4" s="1"/>
  <c r="I30" i="1"/>
  <c r="G30" i="1"/>
  <c r="A34" i="1" l="1"/>
  <c r="B33" i="1"/>
  <c r="J34" i="4"/>
  <c r="H34" i="4"/>
  <c r="D35" i="4" s="1"/>
  <c r="A39" i="4"/>
  <c r="B38" i="4"/>
  <c r="C38" i="4" s="1"/>
  <c r="J30" i="1"/>
  <c r="H30" i="1"/>
  <c r="D31" i="1" s="1"/>
  <c r="B34" i="1" l="1"/>
  <c r="A35" i="1"/>
  <c r="A40" i="4"/>
  <c r="B39" i="4"/>
  <c r="C39" i="4" s="1"/>
  <c r="F35" i="4"/>
  <c r="F31" i="1"/>
  <c r="A36" i="1" l="1"/>
  <c r="B35" i="1"/>
  <c r="G35" i="4"/>
  <c r="I35" i="4"/>
  <c r="B40" i="4"/>
  <c r="C40" i="4" s="1"/>
  <c r="A41" i="4"/>
  <c r="I31" i="1"/>
  <c r="G31" i="1"/>
  <c r="B36" i="1" l="1"/>
  <c r="A37" i="1"/>
  <c r="J35" i="4"/>
  <c r="H35" i="4"/>
  <c r="D36" i="4" s="1"/>
  <c r="A42" i="4"/>
  <c r="B41" i="4"/>
  <c r="C41" i="4" s="1"/>
  <c r="J31" i="1"/>
  <c r="H31" i="1"/>
  <c r="D32" i="1" s="1"/>
  <c r="B37" i="1" l="1"/>
  <c r="A38" i="1"/>
  <c r="F36" i="4"/>
  <c r="B42" i="4"/>
  <c r="C42" i="4" s="1"/>
  <c r="A43" i="4"/>
  <c r="F32" i="1"/>
  <c r="B38" i="1" l="1"/>
  <c r="A39" i="1"/>
  <c r="G36" i="4"/>
  <c r="A44" i="4"/>
  <c r="B43" i="4"/>
  <c r="C43" i="4" s="1"/>
  <c r="I36" i="4"/>
  <c r="I32" i="1"/>
  <c r="G32" i="1"/>
  <c r="B39" i="1" l="1"/>
  <c r="A40" i="1"/>
  <c r="A45" i="4"/>
  <c r="B44" i="4"/>
  <c r="C44" i="4" s="1"/>
  <c r="J36" i="4"/>
  <c r="H36" i="4"/>
  <c r="D37" i="4" s="1"/>
  <c r="J32" i="1"/>
  <c r="H32" i="1"/>
  <c r="D33" i="1" s="1"/>
  <c r="B40" i="1" l="1"/>
  <c r="A41" i="1"/>
  <c r="A46" i="4"/>
  <c r="B45" i="4"/>
  <c r="C45" i="4" s="1"/>
  <c r="F37" i="4"/>
  <c r="F33" i="1"/>
  <c r="B41" i="1" l="1"/>
  <c r="A42" i="1"/>
  <c r="G37" i="4"/>
  <c r="A47" i="4"/>
  <c r="B46" i="4"/>
  <c r="C46" i="4" s="1"/>
  <c r="I37" i="4"/>
  <c r="I33" i="1"/>
  <c r="G33" i="1"/>
  <c r="A43" i="1" l="1"/>
  <c r="B42" i="1"/>
  <c r="A48" i="4"/>
  <c r="B47" i="4"/>
  <c r="C47" i="4" s="1"/>
  <c r="J37" i="4"/>
  <c r="H37" i="4"/>
  <c r="D38" i="4" s="1"/>
  <c r="J33" i="1"/>
  <c r="H33" i="1"/>
  <c r="D34" i="1" s="1"/>
  <c r="B43" i="1" l="1"/>
  <c r="A44" i="1"/>
  <c r="F38" i="4"/>
  <c r="A49" i="4"/>
  <c r="B48" i="4"/>
  <c r="C48" i="4" s="1"/>
  <c r="F34" i="1"/>
  <c r="B44" i="1" l="1"/>
  <c r="A45" i="1"/>
  <c r="G38" i="4"/>
  <c r="J38" i="4" s="1"/>
  <c r="A50" i="4"/>
  <c r="B49" i="4"/>
  <c r="C49" i="4" s="1"/>
  <c r="I38" i="4"/>
  <c r="I34" i="1"/>
  <c r="G34" i="1"/>
  <c r="B45" i="1" l="1"/>
  <c r="A46" i="1"/>
  <c r="H38" i="4"/>
  <c r="D39" i="4" s="1"/>
  <c r="B50" i="4"/>
  <c r="C50" i="4" s="1"/>
  <c r="A51" i="4"/>
  <c r="J34" i="1"/>
  <c r="H34" i="1"/>
  <c r="D35" i="1" s="1"/>
  <c r="A47" i="1" l="1"/>
  <c r="B46" i="1"/>
  <c r="F39" i="4"/>
  <c r="G39" i="4" s="1"/>
  <c r="H39" i="4" s="1"/>
  <c r="D40" i="4" s="1"/>
  <c r="A52" i="4"/>
  <c r="B51" i="4"/>
  <c r="C51" i="4" s="1"/>
  <c r="F35" i="1"/>
  <c r="B47" i="1" l="1"/>
  <c r="A48" i="1"/>
  <c r="I39" i="4"/>
  <c r="F40" i="4"/>
  <c r="I40" i="4" s="1"/>
  <c r="J39" i="4"/>
  <c r="A53" i="4"/>
  <c r="B52" i="4"/>
  <c r="C52" i="4" s="1"/>
  <c r="G35" i="1"/>
  <c r="J35" i="1" s="1"/>
  <c r="I35" i="1"/>
  <c r="A49" i="1" l="1"/>
  <c r="B48" i="1"/>
  <c r="G40" i="4"/>
  <c r="A54" i="4"/>
  <c r="B53" i="4"/>
  <c r="C53" i="4" s="1"/>
  <c r="H35" i="1"/>
  <c r="D36" i="1" s="1"/>
  <c r="A50" i="1" l="1"/>
  <c r="B49" i="1"/>
  <c r="H40" i="4"/>
  <c r="D41" i="4" s="1"/>
  <c r="J40" i="4"/>
  <c r="A55" i="4"/>
  <c r="B54" i="4"/>
  <c r="C54" i="4" s="1"/>
  <c r="F36" i="1"/>
  <c r="I36" i="1" s="1"/>
  <c r="B50" i="1" l="1"/>
  <c r="A51" i="1"/>
  <c r="F41" i="4"/>
  <c r="I41" i="4" s="1"/>
  <c r="A56" i="4"/>
  <c r="B55" i="4"/>
  <c r="C55" i="4" s="1"/>
  <c r="G36" i="1"/>
  <c r="J36" i="1" s="1"/>
  <c r="A52" i="1" l="1"/>
  <c r="B51" i="1"/>
  <c r="G41" i="4"/>
  <c r="B56" i="4"/>
  <c r="C56" i="4" s="1"/>
  <c r="A57" i="4"/>
  <c r="H36" i="1"/>
  <c r="B52" i="1" l="1"/>
  <c r="A53" i="1"/>
  <c r="F37" i="1"/>
  <c r="I37" i="1" s="1"/>
  <c r="D37" i="1"/>
  <c r="G37" i="1" s="1"/>
  <c r="H37" i="1" s="1"/>
  <c r="J41" i="4"/>
  <c r="H41" i="4"/>
  <c r="D42" i="4" s="1"/>
  <c r="A58" i="4"/>
  <c r="B57" i="4"/>
  <c r="C57" i="4" s="1"/>
  <c r="B53" i="1" l="1"/>
  <c r="A54" i="1"/>
  <c r="D38" i="1"/>
  <c r="F42" i="4"/>
  <c r="A59" i="4"/>
  <c r="B58" i="4"/>
  <c r="C58" i="4" s="1"/>
  <c r="J37" i="1"/>
  <c r="F38" i="1"/>
  <c r="A55" i="1" l="1"/>
  <c r="B54" i="1"/>
  <c r="G42" i="4"/>
  <c r="H42" i="4" s="1"/>
  <c r="D43" i="4" s="1"/>
  <c r="I42" i="4"/>
  <c r="A60" i="4"/>
  <c r="B59" i="4"/>
  <c r="C59" i="4" s="1"/>
  <c r="I38" i="1"/>
  <c r="G38" i="1"/>
  <c r="A56" i="1" l="1"/>
  <c r="B55" i="1"/>
  <c r="J42" i="4"/>
  <c r="F43" i="4"/>
  <c r="A61" i="4"/>
  <c r="B60" i="4"/>
  <c r="C60" i="4" s="1"/>
  <c r="J38" i="1"/>
  <c r="H38" i="1"/>
  <c r="D39" i="1" s="1"/>
  <c r="B56" i="1" l="1"/>
  <c r="A57" i="1"/>
  <c r="G43" i="4"/>
  <c r="J43" i="4" s="1"/>
  <c r="I43" i="4"/>
  <c r="A62" i="4"/>
  <c r="B61" i="4"/>
  <c r="C61" i="4" s="1"/>
  <c r="F39" i="1"/>
  <c r="B57" i="1" l="1"/>
  <c r="A58" i="1"/>
  <c r="H43" i="4"/>
  <c r="A63" i="4"/>
  <c r="B62" i="4"/>
  <c r="C62" i="4" s="1"/>
  <c r="G39" i="1"/>
  <c r="H39" i="1" s="1"/>
  <c r="D40" i="1" s="1"/>
  <c r="I39" i="1"/>
  <c r="B58" i="1" l="1"/>
  <c r="A59" i="1"/>
  <c r="F44" i="4"/>
  <c r="I44" i="4" s="1"/>
  <c r="D44" i="4"/>
  <c r="G44" i="4" s="1"/>
  <c r="A64" i="4"/>
  <c r="B63" i="4"/>
  <c r="C63" i="4" s="1"/>
  <c r="F40" i="1"/>
  <c r="G40" i="1" s="1"/>
  <c r="J40" i="1" s="1"/>
  <c r="J39" i="1"/>
  <c r="A60" i="1" l="1"/>
  <c r="B59" i="1"/>
  <c r="J44" i="4"/>
  <c r="H44" i="4"/>
  <c r="D45" i="4" s="1"/>
  <c r="B64" i="4"/>
  <c r="C64" i="4" s="1"/>
  <c r="A65" i="4"/>
  <c r="I40" i="1"/>
  <c r="H40" i="1"/>
  <c r="D41" i="1" s="1"/>
  <c r="A61" i="1" l="1"/>
  <c r="B60" i="1"/>
  <c r="F45" i="4"/>
  <c r="A66" i="4"/>
  <c r="B65" i="4"/>
  <c r="C65" i="4" s="1"/>
  <c r="F41" i="1"/>
  <c r="G41" i="1" s="1"/>
  <c r="A62" i="1" l="1"/>
  <c r="B61" i="1"/>
  <c r="G45" i="4"/>
  <c r="J45" i="4" s="1"/>
  <c r="I45" i="4"/>
  <c r="A67" i="4"/>
  <c r="B66" i="4"/>
  <c r="C66" i="4" s="1"/>
  <c r="J41" i="1"/>
  <c r="H41" i="1"/>
  <c r="D42" i="1" s="1"/>
  <c r="I41" i="1"/>
  <c r="B62" i="1" l="1"/>
  <c r="A63" i="1"/>
  <c r="H45" i="4"/>
  <c r="A68" i="4"/>
  <c r="B67" i="4"/>
  <c r="C67" i="4" s="1"/>
  <c r="F42" i="1"/>
  <c r="G42" i="1" s="1"/>
  <c r="B63" i="1" l="1"/>
  <c r="A64" i="1"/>
  <c r="F46" i="4"/>
  <c r="I46" i="4" s="1"/>
  <c r="D46" i="4"/>
  <c r="G46" i="4" s="1"/>
  <c r="A69" i="4"/>
  <c r="B68" i="4"/>
  <c r="C68" i="4" s="1"/>
  <c r="H42" i="1"/>
  <c r="D43" i="1" s="1"/>
  <c r="J42" i="1"/>
  <c r="I42" i="1"/>
  <c r="B64" i="1" l="1"/>
  <c r="A65" i="1"/>
  <c r="J46" i="4"/>
  <c r="H46" i="4"/>
  <c r="D47" i="4" s="1"/>
  <c r="A70" i="4"/>
  <c r="B69" i="4"/>
  <c r="C69" i="4" s="1"/>
  <c r="F43" i="1"/>
  <c r="G43" i="1" s="1"/>
  <c r="A66" i="1" l="1"/>
  <c r="B65" i="1"/>
  <c r="F47" i="4"/>
  <c r="A71" i="4"/>
  <c r="B70" i="4"/>
  <c r="C70" i="4" s="1"/>
  <c r="I43" i="1"/>
  <c r="J43" i="1"/>
  <c r="H43" i="1"/>
  <c r="D44" i="1" s="1"/>
  <c r="A67" i="1" l="1"/>
  <c r="B66" i="1"/>
  <c r="G47" i="4"/>
  <c r="J47" i="4" s="1"/>
  <c r="I47" i="4"/>
  <c r="A72" i="4"/>
  <c r="B71" i="4"/>
  <c r="C71" i="4" s="1"/>
  <c r="F44" i="1"/>
  <c r="A68" i="1" l="1"/>
  <c r="B67" i="1"/>
  <c r="H47" i="4"/>
  <c r="D48" i="4" s="1"/>
  <c r="A73" i="4"/>
  <c r="B72" i="4"/>
  <c r="C72" i="4" s="1"/>
  <c r="G44" i="1"/>
  <c r="J44" i="1" s="1"/>
  <c r="I44" i="1"/>
  <c r="B68" i="1" l="1"/>
  <c r="A69" i="1"/>
  <c r="F48" i="4"/>
  <c r="G48" i="4" s="1"/>
  <c r="H48" i="4" s="1"/>
  <c r="D49" i="4" s="1"/>
  <c r="I48" i="4"/>
  <c r="H44" i="1"/>
  <c r="A74" i="4"/>
  <c r="B73" i="4"/>
  <c r="C73" i="4" s="1"/>
  <c r="B69" i="1" l="1"/>
  <c r="A70" i="1"/>
  <c r="F45" i="1"/>
  <c r="I45" i="1" s="1"/>
  <c r="D45" i="1"/>
  <c r="G45" i="1" s="1"/>
  <c r="H45" i="1" s="1"/>
  <c r="J48" i="4"/>
  <c r="F49" i="4"/>
  <c r="A75" i="4"/>
  <c r="B74" i="4"/>
  <c r="C74" i="4" s="1"/>
  <c r="A71" i="1" l="1"/>
  <c r="B70" i="1"/>
  <c r="D46" i="1"/>
  <c r="G49" i="4"/>
  <c r="J49" i="4" s="1"/>
  <c r="I49" i="4"/>
  <c r="A76" i="4"/>
  <c r="B75" i="4"/>
  <c r="C75" i="4" s="1"/>
  <c r="J45" i="1"/>
  <c r="F46" i="1"/>
  <c r="H49" i="4" l="1"/>
  <c r="D50" i="4" s="1"/>
  <c r="A72" i="1"/>
  <c r="B71" i="1"/>
  <c r="F50" i="4"/>
  <c r="B76" i="4"/>
  <c r="C76" i="4" s="1"/>
  <c r="A77" i="4"/>
  <c r="I46" i="1"/>
  <c r="G46" i="1"/>
  <c r="A73" i="1" l="1"/>
  <c r="B72" i="1"/>
  <c r="I50" i="4"/>
  <c r="G50" i="4"/>
  <c r="A78" i="4"/>
  <c r="B77" i="4"/>
  <c r="C77" i="4" s="1"/>
  <c r="J46" i="1"/>
  <c r="H46" i="1"/>
  <c r="D47" i="1" s="1"/>
  <c r="A74" i="1" l="1"/>
  <c r="B73" i="1"/>
  <c r="J50" i="4"/>
  <c r="H50" i="4"/>
  <c r="D51" i="4" s="1"/>
  <c r="A79" i="4"/>
  <c r="B78" i="4"/>
  <c r="C78" i="4" s="1"/>
  <c r="F47" i="1"/>
  <c r="B74" i="1" l="1"/>
  <c r="A75" i="1"/>
  <c r="F51" i="4"/>
  <c r="A80" i="4"/>
  <c r="B79" i="4"/>
  <c r="C79" i="4" s="1"/>
  <c r="G47" i="1"/>
  <c r="J47" i="1" s="1"/>
  <c r="I47" i="1"/>
  <c r="A76" i="1" l="1"/>
  <c r="B75" i="1"/>
  <c r="I51" i="4"/>
  <c r="G51" i="4"/>
  <c r="B80" i="4"/>
  <c r="C80" i="4" s="1"/>
  <c r="A81" i="4"/>
  <c r="H47" i="1"/>
  <c r="D48" i="1" s="1"/>
  <c r="A77" i="1" l="1"/>
  <c r="B76" i="1"/>
  <c r="J51" i="4"/>
  <c r="H51" i="4"/>
  <c r="D52" i="4" s="1"/>
  <c r="A82" i="4"/>
  <c r="B81" i="4"/>
  <c r="C81" i="4" s="1"/>
  <c r="F48" i="1"/>
  <c r="G48" i="1" s="1"/>
  <c r="B77" i="1" l="1"/>
  <c r="A78" i="1"/>
  <c r="F52" i="4"/>
  <c r="A83" i="4"/>
  <c r="B82" i="4"/>
  <c r="C82" i="4" s="1"/>
  <c r="I48" i="1"/>
  <c r="J48" i="1"/>
  <c r="H48" i="1"/>
  <c r="D49" i="1" s="1"/>
  <c r="A79" i="1" l="1"/>
  <c r="B78" i="1"/>
  <c r="I52" i="4"/>
  <c r="G52" i="4"/>
  <c r="A84" i="4"/>
  <c r="B83" i="4"/>
  <c r="C83" i="4" s="1"/>
  <c r="F49" i="1"/>
  <c r="A80" i="1" l="1"/>
  <c r="B79" i="1"/>
  <c r="J52" i="4"/>
  <c r="H52" i="4"/>
  <c r="D53" i="4" s="1"/>
  <c r="A85" i="4"/>
  <c r="B84" i="4"/>
  <c r="C84" i="4" s="1"/>
  <c r="G49" i="1"/>
  <c r="I49" i="1"/>
  <c r="B80" i="1" l="1"/>
  <c r="A81" i="1"/>
  <c r="F53" i="4"/>
  <c r="B85" i="4"/>
  <c r="C85" i="4" s="1"/>
  <c r="A86" i="4"/>
  <c r="J49" i="1"/>
  <c r="H49" i="1"/>
  <c r="D50" i="1" s="1"/>
  <c r="B81" i="1" l="1"/>
  <c r="A82" i="1"/>
  <c r="G53" i="4"/>
  <c r="H53" i="4" s="1"/>
  <c r="I53" i="4"/>
  <c r="B86" i="4"/>
  <c r="C86" i="4" s="1"/>
  <c r="A87" i="4"/>
  <c r="F50" i="1"/>
  <c r="A83" i="1" l="1"/>
  <c r="B82" i="1"/>
  <c r="F54" i="4"/>
  <c r="I54" i="4" s="1"/>
  <c r="D54" i="4"/>
  <c r="J53" i="4"/>
  <c r="B87" i="4"/>
  <c r="C87" i="4" s="1"/>
  <c r="A88" i="4"/>
  <c r="I50" i="1"/>
  <c r="G50" i="1"/>
  <c r="A84" i="1" l="1"/>
  <c r="B83" i="1"/>
  <c r="G54" i="4"/>
  <c r="J54" i="4" s="1"/>
  <c r="B88" i="4"/>
  <c r="C88" i="4" s="1"/>
  <c r="A89" i="4"/>
  <c r="J50" i="1"/>
  <c r="H50" i="1"/>
  <c r="D51" i="1" s="1"/>
  <c r="A85" i="1" l="1"/>
  <c r="B84" i="1"/>
  <c r="H54" i="4"/>
  <c r="D55" i="4" s="1"/>
  <c r="A90" i="4"/>
  <c r="B89" i="4"/>
  <c r="C89" i="4" s="1"/>
  <c r="F51" i="1"/>
  <c r="A86" i="1" l="1"/>
  <c r="B85" i="1"/>
  <c r="F55" i="4"/>
  <c r="I55" i="4" s="1"/>
  <c r="A91" i="4"/>
  <c r="B90" i="4"/>
  <c r="C90" i="4" s="1"/>
  <c r="G51" i="1"/>
  <c r="J51" i="1" s="1"/>
  <c r="I51" i="1"/>
  <c r="B86" i="1" l="1"/>
  <c r="A87" i="1"/>
  <c r="G55" i="4"/>
  <c r="B91" i="4"/>
  <c r="C91" i="4" s="1"/>
  <c r="A92" i="4"/>
  <c r="H51" i="1"/>
  <c r="A88" i="1" l="1"/>
  <c r="B87" i="1"/>
  <c r="H55" i="4"/>
  <c r="J55" i="4"/>
  <c r="F52" i="1"/>
  <c r="I52" i="1" s="1"/>
  <c r="D52" i="1"/>
  <c r="A93" i="4"/>
  <c r="B92" i="4"/>
  <c r="C92" i="4" s="1"/>
  <c r="B88" i="1" l="1"/>
  <c r="A89" i="1"/>
  <c r="F56" i="4"/>
  <c r="I56" i="4" s="1"/>
  <c r="D56" i="4"/>
  <c r="G52" i="1"/>
  <c r="H52" i="1" s="1"/>
  <c r="D53" i="1" s="1"/>
  <c r="B93" i="4"/>
  <c r="C93" i="4" s="1"/>
  <c r="A94" i="4"/>
  <c r="A90" i="1" l="1"/>
  <c r="B89" i="1"/>
  <c r="G56" i="4"/>
  <c r="J52" i="1"/>
  <c r="B94" i="4"/>
  <c r="C94" i="4" s="1"/>
  <c r="A95" i="4"/>
  <c r="F53" i="1"/>
  <c r="A91" i="1" l="1"/>
  <c r="B90" i="1"/>
  <c r="H56" i="4"/>
  <c r="J56" i="4"/>
  <c r="B95" i="4"/>
  <c r="C95" i="4" s="1"/>
  <c r="A96" i="4"/>
  <c r="G53" i="1"/>
  <c r="J53" i="1" s="1"/>
  <c r="I53" i="1"/>
  <c r="B91" i="1" l="1"/>
  <c r="A92" i="1"/>
  <c r="F57" i="4"/>
  <c r="D57" i="4"/>
  <c r="A97" i="4"/>
  <c r="B96" i="4"/>
  <c r="C96" i="4" s="1"/>
  <c r="H53" i="1"/>
  <c r="B92" i="1" l="1"/>
  <c r="A93" i="1"/>
  <c r="I57" i="4"/>
  <c r="G57" i="4"/>
  <c r="F54" i="1"/>
  <c r="I54" i="1" s="1"/>
  <c r="D54" i="1"/>
  <c r="G54" i="1" s="1"/>
  <c r="A98" i="4"/>
  <c r="B97" i="4"/>
  <c r="C97" i="4" s="1"/>
  <c r="A94" i="1" l="1"/>
  <c r="B93" i="1"/>
  <c r="J57" i="4"/>
  <c r="H57" i="4"/>
  <c r="A99" i="4"/>
  <c r="B98" i="4"/>
  <c r="C98" i="4" s="1"/>
  <c r="J54" i="1"/>
  <c r="H54" i="1"/>
  <c r="F55" i="1" s="1"/>
  <c r="D55" i="1" l="1"/>
  <c r="G55" i="1" s="1"/>
  <c r="A95" i="1"/>
  <c r="B94" i="1"/>
  <c r="F58" i="4"/>
  <c r="I58" i="4" s="1"/>
  <c r="D58" i="4"/>
  <c r="B99" i="4"/>
  <c r="C99" i="4" s="1"/>
  <c r="A100" i="4"/>
  <c r="I55" i="1"/>
  <c r="B95" i="1" l="1"/>
  <c r="A96" i="1"/>
  <c r="G58" i="4"/>
  <c r="A101" i="4"/>
  <c r="B100" i="4"/>
  <c r="C100" i="4" s="1"/>
  <c r="H55" i="1"/>
  <c r="D56" i="1" s="1"/>
  <c r="J55" i="1"/>
  <c r="B96" i="1" l="1"/>
  <c r="A97" i="1"/>
  <c r="H58" i="4"/>
  <c r="J58" i="4"/>
  <c r="B101" i="4"/>
  <c r="C101" i="4" s="1"/>
  <c r="A102" i="4"/>
  <c r="F56" i="1"/>
  <c r="G56" i="1" s="1"/>
  <c r="A98" i="1" l="1"/>
  <c r="B97" i="1"/>
  <c r="F59" i="4"/>
  <c r="I59" i="4" s="1"/>
  <c r="D59" i="4"/>
  <c r="A103" i="4"/>
  <c r="B102" i="4"/>
  <c r="C102" i="4" s="1"/>
  <c r="I56" i="1"/>
  <c r="J56" i="1"/>
  <c r="H56" i="1"/>
  <c r="D57" i="1" s="1"/>
  <c r="A99" i="1" l="1"/>
  <c r="B98" i="1"/>
  <c r="G59" i="4"/>
  <c r="A104" i="4"/>
  <c r="B103" i="4"/>
  <c r="C103" i="4" s="1"/>
  <c r="F57" i="1"/>
  <c r="A100" i="1" l="1"/>
  <c r="B99" i="1"/>
  <c r="H59" i="4"/>
  <c r="J59" i="4"/>
  <c r="B104" i="4"/>
  <c r="C104" i="4" s="1"/>
  <c r="A105" i="4"/>
  <c r="G57" i="1"/>
  <c r="H57" i="1" s="1"/>
  <c r="D58" i="1" s="1"/>
  <c r="I57" i="1"/>
  <c r="B100" i="1" l="1"/>
  <c r="A101" i="1"/>
  <c r="F60" i="4"/>
  <c r="I60" i="4" s="1"/>
  <c r="D60" i="4"/>
  <c r="J57" i="1"/>
  <c r="B105" i="4"/>
  <c r="C105" i="4" s="1"/>
  <c r="A106" i="4"/>
  <c r="F58" i="1"/>
  <c r="A102" i="1" l="1"/>
  <c r="B101" i="1"/>
  <c r="G60" i="4"/>
  <c r="A107" i="4"/>
  <c r="B106" i="4"/>
  <c r="C106" i="4" s="1"/>
  <c r="G58" i="1"/>
  <c r="I58" i="1"/>
  <c r="A103" i="1" l="1"/>
  <c r="B102" i="1"/>
  <c r="J60" i="4"/>
  <c r="H60" i="4"/>
  <c r="A108" i="4"/>
  <c r="B107" i="4"/>
  <c r="C107" i="4" s="1"/>
  <c r="J58" i="1"/>
  <c r="H58" i="1"/>
  <c r="D59" i="1" s="1"/>
  <c r="A104" i="1" l="1"/>
  <c r="B103" i="1"/>
  <c r="F61" i="4"/>
  <c r="I61" i="4" s="1"/>
  <c r="D61" i="4"/>
  <c r="A109" i="4"/>
  <c r="B108" i="4"/>
  <c r="C108" i="4" s="1"/>
  <c r="F59" i="1"/>
  <c r="G59" i="1" s="1"/>
  <c r="B104" i="1" l="1"/>
  <c r="A105" i="1"/>
  <c r="G61" i="4"/>
  <c r="B109" i="4"/>
  <c r="C109" i="4" s="1"/>
  <c r="A110" i="4"/>
  <c r="J59" i="1"/>
  <c r="H59" i="1"/>
  <c r="D60" i="1" s="1"/>
  <c r="I59" i="1"/>
  <c r="B105" i="1" l="1"/>
  <c r="A106" i="1"/>
  <c r="J61" i="4"/>
  <c r="H61" i="4"/>
  <c r="B110" i="4"/>
  <c r="C110" i="4" s="1"/>
  <c r="A111" i="4"/>
  <c r="F60" i="1"/>
  <c r="A107" i="1" l="1"/>
  <c r="B106" i="1"/>
  <c r="F62" i="4"/>
  <c r="I62" i="4" s="1"/>
  <c r="D62" i="4"/>
  <c r="A112" i="4"/>
  <c r="B111" i="4"/>
  <c r="C111" i="4" s="1"/>
  <c r="G60" i="1"/>
  <c r="H60" i="1" s="1"/>
  <c r="D61" i="1" s="1"/>
  <c r="I60" i="1"/>
  <c r="A108" i="1" l="1"/>
  <c r="B107" i="1"/>
  <c r="G62" i="4"/>
  <c r="B112" i="4"/>
  <c r="C112" i="4" s="1"/>
  <c r="A113" i="4"/>
  <c r="J60" i="1"/>
  <c r="F61" i="1"/>
  <c r="G61" i="1" s="1"/>
  <c r="A109" i="1" l="1"/>
  <c r="B108" i="1"/>
  <c r="J62" i="4"/>
  <c r="H62" i="4"/>
  <c r="B113" i="4"/>
  <c r="C113" i="4" s="1"/>
  <c r="A114" i="4"/>
  <c r="I61" i="1"/>
  <c r="J61" i="1"/>
  <c r="H61" i="1"/>
  <c r="D62" i="1" s="1"/>
  <c r="B109" i="1" l="1"/>
  <c r="A110" i="1"/>
  <c r="F63" i="4"/>
  <c r="I63" i="4" s="1"/>
  <c r="D63" i="4"/>
  <c r="A115" i="4"/>
  <c r="B114" i="4"/>
  <c r="C114" i="4" s="1"/>
  <c r="F62" i="1"/>
  <c r="I62" i="1" s="1"/>
  <c r="B110" i="1" l="1"/>
  <c r="A111" i="1"/>
  <c r="G63" i="4"/>
  <c r="G62" i="1"/>
  <c r="H62" i="1" s="1"/>
  <c r="D63" i="1" s="1"/>
  <c r="A116" i="4"/>
  <c r="B115" i="4"/>
  <c r="C115" i="4" s="1"/>
  <c r="A112" i="1" l="1"/>
  <c r="B111" i="1"/>
  <c r="J63" i="4"/>
  <c r="H63" i="4"/>
  <c r="J62" i="1"/>
  <c r="A117" i="4"/>
  <c r="B116" i="4"/>
  <c r="C116" i="4" s="1"/>
  <c r="F63" i="1"/>
  <c r="B112" i="1" l="1"/>
  <c r="A113" i="1"/>
  <c r="F64" i="4"/>
  <c r="I64" i="4" s="1"/>
  <c r="D64" i="4"/>
  <c r="B117" i="4"/>
  <c r="C117" i="4" s="1"/>
  <c r="A118" i="4"/>
  <c r="G63" i="1"/>
  <c r="J63" i="1" s="1"/>
  <c r="I63" i="1"/>
  <c r="A114" i="1" l="1"/>
  <c r="B113" i="1"/>
  <c r="G64" i="4"/>
  <c r="B118" i="4"/>
  <c r="C118" i="4" s="1"/>
  <c r="A119" i="4"/>
  <c r="H63" i="1"/>
  <c r="D64" i="1" s="1"/>
  <c r="A115" i="1" l="1"/>
  <c r="B114" i="1"/>
  <c r="H64" i="4"/>
  <c r="J64" i="4"/>
  <c r="B119" i="4"/>
  <c r="C119" i="4" s="1"/>
  <c r="A120" i="4"/>
  <c r="F64" i="1"/>
  <c r="G64" i="1" s="1"/>
  <c r="J64" i="1" s="1"/>
  <c r="B115" i="1" l="1"/>
  <c r="A116" i="1"/>
  <c r="F65" i="4"/>
  <c r="I65" i="4" s="1"/>
  <c r="D65" i="4"/>
  <c r="A121" i="4"/>
  <c r="B120" i="4"/>
  <c r="C120" i="4" s="1"/>
  <c r="I64" i="1"/>
  <c r="H64" i="1"/>
  <c r="A117" i="1" l="1"/>
  <c r="B116" i="1"/>
  <c r="G65" i="4"/>
  <c r="F65" i="1"/>
  <c r="I65" i="1" s="1"/>
  <c r="D65" i="1"/>
  <c r="G65" i="1" s="1"/>
  <c r="A122" i="4"/>
  <c r="B121" i="4"/>
  <c r="C121" i="4" s="1"/>
  <c r="A118" i="1" l="1"/>
  <c r="B117" i="1"/>
  <c r="H65" i="4"/>
  <c r="J65" i="4"/>
  <c r="A123" i="4"/>
  <c r="B122" i="4"/>
  <c r="C122" i="4" s="1"/>
  <c r="H65" i="1"/>
  <c r="D66" i="1" s="1"/>
  <c r="J65" i="1"/>
  <c r="A119" i="1" l="1"/>
  <c r="B118" i="1"/>
  <c r="F66" i="4"/>
  <c r="I66" i="4" s="1"/>
  <c r="D66" i="4"/>
  <c r="A124" i="4"/>
  <c r="B123" i="4"/>
  <c r="C123" i="4" s="1"/>
  <c r="F66" i="1"/>
  <c r="I66" i="1" s="1"/>
  <c r="A120" i="1" l="1"/>
  <c r="B119" i="1"/>
  <c r="G66" i="4"/>
  <c r="G66" i="1"/>
  <c r="J66" i="1" s="1"/>
  <c r="A125" i="4"/>
  <c r="B124" i="4"/>
  <c r="C124" i="4" s="1"/>
  <c r="B120" i="1" l="1"/>
  <c r="A121" i="1"/>
  <c r="H66" i="4"/>
  <c r="J66" i="4"/>
  <c r="H66" i="1"/>
  <c r="B125" i="4"/>
  <c r="C125" i="4" s="1"/>
  <c r="A126" i="4"/>
  <c r="B121" i="1" l="1"/>
  <c r="A122" i="1"/>
  <c r="F67" i="4"/>
  <c r="I67" i="4" s="1"/>
  <c r="D67" i="4"/>
  <c r="F67" i="1"/>
  <c r="I67" i="1" s="1"/>
  <c r="D67" i="1"/>
  <c r="B126" i="4"/>
  <c r="C126" i="4" s="1"/>
  <c r="A127" i="4"/>
  <c r="B122" i="1" l="1"/>
  <c r="A123" i="1"/>
  <c r="G67" i="4"/>
  <c r="G67" i="1"/>
  <c r="B127" i="4"/>
  <c r="C127" i="4" s="1"/>
  <c r="A128" i="4"/>
  <c r="A124" i="1" l="1"/>
  <c r="B123" i="1"/>
  <c r="J67" i="4"/>
  <c r="H67" i="4"/>
  <c r="H67" i="1"/>
  <c r="J67" i="1"/>
  <c r="A129" i="4"/>
  <c r="B128" i="4"/>
  <c r="C128" i="4" s="1"/>
  <c r="B124" i="1" l="1"/>
  <c r="A125" i="1"/>
  <c r="F68" i="4"/>
  <c r="I68" i="4" s="1"/>
  <c r="D68" i="4"/>
  <c r="D68" i="1"/>
  <c r="F68" i="1"/>
  <c r="I68" i="1" s="1"/>
  <c r="A130" i="4"/>
  <c r="B129" i="4"/>
  <c r="C129" i="4" s="1"/>
  <c r="A126" i="1" l="1"/>
  <c r="B125" i="1"/>
  <c r="G68" i="4"/>
  <c r="G68" i="1"/>
  <c r="A131" i="4"/>
  <c r="B130" i="4"/>
  <c r="C130" i="4" s="1"/>
  <c r="A127" i="1" l="1"/>
  <c r="B126" i="1"/>
  <c r="J68" i="4"/>
  <c r="H68" i="4"/>
  <c r="H68" i="1"/>
  <c r="J68" i="1"/>
  <c r="B131" i="4"/>
  <c r="C131" i="4" s="1"/>
  <c r="A132" i="4"/>
  <c r="B127" i="1" l="1"/>
  <c r="A128" i="1"/>
  <c r="D69" i="4"/>
  <c r="F69" i="4"/>
  <c r="I69" i="4" s="1"/>
  <c r="F69" i="1"/>
  <c r="I69" i="1" s="1"/>
  <c r="D69" i="1"/>
  <c r="A133" i="4"/>
  <c r="B132" i="4"/>
  <c r="C132" i="4" s="1"/>
  <c r="A129" i="1" l="1"/>
  <c r="B128" i="1"/>
  <c r="G69" i="4"/>
  <c r="G69" i="1"/>
  <c r="B133" i="4"/>
  <c r="C133" i="4" s="1"/>
  <c r="A134" i="4"/>
  <c r="A130" i="1" l="1"/>
  <c r="B129" i="1"/>
  <c r="J69" i="4"/>
  <c r="H69" i="4"/>
  <c r="H69" i="1"/>
  <c r="J69" i="1"/>
  <c r="A135" i="4"/>
  <c r="B134" i="4"/>
  <c r="C134" i="4" s="1"/>
  <c r="B130" i="1" l="1"/>
  <c r="A131" i="1"/>
  <c r="F70" i="4"/>
  <c r="D70" i="4"/>
  <c r="F70" i="1"/>
  <c r="I70" i="1" s="1"/>
  <c r="D70" i="1"/>
  <c r="B135" i="4"/>
  <c r="C135" i="4" s="1"/>
  <c r="A136" i="4"/>
  <c r="A132" i="1" l="1"/>
  <c r="B131" i="1"/>
  <c r="G70" i="4"/>
  <c r="I70" i="4"/>
  <c r="G70" i="1"/>
  <c r="A137" i="4"/>
  <c r="B136" i="4"/>
  <c r="C136" i="4" s="1"/>
  <c r="A133" i="1" l="1"/>
  <c r="B132" i="1"/>
  <c r="J70" i="4"/>
  <c r="H70" i="4"/>
  <c r="J70" i="1"/>
  <c r="H70" i="1"/>
  <c r="B137" i="4"/>
  <c r="C137" i="4" s="1"/>
  <c r="A138" i="4"/>
  <c r="A134" i="1" l="1"/>
  <c r="B133" i="1"/>
  <c r="F71" i="4"/>
  <c r="D71" i="4"/>
  <c r="F71" i="1"/>
  <c r="I71" i="1" s="1"/>
  <c r="D71" i="1"/>
  <c r="B138" i="4"/>
  <c r="C138" i="4" s="1"/>
  <c r="A139" i="4"/>
  <c r="A135" i="1" l="1"/>
  <c r="B134" i="1"/>
  <c r="G71" i="4"/>
  <c r="I71" i="4"/>
  <c r="G71" i="1"/>
  <c r="B139" i="4"/>
  <c r="C139" i="4" s="1"/>
  <c r="A140" i="4"/>
  <c r="A136" i="1" l="1"/>
  <c r="B135" i="1"/>
  <c r="J71" i="4"/>
  <c r="H71" i="4"/>
  <c r="J71" i="1"/>
  <c r="H71" i="1"/>
  <c r="A141" i="4"/>
  <c r="B140" i="4"/>
  <c r="C140" i="4" s="1"/>
  <c r="A137" i="1" l="1"/>
  <c r="B136" i="1"/>
  <c r="F72" i="4"/>
  <c r="D72" i="4"/>
  <c r="F72" i="1"/>
  <c r="I72" i="1" s="1"/>
  <c r="D72" i="1"/>
  <c r="A142" i="4"/>
  <c r="B141" i="4"/>
  <c r="C141" i="4" s="1"/>
  <c r="A138" i="1" l="1"/>
  <c r="B137" i="1"/>
  <c r="I72" i="4"/>
  <c r="G72" i="4"/>
  <c r="G72" i="1"/>
  <c r="A143" i="4"/>
  <c r="B142" i="4"/>
  <c r="C142" i="4" s="1"/>
  <c r="A139" i="1" l="1"/>
  <c r="B138" i="1"/>
  <c r="J72" i="4"/>
  <c r="H72" i="4"/>
  <c r="J72" i="1"/>
  <c r="H72" i="1"/>
  <c r="A144" i="4"/>
  <c r="B143" i="4"/>
  <c r="C143" i="4" s="1"/>
  <c r="A140" i="1" l="1"/>
  <c r="B139" i="1"/>
  <c r="F73" i="4"/>
  <c r="D73" i="4"/>
  <c r="D73" i="1"/>
  <c r="F73" i="1"/>
  <c r="I73" i="1" s="1"/>
  <c r="A145" i="4"/>
  <c r="B144" i="4"/>
  <c r="C144" i="4" s="1"/>
  <c r="A141" i="1" l="1"/>
  <c r="B140" i="1"/>
  <c r="I73" i="4"/>
  <c r="G73" i="4"/>
  <c r="G73" i="1"/>
  <c r="B145" i="4"/>
  <c r="C145" i="4" s="1"/>
  <c r="A146" i="4"/>
  <c r="A142" i="1" l="1"/>
  <c r="B141" i="1"/>
  <c r="J73" i="4"/>
  <c r="H73" i="4"/>
  <c r="J73" i="1"/>
  <c r="H73" i="1"/>
  <c r="A147" i="4"/>
  <c r="B146" i="4"/>
  <c r="C146" i="4" s="1"/>
  <c r="B142" i="1" l="1"/>
  <c r="A143" i="1"/>
  <c r="F74" i="4"/>
  <c r="D74" i="4"/>
  <c r="D74" i="1"/>
  <c r="F74" i="1"/>
  <c r="I74" i="1" s="1"/>
  <c r="A148" i="4"/>
  <c r="B147" i="4"/>
  <c r="C147" i="4" s="1"/>
  <c r="A144" i="1" l="1"/>
  <c r="B143" i="1"/>
  <c r="I74" i="4"/>
  <c r="G74" i="4"/>
  <c r="G74" i="1"/>
  <c r="A149" i="4"/>
  <c r="B148" i="4"/>
  <c r="C148" i="4" s="1"/>
  <c r="A145" i="1" l="1"/>
  <c r="B144" i="1"/>
  <c r="J74" i="4"/>
  <c r="H74" i="4"/>
  <c r="J74" i="1"/>
  <c r="H74" i="1"/>
  <c r="A150" i="4"/>
  <c r="B149" i="4"/>
  <c r="C149" i="4" s="1"/>
  <c r="A146" i="1" l="1"/>
  <c r="B145" i="1"/>
  <c r="F75" i="4"/>
  <c r="D75" i="4"/>
  <c r="D75" i="1"/>
  <c r="F75" i="1"/>
  <c r="I75" i="1" s="1"/>
  <c r="B150" i="4"/>
  <c r="C150" i="4" s="1"/>
  <c r="A151" i="4"/>
  <c r="A147" i="1" l="1"/>
  <c r="B146" i="1"/>
  <c r="I75" i="4"/>
  <c r="G75" i="4"/>
  <c r="G75" i="1"/>
  <c r="A152" i="4"/>
  <c r="B151" i="4"/>
  <c r="C151" i="4" s="1"/>
  <c r="A148" i="1" l="1"/>
  <c r="B147" i="1"/>
  <c r="J75" i="4"/>
  <c r="H75" i="4"/>
  <c r="H75" i="1"/>
  <c r="J75" i="1"/>
  <c r="A153" i="4"/>
  <c r="B152" i="4"/>
  <c r="C152" i="4" s="1"/>
  <c r="A149" i="1" l="1"/>
  <c r="B148" i="1"/>
  <c r="F76" i="4"/>
  <c r="D76" i="4"/>
  <c r="D76" i="1"/>
  <c r="F76" i="1"/>
  <c r="I76" i="1" s="1"/>
  <c r="B153" i="4"/>
  <c r="C153" i="4" s="1"/>
  <c r="A154" i="4"/>
  <c r="A150" i="1" l="1"/>
  <c r="B149" i="1"/>
  <c r="I76" i="4"/>
  <c r="G76" i="4"/>
  <c r="G76" i="1"/>
  <c r="A155" i="4"/>
  <c r="B154" i="4"/>
  <c r="C154" i="4" s="1"/>
  <c r="A151" i="1" l="1"/>
  <c r="B150" i="1"/>
  <c r="J76" i="4"/>
  <c r="H76" i="4"/>
  <c r="J76" i="1"/>
  <c r="H76" i="1"/>
  <c r="B155" i="4"/>
  <c r="C155" i="4" s="1"/>
  <c r="A156" i="4"/>
  <c r="B151" i="1" l="1"/>
  <c r="A152" i="1"/>
  <c r="F77" i="4"/>
  <c r="D77" i="4"/>
  <c r="F77" i="1"/>
  <c r="I77" i="1" s="1"/>
  <c r="D77" i="1"/>
  <c r="A157" i="4"/>
  <c r="B156" i="4"/>
  <c r="C156" i="4" s="1"/>
  <c r="A153" i="1" l="1"/>
  <c r="B152" i="1"/>
  <c r="I77" i="4"/>
  <c r="G77" i="4"/>
  <c r="G77" i="1"/>
  <c r="B157" i="4"/>
  <c r="C157" i="4" s="1"/>
  <c r="A158" i="4"/>
  <c r="A154" i="1" l="1"/>
  <c r="B153" i="1"/>
  <c r="J77" i="4"/>
  <c r="H77" i="4"/>
  <c r="J77" i="1"/>
  <c r="H77" i="1"/>
  <c r="A159" i="4"/>
  <c r="B158" i="4"/>
  <c r="C158" i="4" s="1"/>
  <c r="B154" i="1" l="1"/>
  <c r="A155" i="1"/>
  <c r="F78" i="4"/>
  <c r="D78" i="4"/>
  <c r="D78" i="1"/>
  <c r="F78" i="1"/>
  <c r="I78" i="1" s="1"/>
  <c r="B159" i="4"/>
  <c r="C159" i="4" s="1"/>
  <c r="A160" i="4"/>
  <c r="A156" i="1" l="1"/>
  <c r="B155" i="1"/>
  <c r="I78" i="4"/>
  <c r="G78" i="4"/>
  <c r="G78" i="1"/>
  <c r="A161" i="4"/>
  <c r="B160" i="4"/>
  <c r="C160" i="4" s="1"/>
  <c r="A157" i="1" l="1"/>
  <c r="B156" i="1"/>
  <c r="J78" i="4"/>
  <c r="H78" i="4"/>
  <c r="J78" i="1"/>
  <c r="H78" i="1"/>
  <c r="B161" i="4"/>
  <c r="C161" i="4" s="1"/>
  <c r="A162" i="4"/>
  <c r="A158" i="1" l="1"/>
  <c r="B157" i="1"/>
  <c r="F79" i="4"/>
  <c r="D79" i="4"/>
  <c r="F79" i="1"/>
  <c r="I79" i="1" s="1"/>
  <c r="D79" i="1"/>
  <c r="A163" i="4"/>
  <c r="B162" i="4"/>
  <c r="C162" i="4" s="1"/>
  <c r="A159" i="1" l="1"/>
  <c r="B158" i="1"/>
  <c r="I79" i="4"/>
  <c r="G79" i="4"/>
  <c r="G79" i="1"/>
  <c r="B163" i="4"/>
  <c r="C163" i="4" s="1"/>
  <c r="A164" i="4"/>
  <c r="A160" i="1" l="1"/>
  <c r="B159" i="1"/>
  <c r="J79" i="4"/>
  <c r="H79" i="4"/>
  <c r="J79" i="1"/>
  <c r="H79" i="1"/>
  <c r="A165" i="4"/>
  <c r="B164" i="4"/>
  <c r="C164" i="4" s="1"/>
  <c r="A161" i="1" l="1"/>
  <c r="B160" i="1"/>
  <c r="F80" i="4"/>
  <c r="D80" i="4"/>
  <c r="G80" i="4" s="1"/>
  <c r="F80" i="1"/>
  <c r="I80" i="1" s="1"/>
  <c r="D80" i="1"/>
  <c r="B165" i="4"/>
  <c r="C165" i="4" s="1"/>
  <c r="A166" i="4"/>
  <c r="A162" i="1" l="1"/>
  <c r="B161" i="1"/>
  <c r="J80" i="4"/>
  <c r="H80" i="4"/>
  <c r="I80" i="4"/>
  <c r="G80" i="1"/>
  <c r="B166" i="4"/>
  <c r="C166" i="4" s="1"/>
  <c r="A167" i="4"/>
  <c r="A163" i="1" l="1"/>
  <c r="B162" i="1"/>
  <c r="D81" i="4"/>
  <c r="F81" i="4"/>
  <c r="J80" i="1"/>
  <c r="H80" i="1"/>
  <c r="A168" i="4"/>
  <c r="B167" i="4"/>
  <c r="C167" i="4" s="1"/>
  <c r="A164" i="1" l="1"/>
  <c r="B163" i="1"/>
  <c r="G81" i="4"/>
  <c r="I81" i="4"/>
  <c r="F81" i="1"/>
  <c r="I81" i="1" s="1"/>
  <c r="D81" i="1"/>
  <c r="A169" i="4"/>
  <c r="B168" i="4"/>
  <c r="C168" i="4" s="1"/>
  <c r="A165" i="1" l="1"/>
  <c r="B164" i="1"/>
  <c r="J81" i="4"/>
  <c r="H81" i="4"/>
  <c r="G81" i="1"/>
  <c r="B169" i="4"/>
  <c r="C169" i="4" s="1"/>
  <c r="A170" i="4"/>
  <c r="A166" i="1" l="1"/>
  <c r="B165" i="1"/>
  <c r="F82" i="4"/>
  <c r="D82" i="4"/>
  <c r="J81" i="1"/>
  <c r="H81" i="1"/>
  <c r="B170" i="4"/>
  <c r="C170" i="4" s="1"/>
  <c r="A171" i="4"/>
  <c r="B166" i="1" l="1"/>
  <c r="A167" i="1"/>
  <c r="I82" i="4"/>
  <c r="G82" i="4"/>
  <c r="F82" i="1"/>
  <c r="I82" i="1" s="1"/>
  <c r="D82" i="1"/>
  <c r="A172" i="4"/>
  <c r="B171" i="4"/>
  <c r="C171" i="4" s="1"/>
  <c r="A168" i="1" l="1"/>
  <c r="B167" i="1"/>
  <c r="J82" i="4"/>
  <c r="H82" i="4"/>
  <c r="G82" i="1"/>
  <c r="A173" i="4"/>
  <c r="B172" i="4"/>
  <c r="C172" i="4" s="1"/>
  <c r="A169" i="1" l="1"/>
  <c r="B168" i="1"/>
  <c r="F83" i="4"/>
  <c r="D83" i="4"/>
  <c r="J82" i="1"/>
  <c r="H82" i="1"/>
  <c r="A174" i="4"/>
  <c r="B173" i="4"/>
  <c r="C173" i="4" s="1"/>
  <c r="A170" i="1" l="1"/>
  <c r="B169" i="1"/>
  <c r="I83" i="4"/>
  <c r="G83" i="4"/>
  <c r="F83" i="1"/>
  <c r="I83" i="1" s="1"/>
  <c r="D83" i="1"/>
  <c r="B174" i="4"/>
  <c r="C174" i="4" s="1"/>
  <c r="A175" i="4"/>
  <c r="A171" i="1" l="1"/>
  <c r="B170" i="1"/>
  <c r="J83" i="4"/>
  <c r="H83" i="4"/>
  <c r="G83" i="1"/>
  <c r="A176" i="4"/>
  <c r="B175" i="4"/>
  <c r="C175" i="4" s="1"/>
  <c r="A172" i="1" l="1"/>
  <c r="B171" i="1"/>
  <c r="F84" i="4"/>
  <c r="D84" i="4"/>
  <c r="J83" i="1"/>
  <c r="H83" i="1"/>
  <c r="A177" i="4"/>
  <c r="B176" i="4"/>
  <c r="C176" i="4" s="1"/>
  <c r="A173" i="1" l="1"/>
  <c r="B172" i="1"/>
  <c r="G84" i="4"/>
  <c r="I84" i="4"/>
  <c r="F84" i="1"/>
  <c r="I84" i="1" s="1"/>
  <c r="D84" i="1"/>
  <c r="A178" i="4"/>
  <c r="B177" i="4"/>
  <c r="C177" i="4" s="1"/>
  <c r="A174" i="1" l="1"/>
  <c r="B173" i="1"/>
  <c r="J84" i="4"/>
  <c r="H84" i="4"/>
  <c r="G84" i="1"/>
  <c r="B178" i="4"/>
  <c r="C178" i="4" s="1"/>
  <c r="A179" i="4"/>
  <c r="A175" i="1" l="1"/>
  <c r="B174" i="1"/>
  <c r="F85" i="4"/>
  <c r="D85" i="4"/>
  <c r="J84" i="1"/>
  <c r="H84" i="1"/>
  <c r="B179" i="4"/>
  <c r="C179" i="4" s="1"/>
  <c r="A180" i="4"/>
  <c r="B175" i="1" l="1"/>
  <c r="A176" i="1"/>
  <c r="G85" i="4"/>
  <c r="I85" i="4"/>
  <c r="F85" i="1"/>
  <c r="I85" i="1" s="1"/>
  <c r="D85" i="1"/>
  <c r="A181" i="4"/>
  <c r="B180" i="4"/>
  <c r="C180" i="4" s="1"/>
  <c r="A177" i="1" l="1"/>
  <c r="B176" i="1"/>
  <c r="J85" i="4"/>
  <c r="H85" i="4"/>
  <c r="G85" i="1"/>
  <c r="A182" i="4"/>
  <c r="B181" i="4"/>
  <c r="C181" i="4" s="1"/>
  <c r="A178" i="1" l="1"/>
  <c r="B177" i="1"/>
  <c r="F86" i="4"/>
  <c r="D86" i="4"/>
  <c r="J85" i="1"/>
  <c r="H85" i="1"/>
  <c r="A183" i="4"/>
  <c r="B182" i="4"/>
  <c r="C182" i="4" s="1"/>
  <c r="B178" i="1" l="1"/>
  <c r="A179" i="1"/>
  <c r="G86" i="4"/>
  <c r="I86" i="4"/>
  <c r="F86" i="1"/>
  <c r="I86" i="1" s="1"/>
  <c r="D86" i="1"/>
  <c r="A184" i="4"/>
  <c r="B183" i="4"/>
  <c r="C183" i="4" s="1"/>
  <c r="A180" i="1" l="1"/>
  <c r="B179" i="1"/>
  <c r="J86" i="4"/>
  <c r="H86" i="4"/>
  <c r="G86" i="1"/>
  <c r="A185" i="4"/>
  <c r="B184" i="4"/>
  <c r="C184" i="4" s="1"/>
  <c r="A181" i="1" l="1"/>
  <c r="B180" i="1"/>
  <c r="F87" i="4"/>
  <c r="D87" i="4"/>
  <c r="H86" i="1"/>
  <c r="J86" i="1"/>
  <c r="A186" i="4"/>
  <c r="B185" i="4"/>
  <c r="C185" i="4" s="1"/>
  <c r="A182" i="1" l="1"/>
  <c r="B181" i="1"/>
  <c r="G87" i="4"/>
  <c r="I87" i="4"/>
  <c r="F87" i="1"/>
  <c r="I87" i="1" s="1"/>
  <c r="D87" i="1"/>
  <c r="A187" i="4"/>
  <c r="B186" i="4"/>
  <c r="C186" i="4" s="1"/>
  <c r="A183" i="1" l="1"/>
  <c r="B182" i="1"/>
  <c r="J87" i="4"/>
  <c r="H87" i="4"/>
  <c r="G87" i="1"/>
  <c r="A188" i="4"/>
  <c r="B187" i="4"/>
  <c r="C187" i="4" s="1"/>
  <c r="A184" i="1" l="1"/>
  <c r="B183" i="1"/>
  <c r="F88" i="4"/>
  <c r="D88" i="4"/>
  <c r="J87" i="1"/>
  <c r="H87" i="1"/>
  <c r="A189" i="4"/>
  <c r="B188" i="4"/>
  <c r="C188" i="4" s="1"/>
  <c r="A185" i="1" l="1"/>
  <c r="B184" i="1"/>
  <c r="G88" i="4"/>
  <c r="I88" i="4"/>
  <c r="F88" i="1"/>
  <c r="I88" i="1" s="1"/>
  <c r="D88" i="1"/>
  <c r="B189" i="4"/>
  <c r="C189" i="4" s="1"/>
  <c r="A190" i="4"/>
  <c r="A186" i="1" l="1"/>
  <c r="B185" i="1"/>
  <c r="J88" i="4"/>
  <c r="H88" i="4"/>
  <c r="G88" i="1"/>
  <c r="B190" i="4"/>
  <c r="C190" i="4" s="1"/>
  <c r="A191" i="4"/>
  <c r="A187" i="1" l="1"/>
  <c r="B186" i="1"/>
  <c r="F89" i="4"/>
  <c r="D89" i="4"/>
  <c r="J88" i="1"/>
  <c r="H88" i="1"/>
  <c r="B191" i="4"/>
  <c r="C191" i="4" s="1"/>
  <c r="A192" i="4"/>
  <c r="A188" i="1" l="1"/>
  <c r="B187" i="1"/>
  <c r="G89" i="4"/>
  <c r="I89" i="4"/>
  <c r="F89" i="1"/>
  <c r="I89" i="1" s="1"/>
  <c r="D89" i="1"/>
  <c r="A193" i="4"/>
  <c r="B192" i="4"/>
  <c r="C192" i="4" s="1"/>
  <c r="A189" i="1" l="1"/>
  <c r="B188" i="1"/>
  <c r="J89" i="4"/>
  <c r="H89" i="4"/>
  <c r="G89" i="1"/>
  <c r="A194" i="4"/>
  <c r="B193" i="4"/>
  <c r="C193" i="4" s="1"/>
  <c r="A190" i="1" l="1"/>
  <c r="B189" i="1"/>
  <c r="F90" i="4"/>
  <c r="D90" i="4"/>
  <c r="J89" i="1"/>
  <c r="H89" i="1"/>
  <c r="B194" i="4"/>
  <c r="C194" i="4" s="1"/>
  <c r="A195" i="4"/>
  <c r="A191" i="1" l="1"/>
  <c r="B190" i="1"/>
  <c r="G90" i="4"/>
  <c r="I90" i="4"/>
  <c r="D90" i="1"/>
  <c r="F90" i="1"/>
  <c r="I90" i="1" s="1"/>
  <c r="B195" i="4"/>
  <c r="C195" i="4" s="1"/>
  <c r="A196" i="4"/>
  <c r="A192" i="1" l="1"/>
  <c r="B191" i="1"/>
  <c r="J90" i="4"/>
  <c r="H90" i="4"/>
  <c r="G90" i="1"/>
  <c r="A197" i="4"/>
  <c r="B196" i="4"/>
  <c r="C196" i="4" s="1"/>
  <c r="A193" i="1" l="1"/>
  <c r="B192" i="1"/>
  <c r="F91" i="4"/>
  <c r="D91" i="4"/>
  <c r="J90" i="1"/>
  <c r="H90" i="1"/>
  <c r="A198" i="4"/>
  <c r="B197" i="4"/>
  <c r="C197" i="4" s="1"/>
  <c r="A194" i="1" l="1"/>
  <c r="B193" i="1"/>
  <c r="G91" i="4"/>
  <c r="I91" i="4"/>
  <c r="F91" i="1"/>
  <c r="I91" i="1" s="1"/>
  <c r="D91" i="1"/>
  <c r="A199" i="4"/>
  <c r="B198" i="4"/>
  <c r="C198" i="4" s="1"/>
  <c r="A195" i="1" l="1"/>
  <c r="B194" i="1"/>
  <c r="J91" i="4"/>
  <c r="H91" i="4"/>
  <c r="G91" i="1"/>
  <c r="A200" i="4"/>
  <c r="B199" i="4"/>
  <c r="C199" i="4" s="1"/>
  <c r="A196" i="1" l="1"/>
  <c r="B195" i="1"/>
  <c r="F92" i="4"/>
  <c r="D92" i="4"/>
  <c r="J91" i="1"/>
  <c r="H91" i="1"/>
  <c r="A201" i="4"/>
  <c r="B200" i="4"/>
  <c r="C200" i="4" s="1"/>
  <c r="B196" i="1" l="1"/>
  <c r="A197" i="1"/>
  <c r="G92" i="4"/>
  <c r="I92" i="4"/>
  <c r="F92" i="1"/>
  <c r="I92" i="1" s="1"/>
  <c r="D92" i="1"/>
  <c r="A202" i="4"/>
  <c r="B201" i="4"/>
  <c r="C201" i="4" s="1"/>
  <c r="A198" i="1" l="1"/>
  <c r="B197" i="1"/>
  <c r="J92" i="4"/>
  <c r="H92" i="4"/>
  <c r="G92" i="1"/>
  <c r="A203" i="4"/>
  <c r="B202" i="4"/>
  <c r="C202" i="4" s="1"/>
  <c r="A199" i="1" l="1"/>
  <c r="B198" i="1"/>
  <c r="F93" i="4"/>
  <c r="D93" i="4"/>
  <c r="H92" i="1"/>
  <c r="J92" i="1"/>
  <c r="A204" i="4"/>
  <c r="B203" i="4"/>
  <c r="C203" i="4" s="1"/>
  <c r="B199" i="1" l="1"/>
  <c r="A200" i="1"/>
  <c r="G93" i="4"/>
  <c r="I93" i="4"/>
  <c r="F93" i="1"/>
  <c r="I93" i="1" s="1"/>
  <c r="D93" i="1"/>
  <c r="A205" i="4"/>
  <c r="B204" i="4"/>
  <c r="C204" i="4" s="1"/>
  <c r="A201" i="1" l="1"/>
  <c r="B200" i="1"/>
  <c r="J93" i="4"/>
  <c r="H93" i="4"/>
  <c r="G93" i="1"/>
  <c r="B205" i="4"/>
  <c r="C205" i="4" s="1"/>
  <c r="A206" i="4"/>
  <c r="A202" i="1" l="1"/>
  <c r="B201" i="1"/>
  <c r="F94" i="4"/>
  <c r="D94" i="4"/>
  <c r="J93" i="1"/>
  <c r="H93" i="1"/>
  <c r="B206" i="4"/>
  <c r="C206" i="4" s="1"/>
  <c r="A207" i="4"/>
  <c r="A203" i="1" l="1"/>
  <c r="B202" i="1"/>
  <c r="G94" i="4"/>
  <c r="I94" i="4"/>
  <c r="F94" i="1"/>
  <c r="I94" i="1" s="1"/>
  <c r="D94" i="1"/>
  <c r="A208" i="4"/>
  <c r="B207" i="4"/>
  <c r="C207" i="4" s="1"/>
  <c r="A204" i="1" l="1"/>
  <c r="B203" i="1"/>
  <c r="J94" i="4"/>
  <c r="H94" i="4"/>
  <c r="G94" i="1"/>
  <c r="A209" i="4"/>
  <c r="B208" i="4"/>
  <c r="C208" i="4" s="1"/>
  <c r="A205" i="1" l="1"/>
  <c r="B204" i="1"/>
  <c r="F95" i="4"/>
  <c r="D95" i="4"/>
  <c r="H94" i="1"/>
  <c r="J94" i="1"/>
  <c r="A210" i="4"/>
  <c r="B209" i="4"/>
  <c r="C209" i="4" s="1"/>
  <c r="A206" i="1" l="1"/>
  <c r="B205" i="1"/>
  <c r="G95" i="4"/>
  <c r="I95" i="4"/>
  <c r="F95" i="1"/>
  <c r="I95" i="1" s="1"/>
  <c r="D95" i="1"/>
  <c r="A211" i="4"/>
  <c r="B210" i="4"/>
  <c r="C210" i="4" s="1"/>
  <c r="A207" i="1" l="1"/>
  <c r="B206" i="1"/>
  <c r="J95" i="4"/>
  <c r="H95" i="4"/>
  <c r="G95" i="1"/>
  <c r="B211" i="4"/>
  <c r="C211" i="4" s="1"/>
  <c r="A212" i="4"/>
  <c r="A208" i="1" l="1"/>
  <c r="B207" i="1"/>
  <c r="F96" i="4"/>
  <c r="D96" i="4"/>
  <c r="J95" i="1"/>
  <c r="H95" i="1"/>
  <c r="A213" i="4"/>
  <c r="D213" i="4" s="1"/>
  <c r="B212" i="4"/>
  <c r="C212" i="4" s="1"/>
  <c r="A209" i="1" l="1"/>
  <c r="B208" i="1"/>
  <c r="G96" i="4"/>
  <c r="I96" i="4"/>
  <c r="F96" i="1"/>
  <c r="I96" i="1" s="1"/>
  <c r="D96" i="1"/>
  <c r="J213" i="4"/>
  <c r="G213" i="4"/>
  <c r="F213" i="4"/>
  <c r="A214" i="4"/>
  <c r="D214" i="4" s="1"/>
  <c r="I213" i="4"/>
  <c r="H213" i="4"/>
  <c r="B213" i="4"/>
  <c r="C213" i="4" s="1"/>
  <c r="A210" i="1" l="1"/>
  <c r="B209" i="1"/>
  <c r="J96" i="4"/>
  <c r="H96" i="4"/>
  <c r="G96" i="1"/>
  <c r="I214" i="4"/>
  <c r="F214" i="4"/>
  <c r="A215" i="4"/>
  <c r="D215" i="4" s="1"/>
  <c r="J214" i="4"/>
  <c r="H214" i="4"/>
  <c r="G214" i="4"/>
  <c r="B214" i="4"/>
  <c r="C214" i="4" s="1"/>
  <c r="D210" i="1" l="1"/>
  <c r="A211" i="1"/>
  <c r="B210" i="1"/>
  <c r="F97" i="4"/>
  <c r="D97" i="4"/>
  <c r="G97" i="4" s="1"/>
  <c r="J96" i="1"/>
  <c r="H96" i="1"/>
  <c r="H215" i="4"/>
  <c r="F215" i="4"/>
  <c r="B215" i="4"/>
  <c r="C215" i="4" s="1"/>
  <c r="A216" i="4"/>
  <c r="D216" i="4" s="1"/>
  <c r="J215" i="4"/>
  <c r="I215" i="4"/>
  <c r="G215" i="4"/>
  <c r="D211" i="1" l="1"/>
  <c r="A212" i="1"/>
  <c r="B211" i="1"/>
  <c r="J97" i="4"/>
  <c r="H97" i="4"/>
  <c r="I97" i="4"/>
  <c r="F97" i="1"/>
  <c r="I97" i="1" s="1"/>
  <c r="D97" i="1"/>
  <c r="G216" i="4"/>
  <c r="A217" i="4"/>
  <c r="D217" i="4" s="1"/>
  <c r="B216" i="4"/>
  <c r="C216" i="4" s="1"/>
  <c r="I216" i="4"/>
  <c r="H216" i="4"/>
  <c r="F216" i="4"/>
  <c r="J216" i="4"/>
  <c r="D212" i="1" l="1"/>
  <c r="B212" i="1"/>
  <c r="A213" i="1"/>
  <c r="D98" i="4"/>
  <c r="F98" i="4"/>
  <c r="G97" i="1"/>
  <c r="F217" i="4"/>
  <c r="A218" i="4"/>
  <c r="D218" i="4" s="1"/>
  <c r="B217" i="4"/>
  <c r="C217" i="4" s="1"/>
  <c r="J217" i="4"/>
  <c r="I217" i="4"/>
  <c r="H217" i="4"/>
  <c r="G217" i="4"/>
  <c r="D213" i="1" l="1"/>
  <c r="A214" i="1"/>
  <c r="B213" i="1"/>
  <c r="I98" i="4"/>
  <c r="G98" i="4"/>
  <c r="J97" i="1"/>
  <c r="H97" i="1"/>
  <c r="J218" i="4"/>
  <c r="I218" i="4"/>
  <c r="B218" i="4"/>
  <c r="C218" i="4" s="1"/>
  <c r="A219" i="4"/>
  <c r="D219" i="4" s="1"/>
  <c r="H218" i="4"/>
  <c r="G218" i="4"/>
  <c r="F218" i="4"/>
  <c r="D214" i="1" l="1"/>
  <c r="B214" i="1"/>
  <c r="A215" i="1"/>
  <c r="J98" i="4"/>
  <c r="H98" i="4"/>
  <c r="F98" i="1"/>
  <c r="I98" i="1" s="1"/>
  <c r="D98" i="1"/>
  <c r="I219" i="4"/>
  <c r="H219" i="4"/>
  <c r="G219" i="4"/>
  <c r="F219" i="4"/>
  <c r="B219" i="4"/>
  <c r="C219" i="4" s="1"/>
  <c r="A220" i="4"/>
  <c r="D220" i="4" s="1"/>
  <c r="J219" i="4"/>
  <c r="D215" i="1" l="1"/>
  <c r="B215" i="1"/>
  <c r="A216" i="1"/>
  <c r="F99" i="4"/>
  <c r="D99" i="4"/>
  <c r="G98" i="1"/>
  <c r="A221" i="4"/>
  <c r="D221" i="4" s="1"/>
  <c r="B220" i="4"/>
  <c r="C220" i="4" s="1"/>
  <c r="H220" i="4"/>
  <c r="G220" i="4"/>
  <c r="J220" i="4"/>
  <c r="I220" i="4"/>
  <c r="F220" i="4"/>
  <c r="D216" i="1" l="1"/>
  <c r="B216" i="1"/>
  <c r="A217" i="1"/>
  <c r="G99" i="4"/>
  <c r="I99" i="4"/>
  <c r="J98" i="1"/>
  <c r="H98" i="1"/>
  <c r="J221" i="4"/>
  <c r="G221" i="4"/>
  <c r="F221" i="4"/>
  <c r="B221" i="4"/>
  <c r="C221" i="4" s="1"/>
  <c r="A222" i="4"/>
  <c r="D222" i="4" s="1"/>
  <c r="I221" i="4"/>
  <c r="H221" i="4"/>
  <c r="D217" i="1" l="1"/>
  <c r="A218" i="1"/>
  <c r="B217" i="1"/>
  <c r="J99" i="4"/>
  <c r="H99" i="4"/>
  <c r="F99" i="1"/>
  <c r="I99" i="1" s="1"/>
  <c r="D99" i="1"/>
  <c r="I222" i="4"/>
  <c r="F222" i="4"/>
  <c r="G222" i="4"/>
  <c r="B222" i="4"/>
  <c r="C222" i="4" s="1"/>
  <c r="A223" i="4"/>
  <c r="D223" i="4" s="1"/>
  <c r="J222" i="4"/>
  <c r="H222" i="4"/>
  <c r="D218" i="1" l="1"/>
  <c r="B218" i="1"/>
  <c r="A219" i="1"/>
  <c r="F100" i="4"/>
  <c r="D100" i="4"/>
  <c r="G99" i="1"/>
  <c r="H223" i="4"/>
  <c r="J223" i="4"/>
  <c r="I223" i="4"/>
  <c r="G223" i="4"/>
  <c r="F223" i="4"/>
  <c r="B223" i="4"/>
  <c r="C223" i="4" s="1"/>
  <c r="A224" i="4"/>
  <c r="D224" i="4" s="1"/>
  <c r="D219" i="1" l="1"/>
  <c r="B219" i="1"/>
  <c r="A220" i="1"/>
  <c r="G100" i="4"/>
  <c r="I100" i="4"/>
  <c r="J99" i="1"/>
  <c r="H99" i="1"/>
  <c r="G224" i="4"/>
  <c r="A225" i="4"/>
  <c r="D225" i="4" s="1"/>
  <c r="B224" i="4"/>
  <c r="C224" i="4" s="1"/>
  <c r="J224" i="4"/>
  <c r="I224" i="4"/>
  <c r="H224" i="4"/>
  <c r="F224" i="4"/>
  <c r="D220" i="1" l="1"/>
  <c r="A221" i="1"/>
  <c r="B220" i="1"/>
  <c r="J100" i="4"/>
  <c r="H100" i="4"/>
  <c r="F100" i="1"/>
  <c r="I100" i="1" s="1"/>
  <c r="D100" i="1"/>
  <c r="F225" i="4"/>
  <c r="A226" i="4"/>
  <c r="D226" i="4" s="1"/>
  <c r="B225" i="4"/>
  <c r="C225" i="4" s="1"/>
  <c r="J225" i="4"/>
  <c r="I225" i="4"/>
  <c r="H225" i="4"/>
  <c r="G225" i="4"/>
  <c r="D221" i="1" l="1"/>
  <c r="A222" i="1"/>
  <c r="B221" i="1"/>
  <c r="F101" i="4"/>
  <c r="D101" i="4"/>
  <c r="G100" i="1"/>
  <c r="J226" i="4"/>
  <c r="I226" i="4"/>
  <c r="H226" i="4"/>
  <c r="G226" i="4"/>
  <c r="F226" i="4"/>
  <c r="B226" i="4"/>
  <c r="C226" i="4" s="1"/>
  <c r="A227" i="4"/>
  <c r="D227" i="4" s="1"/>
  <c r="D222" i="1" l="1"/>
  <c r="B222" i="1"/>
  <c r="A223" i="1"/>
  <c r="G101" i="4"/>
  <c r="I101" i="4"/>
  <c r="J100" i="1"/>
  <c r="H100" i="1"/>
  <c r="I227" i="4"/>
  <c r="H227" i="4"/>
  <c r="A228" i="4"/>
  <c r="D228" i="4" s="1"/>
  <c r="J227" i="4"/>
  <c r="G227" i="4"/>
  <c r="F227" i="4"/>
  <c r="B227" i="4"/>
  <c r="C227" i="4" s="1"/>
  <c r="D223" i="1" l="1"/>
  <c r="B223" i="1"/>
  <c r="A224" i="1"/>
  <c r="J101" i="4"/>
  <c r="H101" i="4"/>
  <c r="F101" i="1"/>
  <c r="D101" i="1"/>
  <c r="G101" i="1" s="1"/>
  <c r="J101" i="1" s="1"/>
  <c r="A229" i="4"/>
  <c r="D229" i="4" s="1"/>
  <c r="B228" i="4"/>
  <c r="C228" i="4" s="1"/>
  <c r="H228" i="4"/>
  <c r="G228" i="4"/>
  <c r="J228" i="4"/>
  <c r="I228" i="4"/>
  <c r="F228" i="4"/>
  <c r="D224" i="1" l="1"/>
  <c r="B224" i="1"/>
  <c r="A225" i="1"/>
  <c r="F102" i="4"/>
  <c r="D102" i="4"/>
  <c r="I101" i="1"/>
  <c r="H101" i="1"/>
  <c r="J229" i="4"/>
  <c r="G229" i="4"/>
  <c r="F229" i="4"/>
  <c r="H229" i="4"/>
  <c r="B229" i="4"/>
  <c r="C229" i="4" s="1"/>
  <c r="A230" i="4"/>
  <c r="D230" i="4" s="1"/>
  <c r="I229" i="4"/>
  <c r="D225" i="1" l="1"/>
  <c r="B225" i="1"/>
  <c r="A226" i="1"/>
  <c r="G102" i="4"/>
  <c r="I102" i="4"/>
  <c r="F102" i="1"/>
  <c r="I102" i="1" s="1"/>
  <c r="D102" i="1"/>
  <c r="I230" i="4"/>
  <c r="F230" i="4"/>
  <c r="A231" i="4"/>
  <c r="D231" i="4" s="1"/>
  <c r="J230" i="4"/>
  <c r="H230" i="4"/>
  <c r="G230" i="4"/>
  <c r="B230" i="4"/>
  <c r="C230" i="4" s="1"/>
  <c r="D226" i="1" l="1"/>
  <c r="B226" i="1"/>
  <c r="A227" i="1"/>
  <c r="J102" i="4"/>
  <c r="H102" i="4"/>
  <c r="G102" i="1"/>
  <c r="H231" i="4"/>
  <c r="A232" i="4"/>
  <c r="D232" i="4" s="1"/>
  <c r="J231" i="4"/>
  <c r="I231" i="4"/>
  <c r="G231" i="4"/>
  <c r="F231" i="4"/>
  <c r="B231" i="4"/>
  <c r="C231" i="4" s="1"/>
  <c r="D227" i="1" l="1"/>
  <c r="B227" i="1"/>
  <c r="A228" i="1"/>
  <c r="F103" i="4"/>
  <c r="D103" i="4"/>
  <c r="J102" i="1"/>
  <c r="H102" i="1"/>
  <c r="G232" i="4"/>
  <c r="A233" i="4"/>
  <c r="D233" i="4" s="1"/>
  <c r="B232" i="4"/>
  <c r="C232" i="4" s="1"/>
  <c r="F232" i="4"/>
  <c r="J232" i="4"/>
  <c r="I232" i="4"/>
  <c r="H232" i="4"/>
  <c r="D228" i="1" l="1"/>
  <c r="B228" i="1"/>
  <c r="A229" i="1"/>
  <c r="G103" i="4"/>
  <c r="I103" i="4"/>
  <c r="F103" i="1"/>
  <c r="I103" i="1" s="1"/>
  <c r="D103" i="1"/>
  <c r="F233" i="4"/>
  <c r="A234" i="4"/>
  <c r="D234" i="4" s="1"/>
  <c r="B233" i="4"/>
  <c r="C233" i="4" s="1"/>
  <c r="J233" i="4"/>
  <c r="I233" i="4"/>
  <c r="H233" i="4"/>
  <c r="G233" i="4"/>
  <c r="D229" i="1" l="1"/>
  <c r="B229" i="1"/>
  <c r="A230" i="1"/>
  <c r="J103" i="4"/>
  <c r="H103" i="4"/>
  <c r="G103" i="1"/>
  <c r="J234" i="4"/>
  <c r="I234" i="4"/>
  <c r="A235" i="4"/>
  <c r="D235" i="4" s="1"/>
  <c r="H234" i="4"/>
  <c r="G234" i="4"/>
  <c r="F234" i="4"/>
  <c r="B234" i="4"/>
  <c r="C234" i="4" s="1"/>
  <c r="D230" i="1" l="1"/>
  <c r="B230" i="1"/>
  <c r="A231" i="1"/>
  <c r="F104" i="4"/>
  <c r="D104" i="4"/>
  <c r="J103" i="1"/>
  <c r="H103" i="1"/>
  <c r="I235" i="4"/>
  <c r="H235" i="4"/>
  <c r="B235" i="4"/>
  <c r="C235" i="4" s="1"/>
  <c r="A236" i="4"/>
  <c r="D236" i="4" s="1"/>
  <c r="J235" i="4"/>
  <c r="G235" i="4"/>
  <c r="F235" i="4"/>
  <c r="D231" i="1" l="1"/>
  <c r="B231" i="1"/>
  <c r="A232" i="1"/>
  <c r="G104" i="4"/>
  <c r="I104" i="4"/>
  <c r="F104" i="1"/>
  <c r="I104" i="1" s="1"/>
  <c r="D104" i="1"/>
  <c r="A237" i="4"/>
  <c r="D237" i="4" s="1"/>
  <c r="B236" i="4"/>
  <c r="C236" i="4" s="1"/>
  <c r="H236" i="4"/>
  <c r="G236" i="4"/>
  <c r="I236" i="4"/>
  <c r="F236" i="4"/>
  <c r="J236" i="4"/>
  <c r="D232" i="1" l="1"/>
  <c r="B232" i="1"/>
  <c r="A233" i="1"/>
  <c r="J104" i="4"/>
  <c r="H104" i="4"/>
  <c r="G104" i="1"/>
  <c r="J237" i="4"/>
  <c r="G237" i="4"/>
  <c r="F237" i="4"/>
  <c r="A238" i="4"/>
  <c r="D238" i="4" s="1"/>
  <c r="I237" i="4"/>
  <c r="H237" i="4"/>
  <c r="B237" i="4"/>
  <c r="C237" i="4" s="1"/>
  <c r="D233" i="1" l="1"/>
  <c r="B233" i="1"/>
  <c r="A234" i="1"/>
  <c r="F105" i="4"/>
  <c r="D105" i="4"/>
  <c r="J104" i="1"/>
  <c r="H104" i="1"/>
  <c r="I238" i="4"/>
  <c r="F238" i="4"/>
  <c r="B238" i="4"/>
  <c r="C238" i="4" s="1"/>
  <c r="A239" i="4"/>
  <c r="D239" i="4" s="1"/>
  <c r="J238" i="4"/>
  <c r="H238" i="4"/>
  <c r="G238" i="4"/>
  <c r="D234" i="1" l="1"/>
  <c r="B234" i="1"/>
  <c r="A235" i="1"/>
  <c r="G105" i="4"/>
  <c r="I105" i="4"/>
  <c r="F105" i="1"/>
  <c r="I105" i="1" s="1"/>
  <c r="D105" i="1"/>
  <c r="H239" i="4"/>
  <c r="G239" i="4"/>
  <c r="F239" i="4"/>
  <c r="B239" i="4"/>
  <c r="C239" i="4" s="1"/>
  <c r="A240" i="4"/>
  <c r="D240" i="4" s="1"/>
  <c r="J239" i="4"/>
  <c r="I239" i="4"/>
  <c r="D235" i="1" l="1"/>
  <c r="B235" i="1"/>
  <c r="A236" i="1"/>
  <c r="J105" i="4"/>
  <c r="H105" i="4"/>
  <c r="G105" i="1"/>
  <c r="G240" i="4"/>
  <c r="A241" i="4"/>
  <c r="D241" i="4" s="1"/>
  <c r="B240" i="4"/>
  <c r="C240" i="4" s="1"/>
  <c r="J240" i="4"/>
  <c r="I240" i="4"/>
  <c r="H240" i="4"/>
  <c r="F240" i="4"/>
  <c r="D236" i="1" l="1"/>
  <c r="B236" i="1"/>
  <c r="A237" i="1"/>
  <c r="F106" i="4"/>
  <c r="D106" i="4"/>
  <c r="J105" i="1"/>
  <c r="H105" i="1"/>
  <c r="F241" i="4"/>
  <c r="A242" i="4"/>
  <c r="D242" i="4" s="1"/>
  <c r="B241" i="4"/>
  <c r="C241" i="4" s="1"/>
  <c r="J241" i="4"/>
  <c r="I241" i="4"/>
  <c r="H241" i="4"/>
  <c r="G241" i="4"/>
  <c r="D237" i="1" l="1"/>
  <c r="B237" i="1"/>
  <c r="A238" i="1"/>
  <c r="G106" i="4"/>
  <c r="I106" i="4"/>
  <c r="F106" i="1"/>
  <c r="I106" i="1" s="1"/>
  <c r="D106" i="1"/>
  <c r="J242" i="4"/>
  <c r="I242" i="4"/>
  <c r="F242" i="4"/>
  <c r="B242" i="4"/>
  <c r="C242" i="4" s="1"/>
  <c r="A243" i="4"/>
  <c r="D243" i="4" s="1"/>
  <c r="H242" i="4"/>
  <c r="G242" i="4"/>
  <c r="D238" i="1" l="1"/>
  <c r="B238" i="1"/>
  <c r="A239" i="1"/>
  <c r="J106" i="4"/>
  <c r="H106" i="4"/>
  <c r="G106" i="1"/>
  <c r="I243" i="4"/>
  <c r="H243" i="4"/>
  <c r="J243" i="4"/>
  <c r="G243" i="4"/>
  <c r="F243" i="4"/>
  <c r="B243" i="4"/>
  <c r="C243" i="4" s="1"/>
  <c r="A244" i="4"/>
  <c r="D244" i="4" s="1"/>
  <c r="D239" i="1" l="1"/>
  <c r="B239" i="1"/>
  <c r="A240" i="1"/>
  <c r="F107" i="4"/>
  <c r="D107" i="4"/>
  <c r="J106" i="1"/>
  <c r="H106" i="1"/>
  <c r="A245" i="4"/>
  <c r="D245" i="4" s="1"/>
  <c r="B244" i="4"/>
  <c r="C244" i="4" s="1"/>
  <c r="H244" i="4"/>
  <c r="G244" i="4"/>
  <c r="J244" i="4"/>
  <c r="I244" i="4"/>
  <c r="F244" i="4"/>
  <c r="D240" i="1" l="1"/>
  <c r="A241" i="1"/>
  <c r="B240" i="1"/>
  <c r="G107" i="4"/>
  <c r="I107" i="4"/>
  <c r="F107" i="1"/>
  <c r="I107" i="1" s="1"/>
  <c r="D107" i="1"/>
  <c r="A246" i="4"/>
  <c r="D246" i="4" s="1"/>
  <c r="B245" i="4"/>
  <c r="C245" i="4" s="1"/>
  <c r="J245" i="4"/>
  <c r="G245" i="4"/>
  <c r="F245" i="4"/>
  <c r="I245" i="4"/>
  <c r="H245" i="4"/>
  <c r="D241" i="1" l="1"/>
  <c r="B241" i="1"/>
  <c r="A242" i="1"/>
  <c r="J107" i="4"/>
  <c r="H107" i="4"/>
  <c r="G107" i="1"/>
  <c r="A247" i="4"/>
  <c r="D247" i="4" s="1"/>
  <c r="B246" i="4"/>
  <c r="C246" i="4" s="1"/>
  <c r="J246" i="4"/>
  <c r="I246" i="4"/>
  <c r="F246" i="4"/>
  <c r="H246" i="4"/>
  <c r="G246" i="4"/>
  <c r="D242" i="1" l="1"/>
  <c r="A243" i="1"/>
  <c r="B242" i="1"/>
  <c r="F108" i="4"/>
  <c r="I108" i="4" s="1"/>
  <c r="D108" i="4"/>
  <c r="J107" i="1"/>
  <c r="H107" i="1"/>
  <c r="J247" i="4"/>
  <c r="I247" i="4"/>
  <c r="H247" i="4"/>
  <c r="A248" i="4"/>
  <c r="D248" i="4" s="1"/>
  <c r="G247" i="4"/>
  <c r="F247" i="4"/>
  <c r="B247" i="4"/>
  <c r="C247" i="4" s="1"/>
  <c r="D243" i="1" l="1"/>
  <c r="B243" i="1"/>
  <c r="A244" i="1"/>
  <c r="G108" i="4"/>
  <c r="F108" i="1"/>
  <c r="I108" i="1" s="1"/>
  <c r="D108" i="1"/>
  <c r="I248" i="4"/>
  <c r="H248" i="4"/>
  <c r="G248" i="4"/>
  <c r="A249" i="4"/>
  <c r="D249" i="4" s="1"/>
  <c r="B248" i="4"/>
  <c r="C248" i="4" s="1"/>
  <c r="F248" i="4"/>
  <c r="J248" i="4"/>
  <c r="D244" i="1" l="1"/>
  <c r="B244" i="1"/>
  <c r="A245" i="1"/>
  <c r="J108" i="4"/>
  <c r="H108" i="4"/>
  <c r="G108" i="1"/>
  <c r="H249" i="4"/>
  <c r="G249" i="4"/>
  <c r="F249" i="4"/>
  <c r="A250" i="4"/>
  <c r="D250" i="4" s="1"/>
  <c r="B249" i="4"/>
  <c r="C249" i="4" s="1"/>
  <c r="J249" i="4"/>
  <c r="I249" i="4"/>
  <c r="D245" i="1" l="1"/>
  <c r="A246" i="1"/>
  <c r="B245" i="1"/>
  <c r="F109" i="4"/>
  <c r="I109" i="4" s="1"/>
  <c r="D109" i="4"/>
  <c r="J108" i="1"/>
  <c r="H108" i="1"/>
  <c r="G250" i="4"/>
  <c r="F250" i="4"/>
  <c r="J250" i="4"/>
  <c r="I250" i="4"/>
  <c r="A251" i="4"/>
  <c r="D251" i="4" s="1"/>
  <c r="H250" i="4"/>
  <c r="B250" i="4"/>
  <c r="C250" i="4" s="1"/>
  <c r="D246" i="1" l="1"/>
  <c r="A247" i="1"/>
  <c r="B246" i="1"/>
  <c r="G109" i="4"/>
  <c r="F109" i="1"/>
  <c r="I109" i="1" s="1"/>
  <c r="D109" i="1"/>
  <c r="F251" i="4"/>
  <c r="A252" i="4"/>
  <c r="D252" i="4" s="1"/>
  <c r="B251" i="4"/>
  <c r="C251" i="4" s="1"/>
  <c r="I251" i="4"/>
  <c r="H251" i="4"/>
  <c r="G251" i="4"/>
  <c r="J251" i="4"/>
  <c r="D247" i="1" l="1"/>
  <c r="B247" i="1"/>
  <c r="A248" i="1"/>
  <c r="J109" i="4"/>
  <c r="H109" i="4"/>
  <c r="G109" i="1"/>
  <c r="A253" i="4"/>
  <c r="D253" i="4" s="1"/>
  <c r="B252" i="4"/>
  <c r="C252" i="4" s="1"/>
  <c r="J252" i="4"/>
  <c r="I252" i="4"/>
  <c r="H252" i="4"/>
  <c r="G252" i="4"/>
  <c r="F252" i="4"/>
  <c r="D248" i="1" l="1"/>
  <c r="A249" i="1"/>
  <c r="B248" i="1"/>
  <c r="F110" i="4"/>
  <c r="I110" i="4" s="1"/>
  <c r="D110" i="4"/>
  <c r="J109" i="1"/>
  <c r="H109" i="1"/>
  <c r="A254" i="4"/>
  <c r="D254" i="4" s="1"/>
  <c r="B253" i="4"/>
  <c r="C253" i="4" s="1"/>
  <c r="J253" i="4"/>
  <c r="I253" i="4"/>
  <c r="H253" i="4"/>
  <c r="G253" i="4"/>
  <c r="F253" i="4"/>
  <c r="D249" i="1" l="1"/>
  <c r="B249" i="1"/>
  <c r="A250" i="1"/>
  <c r="G110" i="4"/>
  <c r="F110" i="1"/>
  <c r="I110" i="1" s="1"/>
  <c r="D110" i="1"/>
  <c r="A255" i="4"/>
  <c r="D255" i="4" s="1"/>
  <c r="B254" i="4"/>
  <c r="C254" i="4" s="1"/>
  <c r="J254" i="4"/>
  <c r="I254" i="4"/>
  <c r="H254" i="4"/>
  <c r="G254" i="4"/>
  <c r="F254" i="4"/>
  <c r="D250" i="1" l="1"/>
  <c r="B250" i="1"/>
  <c r="A251" i="1"/>
  <c r="J110" i="4"/>
  <c r="H110" i="4"/>
  <c r="G110" i="1"/>
  <c r="G255" i="4"/>
  <c r="A256" i="4"/>
  <c r="D256" i="4" s="1"/>
  <c r="J255" i="4"/>
  <c r="I255" i="4"/>
  <c r="H255" i="4"/>
  <c r="F255" i="4"/>
  <c r="B255" i="4"/>
  <c r="C255" i="4" s="1"/>
  <c r="D251" i="1" l="1"/>
  <c r="B251" i="1"/>
  <c r="A252" i="1"/>
  <c r="F111" i="4"/>
  <c r="I111" i="4" s="1"/>
  <c r="D111" i="4"/>
  <c r="J110" i="1"/>
  <c r="H110" i="1"/>
  <c r="J256" i="4"/>
  <c r="F256" i="4"/>
  <c r="A257" i="4"/>
  <c r="D257" i="4" s="1"/>
  <c r="I256" i="4"/>
  <c r="H256" i="4"/>
  <c r="G256" i="4"/>
  <c r="B256" i="4"/>
  <c r="C256" i="4" s="1"/>
  <c r="D252" i="1" l="1"/>
  <c r="A253" i="1"/>
  <c r="B252" i="1"/>
  <c r="G111" i="4"/>
  <c r="F111" i="1"/>
  <c r="I111" i="1" s="1"/>
  <c r="D111" i="1"/>
  <c r="I257" i="4"/>
  <c r="B257" i="4"/>
  <c r="C257" i="4" s="1"/>
  <c r="A258" i="4"/>
  <c r="D258" i="4" s="1"/>
  <c r="J257" i="4"/>
  <c r="H257" i="4"/>
  <c r="G257" i="4"/>
  <c r="F257" i="4"/>
  <c r="D253" i="1" l="1"/>
  <c r="B253" i="1"/>
  <c r="A254" i="1"/>
  <c r="J111" i="4"/>
  <c r="H111" i="4"/>
  <c r="G111" i="1"/>
  <c r="H258" i="4"/>
  <c r="B258" i="4"/>
  <c r="C258" i="4" s="1"/>
  <c r="A259" i="4"/>
  <c r="D259" i="4" s="1"/>
  <c r="J258" i="4"/>
  <c r="I258" i="4"/>
  <c r="G258" i="4"/>
  <c r="F258" i="4"/>
  <c r="D254" i="1" l="1"/>
  <c r="B254" i="1"/>
  <c r="A255" i="1"/>
  <c r="F112" i="4"/>
  <c r="I112" i="4" s="1"/>
  <c r="D112" i="4"/>
  <c r="J111" i="1"/>
  <c r="H111" i="1"/>
  <c r="G259" i="4"/>
  <c r="A260" i="4"/>
  <c r="D260" i="4" s="1"/>
  <c r="B259" i="4"/>
  <c r="C259" i="4" s="1"/>
  <c r="F259" i="4"/>
  <c r="J259" i="4"/>
  <c r="I259" i="4"/>
  <c r="H259" i="4"/>
  <c r="D255" i="1" l="1"/>
  <c r="A256" i="1"/>
  <c r="B255" i="1"/>
  <c r="G112" i="4"/>
  <c r="F112" i="1"/>
  <c r="I112" i="1" s="1"/>
  <c r="D112" i="1"/>
  <c r="F260" i="4"/>
  <c r="J260" i="4"/>
  <c r="H260" i="4"/>
  <c r="G260" i="4"/>
  <c r="B260" i="4"/>
  <c r="C260" i="4" s="1"/>
  <c r="A261" i="4"/>
  <c r="D261" i="4" s="1"/>
  <c r="I260" i="4"/>
  <c r="D256" i="1" l="1"/>
  <c r="B256" i="1"/>
  <c r="A257" i="1"/>
  <c r="J112" i="4"/>
  <c r="H112" i="4"/>
  <c r="G112" i="1"/>
  <c r="I261" i="4"/>
  <c r="J261" i="4"/>
  <c r="H261" i="4"/>
  <c r="G261" i="4"/>
  <c r="F261" i="4"/>
  <c r="B261" i="4"/>
  <c r="C261" i="4" s="1"/>
  <c r="A262" i="4"/>
  <c r="D262" i="4" s="1"/>
  <c r="D257" i="1" l="1"/>
  <c r="A258" i="1"/>
  <c r="B257" i="1"/>
  <c r="F113" i="4"/>
  <c r="I113" i="4" s="1"/>
  <c r="D113" i="4"/>
  <c r="J112" i="1"/>
  <c r="H112" i="1"/>
  <c r="H262" i="4"/>
  <c r="A263" i="4"/>
  <c r="D263" i="4" s="1"/>
  <c r="J262" i="4"/>
  <c r="I262" i="4"/>
  <c r="G262" i="4"/>
  <c r="F262" i="4"/>
  <c r="B262" i="4"/>
  <c r="C262" i="4" s="1"/>
  <c r="D258" i="1" l="1"/>
  <c r="B258" i="1"/>
  <c r="A259" i="1"/>
  <c r="G113" i="4"/>
  <c r="F113" i="1"/>
  <c r="I113" i="1" s="1"/>
  <c r="D113" i="1"/>
  <c r="G113" i="1" s="1"/>
  <c r="J113" i="1" s="1"/>
  <c r="A264" i="4"/>
  <c r="D264" i="4" s="1"/>
  <c r="B263" i="4"/>
  <c r="C263" i="4" s="1"/>
  <c r="G263" i="4"/>
  <c r="J263" i="4"/>
  <c r="I263" i="4"/>
  <c r="H263" i="4"/>
  <c r="F263" i="4"/>
  <c r="D259" i="1" l="1"/>
  <c r="B259" i="1"/>
  <c r="A260" i="1"/>
  <c r="J113" i="4"/>
  <c r="H113" i="4"/>
  <c r="H113" i="1"/>
  <c r="J264" i="4"/>
  <c r="F264" i="4"/>
  <c r="B264" i="4"/>
  <c r="C264" i="4" s="1"/>
  <c r="A265" i="4"/>
  <c r="D265" i="4" s="1"/>
  <c r="I264" i="4"/>
  <c r="H264" i="4"/>
  <c r="G264" i="4"/>
  <c r="D260" i="1" l="1"/>
  <c r="A261" i="1"/>
  <c r="B260" i="1"/>
  <c r="F114" i="4"/>
  <c r="I114" i="4" s="1"/>
  <c r="D114" i="4"/>
  <c r="D114" i="1"/>
  <c r="F114" i="1"/>
  <c r="I114" i="1" s="1"/>
  <c r="I265" i="4"/>
  <c r="F265" i="4"/>
  <c r="B265" i="4"/>
  <c r="C265" i="4" s="1"/>
  <c r="A266" i="4"/>
  <c r="D266" i="4" s="1"/>
  <c r="J265" i="4"/>
  <c r="H265" i="4"/>
  <c r="G265" i="4"/>
  <c r="D261" i="1" l="1"/>
  <c r="A262" i="1"/>
  <c r="B261" i="1"/>
  <c r="G114" i="4"/>
  <c r="G114" i="1"/>
  <c r="H266" i="4"/>
  <c r="G266" i="4"/>
  <c r="F266" i="4"/>
  <c r="B266" i="4"/>
  <c r="C266" i="4" s="1"/>
  <c r="A267" i="4"/>
  <c r="D267" i="4" s="1"/>
  <c r="J266" i="4"/>
  <c r="I266" i="4"/>
  <c r="D262" i="1" l="1"/>
  <c r="B262" i="1"/>
  <c r="A263" i="1"/>
  <c r="J114" i="4"/>
  <c r="H114" i="4"/>
  <c r="J114" i="1"/>
  <c r="H114" i="1"/>
  <c r="G267" i="4"/>
  <c r="A268" i="4"/>
  <c r="D268" i="4" s="1"/>
  <c r="B267" i="4"/>
  <c r="C267" i="4" s="1"/>
  <c r="I267" i="4"/>
  <c r="H267" i="4"/>
  <c r="F267" i="4"/>
  <c r="J267" i="4"/>
  <c r="D263" i="1" l="1"/>
  <c r="A264" i="1"/>
  <c r="B263" i="1"/>
  <c r="F115" i="4"/>
  <c r="I115" i="4" s="1"/>
  <c r="D115" i="4"/>
  <c r="F115" i="1"/>
  <c r="I115" i="1" s="1"/>
  <c r="D115" i="1"/>
  <c r="F268" i="4"/>
  <c r="J268" i="4"/>
  <c r="A269" i="4"/>
  <c r="D269" i="4" s="1"/>
  <c r="I268" i="4"/>
  <c r="H268" i="4"/>
  <c r="G268" i="4"/>
  <c r="B268" i="4"/>
  <c r="C268" i="4" s="1"/>
  <c r="D264" i="1" l="1"/>
  <c r="B264" i="1"/>
  <c r="A265" i="1"/>
  <c r="G115" i="4"/>
  <c r="G115" i="1"/>
  <c r="I269" i="4"/>
  <c r="A270" i="4"/>
  <c r="D270" i="4" s="1"/>
  <c r="J269" i="4"/>
  <c r="H269" i="4"/>
  <c r="G269" i="4"/>
  <c r="F269" i="4"/>
  <c r="B269" i="4"/>
  <c r="C269" i="4" s="1"/>
  <c r="D265" i="1" l="1"/>
  <c r="B265" i="1"/>
  <c r="A266" i="1"/>
  <c r="J115" i="4"/>
  <c r="H115" i="4"/>
  <c r="J115" i="1"/>
  <c r="H115" i="1"/>
  <c r="H270" i="4"/>
  <c r="B270" i="4"/>
  <c r="C270" i="4" s="1"/>
  <c r="A271" i="4"/>
  <c r="D271" i="4" s="1"/>
  <c r="J270" i="4"/>
  <c r="I270" i="4"/>
  <c r="G270" i="4"/>
  <c r="F270" i="4"/>
  <c r="D266" i="1" l="1"/>
  <c r="A267" i="1"/>
  <c r="B266" i="1"/>
  <c r="F116" i="4"/>
  <c r="I116" i="4" s="1"/>
  <c r="D116" i="4"/>
  <c r="F116" i="1"/>
  <c r="I116" i="1" s="1"/>
  <c r="D116" i="1"/>
  <c r="A272" i="4"/>
  <c r="D272" i="4" s="1"/>
  <c r="B271" i="4"/>
  <c r="C271" i="4" s="1"/>
  <c r="G271" i="4"/>
  <c r="J271" i="4"/>
  <c r="I271" i="4"/>
  <c r="H271" i="4"/>
  <c r="F271" i="4"/>
  <c r="D267" i="1" l="1"/>
  <c r="B267" i="1"/>
  <c r="A268" i="1"/>
  <c r="G116" i="4"/>
  <c r="G116" i="1"/>
  <c r="J272" i="4"/>
  <c r="F272" i="4"/>
  <c r="G272" i="4"/>
  <c r="B272" i="4"/>
  <c r="C272" i="4" s="1"/>
  <c r="A273" i="4"/>
  <c r="D273" i="4" s="1"/>
  <c r="I272" i="4"/>
  <c r="H272" i="4"/>
  <c r="D268" i="1" l="1"/>
  <c r="B268" i="1"/>
  <c r="A269" i="1"/>
  <c r="J116" i="4"/>
  <c r="H116" i="4"/>
  <c r="J116" i="1"/>
  <c r="H116" i="1"/>
  <c r="I273" i="4"/>
  <c r="H273" i="4"/>
  <c r="G273" i="4"/>
  <c r="F273" i="4"/>
  <c r="B273" i="4"/>
  <c r="C273" i="4" s="1"/>
  <c r="A274" i="4"/>
  <c r="D274" i="4" s="1"/>
  <c r="J273" i="4"/>
  <c r="D269" i="1" l="1"/>
  <c r="A270" i="1"/>
  <c r="B269" i="1"/>
  <c r="F117" i="4"/>
  <c r="I117" i="4" s="1"/>
  <c r="D117" i="4"/>
  <c r="F117" i="1"/>
  <c r="I117" i="1" s="1"/>
  <c r="D117" i="1"/>
  <c r="H274" i="4"/>
  <c r="J274" i="4"/>
  <c r="I274" i="4"/>
  <c r="G274" i="4"/>
  <c r="F274" i="4"/>
  <c r="B274" i="4"/>
  <c r="C274" i="4" s="1"/>
  <c r="A275" i="4"/>
  <c r="D275" i="4" s="1"/>
  <c r="D270" i="1" l="1"/>
  <c r="B270" i="1"/>
  <c r="A271" i="1"/>
  <c r="G117" i="4"/>
  <c r="G117" i="1"/>
  <c r="G275" i="4"/>
  <c r="A276" i="4"/>
  <c r="D276" i="4" s="1"/>
  <c r="B275" i="4"/>
  <c r="C275" i="4" s="1"/>
  <c r="J275" i="4"/>
  <c r="I275" i="4"/>
  <c r="H275" i="4"/>
  <c r="F275" i="4"/>
  <c r="D271" i="1" l="1"/>
  <c r="B271" i="1"/>
  <c r="A272" i="1"/>
  <c r="J117" i="4"/>
  <c r="H117" i="4"/>
  <c r="H117" i="1"/>
  <c r="J117" i="1"/>
  <c r="F276" i="4"/>
  <c r="A277" i="4"/>
  <c r="D277" i="4" s="1"/>
  <c r="B276" i="4"/>
  <c r="C276" i="4" s="1"/>
  <c r="J276" i="4"/>
  <c r="I276" i="4"/>
  <c r="H276" i="4"/>
  <c r="G276" i="4"/>
  <c r="D272" i="1" l="1"/>
  <c r="A273" i="1"/>
  <c r="B272" i="1"/>
  <c r="F118" i="4"/>
  <c r="I118" i="4" s="1"/>
  <c r="D118" i="4"/>
  <c r="F118" i="1"/>
  <c r="I118" i="1" s="1"/>
  <c r="D118" i="1"/>
  <c r="J277" i="4"/>
  <c r="I277" i="4"/>
  <c r="H277" i="4"/>
  <c r="G277" i="4"/>
  <c r="F277" i="4"/>
  <c r="B277" i="4"/>
  <c r="C277" i="4" s="1"/>
  <c r="A278" i="4"/>
  <c r="D278" i="4" s="1"/>
  <c r="D273" i="1" l="1"/>
  <c r="B273" i="1"/>
  <c r="A274" i="1"/>
  <c r="G118" i="4"/>
  <c r="G118" i="1"/>
  <c r="I278" i="4"/>
  <c r="H278" i="4"/>
  <c r="A279" i="4"/>
  <c r="D279" i="4" s="1"/>
  <c r="J278" i="4"/>
  <c r="G278" i="4"/>
  <c r="F278" i="4"/>
  <c r="B278" i="4"/>
  <c r="C278" i="4" s="1"/>
  <c r="D274" i="1" l="1"/>
  <c r="B274" i="1"/>
  <c r="A275" i="1"/>
  <c r="J118" i="4"/>
  <c r="H118" i="4"/>
  <c r="J118" i="1"/>
  <c r="H118" i="1"/>
  <c r="A280" i="4"/>
  <c r="D280" i="4" s="1"/>
  <c r="B279" i="4"/>
  <c r="C279" i="4" s="1"/>
  <c r="H279" i="4"/>
  <c r="G279" i="4"/>
  <c r="J279" i="4"/>
  <c r="I279" i="4"/>
  <c r="F279" i="4"/>
  <c r="D275" i="1" l="1"/>
  <c r="B275" i="1"/>
  <c r="A276" i="1"/>
  <c r="F119" i="4"/>
  <c r="I119" i="4" s="1"/>
  <c r="D119" i="4"/>
  <c r="F119" i="1"/>
  <c r="I119" i="1" s="1"/>
  <c r="D119" i="1"/>
  <c r="J280" i="4"/>
  <c r="G280" i="4"/>
  <c r="F280" i="4"/>
  <c r="H280" i="4"/>
  <c r="B280" i="4"/>
  <c r="C280" i="4" s="1"/>
  <c r="A281" i="4"/>
  <c r="D281" i="4" s="1"/>
  <c r="I280" i="4"/>
  <c r="D276" i="1" l="1"/>
  <c r="B276" i="1"/>
  <c r="A277" i="1"/>
  <c r="G119" i="4"/>
  <c r="G119" i="1"/>
  <c r="I281" i="4"/>
  <c r="F281" i="4"/>
  <c r="A282" i="4"/>
  <c r="D282" i="4" s="1"/>
  <c r="J281" i="4"/>
  <c r="H281" i="4"/>
  <c r="G281" i="4"/>
  <c r="B281" i="4"/>
  <c r="C281" i="4" s="1"/>
  <c r="D277" i="1" l="1"/>
  <c r="B277" i="1"/>
  <c r="A278" i="1"/>
  <c r="J119" i="4"/>
  <c r="H119" i="4"/>
  <c r="J119" i="1"/>
  <c r="H119" i="1"/>
  <c r="H282" i="4"/>
  <c r="A283" i="4"/>
  <c r="D283" i="4" s="1"/>
  <c r="J282" i="4"/>
  <c r="I282" i="4"/>
  <c r="G282" i="4"/>
  <c r="F282" i="4"/>
  <c r="B282" i="4"/>
  <c r="C282" i="4" s="1"/>
  <c r="D278" i="1" l="1"/>
  <c r="B278" i="1"/>
  <c r="A279" i="1"/>
  <c r="F120" i="4"/>
  <c r="I120" i="4" s="1"/>
  <c r="D120" i="4"/>
  <c r="F120" i="1"/>
  <c r="I120" i="1" s="1"/>
  <c r="D120" i="1"/>
  <c r="G283" i="4"/>
  <c r="A284" i="4"/>
  <c r="D284" i="4" s="1"/>
  <c r="B283" i="4"/>
  <c r="C283" i="4" s="1"/>
  <c r="F283" i="4"/>
  <c r="J283" i="4"/>
  <c r="I283" i="4"/>
  <c r="H283" i="4"/>
  <c r="D279" i="1" l="1"/>
  <c r="B279" i="1"/>
  <c r="A280" i="1"/>
  <c r="G120" i="4"/>
  <c r="G120" i="1"/>
  <c r="F284" i="4"/>
  <c r="A285" i="4"/>
  <c r="D285" i="4" s="1"/>
  <c r="B284" i="4"/>
  <c r="C284" i="4" s="1"/>
  <c r="J284" i="4"/>
  <c r="I284" i="4"/>
  <c r="H284" i="4"/>
  <c r="G284" i="4"/>
  <c r="D280" i="1" l="1"/>
  <c r="B280" i="1"/>
  <c r="A281" i="1"/>
  <c r="J120" i="4"/>
  <c r="H120" i="4"/>
  <c r="J120" i="1"/>
  <c r="H120" i="1"/>
  <c r="J285" i="4"/>
  <c r="I285" i="4"/>
  <c r="A286" i="4"/>
  <c r="D286" i="4" s="1"/>
  <c r="H285" i="4"/>
  <c r="G285" i="4"/>
  <c r="F285" i="4"/>
  <c r="B285" i="4"/>
  <c r="C285" i="4" s="1"/>
  <c r="D281" i="1" l="1"/>
  <c r="A282" i="1"/>
  <c r="B281" i="1"/>
  <c r="F121" i="4"/>
  <c r="I121" i="4" s="1"/>
  <c r="D121" i="4"/>
  <c r="F121" i="1"/>
  <c r="I121" i="1" s="1"/>
  <c r="D121" i="1"/>
  <c r="I286" i="4"/>
  <c r="H286" i="4"/>
  <c r="B286" i="4"/>
  <c r="C286" i="4" s="1"/>
  <c r="A287" i="4"/>
  <c r="D287" i="4" s="1"/>
  <c r="J286" i="4"/>
  <c r="G286" i="4"/>
  <c r="F286" i="4"/>
  <c r="D282" i="1" l="1"/>
  <c r="B282" i="1"/>
  <c r="A283" i="1"/>
  <c r="G121" i="4"/>
  <c r="G121" i="1"/>
  <c r="A288" i="4"/>
  <c r="D288" i="4" s="1"/>
  <c r="B287" i="4"/>
  <c r="C287" i="4" s="1"/>
  <c r="H287" i="4"/>
  <c r="G287" i="4"/>
  <c r="I287" i="4"/>
  <c r="F287" i="4"/>
  <c r="J287" i="4"/>
  <c r="D283" i="1" l="1"/>
  <c r="B283" i="1"/>
  <c r="A284" i="1"/>
  <c r="J121" i="4"/>
  <c r="H121" i="4"/>
  <c r="J121" i="1"/>
  <c r="H121" i="1"/>
  <c r="J288" i="4"/>
  <c r="G288" i="4"/>
  <c r="F288" i="4"/>
  <c r="A289" i="4"/>
  <c r="D289" i="4" s="1"/>
  <c r="I288" i="4"/>
  <c r="H288" i="4"/>
  <c r="B288" i="4"/>
  <c r="C288" i="4" s="1"/>
  <c r="D284" i="1" l="1"/>
  <c r="A285" i="1"/>
  <c r="B284" i="1"/>
  <c r="F122" i="4"/>
  <c r="I122" i="4" s="1"/>
  <c r="D122" i="4"/>
  <c r="F122" i="1"/>
  <c r="I122" i="1" s="1"/>
  <c r="D122" i="1"/>
  <c r="I289" i="4"/>
  <c r="F289" i="4"/>
  <c r="B289" i="4"/>
  <c r="C289" i="4" s="1"/>
  <c r="A290" i="4"/>
  <c r="D290" i="4" s="1"/>
  <c r="J289" i="4"/>
  <c r="H289" i="4"/>
  <c r="G289" i="4"/>
  <c r="D285" i="1" l="1"/>
  <c r="B285" i="1"/>
  <c r="A286" i="1"/>
  <c r="G122" i="4"/>
  <c r="G122" i="1"/>
  <c r="H290" i="4"/>
  <c r="G290" i="4"/>
  <c r="F290" i="4"/>
  <c r="B290" i="4"/>
  <c r="C290" i="4" s="1"/>
  <c r="A291" i="4"/>
  <c r="D291" i="4" s="1"/>
  <c r="J290" i="4"/>
  <c r="I290" i="4"/>
  <c r="D286" i="1" l="1"/>
  <c r="B286" i="1"/>
  <c r="A287" i="1"/>
  <c r="J122" i="4"/>
  <c r="H122" i="4"/>
  <c r="J122" i="1"/>
  <c r="H122" i="1"/>
  <c r="G291" i="4"/>
  <c r="A292" i="4"/>
  <c r="D292" i="4" s="1"/>
  <c r="B291" i="4"/>
  <c r="C291" i="4" s="1"/>
  <c r="J291" i="4"/>
  <c r="I291" i="4"/>
  <c r="H291" i="4"/>
  <c r="F291" i="4"/>
  <c r="D287" i="1" l="1"/>
  <c r="A288" i="1"/>
  <c r="B287" i="1"/>
  <c r="F123" i="4"/>
  <c r="I123" i="4" s="1"/>
  <c r="D123" i="4"/>
  <c r="F123" i="1"/>
  <c r="I123" i="1" s="1"/>
  <c r="D123" i="1"/>
  <c r="F292" i="4"/>
  <c r="A293" i="4"/>
  <c r="D293" i="4" s="1"/>
  <c r="B292" i="4"/>
  <c r="C292" i="4" s="1"/>
  <c r="J292" i="4"/>
  <c r="I292" i="4"/>
  <c r="H292" i="4"/>
  <c r="G292" i="4"/>
  <c r="D288" i="1" l="1"/>
  <c r="A289" i="1"/>
  <c r="B288" i="1"/>
  <c r="G123" i="4"/>
  <c r="G123" i="1"/>
  <c r="J293" i="4"/>
  <c r="I293" i="4"/>
  <c r="F293" i="4"/>
  <c r="B293" i="4"/>
  <c r="C293" i="4" s="1"/>
  <c r="A294" i="4"/>
  <c r="D294" i="4" s="1"/>
  <c r="H293" i="4"/>
  <c r="G293" i="4"/>
  <c r="D289" i="1" l="1"/>
  <c r="B289" i="1"/>
  <c r="A290" i="1"/>
  <c r="J123" i="4"/>
  <c r="H123" i="4"/>
  <c r="H123" i="1"/>
  <c r="J123" i="1"/>
  <c r="I294" i="4"/>
  <c r="H294" i="4"/>
  <c r="J294" i="4"/>
  <c r="G294" i="4"/>
  <c r="F294" i="4"/>
  <c r="B294" i="4"/>
  <c r="C294" i="4" s="1"/>
  <c r="A295" i="4"/>
  <c r="D295" i="4" s="1"/>
  <c r="D290" i="1" l="1"/>
  <c r="B290" i="1"/>
  <c r="A291" i="1"/>
  <c r="F124" i="4"/>
  <c r="I124" i="4" s="1"/>
  <c r="D124" i="4"/>
  <c r="F124" i="1"/>
  <c r="I124" i="1" s="1"/>
  <c r="D124" i="1"/>
  <c r="A296" i="4"/>
  <c r="D296" i="4" s="1"/>
  <c r="B295" i="4"/>
  <c r="C295" i="4" s="1"/>
  <c r="H295" i="4"/>
  <c r="G295" i="4"/>
  <c r="J295" i="4"/>
  <c r="I295" i="4"/>
  <c r="F295" i="4"/>
  <c r="D291" i="1" l="1"/>
  <c r="B291" i="1"/>
  <c r="A292" i="1"/>
  <c r="G124" i="4"/>
  <c r="G124" i="1"/>
  <c r="J296" i="4"/>
  <c r="G296" i="4"/>
  <c r="F296" i="4"/>
  <c r="B296" i="4"/>
  <c r="C296" i="4" s="1"/>
  <c r="A297" i="4"/>
  <c r="D297" i="4" s="1"/>
  <c r="I296" i="4"/>
  <c r="H296" i="4"/>
  <c r="D292" i="1" l="1"/>
  <c r="A293" i="1"/>
  <c r="B292" i="1"/>
  <c r="J124" i="4"/>
  <c r="H124" i="4"/>
  <c r="J124" i="1"/>
  <c r="H124" i="1"/>
  <c r="I297" i="4"/>
  <c r="F297" i="4"/>
  <c r="H297" i="4"/>
  <c r="G297" i="4"/>
  <c r="B297" i="4"/>
  <c r="C297" i="4" s="1"/>
  <c r="A298" i="4"/>
  <c r="D298" i="4" s="1"/>
  <c r="J297" i="4"/>
  <c r="D293" i="1" l="1"/>
  <c r="B293" i="1"/>
  <c r="A294" i="1"/>
  <c r="F125" i="4"/>
  <c r="I125" i="4" s="1"/>
  <c r="D125" i="4"/>
  <c r="F125" i="1"/>
  <c r="I125" i="1" s="1"/>
  <c r="D125" i="1"/>
  <c r="G125" i="1" s="1"/>
  <c r="H298" i="4"/>
  <c r="A299" i="4"/>
  <c r="D299" i="4" s="1"/>
  <c r="J298" i="4"/>
  <c r="I298" i="4"/>
  <c r="G298" i="4"/>
  <c r="F298" i="4"/>
  <c r="B298" i="4"/>
  <c r="C298" i="4" s="1"/>
  <c r="D294" i="1" l="1"/>
  <c r="B294" i="1"/>
  <c r="A295" i="1"/>
  <c r="G125" i="4"/>
  <c r="H125" i="1"/>
  <c r="J125" i="1"/>
  <c r="G299" i="4"/>
  <c r="A300" i="4"/>
  <c r="D300" i="4" s="1"/>
  <c r="B299" i="4"/>
  <c r="C299" i="4" s="1"/>
  <c r="J299" i="4"/>
  <c r="I299" i="4"/>
  <c r="H299" i="4"/>
  <c r="F299" i="4"/>
  <c r="D295" i="1" l="1"/>
  <c r="B295" i="1"/>
  <c r="A296" i="1"/>
  <c r="J125" i="4"/>
  <c r="H125" i="4"/>
  <c r="D126" i="1"/>
  <c r="F126" i="1"/>
  <c r="I126" i="1" s="1"/>
  <c r="F300" i="4"/>
  <c r="A301" i="4"/>
  <c r="D301" i="4" s="1"/>
  <c r="B300" i="4"/>
  <c r="C300" i="4" s="1"/>
  <c r="J300" i="4"/>
  <c r="G300" i="4"/>
  <c r="I300" i="4"/>
  <c r="H300" i="4"/>
  <c r="D296" i="1" l="1"/>
  <c r="A297" i="1"/>
  <c r="B296" i="1"/>
  <c r="F126" i="4"/>
  <c r="I126" i="4" s="1"/>
  <c r="D126" i="4"/>
  <c r="G126" i="1"/>
  <c r="J301" i="4"/>
  <c r="I301" i="4"/>
  <c r="A302" i="4"/>
  <c r="D302" i="4" s="1"/>
  <c r="H301" i="4"/>
  <c r="G301" i="4"/>
  <c r="F301" i="4"/>
  <c r="B301" i="4"/>
  <c r="C301" i="4" s="1"/>
  <c r="D297" i="1" l="1"/>
  <c r="B297" i="1"/>
  <c r="A298" i="1"/>
  <c r="G126" i="4"/>
  <c r="H126" i="1"/>
  <c r="J126" i="1"/>
  <c r="I302" i="4"/>
  <c r="H302" i="4"/>
  <c r="A303" i="4"/>
  <c r="D303" i="4" s="1"/>
  <c r="J302" i="4"/>
  <c r="G302" i="4"/>
  <c r="F302" i="4"/>
  <c r="B302" i="4"/>
  <c r="C302" i="4" s="1"/>
  <c r="D298" i="1" l="1"/>
  <c r="A299" i="1"/>
  <c r="B298" i="1"/>
  <c r="J126" i="4"/>
  <c r="H126" i="4"/>
  <c r="F127" i="1"/>
  <c r="I127" i="1" s="1"/>
  <c r="D127" i="1"/>
  <c r="A304" i="4"/>
  <c r="D304" i="4" s="1"/>
  <c r="B303" i="4"/>
  <c r="C303" i="4" s="1"/>
  <c r="H303" i="4"/>
  <c r="G303" i="4"/>
  <c r="J303" i="4"/>
  <c r="I303" i="4"/>
  <c r="F303" i="4"/>
  <c r="D299" i="1" l="1"/>
  <c r="A300" i="1"/>
  <c r="B299" i="1"/>
  <c r="F127" i="4"/>
  <c r="I127" i="4" s="1"/>
  <c r="D127" i="4"/>
  <c r="G127" i="1"/>
  <c r="J304" i="4"/>
  <c r="G304" i="4"/>
  <c r="F304" i="4"/>
  <c r="I304" i="4"/>
  <c r="H304" i="4"/>
  <c r="B304" i="4"/>
  <c r="C304" i="4" s="1"/>
  <c r="A305" i="4"/>
  <c r="D305" i="4" s="1"/>
  <c r="D300" i="1" l="1"/>
  <c r="A301" i="1"/>
  <c r="B300" i="1"/>
  <c r="G127" i="4"/>
  <c r="H127" i="1"/>
  <c r="J127" i="1"/>
  <c r="I305" i="4"/>
  <c r="F305" i="4"/>
  <c r="A306" i="4"/>
  <c r="D306" i="4" s="1"/>
  <c r="J305" i="4"/>
  <c r="H305" i="4"/>
  <c r="G305" i="4"/>
  <c r="B305" i="4"/>
  <c r="C305" i="4" s="1"/>
  <c r="D301" i="1" l="1"/>
  <c r="A302" i="1"/>
  <c r="B301" i="1"/>
  <c r="J127" i="4"/>
  <c r="H127" i="4"/>
  <c r="F128" i="1"/>
  <c r="I128" i="1" s="1"/>
  <c r="D128" i="1"/>
  <c r="H306" i="4"/>
  <c r="B306" i="4"/>
  <c r="C306" i="4" s="1"/>
  <c r="A307" i="4"/>
  <c r="D307" i="4" s="1"/>
  <c r="J306" i="4"/>
  <c r="I306" i="4"/>
  <c r="G306" i="4"/>
  <c r="F306" i="4"/>
  <c r="D302" i="1" l="1"/>
  <c r="B302" i="1"/>
  <c r="A303" i="1"/>
  <c r="F128" i="4"/>
  <c r="I128" i="4" s="1"/>
  <c r="D128" i="4"/>
  <c r="G128" i="1"/>
  <c r="A308" i="4"/>
  <c r="D308" i="4" s="1"/>
  <c r="G307" i="4"/>
  <c r="H307" i="4"/>
  <c r="B307" i="4"/>
  <c r="C307" i="4" s="1"/>
  <c r="I307" i="4"/>
  <c r="F307" i="4"/>
  <c r="J307" i="4"/>
  <c r="D303" i="1" l="1"/>
  <c r="B303" i="1"/>
  <c r="A304" i="1"/>
  <c r="G128" i="4"/>
  <c r="H128" i="1"/>
  <c r="J128" i="1"/>
  <c r="J308" i="4"/>
  <c r="F308" i="4"/>
  <c r="I308" i="4"/>
  <c r="A309" i="4"/>
  <c r="D309" i="4" s="1"/>
  <c r="H308" i="4"/>
  <c r="G308" i="4"/>
  <c r="B308" i="4"/>
  <c r="C308" i="4" s="1"/>
  <c r="D304" i="1" l="1"/>
  <c r="A305" i="1"/>
  <c r="B304" i="1"/>
  <c r="J128" i="4"/>
  <c r="H128" i="4"/>
  <c r="F129" i="1"/>
  <c r="I129" i="1" s="1"/>
  <c r="D129" i="1"/>
  <c r="I309" i="4"/>
  <c r="A310" i="4"/>
  <c r="D310" i="4" s="1"/>
  <c r="G309" i="4"/>
  <c r="F309" i="4"/>
  <c r="H309" i="4"/>
  <c r="B309" i="4"/>
  <c r="C309" i="4" s="1"/>
  <c r="J309" i="4"/>
  <c r="D305" i="1" l="1"/>
  <c r="B305" i="1"/>
  <c r="A306" i="1"/>
  <c r="F129" i="4"/>
  <c r="I129" i="4" s="1"/>
  <c r="D129" i="4"/>
  <c r="G129" i="1"/>
  <c r="H310" i="4"/>
  <c r="I310" i="4"/>
  <c r="G310" i="4"/>
  <c r="A311" i="4"/>
  <c r="D311" i="4" s="1"/>
  <c r="J310" i="4"/>
  <c r="F310" i="4"/>
  <c r="B310" i="4"/>
  <c r="C310" i="4" s="1"/>
  <c r="D306" i="1" l="1"/>
  <c r="B306" i="1"/>
  <c r="A307" i="1"/>
  <c r="G129" i="4"/>
  <c r="H129" i="1"/>
  <c r="J129" i="1"/>
  <c r="G311" i="4"/>
  <c r="A312" i="4"/>
  <c r="D312" i="4" s="1"/>
  <c r="B311" i="4"/>
  <c r="C311" i="4" s="1"/>
  <c r="J311" i="4"/>
  <c r="I311" i="4"/>
  <c r="F311" i="4"/>
  <c r="H311" i="4"/>
  <c r="D307" i="1" l="1"/>
  <c r="A308" i="1"/>
  <c r="B307" i="1"/>
  <c r="J129" i="4"/>
  <c r="H129" i="4"/>
  <c r="F130" i="1"/>
  <c r="I130" i="1" s="1"/>
  <c r="D130" i="1"/>
  <c r="F312" i="4"/>
  <c r="J312" i="4"/>
  <c r="H312" i="4"/>
  <c r="A313" i="4"/>
  <c r="D313" i="4" s="1"/>
  <c r="I312" i="4"/>
  <c r="G312" i="4"/>
  <c r="B312" i="4"/>
  <c r="C312" i="4" s="1"/>
  <c r="D308" i="1" l="1"/>
  <c r="B308" i="1"/>
  <c r="A309" i="1"/>
  <c r="F130" i="4"/>
  <c r="I130" i="4" s="1"/>
  <c r="D130" i="4"/>
  <c r="G130" i="1"/>
  <c r="I313" i="4"/>
  <c r="J313" i="4"/>
  <c r="G313" i="4"/>
  <c r="B313" i="4"/>
  <c r="C313" i="4" s="1"/>
  <c r="H313" i="4"/>
  <c r="F313" i="4"/>
  <c r="A314" i="4"/>
  <c r="D314" i="4" s="1"/>
  <c r="D309" i="1" l="1"/>
  <c r="B309" i="1"/>
  <c r="A310" i="1"/>
  <c r="G130" i="4"/>
  <c r="H130" i="1"/>
  <c r="J130" i="1"/>
  <c r="H314" i="4"/>
  <c r="A315" i="4"/>
  <c r="D315" i="4" s="1"/>
  <c r="I314" i="4"/>
  <c r="B314" i="4"/>
  <c r="C314" i="4" s="1"/>
  <c r="J314" i="4"/>
  <c r="G314" i="4"/>
  <c r="F314" i="4"/>
  <c r="D310" i="1" l="1"/>
  <c r="A311" i="1"/>
  <c r="B310" i="1"/>
  <c r="J130" i="4"/>
  <c r="H130" i="4"/>
  <c r="F131" i="1"/>
  <c r="I131" i="1" s="1"/>
  <c r="D131" i="1"/>
  <c r="A316" i="4"/>
  <c r="D316" i="4" s="1"/>
  <c r="B315" i="4"/>
  <c r="C315" i="4" s="1"/>
  <c r="G315" i="4"/>
  <c r="J315" i="4"/>
  <c r="F315" i="4"/>
  <c r="I315" i="4"/>
  <c r="H315" i="4"/>
  <c r="D311" i="1" l="1"/>
  <c r="A312" i="1"/>
  <c r="B311" i="1"/>
  <c r="F131" i="4"/>
  <c r="I131" i="4" s="1"/>
  <c r="D131" i="4"/>
  <c r="G131" i="1"/>
  <c r="J316" i="4"/>
  <c r="F316" i="4"/>
  <c r="H316" i="4"/>
  <c r="G316" i="4"/>
  <c r="B316" i="4"/>
  <c r="C316" i="4" s="1"/>
  <c r="A317" i="4"/>
  <c r="D317" i="4" s="1"/>
  <c r="I316" i="4"/>
  <c r="D312" i="1" l="1"/>
  <c r="A313" i="1"/>
  <c r="B312" i="1"/>
  <c r="G131" i="4"/>
  <c r="H131" i="1"/>
  <c r="J131" i="1"/>
  <c r="I317" i="4"/>
  <c r="F317" i="4"/>
  <c r="B317" i="4"/>
  <c r="C317" i="4" s="1"/>
  <c r="J317" i="4"/>
  <c r="H317" i="4"/>
  <c r="A318" i="4"/>
  <c r="D318" i="4" s="1"/>
  <c r="G317" i="4"/>
  <c r="D313" i="1" l="1"/>
  <c r="A314" i="1"/>
  <c r="B313" i="1"/>
  <c r="J131" i="4"/>
  <c r="H131" i="4"/>
  <c r="F132" i="1"/>
  <c r="I132" i="1" s="1"/>
  <c r="D132" i="1"/>
  <c r="H318" i="4"/>
  <c r="G318" i="4"/>
  <c r="A319" i="4"/>
  <c r="D319" i="4" s="1"/>
  <c r="J318" i="4"/>
  <c r="F318" i="4"/>
  <c r="B318" i="4"/>
  <c r="C318" i="4" s="1"/>
  <c r="I318" i="4"/>
  <c r="D314" i="1" l="1"/>
  <c r="B314" i="1"/>
  <c r="A315" i="1"/>
  <c r="F132" i="4"/>
  <c r="I132" i="4" s="1"/>
  <c r="D132" i="4"/>
  <c r="G132" i="1"/>
  <c r="G319" i="4"/>
  <c r="A320" i="4"/>
  <c r="D320" i="4" s="1"/>
  <c r="B319" i="4"/>
  <c r="C319" i="4" s="1"/>
  <c r="I319" i="4"/>
  <c r="F319" i="4"/>
  <c r="J319" i="4"/>
  <c r="H319" i="4"/>
  <c r="D315" i="1" l="1"/>
  <c r="B315" i="1"/>
  <c r="A316" i="1"/>
  <c r="G132" i="4"/>
  <c r="J132" i="1"/>
  <c r="H132" i="1"/>
  <c r="F320" i="4"/>
  <c r="A321" i="4"/>
  <c r="D321" i="4" s="1"/>
  <c r="J320" i="4"/>
  <c r="H320" i="4"/>
  <c r="B320" i="4"/>
  <c r="C320" i="4" s="1"/>
  <c r="I320" i="4"/>
  <c r="G320" i="4"/>
  <c r="D316" i="1" l="1"/>
  <c r="B316" i="1"/>
  <c r="A317" i="1"/>
  <c r="J132" i="4"/>
  <c r="H132" i="4"/>
  <c r="F133" i="1"/>
  <c r="I133" i="1" s="1"/>
  <c r="D133" i="1"/>
  <c r="J321" i="4"/>
  <c r="I321" i="4"/>
  <c r="B321" i="4"/>
  <c r="C321" i="4" s="1"/>
  <c r="G321" i="4"/>
  <c r="F321" i="4"/>
  <c r="A322" i="4"/>
  <c r="D322" i="4" s="1"/>
  <c r="H321" i="4"/>
  <c r="D317" i="1" l="1"/>
  <c r="B317" i="1"/>
  <c r="A318" i="1"/>
  <c r="F133" i="4"/>
  <c r="I133" i="4" s="1"/>
  <c r="D133" i="4"/>
  <c r="G133" i="1"/>
  <c r="I322" i="4"/>
  <c r="H322" i="4"/>
  <c r="F322" i="4"/>
  <c r="B322" i="4"/>
  <c r="C322" i="4" s="1"/>
  <c r="A323" i="4"/>
  <c r="D323" i="4" s="1"/>
  <c r="J322" i="4"/>
  <c r="G322" i="4"/>
  <c r="D318" i="1" l="1"/>
  <c r="B318" i="1"/>
  <c r="A319" i="1"/>
  <c r="G133" i="4"/>
  <c r="J133" i="1"/>
  <c r="H133" i="1"/>
  <c r="A324" i="4"/>
  <c r="D324" i="4" s="1"/>
  <c r="B323" i="4"/>
  <c r="C323" i="4" s="1"/>
  <c r="H323" i="4"/>
  <c r="G323" i="4"/>
  <c r="J323" i="4"/>
  <c r="F323" i="4"/>
  <c r="I323" i="4"/>
  <c r="D319" i="1" l="1"/>
  <c r="A320" i="1"/>
  <c r="B319" i="1"/>
  <c r="J133" i="4"/>
  <c r="H133" i="4"/>
  <c r="F134" i="1"/>
  <c r="I134" i="1" s="1"/>
  <c r="D134" i="1"/>
  <c r="J324" i="4"/>
  <c r="G324" i="4"/>
  <c r="F324" i="4"/>
  <c r="A325" i="4"/>
  <c r="D325" i="4" s="1"/>
  <c r="H324" i="4"/>
  <c r="B324" i="4"/>
  <c r="C324" i="4" s="1"/>
  <c r="I324" i="4"/>
  <c r="D320" i="1" l="1"/>
  <c r="A321" i="1"/>
  <c r="B320" i="1"/>
  <c r="F134" i="4"/>
  <c r="I134" i="4" s="1"/>
  <c r="D134" i="4"/>
  <c r="G134" i="1"/>
  <c r="I325" i="4"/>
  <c r="F325" i="4"/>
  <c r="A326" i="4"/>
  <c r="D326" i="4" s="1"/>
  <c r="J325" i="4"/>
  <c r="H325" i="4"/>
  <c r="G325" i="4"/>
  <c r="B325" i="4"/>
  <c r="C325" i="4" s="1"/>
  <c r="D321" i="1" l="1"/>
  <c r="B321" i="1"/>
  <c r="A322" i="1"/>
  <c r="G134" i="4"/>
  <c r="J134" i="1"/>
  <c r="H134" i="1"/>
  <c r="H326" i="4"/>
  <c r="I326" i="4"/>
  <c r="F326" i="4"/>
  <c r="A327" i="4"/>
  <c r="D327" i="4" s="1"/>
  <c r="J326" i="4"/>
  <c r="G326" i="4"/>
  <c r="B326" i="4"/>
  <c r="C326" i="4" s="1"/>
  <c r="D322" i="1" l="1"/>
  <c r="A323" i="1"/>
  <c r="B322" i="1"/>
  <c r="J134" i="4"/>
  <c r="H134" i="4"/>
  <c r="F135" i="1"/>
  <c r="I135" i="1" s="1"/>
  <c r="D135" i="1"/>
  <c r="G327" i="4"/>
  <c r="A328" i="4"/>
  <c r="D328" i="4" s="1"/>
  <c r="B327" i="4"/>
  <c r="C327" i="4" s="1"/>
  <c r="I327" i="4"/>
  <c r="F327" i="4"/>
  <c r="J327" i="4"/>
  <c r="H327" i="4"/>
  <c r="D323" i="1" l="1"/>
  <c r="A324" i="1"/>
  <c r="B323" i="1"/>
  <c r="F135" i="4"/>
  <c r="I135" i="4" s="1"/>
  <c r="D135" i="4"/>
  <c r="G135" i="1"/>
  <c r="F328" i="4"/>
  <c r="A329" i="4"/>
  <c r="D329" i="4" s="1"/>
  <c r="B328" i="4"/>
  <c r="C328" i="4" s="1"/>
  <c r="J328" i="4"/>
  <c r="I328" i="4"/>
  <c r="H328" i="4"/>
  <c r="G328" i="4"/>
  <c r="D324" i="1" l="1"/>
  <c r="B324" i="1"/>
  <c r="A325" i="1"/>
  <c r="G135" i="4"/>
  <c r="J135" i="1"/>
  <c r="H135" i="1"/>
  <c r="J329" i="4"/>
  <c r="I329" i="4"/>
  <c r="G329" i="4"/>
  <c r="A330" i="4"/>
  <c r="D330" i="4" s="1"/>
  <c r="H329" i="4"/>
  <c r="F329" i="4"/>
  <c r="B329" i="4"/>
  <c r="C329" i="4" s="1"/>
  <c r="D325" i="1" l="1"/>
  <c r="B325" i="1"/>
  <c r="A326" i="1"/>
  <c r="J135" i="4"/>
  <c r="H135" i="4"/>
  <c r="F136" i="1"/>
  <c r="I136" i="1" s="1"/>
  <c r="D136" i="1"/>
  <c r="I330" i="4"/>
  <c r="H330" i="4"/>
  <c r="A331" i="4"/>
  <c r="D331" i="4" s="1"/>
  <c r="G330" i="4"/>
  <c r="B330" i="4"/>
  <c r="C330" i="4" s="1"/>
  <c r="J330" i="4"/>
  <c r="F330" i="4"/>
  <c r="D326" i="1" l="1"/>
  <c r="A327" i="1"/>
  <c r="B326" i="1"/>
  <c r="F136" i="4"/>
  <c r="I136" i="4" s="1"/>
  <c r="D136" i="4"/>
  <c r="G136" i="1"/>
  <c r="A332" i="4"/>
  <c r="D332" i="4" s="1"/>
  <c r="B331" i="4"/>
  <c r="C331" i="4" s="1"/>
  <c r="H331" i="4"/>
  <c r="G331" i="4"/>
  <c r="I331" i="4"/>
  <c r="F331" i="4"/>
  <c r="J331" i="4"/>
  <c r="D327" i="1" l="1"/>
  <c r="B327" i="1"/>
  <c r="A328" i="1"/>
  <c r="G136" i="4"/>
  <c r="H136" i="1"/>
  <c r="J136" i="1"/>
  <c r="J332" i="4"/>
  <c r="G332" i="4"/>
  <c r="F332" i="4"/>
  <c r="B332" i="4"/>
  <c r="C332" i="4" s="1"/>
  <c r="A333" i="4"/>
  <c r="D333" i="4" s="1"/>
  <c r="I332" i="4"/>
  <c r="H332" i="4"/>
  <c r="D328" i="1" l="1"/>
  <c r="B328" i="1"/>
  <c r="A329" i="1"/>
  <c r="J136" i="4"/>
  <c r="H136" i="4"/>
  <c r="F137" i="1"/>
  <c r="I137" i="1" s="1"/>
  <c r="D137" i="1"/>
  <c r="G137" i="1" s="1"/>
  <c r="I333" i="4"/>
  <c r="F333" i="4"/>
  <c r="J333" i="4"/>
  <c r="G333" i="4"/>
  <c r="B333" i="4"/>
  <c r="C333" i="4" s="1"/>
  <c r="A334" i="4"/>
  <c r="D334" i="4" s="1"/>
  <c r="H333" i="4"/>
  <c r="D329" i="1" l="1"/>
  <c r="B329" i="1"/>
  <c r="A330" i="1"/>
  <c r="F137" i="4"/>
  <c r="I137" i="4" s="1"/>
  <c r="D137" i="4"/>
  <c r="H137" i="1"/>
  <c r="J137" i="1"/>
  <c r="H334" i="4"/>
  <c r="J334" i="4"/>
  <c r="G334" i="4"/>
  <c r="F334" i="4"/>
  <c r="B334" i="4"/>
  <c r="C334" i="4" s="1"/>
  <c r="A335" i="4"/>
  <c r="D335" i="4" s="1"/>
  <c r="I334" i="4"/>
  <c r="D330" i="1" l="1"/>
  <c r="B330" i="1"/>
  <c r="A331" i="1"/>
  <c r="G137" i="4"/>
  <c r="D138" i="1"/>
  <c r="F138" i="1"/>
  <c r="I138" i="1" s="1"/>
  <c r="G335" i="4"/>
  <c r="A336" i="4"/>
  <c r="D336" i="4" s="1"/>
  <c r="B335" i="4"/>
  <c r="C335" i="4" s="1"/>
  <c r="J335" i="4"/>
  <c r="I335" i="4"/>
  <c r="H335" i="4"/>
  <c r="F335" i="4"/>
  <c r="D331" i="1" l="1"/>
  <c r="B331" i="1"/>
  <c r="A332" i="1"/>
  <c r="J137" i="4"/>
  <c r="H137" i="4"/>
  <c r="G138" i="1"/>
  <c r="F336" i="4"/>
  <c r="A337" i="4"/>
  <c r="D337" i="4" s="1"/>
  <c r="B336" i="4"/>
  <c r="C336" i="4" s="1"/>
  <c r="J336" i="4"/>
  <c r="H336" i="4"/>
  <c r="I336" i="4"/>
  <c r="G336" i="4"/>
  <c r="D332" i="1" l="1"/>
  <c r="B332" i="1"/>
  <c r="A333" i="1"/>
  <c r="F138" i="4"/>
  <c r="I138" i="4" s="1"/>
  <c r="D138" i="4"/>
  <c r="H138" i="1"/>
  <c r="J138" i="1"/>
  <c r="J337" i="4"/>
  <c r="I337" i="4"/>
  <c r="H337" i="4"/>
  <c r="F337" i="4"/>
  <c r="B337" i="4"/>
  <c r="C337" i="4" s="1"/>
  <c r="A338" i="4"/>
  <c r="D338" i="4" s="1"/>
  <c r="G337" i="4"/>
  <c r="D333" i="1" l="1"/>
  <c r="B333" i="1"/>
  <c r="A334" i="1"/>
  <c r="G138" i="4"/>
  <c r="F139" i="1"/>
  <c r="I139" i="1" s="1"/>
  <c r="D139" i="1"/>
  <c r="J338" i="4"/>
  <c r="I338" i="4"/>
  <c r="H338" i="4"/>
  <c r="B338" i="4"/>
  <c r="C338" i="4" s="1"/>
  <c r="A339" i="4"/>
  <c r="D339" i="4" s="1"/>
  <c r="G338" i="4"/>
  <c r="F338" i="4"/>
  <c r="D334" i="1" l="1"/>
  <c r="B334" i="1"/>
  <c r="A335" i="1"/>
  <c r="J138" i="4"/>
  <c r="H138" i="4"/>
  <c r="G139" i="1"/>
  <c r="I339" i="4"/>
  <c r="A340" i="4"/>
  <c r="D340" i="4" s="1"/>
  <c r="J339" i="4"/>
  <c r="H339" i="4"/>
  <c r="F339" i="4"/>
  <c r="G339" i="4"/>
  <c r="B339" i="4"/>
  <c r="C339" i="4" s="1"/>
  <c r="D335" i="1" l="1"/>
  <c r="B335" i="1"/>
  <c r="A336" i="1"/>
  <c r="F139" i="4"/>
  <c r="I139" i="4" s="1"/>
  <c r="D139" i="4"/>
  <c r="H139" i="1"/>
  <c r="J139" i="1"/>
  <c r="H340" i="4"/>
  <c r="F340" i="4"/>
  <c r="A341" i="4"/>
  <c r="D341" i="4" s="1"/>
  <c r="I340" i="4"/>
  <c r="G340" i="4"/>
  <c r="J340" i="4"/>
  <c r="B340" i="4"/>
  <c r="C340" i="4" s="1"/>
  <c r="D336" i="1" l="1"/>
  <c r="B336" i="1"/>
  <c r="A337" i="1"/>
  <c r="G139" i="4"/>
  <c r="F140" i="1"/>
  <c r="I140" i="1" s="1"/>
  <c r="D140" i="1"/>
  <c r="A342" i="4"/>
  <c r="D342" i="4" s="1"/>
  <c r="B341" i="4"/>
  <c r="C341" i="4" s="1"/>
  <c r="G341" i="4"/>
  <c r="H341" i="4"/>
  <c r="I341" i="4"/>
  <c r="J341" i="4"/>
  <c r="F341" i="4"/>
  <c r="D337" i="1" l="1"/>
  <c r="B337" i="1"/>
  <c r="A338" i="1"/>
  <c r="J139" i="4"/>
  <c r="H139" i="4"/>
  <c r="G140" i="1"/>
  <c r="J342" i="4"/>
  <c r="F342" i="4"/>
  <c r="I342" i="4"/>
  <c r="H342" i="4"/>
  <c r="G342" i="4"/>
  <c r="B342" i="4"/>
  <c r="C342" i="4" s="1"/>
  <c r="A343" i="4"/>
  <c r="D343" i="4" s="1"/>
  <c r="D338" i="1" l="1"/>
  <c r="A339" i="1"/>
  <c r="B338" i="1"/>
  <c r="F140" i="4"/>
  <c r="I140" i="4" s="1"/>
  <c r="D140" i="4"/>
  <c r="H140" i="1"/>
  <c r="J140" i="1"/>
  <c r="I343" i="4"/>
  <c r="A344" i="4"/>
  <c r="D344" i="4" s="1"/>
  <c r="G343" i="4"/>
  <c r="F343" i="4"/>
  <c r="H343" i="4"/>
  <c r="B343" i="4"/>
  <c r="C343" i="4" s="1"/>
  <c r="J343" i="4"/>
  <c r="D339" i="1" l="1"/>
  <c r="A340" i="1"/>
  <c r="B339" i="1"/>
  <c r="G140" i="4"/>
  <c r="F141" i="1"/>
  <c r="I141" i="1" s="1"/>
  <c r="D141" i="1"/>
  <c r="H344" i="4"/>
  <c r="I344" i="4"/>
  <c r="G344" i="4"/>
  <c r="A345" i="4"/>
  <c r="D345" i="4" s="1"/>
  <c r="F344" i="4"/>
  <c r="B344" i="4"/>
  <c r="C344" i="4" s="1"/>
  <c r="J344" i="4"/>
  <c r="D340" i="1" l="1"/>
  <c r="B340" i="1"/>
  <c r="A341" i="1"/>
  <c r="J140" i="4"/>
  <c r="H140" i="4"/>
  <c r="G141" i="1"/>
  <c r="G345" i="4"/>
  <c r="A346" i="4"/>
  <c r="D346" i="4" s="1"/>
  <c r="B345" i="4"/>
  <c r="C345" i="4" s="1"/>
  <c r="J345" i="4"/>
  <c r="I345" i="4"/>
  <c r="F345" i="4"/>
  <c r="H345" i="4"/>
  <c r="D341" i="1" l="1"/>
  <c r="A342" i="1"/>
  <c r="B341" i="1"/>
  <c r="F141" i="4"/>
  <c r="I141" i="4" s="1"/>
  <c r="D141" i="4"/>
  <c r="J141" i="1"/>
  <c r="H141" i="1"/>
  <c r="F346" i="4"/>
  <c r="J346" i="4"/>
  <c r="A347" i="4"/>
  <c r="D347" i="4" s="1"/>
  <c r="I346" i="4"/>
  <c r="G346" i="4"/>
  <c r="B346" i="4"/>
  <c r="C346" i="4" s="1"/>
  <c r="H346" i="4"/>
  <c r="D342" i="1" l="1"/>
  <c r="A343" i="1"/>
  <c r="B342" i="1"/>
  <c r="G141" i="4"/>
  <c r="F142" i="1"/>
  <c r="I142" i="1" s="1"/>
  <c r="D142" i="1"/>
  <c r="I347" i="4"/>
  <c r="G347" i="4"/>
  <c r="B347" i="4"/>
  <c r="C347" i="4" s="1"/>
  <c r="F347" i="4"/>
  <c r="A348" i="4"/>
  <c r="D348" i="4" s="1"/>
  <c r="J347" i="4"/>
  <c r="H347" i="4"/>
  <c r="D343" i="1" l="1"/>
  <c r="B343" i="1"/>
  <c r="A344" i="1"/>
  <c r="J141" i="4"/>
  <c r="H141" i="4"/>
  <c r="G142" i="1"/>
  <c r="H348" i="4"/>
  <c r="I348" i="4"/>
  <c r="B348" i="4"/>
  <c r="C348" i="4" s="1"/>
  <c r="J348" i="4"/>
  <c r="F348" i="4"/>
  <c r="A349" i="4"/>
  <c r="D349" i="4" s="1"/>
  <c r="G348" i="4"/>
  <c r="D344" i="1" l="1"/>
  <c r="B344" i="1"/>
  <c r="A345" i="1"/>
  <c r="F142" i="4"/>
  <c r="I142" i="4" s="1"/>
  <c r="D142" i="4"/>
  <c r="H142" i="1"/>
  <c r="J142" i="1"/>
  <c r="A350" i="4"/>
  <c r="D350" i="4" s="1"/>
  <c r="B349" i="4"/>
  <c r="C349" i="4" s="1"/>
  <c r="G349" i="4"/>
  <c r="J349" i="4"/>
  <c r="F349" i="4"/>
  <c r="I349" i="4"/>
  <c r="H349" i="4"/>
  <c r="D345" i="1" l="1"/>
  <c r="B345" i="1"/>
  <c r="A346" i="1"/>
  <c r="G142" i="4"/>
  <c r="F143" i="1"/>
  <c r="I143" i="1" s="1"/>
  <c r="D143" i="1"/>
  <c r="J350" i="4"/>
  <c r="F350" i="4"/>
  <c r="H350" i="4"/>
  <c r="G350" i="4"/>
  <c r="I350" i="4"/>
  <c r="B350" i="4"/>
  <c r="C350" i="4" s="1"/>
  <c r="A351" i="4"/>
  <c r="D351" i="4" s="1"/>
  <c r="D346" i="1" l="1"/>
  <c r="B346" i="1"/>
  <c r="A347" i="1"/>
  <c r="J142" i="4"/>
  <c r="H142" i="4"/>
  <c r="G143" i="1"/>
  <c r="I351" i="4"/>
  <c r="B351" i="4"/>
  <c r="C351" i="4" s="1"/>
  <c r="J351" i="4"/>
  <c r="H351" i="4"/>
  <c r="A352" i="4"/>
  <c r="D352" i="4" s="1"/>
  <c r="G351" i="4"/>
  <c r="F351" i="4"/>
  <c r="D347" i="1" l="1"/>
  <c r="A348" i="1"/>
  <c r="B347" i="1"/>
  <c r="F143" i="4"/>
  <c r="I143" i="4" s="1"/>
  <c r="D143" i="4"/>
  <c r="J143" i="1"/>
  <c r="H143" i="1"/>
  <c r="H352" i="4"/>
  <c r="A353" i="4"/>
  <c r="D353" i="4" s="1"/>
  <c r="J352" i="4"/>
  <c r="G352" i="4"/>
  <c r="B352" i="4"/>
  <c r="C352" i="4" s="1"/>
  <c r="I352" i="4"/>
  <c r="F352" i="4"/>
  <c r="D348" i="1" l="1"/>
  <c r="B348" i="1"/>
  <c r="A349" i="1"/>
  <c r="G143" i="4"/>
  <c r="F144" i="1"/>
  <c r="I144" i="1" s="1"/>
  <c r="D144" i="1"/>
  <c r="G353" i="4"/>
  <c r="A354" i="4"/>
  <c r="D354" i="4" s="1"/>
  <c r="B353" i="4"/>
  <c r="C353" i="4" s="1"/>
  <c r="F353" i="4"/>
  <c r="J353" i="4"/>
  <c r="I353" i="4"/>
  <c r="H353" i="4"/>
  <c r="D349" i="1" l="1"/>
  <c r="B349" i="1"/>
  <c r="A350" i="1"/>
  <c r="J143" i="4"/>
  <c r="H143" i="4"/>
  <c r="G144" i="1"/>
  <c r="F354" i="4"/>
  <c r="J354" i="4"/>
  <c r="H354" i="4"/>
  <c r="B354" i="4"/>
  <c r="C354" i="4" s="1"/>
  <c r="A355" i="4"/>
  <c r="D355" i="4" s="1"/>
  <c r="G354" i="4"/>
  <c r="I354" i="4"/>
  <c r="D350" i="1" l="1"/>
  <c r="B350" i="1"/>
  <c r="A351" i="1"/>
  <c r="F144" i="4"/>
  <c r="I144" i="4" s="1"/>
  <c r="D144" i="4"/>
  <c r="J144" i="1"/>
  <c r="H144" i="1"/>
  <c r="J355" i="4"/>
  <c r="I355" i="4"/>
  <c r="A356" i="4"/>
  <c r="D356" i="4" s="1"/>
  <c r="F355" i="4"/>
  <c r="H355" i="4"/>
  <c r="G355" i="4"/>
  <c r="B355" i="4"/>
  <c r="C355" i="4" s="1"/>
  <c r="D351" i="1" l="1"/>
  <c r="A352" i="1"/>
  <c r="B351" i="1"/>
  <c r="G144" i="4"/>
  <c r="F145" i="1"/>
  <c r="I145" i="1" s="1"/>
  <c r="D145" i="1"/>
  <c r="I356" i="4"/>
  <c r="H356" i="4"/>
  <c r="J356" i="4"/>
  <c r="G356" i="4"/>
  <c r="F356" i="4"/>
  <c r="B356" i="4"/>
  <c r="C356" i="4" s="1"/>
  <c r="A357" i="4"/>
  <c r="D357" i="4" s="1"/>
  <c r="D352" i="1" l="1"/>
  <c r="B352" i="1"/>
  <c r="A353" i="1"/>
  <c r="J144" i="4"/>
  <c r="H144" i="4"/>
  <c r="G145" i="1"/>
  <c r="A358" i="4"/>
  <c r="D358" i="4" s="1"/>
  <c r="B357" i="4"/>
  <c r="C357" i="4" s="1"/>
  <c r="H357" i="4"/>
  <c r="G357" i="4"/>
  <c r="J357" i="4"/>
  <c r="I357" i="4"/>
  <c r="F357" i="4"/>
  <c r="D353" i="1" l="1"/>
  <c r="B353" i="1"/>
  <c r="A354" i="1"/>
  <c r="F145" i="4"/>
  <c r="I145" i="4" s="1"/>
  <c r="D145" i="4"/>
  <c r="J145" i="1"/>
  <c r="H145" i="1"/>
  <c r="J358" i="4"/>
  <c r="G358" i="4"/>
  <c r="F358" i="4"/>
  <c r="I358" i="4"/>
  <c r="B358" i="4"/>
  <c r="C358" i="4" s="1"/>
  <c r="A359" i="4"/>
  <c r="D359" i="4" s="1"/>
  <c r="H358" i="4"/>
  <c r="D354" i="1" l="1"/>
  <c r="B354" i="1"/>
  <c r="A355" i="1"/>
  <c r="G145" i="4"/>
  <c r="F146" i="1"/>
  <c r="I146" i="1" s="1"/>
  <c r="D146" i="1"/>
  <c r="I359" i="4"/>
  <c r="F359" i="4"/>
  <c r="H359" i="4"/>
  <c r="G359" i="4"/>
  <c r="A360" i="4"/>
  <c r="D360" i="4" s="1"/>
  <c r="J359" i="4"/>
  <c r="B359" i="4"/>
  <c r="C359" i="4" s="1"/>
  <c r="D355" i="1" l="1"/>
  <c r="B355" i="1"/>
  <c r="A356" i="1"/>
  <c r="J145" i="4"/>
  <c r="H145" i="4"/>
  <c r="G146" i="1"/>
  <c r="H360" i="4"/>
  <c r="B360" i="4"/>
  <c r="C360" i="4" s="1"/>
  <c r="A361" i="4"/>
  <c r="D361" i="4" s="1"/>
  <c r="J360" i="4"/>
  <c r="G360" i="4"/>
  <c r="F360" i="4"/>
  <c r="I360" i="4"/>
  <c r="D356" i="1" l="1"/>
  <c r="B356" i="1"/>
  <c r="A357" i="1"/>
  <c r="F146" i="4"/>
  <c r="I146" i="4" s="1"/>
  <c r="D146" i="4"/>
  <c r="H146" i="1"/>
  <c r="J146" i="1"/>
  <c r="G361" i="4"/>
  <c r="A362" i="4"/>
  <c r="D362" i="4" s="1"/>
  <c r="B361" i="4"/>
  <c r="C361" i="4" s="1"/>
  <c r="H361" i="4"/>
  <c r="I361" i="4"/>
  <c r="J361" i="4"/>
  <c r="F361" i="4"/>
  <c r="D357" i="1" l="1"/>
  <c r="B357" i="1"/>
  <c r="A358" i="1"/>
  <c r="G146" i="4"/>
  <c r="F147" i="1"/>
  <c r="I147" i="1" s="1"/>
  <c r="D147" i="1"/>
  <c r="F362" i="4"/>
  <c r="A363" i="4"/>
  <c r="D363" i="4" s="1"/>
  <c r="B362" i="4"/>
  <c r="C362" i="4" s="1"/>
  <c r="J362" i="4"/>
  <c r="G362" i="4"/>
  <c r="I362" i="4"/>
  <c r="H362" i="4"/>
  <c r="D358" i="1" l="1"/>
  <c r="B358" i="1"/>
  <c r="A359" i="1"/>
  <c r="J146" i="4"/>
  <c r="H146" i="4"/>
  <c r="G147" i="1"/>
  <c r="J363" i="4"/>
  <c r="I363" i="4"/>
  <c r="B363" i="4"/>
  <c r="C363" i="4" s="1"/>
  <c r="A364" i="4"/>
  <c r="D364" i="4" s="1"/>
  <c r="H363" i="4"/>
  <c r="F363" i="4"/>
  <c r="G363" i="4"/>
  <c r="D359" i="1" l="1"/>
  <c r="B359" i="1"/>
  <c r="A360" i="1"/>
  <c r="F147" i="4"/>
  <c r="I147" i="4" s="1"/>
  <c r="D147" i="4"/>
  <c r="J147" i="1"/>
  <c r="H147" i="1"/>
  <c r="I364" i="4"/>
  <c r="H364" i="4"/>
  <c r="F364" i="4"/>
  <c r="B364" i="4"/>
  <c r="C364" i="4" s="1"/>
  <c r="A365" i="4"/>
  <c r="D365" i="4" s="1"/>
  <c r="J364" i="4"/>
  <c r="G364" i="4"/>
  <c r="D360" i="1" l="1"/>
  <c r="B360" i="1"/>
  <c r="A361" i="1"/>
  <c r="G147" i="4"/>
  <c r="F148" i="1"/>
  <c r="I148" i="1" s="1"/>
  <c r="D148" i="1"/>
  <c r="A366" i="4"/>
  <c r="D366" i="4" s="1"/>
  <c r="B365" i="4"/>
  <c r="C365" i="4" s="1"/>
  <c r="H365" i="4"/>
  <c r="G365" i="4"/>
  <c r="J365" i="4"/>
  <c r="I365" i="4"/>
  <c r="F365" i="4"/>
  <c r="D361" i="1" l="1"/>
  <c r="A362" i="1"/>
  <c r="B361" i="1"/>
  <c r="J147" i="4"/>
  <c r="H147" i="4"/>
  <c r="G148" i="1"/>
  <c r="J366" i="4"/>
  <c r="G366" i="4"/>
  <c r="F366" i="4"/>
  <c r="I366" i="4"/>
  <c r="H366" i="4"/>
  <c r="A367" i="4"/>
  <c r="D367" i="4" s="1"/>
  <c r="B366" i="4"/>
  <c r="C366" i="4" s="1"/>
  <c r="D362" i="1" l="1"/>
  <c r="B362" i="1"/>
  <c r="A363" i="1"/>
  <c r="F148" i="4"/>
  <c r="I148" i="4" s="1"/>
  <c r="D148" i="4"/>
  <c r="H148" i="1"/>
  <c r="J148" i="1"/>
  <c r="I367" i="4"/>
  <c r="F367" i="4"/>
  <c r="A368" i="4"/>
  <c r="D368" i="4" s="1"/>
  <c r="J367" i="4"/>
  <c r="G367" i="4"/>
  <c r="B367" i="4"/>
  <c r="C367" i="4" s="1"/>
  <c r="H367" i="4"/>
  <c r="D363" i="1" l="1"/>
  <c r="B363" i="1"/>
  <c r="A364" i="1"/>
  <c r="G148" i="4"/>
  <c r="F149" i="1"/>
  <c r="I149" i="1" s="1"/>
  <c r="D149" i="1"/>
  <c r="G149" i="1" s="1"/>
  <c r="J149" i="1" s="1"/>
  <c r="H368" i="4"/>
  <c r="I368" i="4"/>
  <c r="B368" i="4"/>
  <c r="C368" i="4" s="1"/>
  <c r="G368" i="4"/>
  <c r="A369" i="4"/>
  <c r="D369" i="4" s="1"/>
  <c r="J368" i="4"/>
  <c r="F368" i="4"/>
  <c r="D364" i="1" l="1"/>
  <c r="B364" i="1"/>
  <c r="A365" i="1"/>
  <c r="J148" i="4"/>
  <c r="H148" i="4"/>
  <c r="H149" i="1"/>
  <c r="G369" i="4"/>
  <c r="A370" i="4"/>
  <c r="D370" i="4" s="1"/>
  <c r="B369" i="4"/>
  <c r="C369" i="4" s="1"/>
  <c r="H369" i="4"/>
  <c r="F369" i="4"/>
  <c r="I369" i="4"/>
  <c r="J369" i="4"/>
  <c r="D365" i="1" l="1"/>
  <c r="B365" i="1"/>
  <c r="A366" i="1"/>
  <c r="F149" i="4"/>
  <c r="I149" i="4" s="1"/>
  <c r="D149" i="4"/>
  <c r="D150" i="1"/>
  <c r="F150" i="1"/>
  <c r="I150" i="1" s="1"/>
  <c r="F370" i="4"/>
  <c r="A371" i="4"/>
  <c r="D371" i="4" s="1"/>
  <c r="B370" i="4"/>
  <c r="C370" i="4" s="1"/>
  <c r="J370" i="4"/>
  <c r="I370" i="4"/>
  <c r="H370" i="4"/>
  <c r="G370" i="4"/>
  <c r="D366" i="1" l="1"/>
  <c r="B366" i="1"/>
  <c r="A367" i="1"/>
  <c r="G149" i="4"/>
  <c r="G150" i="1"/>
  <c r="J371" i="4"/>
  <c r="I371" i="4"/>
  <c r="G371" i="4"/>
  <c r="B371" i="4"/>
  <c r="C371" i="4" s="1"/>
  <c r="A372" i="4"/>
  <c r="D372" i="4" s="1"/>
  <c r="H371" i="4"/>
  <c r="F371" i="4"/>
  <c r="D367" i="1" l="1"/>
  <c r="A368" i="1"/>
  <c r="B367" i="1"/>
  <c r="J149" i="4"/>
  <c r="H149" i="4"/>
  <c r="H150" i="1"/>
  <c r="J150" i="1"/>
  <c r="I372" i="4"/>
  <c r="H372" i="4"/>
  <c r="A373" i="4"/>
  <c r="D373" i="4" s="1"/>
  <c r="F372" i="4"/>
  <c r="G372" i="4"/>
  <c r="J372" i="4"/>
  <c r="B372" i="4"/>
  <c r="C372" i="4" s="1"/>
  <c r="D368" i="1" l="1"/>
  <c r="A369" i="1"/>
  <c r="B368" i="1"/>
  <c r="F150" i="4"/>
  <c r="I150" i="4" s="1"/>
  <c r="D150" i="4"/>
  <c r="F151" i="1"/>
  <c r="I151" i="1" s="1"/>
  <c r="D151" i="1"/>
  <c r="A374" i="4"/>
  <c r="D374" i="4" s="1"/>
  <c r="B373" i="4"/>
  <c r="C373" i="4" s="1"/>
  <c r="H373" i="4"/>
  <c r="G373" i="4"/>
  <c r="J373" i="4"/>
  <c r="I373" i="4"/>
  <c r="F373" i="4"/>
  <c r="D369" i="1" l="1"/>
  <c r="B369" i="1"/>
  <c r="A370" i="1"/>
  <c r="G150" i="4"/>
  <c r="G151" i="1"/>
  <c r="J374" i="4"/>
  <c r="G374" i="4"/>
  <c r="F374" i="4"/>
  <c r="I374" i="4"/>
  <c r="B374" i="4"/>
  <c r="C374" i="4" s="1"/>
  <c r="A375" i="4"/>
  <c r="D375" i="4" s="1"/>
  <c r="H374" i="4"/>
  <c r="D370" i="1" l="1"/>
  <c r="B370" i="1"/>
  <c r="A371" i="1"/>
  <c r="J150" i="4"/>
  <c r="H150" i="4"/>
  <c r="J151" i="1"/>
  <c r="H151" i="1"/>
  <c r="I375" i="4"/>
  <c r="F375" i="4"/>
  <c r="J375" i="4"/>
  <c r="B375" i="4"/>
  <c r="C375" i="4" s="1"/>
  <c r="G375" i="4"/>
  <c r="A376" i="4"/>
  <c r="D376" i="4" s="1"/>
  <c r="H375" i="4"/>
  <c r="D371" i="1" l="1"/>
  <c r="A372" i="1"/>
  <c r="B371" i="1"/>
  <c r="F151" i="4"/>
  <c r="I151" i="4" s="1"/>
  <c r="D151" i="4"/>
  <c r="F152" i="1"/>
  <c r="I152" i="1" s="1"/>
  <c r="D152" i="1"/>
  <c r="H376" i="4"/>
  <c r="I376" i="4"/>
  <c r="G376" i="4"/>
  <c r="A377" i="4"/>
  <c r="D377" i="4" s="1"/>
  <c r="F376" i="4"/>
  <c r="B376" i="4"/>
  <c r="C376" i="4" s="1"/>
  <c r="J376" i="4"/>
  <c r="D372" i="1" l="1"/>
  <c r="B372" i="1"/>
  <c r="A373" i="1"/>
  <c r="G151" i="4"/>
  <c r="G152" i="1"/>
  <c r="G377" i="4"/>
  <c r="A378" i="4"/>
  <c r="D378" i="4" s="1"/>
  <c r="B377" i="4"/>
  <c r="C377" i="4" s="1"/>
  <c r="J377" i="4"/>
  <c r="H377" i="4"/>
  <c r="I377" i="4"/>
  <c r="F377" i="4"/>
  <c r="D373" i="1" l="1"/>
  <c r="B373" i="1"/>
  <c r="A374" i="1"/>
  <c r="J151" i="4"/>
  <c r="H151" i="4"/>
  <c r="H152" i="1"/>
  <c r="J152" i="1"/>
  <c r="F378" i="4"/>
  <c r="A379" i="4"/>
  <c r="D379" i="4" s="1"/>
  <c r="B378" i="4"/>
  <c r="C378" i="4" s="1"/>
  <c r="J378" i="4"/>
  <c r="H378" i="4"/>
  <c r="I378" i="4"/>
  <c r="G378" i="4"/>
  <c r="D374" i="1" l="1"/>
  <c r="A375" i="1"/>
  <c r="B374" i="1"/>
  <c r="F152" i="4"/>
  <c r="I152" i="4" s="1"/>
  <c r="D152" i="4"/>
  <c r="F153" i="1"/>
  <c r="I153" i="1" s="1"/>
  <c r="D153" i="1"/>
  <c r="J379" i="4"/>
  <c r="I379" i="4"/>
  <c r="G379" i="4"/>
  <c r="F379" i="4"/>
  <c r="A380" i="4"/>
  <c r="D380" i="4" s="1"/>
  <c r="B379" i="4"/>
  <c r="C379" i="4" s="1"/>
  <c r="H379" i="4"/>
  <c r="D375" i="1" l="1"/>
  <c r="A376" i="1"/>
  <c r="B375" i="1"/>
  <c r="G152" i="4"/>
  <c r="G153" i="1"/>
  <c r="I380" i="4"/>
  <c r="H380" i="4"/>
  <c r="B380" i="4"/>
  <c r="C380" i="4" s="1"/>
  <c r="A381" i="4"/>
  <c r="D381" i="4" s="1"/>
  <c r="J380" i="4"/>
  <c r="G380" i="4"/>
  <c r="F380" i="4"/>
  <c r="D376" i="1" l="1"/>
  <c r="B376" i="1"/>
  <c r="A377" i="1"/>
  <c r="J152" i="4"/>
  <c r="H152" i="4"/>
  <c r="H153" i="1"/>
  <c r="J153" i="1"/>
  <c r="A382" i="4"/>
  <c r="D382" i="4" s="1"/>
  <c r="B381" i="4"/>
  <c r="C381" i="4" s="1"/>
  <c r="H381" i="4"/>
  <c r="G381" i="4"/>
  <c r="F381" i="4"/>
  <c r="I381" i="4"/>
  <c r="J381" i="4"/>
  <c r="D377" i="1" l="1"/>
  <c r="B377" i="1"/>
  <c r="A378" i="1"/>
  <c r="F153" i="4"/>
  <c r="I153" i="4" s="1"/>
  <c r="D153" i="4"/>
  <c r="F154" i="1"/>
  <c r="I154" i="1" s="1"/>
  <c r="D154" i="1"/>
  <c r="G382" i="4"/>
  <c r="I382" i="4"/>
  <c r="H382" i="4"/>
  <c r="F382" i="4"/>
  <c r="B382" i="4"/>
  <c r="C382" i="4" s="1"/>
  <c r="A383" i="4"/>
  <c r="D383" i="4" s="1"/>
  <c r="J382" i="4"/>
  <c r="D378" i="1" l="1"/>
  <c r="B378" i="1"/>
  <c r="A379" i="1"/>
  <c r="G153" i="4"/>
  <c r="G154" i="1"/>
  <c r="F383" i="4"/>
  <c r="A384" i="4"/>
  <c r="D384" i="4" s="1"/>
  <c r="B383" i="4"/>
  <c r="C383" i="4" s="1"/>
  <c r="J383" i="4"/>
  <c r="I383" i="4"/>
  <c r="H383" i="4"/>
  <c r="G383" i="4"/>
  <c r="D379" i="1" l="1"/>
  <c r="B379" i="1"/>
  <c r="A380" i="1"/>
  <c r="J153" i="4"/>
  <c r="H153" i="4"/>
  <c r="J154" i="1"/>
  <c r="H154" i="1"/>
  <c r="J384" i="4"/>
  <c r="F384" i="4"/>
  <c r="A385" i="4"/>
  <c r="D385" i="4" s="1"/>
  <c r="G384" i="4"/>
  <c r="H384" i="4"/>
  <c r="I384" i="4"/>
  <c r="B384" i="4"/>
  <c r="C384" i="4" s="1"/>
  <c r="D380" i="1" l="1"/>
  <c r="A381" i="1"/>
  <c r="B380" i="1"/>
  <c r="F154" i="4"/>
  <c r="I154" i="4" s="1"/>
  <c r="D154" i="4"/>
  <c r="F155" i="1"/>
  <c r="I155" i="1" s="1"/>
  <c r="D155" i="1"/>
  <c r="I385" i="4"/>
  <c r="G385" i="4"/>
  <c r="B385" i="4"/>
  <c r="C385" i="4" s="1"/>
  <c r="A386" i="4"/>
  <c r="D386" i="4" s="1"/>
  <c r="F385" i="4"/>
  <c r="J385" i="4"/>
  <c r="H385" i="4"/>
  <c r="D381" i="1" l="1"/>
  <c r="A382" i="1"/>
  <c r="B381" i="1"/>
  <c r="G154" i="4"/>
  <c r="G155" i="1"/>
  <c r="A387" i="4"/>
  <c r="D387" i="4" s="1"/>
  <c r="B386" i="4"/>
  <c r="C386" i="4" s="1"/>
  <c r="H386" i="4"/>
  <c r="I386" i="4"/>
  <c r="F386" i="4"/>
  <c r="J386" i="4"/>
  <c r="G386" i="4"/>
  <c r="D382" i="1" l="1"/>
  <c r="B382" i="1"/>
  <c r="A383" i="1"/>
  <c r="J154" i="4"/>
  <c r="H154" i="4"/>
  <c r="H155" i="1"/>
  <c r="J155" i="1"/>
  <c r="J387" i="4"/>
  <c r="G387" i="4"/>
  <c r="A388" i="4"/>
  <c r="D388" i="4" s="1"/>
  <c r="F387" i="4"/>
  <c r="B387" i="4"/>
  <c r="C387" i="4" s="1"/>
  <c r="H387" i="4"/>
  <c r="I387" i="4"/>
  <c r="D383" i="1" l="1"/>
  <c r="A384" i="1"/>
  <c r="B383" i="1"/>
  <c r="F155" i="4"/>
  <c r="I155" i="4" s="1"/>
  <c r="D155" i="4"/>
  <c r="F156" i="1"/>
  <c r="I156" i="1" s="1"/>
  <c r="D156" i="1"/>
  <c r="I388" i="4"/>
  <c r="F388" i="4"/>
  <c r="H388" i="4"/>
  <c r="G388" i="4"/>
  <c r="A389" i="4"/>
  <c r="D389" i="4" s="1"/>
  <c r="B388" i="4"/>
  <c r="C388" i="4" s="1"/>
  <c r="J388" i="4"/>
  <c r="D384" i="1" l="1"/>
  <c r="A385" i="1"/>
  <c r="B384" i="1"/>
  <c r="G155" i="4"/>
  <c r="G156" i="1"/>
  <c r="H389" i="4"/>
  <c r="B389" i="4"/>
  <c r="C389" i="4" s="1"/>
  <c r="J389" i="4"/>
  <c r="I389" i="4"/>
  <c r="A390" i="4"/>
  <c r="D390" i="4" s="1"/>
  <c r="G389" i="4"/>
  <c r="F389" i="4"/>
  <c r="D385" i="1" l="1"/>
  <c r="B385" i="1"/>
  <c r="A386" i="1"/>
  <c r="J155" i="4"/>
  <c r="H155" i="4"/>
  <c r="H156" i="1"/>
  <c r="J156" i="1"/>
  <c r="G390" i="4"/>
  <c r="A391" i="4"/>
  <c r="D391" i="4" s="1"/>
  <c r="J390" i="4"/>
  <c r="I390" i="4"/>
  <c r="H390" i="4"/>
  <c r="B390" i="4"/>
  <c r="C390" i="4" s="1"/>
  <c r="F390" i="4"/>
  <c r="D386" i="1" l="1"/>
  <c r="A387" i="1"/>
  <c r="B386" i="1"/>
  <c r="F156" i="4"/>
  <c r="I156" i="4" s="1"/>
  <c r="D156" i="4"/>
  <c r="F157" i="1"/>
  <c r="I157" i="1" s="1"/>
  <c r="D157" i="1"/>
  <c r="F391" i="4"/>
  <c r="A392" i="4"/>
  <c r="D392" i="4" s="1"/>
  <c r="B391" i="4"/>
  <c r="C391" i="4" s="1"/>
  <c r="G391" i="4"/>
  <c r="J391" i="4"/>
  <c r="I391" i="4"/>
  <c r="H391" i="4"/>
  <c r="D387" i="1" l="1"/>
  <c r="B387" i="1"/>
  <c r="A388" i="1"/>
  <c r="G156" i="4"/>
  <c r="G157" i="1"/>
  <c r="J392" i="4"/>
  <c r="H392" i="4"/>
  <c r="B392" i="4"/>
  <c r="C392" i="4" s="1"/>
  <c r="A393" i="4"/>
  <c r="D393" i="4" s="1"/>
  <c r="I392" i="4"/>
  <c r="G392" i="4"/>
  <c r="F392" i="4"/>
  <c r="D388" i="1" l="1"/>
  <c r="B388" i="1"/>
  <c r="A389" i="1"/>
  <c r="J156" i="4"/>
  <c r="H156" i="4"/>
  <c r="J157" i="1"/>
  <c r="H157" i="1"/>
  <c r="I393" i="4"/>
  <c r="J393" i="4"/>
  <c r="F393" i="4"/>
  <c r="B393" i="4"/>
  <c r="C393" i="4" s="1"/>
  <c r="A394" i="4"/>
  <c r="D394" i="4" s="1"/>
  <c r="H393" i="4"/>
  <c r="G393" i="4"/>
  <c r="D389" i="1" l="1"/>
  <c r="A390" i="1"/>
  <c r="B389" i="1"/>
  <c r="F157" i="4"/>
  <c r="I157" i="4" s="1"/>
  <c r="D157" i="4"/>
  <c r="F158" i="1"/>
  <c r="I158" i="1" s="1"/>
  <c r="D158" i="1"/>
  <c r="A395" i="4"/>
  <c r="D395" i="4" s="1"/>
  <c r="B394" i="4"/>
  <c r="C394" i="4" s="1"/>
  <c r="H394" i="4"/>
  <c r="G394" i="4"/>
  <c r="F394" i="4"/>
  <c r="J394" i="4"/>
  <c r="I394" i="4"/>
  <c r="D390" i="1" l="1"/>
  <c r="B390" i="1"/>
  <c r="A391" i="1"/>
  <c r="G157" i="4"/>
  <c r="G158" i="1"/>
  <c r="J395" i="4"/>
  <c r="G395" i="4"/>
  <c r="B395" i="4"/>
  <c r="C395" i="4" s="1"/>
  <c r="I395" i="4"/>
  <c r="H395" i="4"/>
  <c r="A396" i="4"/>
  <c r="D396" i="4" s="1"/>
  <c r="F395" i="4"/>
  <c r="D391" i="1" l="1"/>
  <c r="B391" i="1"/>
  <c r="A392" i="1"/>
  <c r="J157" i="4"/>
  <c r="H157" i="4"/>
  <c r="H158" i="1"/>
  <c r="J158" i="1"/>
  <c r="I396" i="4"/>
  <c r="F396" i="4"/>
  <c r="A397" i="4"/>
  <c r="D397" i="4" s="1"/>
  <c r="J396" i="4"/>
  <c r="H396" i="4"/>
  <c r="G396" i="4"/>
  <c r="B396" i="4"/>
  <c r="C396" i="4" s="1"/>
  <c r="D392" i="1" l="1"/>
  <c r="A393" i="1"/>
  <c r="B392" i="1"/>
  <c r="F158" i="4"/>
  <c r="I158" i="4" s="1"/>
  <c r="D158" i="4"/>
  <c r="F159" i="1"/>
  <c r="I159" i="1" s="1"/>
  <c r="D159" i="1"/>
  <c r="H397" i="4"/>
  <c r="I397" i="4"/>
  <c r="F397" i="4"/>
  <c r="A398" i="4"/>
  <c r="D398" i="4" s="1"/>
  <c r="B397" i="4"/>
  <c r="C397" i="4" s="1"/>
  <c r="J397" i="4"/>
  <c r="G397" i="4"/>
  <c r="D393" i="1" l="1"/>
  <c r="B393" i="1"/>
  <c r="A394" i="1"/>
  <c r="G158" i="4"/>
  <c r="G159" i="1"/>
  <c r="G398" i="4"/>
  <c r="A399" i="4"/>
  <c r="D399" i="4" s="1"/>
  <c r="I398" i="4"/>
  <c r="B398" i="4"/>
  <c r="C398" i="4" s="1"/>
  <c r="J398" i="4"/>
  <c r="H398" i="4"/>
  <c r="F398" i="4"/>
  <c r="D394" i="1" l="1"/>
  <c r="B394" i="1"/>
  <c r="A395" i="1"/>
  <c r="J158" i="4"/>
  <c r="H158" i="4"/>
  <c r="J159" i="1"/>
  <c r="H159" i="1"/>
  <c r="I399" i="4"/>
  <c r="F399" i="4"/>
  <c r="A400" i="4"/>
  <c r="D400" i="4" s="1"/>
  <c r="B399" i="4"/>
  <c r="C399" i="4" s="1"/>
  <c r="J399" i="4"/>
  <c r="H399" i="4"/>
  <c r="G399" i="4"/>
  <c r="D395" i="1" l="1"/>
  <c r="B395" i="1"/>
  <c r="A396" i="1"/>
  <c r="F159" i="4"/>
  <c r="I159" i="4" s="1"/>
  <c r="D159" i="4"/>
  <c r="F160" i="1"/>
  <c r="I160" i="1" s="1"/>
  <c r="D160" i="1"/>
  <c r="H400" i="4"/>
  <c r="A401" i="4"/>
  <c r="D401" i="4" s="1"/>
  <c r="B400" i="4"/>
  <c r="C400" i="4" s="1"/>
  <c r="J400" i="4"/>
  <c r="I400" i="4"/>
  <c r="F400" i="4"/>
  <c r="G400" i="4"/>
  <c r="D396" i="1" l="1"/>
  <c r="B396" i="1"/>
  <c r="A397" i="1"/>
  <c r="G159" i="4"/>
  <c r="G160" i="1"/>
  <c r="G401" i="4"/>
  <c r="J401" i="4"/>
  <c r="I401" i="4"/>
  <c r="H401" i="4"/>
  <c r="F401" i="4"/>
  <c r="A402" i="4"/>
  <c r="D402" i="4" s="1"/>
  <c r="B401" i="4"/>
  <c r="C401" i="4" s="1"/>
  <c r="D397" i="1" l="1"/>
  <c r="B397" i="1"/>
  <c r="A398" i="1"/>
  <c r="J159" i="4"/>
  <c r="H159" i="4"/>
  <c r="J160" i="1"/>
  <c r="H160" i="1"/>
  <c r="F402" i="4"/>
  <c r="A403" i="4"/>
  <c r="D403" i="4" s="1"/>
  <c r="B402" i="4"/>
  <c r="C402" i="4" s="1"/>
  <c r="I402" i="4"/>
  <c r="H402" i="4"/>
  <c r="G402" i="4"/>
  <c r="J402" i="4"/>
  <c r="D398" i="1" l="1"/>
  <c r="B398" i="1"/>
  <c r="A399" i="1"/>
  <c r="F160" i="4"/>
  <c r="I160" i="4" s="1"/>
  <c r="D160" i="4"/>
  <c r="F161" i="1"/>
  <c r="I161" i="1" s="1"/>
  <c r="D161" i="1"/>
  <c r="G161" i="1" s="1"/>
  <c r="J403" i="4"/>
  <c r="H403" i="4"/>
  <c r="G403" i="4"/>
  <c r="A404" i="4"/>
  <c r="D404" i="4" s="1"/>
  <c r="F403" i="4"/>
  <c r="B403" i="4"/>
  <c r="C403" i="4" s="1"/>
  <c r="I403" i="4"/>
  <c r="D399" i="1" l="1"/>
  <c r="B399" i="1"/>
  <c r="A400" i="1"/>
  <c r="G160" i="4"/>
  <c r="H161" i="1"/>
  <c r="J161" i="1"/>
  <c r="I404" i="4"/>
  <c r="G404" i="4"/>
  <c r="F404" i="4"/>
  <c r="A405" i="4"/>
  <c r="D405" i="4" s="1"/>
  <c r="J404" i="4"/>
  <c r="H404" i="4"/>
  <c r="B404" i="4"/>
  <c r="C404" i="4" s="1"/>
  <c r="D400" i="1" l="1"/>
  <c r="A401" i="1"/>
  <c r="B400" i="1"/>
  <c r="J160" i="4"/>
  <c r="H160" i="4"/>
  <c r="D162" i="1"/>
  <c r="F162" i="1"/>
  <c r="I162" i="1" s="1"/>
  <c r="A406" i="4"/>
  <c r="D406" i="4" s="1"/>
  <c r="B405" i="4"/>
  <c r="C405" i="4" s="1"/>
  <c r="H405" i="4"/>
  <c r="F405" i="4"/>
  <c r="I405" i="4"/>
  <c r="J405" i="4"/>
  <c r="G405" i="4"/>
  <c r="D401" i="1" l="1"/>
  <c r="B401" i="1"/>
  <c r="A402" i="1"/>
  <c r="F161" i="4"/>
  <c r="I161" i="4" s="1"/>
  <c r="D161" i="4"/>
  <c r="G162" i="1"/>
  <c r="J406" i="4"/>
  <c r="G406" i="4"/>
  <c r="F406" i="4"/>
  <c r="B406" i="4"/>
  <c r="C406" i="4" s="1"/>
  <c r="A407" i="4"/>
  <c r="D407" i="4" s="1"/>
  <c r="I406" i="4"/>
  <c r="H406" i="4"/>
  <c r="D402" i="1" l="1"/>
  <c r="B402" i="1"/>
  <c r="A403" i="1"/>
  <c r="G161" i="4"/>
  <c r="H162" i="1"/>
  <c r="J162" i="1"/>
  <c r="I407" i="4"/>
  <c r="F407" i="4"/>
  <c r="A408" i="4"/>
  <c r="D408" i="4" s="1"/>
  <c r="B407" i="4"/>
  <c r="C407" i="4" s="1"/>
  <c r="J407" i="4"/>
  <c r="G407" i="4"/>
  <c r="H407" i="4"/>
  <c r="D403" i="1" l="1"/>
  <c r="B403" i="1"/>
  <c r="A404" i="1"/>
  <c r="J161" i="4"/>
  <c r="H161" i="4"/>
  <c r="F163" i="1"/>
  <c r="I163" i="1" s="1"/>
  <c r="D163" i="1"/>
  <c r="H408" i="4"/>
  <c r="A409" i="4"/>
  <c r="D409" i="4" s="1"/>
  <c r="B408" i="4"/>
  <c r="C408" i="4" s="1"/>
  <c r="J408" i="4"/>
  <c r="G408" i="4"/>
  <c r="I408" i="4"/>
  <c r="F408" i="4"/>
  <c r="D404" i="1" l="1"/>
  <c r="B404" i="1"/>
  <c r="A405" i="1"/>
  <c r="F162" i="4"/>
  <c r="I162" i="4" s="1"/>
  <c r="D162" i="4"/>
  <c r="G163" i="1"/>
  <c r="G409" i="4"/>
  <c r="A410" i="4"/>
  <c r="D410" i="4" s="1"/>
  <c r="B409" i="4"/>
  <c r="C409" i="4" s="1"/>
  <c r="J409" i="4"/>
  <c r="I409" i="4"/>
  <c r="H409" i="4"/>
  <c r="F409" i="4"/>
  <c r="D405" i="1" l="1"/>
  <c r="B405" i="1"/>
  <c r="A406" i="1"/>
  <c r="G162" i="4"/>
  <c r="J163" i="1"/>
  <c r="H163" i="1"/>
  <c r="F410" i="4"/>
  <c r="A411" i="4"/>
  <c r="D411" i="4" s="1"/>
  <c r="B410" i="4"/>
  <c r="C410" i="4" s="1"/>
  <c r="J410" i="4"/>
  <c r="I410" i="4"/>
  <c r="H410" i="4"/>
  <c r="G410" i="4"/>
  <c r="D406" i="1" l="1"/>
  <c r="B406" i="1"/>
  <c r="A407" i="1"/>
  <c r="J162" i="4"/>
  <c r="H162" i="4"/>
  <c r="F164" i="1"/>
  <c r="I164" i="1" s="1"/>
  <c r="D164" i="1"/>
  <c r="J411" i="4"/>
  <c r="I411" i="4"/>
  <c r="H411" i="4"/>
  <c r="G411" i="4"/>
  <c r="B411" i="4"/>
  <c r="C411" i="4" s="1"/>
  <c r="A412" i="4"/>
  <c r="D412" i="4" s="1"/>
  <c r="F411" i="4"/>
  <c r="D407" i="1" l="1"/>
  <c r="B407" i="1"/>
  <c r="A408" i="1"/>
  <c r="F163" i="4"/>
  <c r="I163" i="4" s="1"/>
  <c r="D163" i="4"/>
  <c r="G164" i="1"/>
  <c r="I412" i="4"/>
  <c r="H412" i="4"/>
  <c r="G412" i="4"/>
  <c r="F412" i="4"/>
  <c r="J412" i="4"/>
  <c r="B412" i="4"/>
  <c r="C412" i="4" s="1"/>
  <c r="A413" i="4"/>
  <c r="D413" i="4" s="1"/>
  <c r="D408" i="1" l="1"/>
  <c r="B408" i="1"/>
  <c r="A409" i="1"/>
  <c r="G163" i="4"/>
  <c r="J164" i="1"/>
  <c r="H164" i="1"/>
  <c r="A414" i="4"/>
  <c r="D414" i="4" s="1"/>
  <c r="B413" i="4"/>
  <c r="C413" i="4" s="1"/>
  <c r="H413" i="4"/>
  <c r="G413" i="4"/>
  <c r="F413" i="4"/>
  <c r="J413" i="4"/>
  <c r="I413" i="4"/>
  <c r="D409" i="1" l="1"/>
  <c r="B409" i="1"/>
  <c r="A410" i="1"/>
  <c r="J163" i="4"/>
  <c r="H163" i="4"/>
  <c r="F165" i="1"/>
  <c r="I165" i="1" s="1"/>
  <c r="D165" i="1"/>
  <c r="J414" i="4"/>
  <c r="G414" i="4"/>
  <c r="F414" i="4"/>
  <c r="A415" i="4"/>
  <c r="D415" i="4" s="1"/>
  <c r="H414" i="4"/>
  <c r="B414" i="4"/>
  <c r="C414" i="4" s="1"/>
  <c r="I414" i="4"/>
  <c r="D410" i="1" l="1"/>
  <c r="B410" i="1"/>
  <c r="A411" i="1"/>
  <c r="F164" i="4"/>
  <c r="I164" i="4" s="1"/>
  <c r="D164" i="4"/>
  <c r="G165" i="1"/>
  <c r="I415" i="4"/>
  <c r="F415" i="4"/>
  <c r="A416" i="4"/>
  <c r="D416" i="4" s="1"/>
  <c r="B415" i="4"/>
  <c r="C415" i="4" s="1"/>
  <c r="H415" i="4"/>
  <c r="J415" i="4"/>
  <c r="G415" i="4"/>
  <c r="D411" i="1" l="1"/>
  <c r="B411" i="1"/>
  <c r="A412" i="1"/>
  <c r="G164" i="4"/>
  <c r="J165" i="1"/>
  <c r="H165" i="1"/>
  <c r="H416" i="4"/>
  <c r="A417" i="4"/>
  <c r="D417" i="4" s="1"/>
  <c r="B416" i="4"/>
  <c r="C416" i="4" s="1"/>
  <c r="J416" i="4"/>
  <c r="I416" i="4"/>
  <c r="G416" i="4"/>
  <c r="F416" i="4"/>
  <c r="D412" i="1" l="1"/>
  <c r="B412" i="1"/>
  <c r="A413" i="1"/>
  <c r="J164" i="4"/>
  <c r="H164" i="4"/>
  <c r="F166" i="1"/>
  <c r="I166" i="1" s="1"/>
  <c r="D166" i="1"/>
  <c r="G417" i="4"/>
  <c r="A418" i="4"/>
  <c r="D418" i="4" s="1"/>
  <c r="B417" i="4"/>
  <c r="C417" i="4" s="1"/>
  <c r="J417" i="4"/>
  <c r="I417" i="4"/>
  <c r="F417" i="4"/>
  <c r="H417" i="4"/>
  <c r="D413" i="1" l="1"/>
  <c r="A414" i="1"/>
  <c r="B413" i="1"/>
  <c r="F165" i="4"/>
  <c r="I165" i="4" s="1"/>
  <c r="D165" i="4"/>
  <c r="G166" i="1"/>
  <c r="F418" i="4"/>
  <c r="A419" i="4"/>
  <c r="D419" i="4" s="1"/>
  <c r="B418" i="4"/>
  <c r="C418" i="4" s="1"/>
  <c r="J418" i="4"/>
  <c r="I418" i="4"/>
  <c r="H418" i="4"/>
  <c r="G418" i="4"/>
  <c r="D414" i="1" l="1"/>
  <c r="B414" i="1"/>
  <c r="A415" i="1"/>
  <c r="G165" i="4"/>
  <c r="H166" i="1"/>
  <c r="J166" i="1"/>
  <c r="J419" i="4"/>
  <c r="I419" i="4"/>
  <c r="H419" i="4"/>
  <c r="G419" i="4"/>
  <c r="A420" i="4"/>
  <c r="D420" i="4" s="1"/>
  <c r="B419" i="4"/>
  <c r="C419" i="4" s="1"/>
  <c r="F419" i="4"/>
  <c r="D415" i="1" l="1"/>
  <c r="B415" i="1"/>
  <c r="A416" i="1"/>
  <c r="J165" i="4"/>
  <c r="H165" i="4"/>
  <c r="F167" i="1"/>
  <c r="I167" i="1" s="1"/>
  <c r="D167" i="1"/>
  <c r="I420" i="4"/>
  <c r="H420" i="4"/>
  <c r="G420" i="4"/>
  <c r="F420" i="4"/>
  <c r="A421" i="4"/>
  <c r="D421" i="4" s="1"/>
  <c r="J420" i="4"/>
  <c r="B420" i="4"/>
  <c r="C420" i="4" s="1"/>
  <c r="D416" i="1" l="1"/>
  <c r="B416" i="1"/>
  <c r="A417" i="1"/>
  <c r="F166" i="4"/>
  <c r="I166" i="4" s="1"/>
  <c r="D166" i="4"/>
  <c r="G167" i="1"/>
  <c r="A422" i="4"/>
  <c r="D422" i="4" s="1"/>
  <c r="B421" i="4"/>
  <c r="C421" i="4" s="1"/>
  <c r="H421" i="4"/>
  <c r="G421" i="4"/>
  <c r="F421" i="4"/>
  <c r="I421" i="4"/>
  <c r="J421" i="4"/>
  <c r="D417" i="1" l="1"/>
  <c r="A418" i="1"/>
  <c r="B417" i="1"/>
  <c r="G166" i="4"/>
  <c r="H167" i="1"/>
  <c r="J167" i="1"/>
  <c r="J422" i="4"/>
  <c r="G422" i="4"/>
  <c r="F422" i="4"/>
  <c r="I422" i="4"/>
  <c r="B422" i="4"/>
  <c r="C422" i="4" s="1"/>
  <c r="A423" i="4"/>
  <c r="D423" i="4" s="1"/>
  <c r="H422" i="4"/>
  <c r="D418" i="1" l="1"/>
  <c r="B418" i="1"/>
  <c r="A419" i="1"/>
  <c r="J166" i="4"/>
  <c r="H166" i="4"/>
  <c r="F168" i="1"/>
  <c r="I168" i="1" s="1"/>
  <c r="D168" i="1"/>
  <c r="I423" i="4"/>
  <c r="F423" i="4"/>
  <c r="A424" i="4"/>
  <c r="D424" i="4" s="1"/>
  <c r="B423" i="4"/>
  <c r="C423" i="4" s="1"/>
  <c r="J423" i="4"/>
  <c r="H423" i="4"/>
  <c r="G423" i="4"/>
  <c r="D419" i="1" l="1"/>
  <c r="B419" i="1"/>
  <c r="A420" i="1"/>
  <c r="F167" i="4"/>
  <c r="I167" i="4" s="1"/>
  <c r="D167" i="4"/>
  <c r="G168" i="1"/>
  <c r="H424" i="4"/>
  <c r="A425" i="4"/>
  <c r="D425" i="4" s="1"/>
  <c r="B424" i="4"/>
  <c r="C424" i="4" s="1"/>
  <c r="J424" i="4"/>
  <c r="G424" i="4"/>
  <c r="I424" i="4"/>
  <c r="F424" i="4"/>
  <c r="D420" i="1" l="1"/>
  <c r="B420" i="1"/>
  <c r="A421" i="1"/>
  <c r="G167" i="4"/>
  <c r="J168" i="1"/>
  <c r="H168" i="1"/>
  <c r="G425" i="4"/>
  <c r="A426" i="4"/>
  <c r="D426" i="4" s="1"/>
  <c r="B425" i="4"/>
  <c r="C425" i="4" s="1"/>
  <c r="J425" i="4"/>
  <c r="I425" i="4"/>
  <c r="H425" i="4"/>
  <c r="F425" i="4"/>
  <c r="D421" i="1" l="1"/>
  <c r="B421" i="1"/>
  <c r="A422" i="1"/>
  <c r="J167" i="4"/>
  <c r="H167" i="4"/>
  <c r="F169" i="1"/>
  <c r="I169" i="1" s="1"/>
  <c r="D169" i="1"/>
  <c r="F426" i="4"/>
  <c r="A427" i="4"/>
  <c r="D427" i="4" s="1"/>
  <c r="B426" i="4"/>
  <c r="C426" i="4" s="1"/>
  <c r="J426" i="4"/>
  <c r="I426" i="4"/>
  <c r="H426" i="4"/>
  <c r="G426" i="4"/>
  <c r="D422" i="1" l="1"/>
  <c r="B422" i="1"/>
  <c r="A423" i="1"/>
  <c r="F168" i="4"/>
  <c r="I168" i="4" s="1"/>
  <c r="D168" i="4"/>
  <c r="G169" i="1"/>
  <c r="J427" i="4"/>
  <c r="I427" i="4"/>
  <c r="H427" i="4"/>
  <c r="G427" i="4"/>
  <c r="F427" i="4"/>
  <c r="B427" i="4"/>
  <c r="C427" i="4" s="1"/>
  <c r="A428" i="4"/>
  <c r="D428" i="4" s="1"/>
  <c r="D423" i="1" l="1"/>
  <c r="B423" i="1"/>
  <c r="A424" i="1"/>
  <c r="G168" i="4"/>
  <c r="J169" i="1"/>
  <c r="H169" i="1"/>
  <c r="I428" i="4"/>
  <c r="H428" i="4"/>
  <c r="G428" i="4"/>
  <c r="F428" i="4"/>
  <c r="J428" i="4"/>
  <c r="B428" i="4"/>
  <c r="C428" i="4" s="1"/>
  <c r="A429" i="4"/>
  <c r="D429" i="4" s="1"/>
  <c r="D424" i="1" l="1"/>
  <c r="B424" i="1"/>
  <c r="A425" i="1"/>
  <c r="J168" i="4"/>
  <c r="H168" i="4"/>
  <c r="F170" i="1"/>
  <c r="I170" i="1" s="1"/>
  <c r="D170" i="1"/>
  <c r="A430" i="4"/>
  <c r="D430" i="4" s="1"/>
  <c r="B429" i="4"/>
  <c r="C429" i="4" s="1"/>
  <c r="H429" i="4"/>
  <c r="G429" i="4"/>
  <c r="F429" i="4"/>
  <c r="J429" i="4"/>
  <c r="I429" i="4"/>
  <c r="D425" i="1" l="1"/>
  <c r="B425" i="1"/>
  <c r="A426" i="1"/>
  <c r="F169" i="4"/>
  <c r="I169" i="4" s="1"/>
  <c r="D169" i="4"/>
  <c r="G170" i="1"/>
  <c r="J430" i="4"/>
  <c r="G430" i="4"/>
  <c r="F430" i="4"/>
  <c r="A431" i="4"/>
  <c r="D431" i="4" s="1"/>
  <c r="I430" i="4"/>
  <c r="H430" i="4"/>
  <c r="B430" i="4"/>
  <c r="C430" i="4" s="1"/>
  <c r="D426" i="1" l="1"/>
  <c r="B426" i="1"/>
  <c r="A427" i="1"/>
  <c r="G169" i="4"/>
  <c r="J170" i="1"/>
  <c r="H170" i="1"/>
  <c r="I431" i="4"/>
  <c r="F431" i="4"/>
  <c r="A432" i="4"/>
  <c r="D432" i="4" s="1"/>
  <c r="B431" i="4"/>
  <c r="C431" i="4" s="1"/>
  <c r="H431" i="4"/>
  <c r="J431" i="4"/>
  <c r="G431" i="4"/>
  <c r="D427" i="1" l="1"/>
  <c r="B427" i="1"/>
  <c r="A428" i="1"/>
  <c r="J169" i="4"/>
  <c r="H169" i="4"/>
  <c r="F171" i="1"/>
  <c r="I171" i="1" s="1"/>
  <c r="D171" i="1"/>
  <c r="H432" i="4"/>
  <c r="A433" i="4"/>
  <c r="D433" i="4" s="1"/>
  <c r="B432" i="4"/>
  <c r="C432" i="4" s="1"/>
  <c r="J432" i="4"/>
  <c r="F432" i="4"/>
  <c r="I432" i="4"/>
  <c r="G432" i="4"/>
  <c r="D428" i="1" l="1"/>
  <c r="B428" i="1"/>
  <c r="A429" i="1"/>
  <c r="F170" i="4"/>
  <c r="I170" i="4" s="1"/>
  <c r="D170" i="4"/>
  <c r="G171" i="1"/>
  <c r="G433" i="4"/>
  <c r="A434" i="4"/>
  <c r="D434" i="4" s="1"/>
  <c r="B433" i="4"/>
  <c r="C433" i="4" s="1"/>
  <c r="J433" i="4"/>
  <c r="I433" i="4"/>
  <c r="F433" i="4"/>
  <c r="H433" i="4"/>
  <c r="D429" i="1" l="1"/>
  <c r="A430" i="1"/>
  <c r="B429" i="1"/>
  <c r="G170" i="4"/>
  <c r="J171" i="1"/>
  <c r="H171" i="1"/>
  <c r="F434" i="4"/>
  <c r="A435" i="4"/>
  <c r="D435" i="4" s="1"/>
  <c r="B434" i="4"/>
  <c r="C434" i="4" s="1"/>
  <c r="J434" i="4"/>
  <c r="I434" i="4"/>
  <c r="H434" i="4"/>
  <c r="G434" i="4"/>
  <c r="D430" i="1" l="1"/>
  <c r="B430" i="1"/>
  <c r="A431" i="1"/>
  <c r="J170" i="4"/>
  <c r="H170" i="4"/>
  <c r="F172" i="1"/>
  <c r="I172" i="1" s="1"/>
  <c r="D172" i="1"/>
  <c r="J435" i="4"/>
  <c r="I435" i="4"/>
  <c r="H435" i="4"/>
  <c r="G435" i="4"/>
  <c r="A436" i="4"/>
  <c r="D436" i="4" s="1"/>
  <c r="F435" i="4"/>
  <c r="B435" i="4"/>
  <c r="C435" i="4" s="1"/>
  <c r="D431" i="1" l="1"/>
  <c r="B431" i="1"/>
  <c r="A432" i="1"/>
  <c r="F171" i="4"/>
  <c r="I171" i="4" s="1"/>
  <c r="D171" i="4"/>
  <c r="G172" i="1"/>
  <c r="I436" i="4"/>
  <c r="H436" i="4"/>
  <c r="G436" i="4"/>
  <c r="F436" i="4"/>
  <c r="A437" i="4"/>
  <c r="D437" i="4" s="1"/>
  <c r="B436" i="4"/>
  <c r="C436" i="4" s="1"/>
  <c r="J436" i="4"/>
  <c r="D432" i="1" l="1"/>
  <c r="B432" i="1"/>
  <c r="A433" i="1"/>
  <c r="G171" i="4"/>
  <c r="J172" i="1"/>
  <c r="H172" i="1"/>
  <c r="A438" i="4"/>
  <c r="D438" i="4" s="1"/>
  <c r="J437" i="4"/>
  <c r="G437" i="4"/>
  <c r="B437" i="4"/>
  <c r="C437" i="4" s="1"/>
  <c r="I437" i="4"/>
  <c r="H437" i="4"/>
  <c r="F437" i="4"/>
  <c r="D433" i="1" l="1"/>
  <c r="B433" i="1"/>
  <c r="A434" i="1"/>
  <c r="J171" i="4"/>
  <c r="H171" i="4"/>
  <c r="F173" i="1"/>
  <c r="I173" i="1" s="1"/>
  <c r="D173" i="1"/>
  <c r="G173" i="1" s="1"/>
  <c r="J173" i="1" s="1"/>
  <c r="A439" i="4"/>
  <c r="D439" i="4" s="1"/>
  <c r="B438" i="4"/>
  <c r="C438" i="4" s="1"/>
  <c r="J438" i="4"/>
  <c r="I438" i="4"/>
  <c r="F438" i="4"/>
  <c r="G438" i="4"/>
  <c r="H438" i="4"/>
  <c r="D434" i="1" l="1"/>
  <c r="B434" i="1"/>
  <c r="A435" i="1"/>
  <c r="F172" i="4"/>
  <c r="I172" i="4" s="1"/>
  <c r="D172" i="4"/>
  <c r="H173" i="1"/>
  <c r="J439" i="4"/>
  <c r="I439" i="4"/>
  <c r="H439" i="4"/>
  <c r="G439" i="4"/>
  <c r="F439" i="4"/>
  <c r="B439" i="4"/>
  <c r="C439" i="4" s="1"/>
  <c r="A440" i="4"/>
  <c r="D440" i="4" s="1"/>
  <c r="D435" i="1" l="1"/>
  <c r="B435" i="1"/>
  <c r="A436" i="1"/>
  <c r="G172" i="4"/>
  <c r="D174" i="1"/>
  <c r="F174" i="1"/>
  <c r="I174" i="1" s="1"/>
  <c r="I440" i="4"/>
  <c r="H440" i="4"/>
  <c r="G440" i="4"/>
  <c r="A441" i="4"/>
  <c r="D441" i="4" s="1"/>
  <c r="J440" i="4"/>
  <c r="B440" i="4"/>
  <c r="C440" i="4" s="1"/>
  <c r="F440" i="4"/>
  <c r="D436" i="1" l="1"/>
  <c r="B436" i="1"/>
  <c r="A437" i="1"/>
  <c r="J172" i="4"/>
  <c r="H172" i="4"/>
  <c r="G174" i="1"/>
  <c r="H441" i="4"/>
  <c r="G441" i="4"/>
  <c r="F441" i="4"/>
  <c r="A442" i="4"/>
  <c r="D442" i="4" s="1"/>
  <c r="B441" i="4"/>
  <c r="C441" i="4" s="1"/>
  <c r="I441" i="4"/>
  <c r="J441" i="4"/>
  <c r="D437" i="1" l="1"/>
  <c r="B437" i="1"/>
  <c r="A438" i="1"/>
  <c r="F173" i="4"/>
  <c r="I173" i="4" s="1"/>
  <c r="D173" i="4"/>
  <c r="H174" i="1"/>
  <c r="J174" i="1"/>
  <c r="G442" i="4"/>
  <c r="F442" i="4"/>
  <c r="J442" i="4"/>
  <c r="I442" i="4"/>
  <c r="B442" i="4"/>
  <c r="C442" i="4" s="1"/>
  <c r="A443" i="4"/>
  <c r="D443" i="4" s="1"/>
  <c r="H442" i="4"/>
  <c r="D438" i="1" l="1"/>
  <c r="B438" i="1"/>
  <c r="A439" i="1"/>
  <c r="G173" i="4"/>
  <c r="F175" i="1"/>
  <c r="I175" i="1" s="1"/>
  <c r="D175" i="1"/>
  <c r="F443" i="4"/>
  <c r="I443" i="4"/>
  <c r="H443" i="4"/>
  <c r="G443" i="4"/>
  <c r="B443" i="4"/>
  <c r="C443" i="4" s="1"/>
  <c r="A444" i="4"/>
  <c r="D444" i="4" s="1"/>
  <c r="J443" i="4"/>
  <c r="D439" i="1" l="1"/>
  <c r="B439" i="1"/>
  <c r="A440" i="1"/>
  <c r="J173" i="4"/>
  <c r="H173" i="4"/>
  <c r="G175" i="1"/>
  <c r="A445" i="4"/>
  <c r="D445" i="4" s="1"/>
  <c r="B444" i="4"/>
  <c r="C444" i="4" s="1"/>
  <c r="H444" i="4"/>
  <c r="G444" i="4"/>
  <c r="F444" i="4"/>
  <c r="J444" i="4"/>
  <c r="I444" i="4"/>
  <c r="D440" i="1" l="1"/>
  <c r="B440" i="1"/>
  <c r="A441" i="1"/>
  <c r="F174" i="4"/>
  <c r="I174" i="4" s="1"/>
  <c r="D174" i="4"/>
  <c r="J175" i="1"/>
  <c r="H175" i="1"/>
  <c r="A446" i="4"/>
  <c r="D446" i="4" s="1"/>
  <c r="B445" i="4"/>
  <c r="C445" i="4" s="1"/>
  <c r="J445" i="4"/>
  <c r="G445" i="4"/>
  <c r="F445" i="4"/>
  <c r="I445" i="4"/>
  <c r="H445" i="4"/>
  <c r="D441" i="1" l="1"/>
  <c r="B441" i="1"/>
  <c r="A442" i="1"/>
  <c r="G174" i="4"/>
  <c r="F176" i="1"/>
  <c r="I176" i="1" s="1"/>
  <c r="D176" i="1"/>
  <c r="A447" i="4"/>
  <c r="D447" i="4" s="1"/>
  <c r="B446" i="4"/>
  <c r="C446" i="4" s="1"/>
  <c r="J446" i="4"/>
  <c r="I446" i="4"/>
  <c r="F446" i="4"/>
  <c r="H446" i="4"/>
  <c r="G446" i="4"/>
  <c r="D442" i="1" l="1"/>
  <c r="B442" i="1"/>
  <c r="A443" i="1"/>
  <c r="J174" i="4"/>
  <c r="H174" i="4"/>
  <c r="G176" i="1"/>
  <c r="J447" i="4"/>
  <c r="I447" i="4"/>
  <c r="H447" i="4"/>
  <c r="A448" i="4"/>
  <c r="D448" i="4" s="1"/>
  <c r="G447" i="4"/>
  <c r="F447" i="4"/>
  <c r="B447" i="4"/>
  <c r="C447" i="4" s="1"/>
  <c r="D443" i="1" l="1"/>
  <c r="B443" i="1"/>
  <c r="A444" i="1"/>
  <c r="F175" i="4"/>
  <c r="I175" i="4" s="1"/>
  <c r="D175" i="4"/>
  <c r="J176" i="1"/>
  <c r="H176" i="1"/>
  <c r="I448" i="4"/>
  <c r="H448" i="4"/>
  <c r="G448" i="4"/>
  <c r="A449" i="4"/>
  <c r="D449" i="4" s="1"/>
  <c r="B448" i="4"/>
  <c r="C448" i="4" s="1"/>
  <c r="J448" i="4"/>
  <c r="F448" i="4"/>
  <c r="D444" i="1" l="1"/>
  <c r="B444" i="1"/>
  <c r="A445" i="1"/>
  <c r="G175" i="4"/>
  <c r="F177" i="1"/>
  <c r="I177" i="1" s="1"/>
  <c r="D177" i="1"/>
  <c r="H449" i="4"/>
  <c r="G449" i="4"/>
  <c r="F449" i="4"/>
  <c r="A450" i="4"/>
  <c r="D450" i="4" s="1"/>
  <c r="B449" i="4"/>
  <c r="C449" i="4" s="1"/>
  <c r="J449" i="4"/>
  <c r="I449" i="4"/>
  <c r="D445" i="1" l="1"/>
  <c r="B445" i="1"/>
  <c r="A446" i="1"/>
  <c r="J175" i="4"/>
  <c r="H175" i="4"/>
  <c r="G177" i="1"/>
  <c r="G450" i="4"/>
  <c r="F450" i="4"/>
  <c r="J450" i="4"/>
  <c r="I450" i="4"/>
  <c r="H450" i="4"/>
  <c r="B450" i="4"/>
  <c r="C450" i="4" s="1"/>
  <c r="A451" i="4"/>
  <c r="D451" i="4" s="1"/>
  <c r="D446" i="1" l="1"/>
  <c r="B446" i="1"/>
  <c r="A447" i="1"/>
  <c r="F176" i="4"/>
  <c r="I176" i="4" s="1"/>
  <c r="D176" i="4"/>
  <c r="J177" i="1"/>
  <c r="H177" i="1"/>
  <c r="F451" i="4"/>
  <c r="I451" i="4"/>
  <c r="H451" i="4"/>
  <c r="G451" i="4"/>
  <c r="A452" i="4"/>
  <c r="D452" i="4" s="1"/>
  <c r="J451" i="4"/>
  <c r="B451" i="4"/>
  <c r="C451" i="4" s="1"/>
  <c r="D447" i="1" l="1"/>
  <c r="B447" i="1"/>
  <c r="A448" i="1"/>
  <c r="G176" i="4"/>
  <c r="F178" i="1"/>
  <c r="I178" i="1" s="1"/>
  <c r="D178" i="1"/>
  <c r="A453" i="4"/>
  <c r="D453" i="4" s="1"/>
  <c r="B452" i="4"/>
  <c r="C452" i="4" s="1"/>
  <c r="H452" i="4"/>
  <c r="G452" i="4"/>
  <c r="J452" i="4"/>
  <c r="I452" i="4"/>
  <c r="F452" i="4"/>
  <c r="D448" i="1" l="1"/>
  <c r="A449" i="1"/>
  <c r="B448" i="1"/>
  <c r="J176" i="4"/>
  <c r="H176" i="4"/>
  <c r="G178" i="1"/>
  <c r="A454" i="4"/>
  <c r="D454" i="4" s="1"/>
  <c r="B453" i="4"/>
  <c r="C453" i="4" s="1"/>
  <c r="J453" i="4"/>
  <c r="G453" i="4"/>
  <c r="F453" i="4"/>
  <c r="I453" i="4"/>
  <c r="H453" i="4"/>
  <c r="D449" i="1" l="1"/>
  <c r="B449" i="1"/>
  <c r="A450" i="1"/>
  <c r="F177" i="4"/>
  <c r="I177" i="4" s="1"/>
  <c r="D177" i="4"/>
  <c r="J178" i="1"/>
  <c r="H178" i="1"/>
  <c r="A455" i="4"/>
  <c r="D455" i="4" s="1"/>
  <c r="B454" i="4"/>
  <c r="C454" i="4" s="1"/>
  <c r="J454" i="4"/>
  <c r="I454" i="4"/>
  <c r="F454" i="4"/>
  <c r="H454" i="4"/>
  <c r="G454" i="4"/>
  <c r="D450" i="1" l="1"/>
  <c r="B450" i="1"/>
  <c r="A451" i="1"/>
  <c r="G177" i="4"/>
  <c r="F179" i="1"/>
  <c r="I179" i="1" s="1"/>
  <c r="D179" i="1"/>
  <c r="J455" i="4"/>
  <c r="I455" i="4"/>
  <c r="H455" i="4"/>
  <c r="A456" i="4"/>
  <c r="D456" i="4" s="1"/>
  <c r="F455" i="4"/>
  <c r="B455" i="4"/>
  <c r="C455" i="4" s="1"/>
  <c r="G455" i="4"/>
  <c r="D451" i="1" l="1"/>
  <c r="B451" i="1"/>
  <c r="A452" i="1"/>
  <c r="J177" i="4"/>
  <c r="H177" i="4"/>
  <c r="G179" i="1"/>
  <c r="I456" i="4"/>
  <c r="H456" i="4"/>
  <c r="G456" i="4"/>
  <c r="A457" i="4"/>
  <c r="D457" i="4" s="1"/>
  <c r="B456" i="4"/>
  <c r="C456" i="4" s="1"/>
  <c r="J456" i="4"/>
  <c r="F456" i="4"/>
  <c r="D452" i="1" l="1"/>
  <c r="B452" i="1"/>
  <c r="A453" i="1"/>
  <c r="F178" i="4"/>
  <c r="I178" i="4" s="1"/>
  <c r="D178" i="4"/>
  <c r="J179" i="1"/>
  <c r="H179" i="1"/>
  <c r="H457" i="4"/>
  <c r="G457" i="4"/>
  <c r="F457" i="4"/>
  <c r="A458" i="4"/>
  <c r="D458" i="4" s="1"/>
  <c r="B457" i="4"/>
  <c r="C457" i="4" s="1"/>
  <c r="J457" i="4"/>
  <c r="I457" i="4"/>
  <c r="D453" i="1" l="1"/>
  <c r="B453" i="1"/>
  <c r="A454" i="1"/>
  <c r="G178" i="4"/>
  <c r="F180" i="1"/>
  <c r="I180" i="1" s="1"/>
  <c r="D180" i="1"/>
  <c r="G458" i="4"/>
  <c r="F458" i="4"/>
  <c r="J458" i="4"/>
  <c r="I458" i="4"/>
  <c r="H458" i="4"/>
  <c r="B458" i="4"/>
  <c r="C458" i="4" s="1"/>
  <c r="A459" i="4"/>
  <c r="D459" i="4" s="1"/>
  <c r="D454" i="1" l="1"/>
  <c r="B454" i="1"/>
  <c r="A455" i="1"/>
  <c r="J178" i="4"/>
  <c r="H178" i="4"/>
  <c r="G180" i="1"/>
  <c r="F459" i="4"/>
  <c r="I459" i="4"/>
  <c r="H459" i="4"/>
  <c r="A460" i="4"/>
  <c r="D460" i="4" s="1"/>
  <c r="J459" i="4"/>
  <c r="G459" i="4"/>
  <c r="B459" i="4"/>
  <c r="C459" i="4" s="1"/>
  <c r="D455" i="1" l="1"/>
  <c r="B455" i="1"/>
  <c r="A456" i="1"/>
  <c r="F179" i="4"/>
  <c r="I179" i="4" s="1"/>
  <c r="D179" i="4"/>
  <c r="J180" i="1"/>
  <c r="H180" i="1"/>
  <c r="A461" i="4"/>
  <c r="D461" i="4" s="1"/>
  <c r="B460" i="4"/>
  <c r="C460" i="4" s="1"/>
  <c r="H460" i="4"/>
  <c r="G460" i="4"/>
  <c r="J460" i="4"/>
  <c r="I460" i="4"/>
  <c r="F460" i="4"/>
  <c r="D456" i="1" l="1"/>
  <c r="B456" i="1"/>
  <c r="A457" i="1"/>
  <c r="G179" i="4"/>
  <c r="F181" i="1"/>
  <c r="I181" i="1" s="1"/>
  <c r="D181" i="1"/>
  <c r="A462" i="4"/>
  <c r="D462" i="4" s="1"/>
  <c r="B461" i="4"/>
  <c r="C461" i="4" s="1"/>
  <c r="J461" i="4"/>
  <c r="G461" i="4"/>
  <c r="F461" i="4"/>
  <c r="I461" i="4"/>
  <c r="H461" i="4"/>
  <c r="D457" i="1" l="1"/>
  <c r="B457" i="1"/>
  <c r="A458" i="1"/>
  <c r="J179" i="4"/>
  <c r="H179" i="4"/>
  <c r="G181" i="1"/>
  <c r="A463" i="4"/>
  <c r="D463" i="4" s="1"/>
  <c r="B462" i="4"/>
  <c r="C462" i="4" s="1"/>
  <c r="J462" i="4"/>
  <c r="I462" i="4"/>
  <c r="F462" i="4"/>
  <c r="H462" i="4"/>
  <c r="G462" i="4"/>
  <c r="D458" i="1" l="1"/>
  <c r="B458" i="1"/>
  <c r="A459" i="1"/>
  <c r="F180" i="4"/>
  <c r="I180" i="4" s="1"/>
  <c r="D180" i="4"/>
  <c r="J181" i="1"/>
  <c r="H181" i="1"/>
  <c r="J463" i="4"/>
  <c r="I463" i="4"/>
  <c r="H463" i="4"/>
  <c r="F463" i="4"/>
  <c r="B463" i="4"/>
  <c r="C463" i="4" s="1"/>
  <c r="A464" i="4"/>
  <c r="D464" i="4" s="1"/>
  <c r="G463" i="4"/>
  <c r="D459" i="1" l="1"/>
  <c r="B459" i="1"/>
  <c r="A460" i="1"/>
  <c r="G180" i="4"/>
  <c r="F182" i="1"/>
  <c r="I182" i="1" s="1"/>
  <c r="D182" i="1"/>
  <c r="J464" i="4"/>
  <c r="I464" i="4"/>
  <c r="H464" i="4"/>
  <c r="G464" i="4"/>
  <c r="A465" i="4"/>
  <c r="D465" i="4" s="1"/>
  <c r="B464" i="4"/>
  <c r="C464" i="4" s="1"/>
  <c r="F464" i="4"/>
  <c r="D460" i="1" l="1"/>
  <c r="A461" i="1"/>
  <c r="B460" i="1"/>
  <c r="J180" i="4"/>
  <c r="H180" i="4"/>
  <c r="G182" i="1"/>
  <c r="I465" i="4"/>
  <c r="H465" i="4"/>
  <c r="G465" i="4"/>
  <c r="F465" i="4"/>
  <c r="A466" i="4"/>
  <c r="D466" i="4" s="1"/>
  <c r="B465" i="4"/>
  <c r="C465" i="4" s="1"/>
  <c r="J465" i="4"/>
  <c r="D461" i="1" l="1"/>
  <c r="B461" i="1"/>
  <c r="A462" i="1"/>
  <c r="F181" i="4"/>
  <c r="I181" i="4" s="1"/>
  <c r="D181" i="4"/>
  <c r="J182" i="1"/>
  <c r="H182" i="1"/>
  <c r="H466" i="4"/>
  <c r="G466" i="4"/>
  <c r="F466" i="4"/>
  <c r="J466" i="4"/>
  <c r="I466" i="4"/>
  <c r="B466" i="4"/>
  <c r="C466" i="4" s="1"/>
  <c r="A467" i="4"/>
  <c r="D467" i="4" s="1"/>
  <c r="D462" i="1" l="1"/>
  <c r="B462" i="1"/>
  <c r="A463" i="1"/>
  <c r="G181" i="4"/>
  <c r="F183" i="1"/>
  <c r="I183" i="1" s="1"/>
  <c r="D183" i="1"/>
  <c r="G467" i="4"/>
  <c r="F467" i="4"/>
  <c r="I467" i="4"/>
  <c r="H467" i="4"/>
  <c r="A468" i="4"/>
  <c r="D468" i="4" s="1"/>
  <c r="J467" i="4"/>
  <c r="B467" i="4"/>
  <c r="C467" i="4" s="1"/>
  <c r="D463" i="1" l="1"/>
  <c r="A464" i="1"/>
  <c r="B463" i="1"/>
  <c r="J181" i="4"/>
  <c r="H181" i="4"/>
  <c r="G183" i="1"/>
  <c r="F468" i="4"/>
  <c r="A469" i="4"/>
  <c r="D469" i="4" s="1"/>
  <c r="B468" i="4"/>
  <c r="C468" i="4" s="1"/>
  <c r="H468" i="4"/>
  <c r="G468" i="4"/>
  <c r="J468" i="4"/>
  <c r="I468" i="4"/>
  <c r="D464" i="1" l="1"/>
  <c r="B464" i="1"/>
  <c r="A465" i="1"/>
  <c r="F182" i="4"/>
  <c r="I182" i="4" s="1"/>
  <c r="D182" i="4"/>
  <c r="J183" i="1"/>
  <c r="H183" i="1"/>
  <c r="A470" i="4"/>
  <c r="D470" i="4" s="1"/>
  <c r="B469" i="4"/>
  <c r="C469" i="4" s="1"/>
  <c r="J469" i="4"/>
  <c r="G469" i="4"/>
  <c r="F469" i="4"/>
  <c r="I469" i="4"/>
  <c r="H469" i="4"/>
  <c r="D465" i="1" l="1"/>
  <c r="B465" i="1"/>
  <c r="A466" i="1"/>
  <c r="G182" i="4"/>
  <c r="F184" i="1"/>
  <c r="I184" i="1" s="1"/>
  <c r="D184" i="1"/>
  <c r="A471" i="4"/>
  <c r="D471" i="4" s="1"/>
  <c r="B470" i="4"/>
  <c r="C470" i="4" s="1"/>
  <c r="J470" i="4"/>
  <c r="I470" i="4"/>
  <c r="F470" i="4"/>
  <c r="H470" i="4"/>
  <c r="G470" i="4"/>
  <c r="D466" i="1" l="1"/>
  <c r="B466" i="1"/>
  <c r="A467" i="1"/>
  <c r="J182" i="4"/>
  <c r="H182" i="4"/>
  <c r="G184" i="1"/>
  <c r="A472" i="4"/>
  <c r="D472" i="4" s="1"/>
  <c r="B471" i="4"/>
  <c r="C471" i="4" s="1"/>
  <c r="J471" i="4"/>
  <c r="I471" i="4"/>
  <c r="H471" i="4"/>
  <c r="G471" i="4"/>
  <c r="F471" i="4"/>
  <c r="D467" i="1" l="1"/>
  <c r="B467" i="1"/>
  <c r="A468" i="1"/>
  <c r="F183" i="4"/>
  <c r="I183" i="4" s="1"/>
  <c r="D183" i="4"/>
  <c r="J184" i="1"/>
  <c r="H184" i="1"/>
  <c r="J472" i="4"/>
  <c r="I472" i="4"/>
  <c r="H472" i="4"/>
  <c r="G472" i="4"/>
  <c r="A473" i="4"/>
  <c r="D473" i="4" s="1"/>
  <c r="B472" i="4"/>
  <c r="C472" i="4" s="1"/>
  <c r="F472" i="4"/>
  <c r="D468" i="1" l="1"/>
  <c r="B468" i="1"/>
  <c r="A469" i="1"/>
  <c r="G183" i="4"/>
  <c r="F185" i="1"/>
  <c r="I185" i="1" s="1"/>
  <c r="D185" i="1"/>
  <c r="G185" i="1" s="1"/>
  <c r="J185" i="1" s="1"/>
  <c r="I473" i="4"/>
  <c r="H473" i="4"/>
  <c r="G473" i="4"/>
  <c r="F473" i="4"/>
  <c r="A474" i="4"/>
  <c r="D474" i="4" s="1"/>
  <c r="B473" i="4"/>
  <c r="C473" i="4" s="1"/>
  <c r="J473" i="4"/>
  <c r="D469" i="1" l="1"/>
  <c r="B469" i="1"/>
  <c r="A470" i="1"/>
  <c r="J183" i="4"/>
  <c r="H183" i="4"/>
  <c r="H185" i="1"/>
  <c r="H474" i="4"/>
  <c r="G474" i="4"/>
  <c r="F474" i="4"/>
  <c r="J474" i="4"/>
  <c r="I474" i="4"/>
  <c r="A475" i="4"/>
  <c r="D475" i="4" s="1"/>
  <c r="B474" i="4"/>
  <c r="C474" i="4" s="1"/>
  <c r="D470" i="1" l="1"/>
  <c r="B470" i="1"/>
  <c r="A471" i="1"/>
  <c r="F184" i="4"/>
  <c r="I184" i="4" s="1"/>
  <c r="D184" i="4"/>
  <c r="D186" i="1"/>
  <c r="F186" i="1"/>
  <c r="I186" i="1" s="1"/>
  <c r="G475" i="4"/>
  <c r="F475" i="4"/>
  <c r="I475" i="4"/>
  <c r="H475" i="4"/>
  <c r="A476" i="4"/>
  <c r="D476" i="4" s="1"/>
  <c r="J475" i="4"/>
  <c r="B475" i="4"/>
  <c r="C475" i="4" s="1"/>
  <c r="D471" i="1" l="1"/>
  <c r="B471" i="1"/>
  <c r="A472" i="1"/>
  <c r="G184" i="4"/>
  <c r="G186" i="1"/>
  <c r="F476" i="4"/>
  <c r="A477" i="4"/>
  <c r="D477" i="4" s="1"/>
  <c r="B476" i="4"/>
  <c r="C476" i="4" s="1"/>
  <c r="H476" i="4"/>
  <c r="G476" i="4"/>
  <c r="J476" i="4"/>
  <c r="I476" i="4"/>
  <c r="D472" i="1" l="1"/>
  <c r="B472" i="1"/>
  <c r="A473" i="1"/>
  <c r="J184" i="4"/>
  <c r="H184" i="4"/>
  <c r="J186" i="1"/>
  <c r="H186" i="1"/>
  <c r="A478" i="4"/>
  <c r="D478" i="4" s="1"/>
  <c r="B477" i="4"/>
  <c r="C477" i="4" s="1"/>
  <c r="J477" i="4"/>
  <c r="G477" i="4"/>
  <c r="F477" i="4"/>
  <c r="I477" i="4"/>
  <c r="H477" i="4"/>
  <c r="D473" i="1" l="1"/>
  <c r="A474" i="1"/>
  <c r="B473" i="1"/>
  <c r="F185" i="4"/>
  <c r="I185" i="4" s="1"/>
  <c r="D185" i="4"/>
  <c r="F187" i="1"/>
  <c r="I187" i="1" s="1"/>
  <c r="D187" i="1"/>
  <c r="A479" i="4"/>
  <c r="D479" i="4" s="1"/>
  <c r="B478" i="4"/>
  <c r="C478" i="4" s="1"/>
  <c r="J478" i="4"/>
  <c r="I478" i="4"/>
  <c r="F478" i="4"/>
  <c r="H478" i="4"/>
  <c r="G478" i="4"/>
  <c r="D474" i="1" l="1"/>
  <c r="B474" i="1"/>
  <c r="A475" i="1"/>
  <c r="G185" i="4"/>
  <c r="G187" i="1"/>
  <c r="A480" i="4"/>
  <c r="D480" i="4" s="1"/>
  <c r="B479" i="4"/>
  <c r="C479" i="4" s="1"/>
  <c r="J479" i="4"/>
  <c r="I479" i="4"/>
  <c r="H479" i="4"/>
  <c r="G479" i="4"/>
  <c r="F479" i="4"/>
  <c r="D475" i="1" l="1"/>
  <c r="A476" i="1"/>
  <c r="B475" i="1"/>
  <c r="J185" i="4"/>
  <c r="H185" i="4"/>
  <c r="H187" i="1"/>
  <c r="J187" i="1"/>
  <c r="J480" i="4"/>
  <c r="I480" i="4"/>
  <c r="H480" i="4"/>
  <c r="G480" i="4"/>
  <c r="A481" i="4"/>
  <c r="D481" i="4" s="1"/>
  <c r="B480" i="4"/>
  <c r="C480" i="4" s="1"/>
  <c r="F480" i="4"/>
  <c r="D476" i="1" l="1"/>
  <c r="A477" i="1"/>
  <c r="B476" i="1"/>
  <c r="F186" i="4"/>
  <c r="I186" i="4" s="1"/>
  <c r="D186" i="4"/>
  <c r="F188" i="1"/>
  <c r="I188" i="1" s="1"/>
  <c r="D188" i="1"/>
  <c r="I481" i="4"/>
  <c r="H481" i="4"/>
  <c r="G481" i="4"/>
  <c r="F481" i="4"/>
  <c r="A482" i="4"/>
  <c r="D482" i="4" s="1"/>
  <c r="B481" i="4"/>
  <c r="C481" i="4" s="1"/>
  <c r="J481" i="4"/>
  <c r="D477" i="1" l="1"/>
  <c r="B477" i="1"/>
  <c r="A478" i="1"/>
  <c r="G186" i="4"/>
  <c r="G188" i="1"/>
  <c r="H482" i="4"/>
  <c r="G482" i="4"/>
  <c r="F482" i="4"/>
  <c r="J482" i="4"/>
  <c r="I482" i="4"/>
  <c r="A483" i="4"/>
  <c r="D483" i="4" s="1"/>
  <c r="B482" i="4"/>
  <c r="C482" i="4" s="1"/>
  <c r="D478" i="1" l="1"/>
  <c r="B478" i="1"/>
  <c r="A479" i="1"/>
  <c r="J186" i="4"/>
  <c r="H186" i="4"/>
  <c r="J188" i="1"/>
  <c r="H188" i="1"/>
  <c r="G483" i="4"/>
  <c r="F483" i="4"/>
  <c r="I483" i="4"/>
  <c r="H483" i="4"/>
  <c r="A484" i="4"/>
  <c r="D484" i="4" s="1"/>
  <c r="J483" i="4"/>
  <c r="B483" i="4"/>
  <c r="C483" i="4" s="1"/>
  <c r="D479" i="1" l="1"/>
  <c r="B479" i="1"/>
  <c r="A480" i="1"/>
  <c r="F187" i="4"/>
  <c r="I187" i="4" s="1"/>
  <c r="D187" i="4"/>
  <c r="F189" i="1"/>
  <c r="I189" i="1" s="1"/>
  <c r="D189" i="1"/>
  <c r="F484" i="4"/>
  <c r="A485" i="4"/>
  <c r="D485" i="4" s="1"/>
  <c r="B484" i="4"/>
  <c r="C484" i="4" s="1"/>
  <c r="H484" i="4"/>
  <c r="G484" i="4"/>
  <c r="J484" i="4"/>
  <c r="I484" i="4"/>
  <c r="D480" i="1" l="1"/>
  <c r="A481" i="1"/>
  <c r="B480" i="1"/>
  <c r="G187" i="4"/>
  <c r="G189" i="1"/>
  <c r="A486" i="4"/>
  <c r="D486" i="4" s="1"/>
  <c r="B485" i="4"/>
  <c r="C485" i="4" s="1"/>
  <c r="J485" i="4"/>
  <c r="G485" i="4"/>
  <c r="F485" i="4"/>
  <c r="I485" i="4"/>
  <c r="H485" i="4"/>
  <c r="D481" i="1" l="1"/>
  <c r="B481" i="1"/>
  <c r="A482" i="1"/>
  <c r="J187" i="4"/>
  <c r="H187" i="4"/>
  <c r="J189" i="1"/>
  <c r="H189" i="1"/>
  <c r="A487" i="4"/>
  <c r="D487" i="4" s="1"/>
  <c r="B486" i="4"/>
  <c r="C486" i="4" s="1"/>
  <c r="J486" i="4"/>
  <c r="I486" i="4"/>
  <c r="F486" i="4"/>
  <c r="H486" i="4"/>
  <c r="G486" i="4"/>
  <c r="D482" i="1" l="1"/>
  <c r="A483" i="1"/>
  <c r="B482" i="1"/>
  <c r="F188" i="4"/>
  <c r="I188" i="4" s="1"/>
  <c r="D188" i="4"/>
  <c r="F190" i="1"/>
  <c r="I190" i="1" s="1"/>
  <c r="D190" i="1"/>
  <c r="A488" i="4"/>
  <c r="D488" i="4" s="1"/>
  <c r="B487" i="4"/>
  <c r="C487" i="4" s="1"/>
  <c r="J487" i="4"/>
  <c r="I487" i="4"/>
  <c r="H487" i="4"/>
  <c r="G487" i="4"/>
  <c r="F487" i="4"/>
  <c r="D483" i="1" l="1"/>
  <c r="B483" i="1"/>
  <c r="A484" i="1"/>
  <c r="G188" i="4"/>
  <c r="G190" i="1"/>
  <c r="J488" i="4"/>
  <c r="I488" i="4"/>
  <c r="H488" i="4"/>
  <c r="G488" i="4"/>
  <c r="A489" i="4"/>
  <c r="D489" i="4" s="1"/>
  <c r="B488" i="4"/>
  <c r="C488" i="4" s="1"/>
  <c r="F488" i="4"/>
  <c r="D484" i="1" l="1"/>
  <c r="B484" i="1"/>
  <c r="A485" i="1"/>
  <c r="J188" i="4"/>
  <c r="H188" i="4"/>
  <c r="J190" i="1"/>
  <c r="H190" i="1"/>
  <c r="I489" i="4"/>
  <c r="H489" i="4"/>
  <c r="G489" i="4"/>
  <c r="F489" i="4"/>
  <c r="A490" i="4"/>
  <c r="D490" i="4" s="1"/>
  <c r="B489" i="4"/>
  <c r="C489" i="4" s="1"/>
  <c r="J489" i="4"/>
  <c r="D485" i="1" l="1"/>
  <c r="A486" i="1"/>
  <c r="B485" i="1"/>
  <c r="F189" i="4"/>
  <c r="I189" i="4" s="1"/>
  <c r="D189" i="4"/>
  <c r="F191" i="1"/>
  <c r="I191" i="1" s="1"/>
  <c r="D191" i="1"/>
  <c r="H490" i="4"/>
  <c r="G490" i="4"/>
  <c r="F490" i="4"/>
  <c r="J490" i="4"/>
  <c r="I490" i="4"/>
  <c r="A491" i="4"/>
  <c r="D491" i="4" s="1"/>
  <c r="B490" i="4"/>
  <c r="C490" i="4" s="1"/>
  <c r="D486" i="1" l="1"/>
  <c r="B486" i="1"/>
  <c r="A487" i="1"/>
  <c r="G189" i="4"/>
  <c r="G191" i="1"/>
  <c r="G491" i="4"/>
  <c r="F491" i="4"/>
  <c r="A492" i="4"/>
  <c r="D492" i="4" s="1"/>
  <c r="I491" i="4"/>
  <c r="H491" i="4"/>
  <c r="B491" i="4"/>
  <c r="C491" i="4" s="1"/>
  <c r="J491" i="4"/>
  <c r="D487" i="1" l="1"/>
  <c r="B487" i="1"/>
  <c r="A488" i="1"/>
  <c r="J189" i="4"/>
  <c r="H189" i="4"/>
  <c r="J191" i="1"/>
  <c r="H191" i="1"/>
  <c r="F492" i="4"/>
  <c r="A493" i="4"/>
  <c r="D493" i="4" s="1"/>
  <c r="B492" i="4"/>
  <c r="C492" i="4" s="1"/>
  <c r="J492" i="4"/>
  <c r="H492" i="4"/>
  <c r="G492" i="4"/>
  <c r="I492" i="4"/>
  <c r="D488" i="1" l="1"/>
  <c r="A489" i="1"/>
  <c r="B488" i="1"/>
  <c r="F190" i="4"/>
  <c r="I190" i="4" s="1"/>
  <c r="D190" i="4"/>
  <c r="F192" i="1"/>
  <c r="I192" i="1" s="1"/>
  <c r="D192" i="1"/>
  <c r="A494" i="4"/>
  <c r="D494" i="4" s="1"/>
  <c r="B493" i="4"/>
  <c r="C493" i="4" s="1"/>
  <c r="J493" i="4"/>
  <c r="I493" i="4"/>
  <c r="G493" i="4"/>
  <c r="F493" i="4"/>
  <c r="H493" i="4"/>
  <c r="D489" i="1" l="1"/>
  <c r="B489" i="1"/>
  <c r="A490" i="1"/>
  <c r="G190" i="4"/>
  <c r="G192" i="1"/>
  <c r="A495" i="4"/>
  <c r="D495" i="4" s="1"/>
  <c r="B494" i="4"/>
  <c r="C494" i="4" s="1"/>
  <c r="J494" i="4"/>
  <c r="I494" i="4"/>
  <c r="H494" i="4"/>
  <c r="F494" i="4"/>
  <c r="G494" i="4"/>
  <c r="D490" i="1" l="1"/>
  <c r="B490" i="1"/>
  <c r="A491" i="1"/>
  <c r="J190" i="4"/>
  <c r="H190" i="4"/>
  <c r="J192" i="1"/>
  <c r="H192" i="1"/>
  <c r="A496" i="4"/>
  <c r="D496" i="4" s="1"/>
  <c r="B495" i="4"/>
  <c r="C495" i="4" s="1"/>
  <c r="J495" i="4"/>
  <c r="I495" i="4"/>
  <c r="H495" i="4"/>
  <c r="G495" i="4"/>
  <c r="F495" i="4"/>
  <c r="D491" i="1" l="1"/>
  <c r="B491" i="1"/>
  <c r="A492" i="1"/>
  <c r="F191" i="4"/>
  <c r="I191" i="4" s="1"/>
  <c r="D191" i="4"/>
  <c r="F193" i="1"/>
  <c r="I193" i="1" s="1"/>
  <c r="D193" i="1"/>
  <c r="J496" i="4"/>
  <c r="I496" i="4"/>
  <c r="H496" i="4"/>
  <c r="G496" i="4"/>
  <c r="F496" i="4"/>
  <c r="A497" i="4"/>
  <c r="D497" i="4" s="1"/>
  <c r="B496" i="4"/>
  <c r="C496" i="4" s="1"/>
  <c r="D492" i="1" l="1"/>
  <c r="B492" i="1"/>
  <c r="A493" i="1"/>
  <c r="G191" i="4"/>
  <c r="G193" i="1"/>
  <c r="I497" i="4"/>
  <c r="H497" i="4"/>
  <c r="G497" i="4"/>
  <c r="F497" i="4"/>
  <c r="A498" i="4"/>
  <c r="D498" i="4" s="1"/>
  <c r="B497" i="4"/>
  <c r="C497" i="4" s="1"/>
  <c r="J497" i="4"/>
  <c r="D493" i="1" l="1"/>
  <c r="B493" i="1"/>
  <c r="A494" i="1"/>
  <c r="J191" i="4"/>
  <c r="H191" i="4"/>
  <c r="J193" i="1"/>
  <c r="H193" i="1"/>
  <c r="H498" i="4"/>
  <c r="G498" i="4"/>
  <c r="F498" i="4"/>
  <c r="J498" i="4"/>
  <c r="I498" i="4"/>
  <c r="B498" i="4"/>
  <c r="C498" i="4" s="1"/>
  <c r="A499" i="4"/>
  <c r="D499" i="4" s="1"/>
  <c r="D494" i="1" l="1"/>
  <c r="B494" i="1"/>
  <c r="A495" i="1"/>
  <c r="F192" i="4"/>
  <c r="I192" i="4" s="1"/>
  <c r="D192" i="4"/>
  <c r="F194" i="1"/>
  <c r="I194" i="1" s="1"/>
  <c r="D194" i="1"/>
  <c r="G499" i="4"/>
  <c r="F499" i="4"/>
  <c r="A500" i="4"/>
  <c r="D500" i="4" s="1"/>
  <c r="B499" i="4"/>
  <c r="C499" i="4" s="1"/>
  <c r="I499" i="4"/>
  <c r="H499" i="4"/>
  <c r="J499" i="4"/>
  <c r="D495" i="1" l="1"/>
  <c r="B495" i="1"/>
  <c r="A496" i="1"/>
  <c r="G192" i="4"/>
  <c r="G194" i="1"/>
  <c r="F500" i="4"/>
  <c r="A501" i="4"/>
  <c r="D501" i="4" s="1"/>
  <c r="B500" i="4"/>
  <c r="C500" i="4" s="1"/>
  <c r="J500" i="4"/>
  <c r="H500" i="4"/>
  <c r="G500" i="4"/>
  <c r="I500" i="4"/>
  <c r="D496" i="1" l="1"/>
  <c r="B496" i="1"/>
  <c r="A497" i="1"/>
  <c r="J192" i="4"/>
  <c r="H192" i="4"/>
  <c r="J194" i="1"/>
  <c r="H194" i="1"/>
  <c r="A502" i="4"/>
  <c r="D502" i="4" s="1"/>
  <c r="B501" i="4"/>
  <c r="C501" i="4" s="1"/>
  <c r="J501" i="4"/>
  <c r="I501" i="4"/>
  <c r="G501" i="4"/>
  <c r="F501" i="4"/>
  <c r="H501" i="4"/>
  <c r="D497" i="1" l="1"/>
  <c r="B497" i="1"/>
  <c r="A498" i="1"/>
  <c r="F193" i="4"/>
  <c r="I193" i="4" s="1"/>
  <c r="D193" i="4"/>
  <c r="F195" i="1"/>
  <c r="I195" i="1" s="1"/>
  <c r="D195" i="1"/>
  <c r="A503" i="4"/>
  <c r="D503" i="4" s="1"/>
  <c r="B502" i="4"/>
  <c r="C502" i="4" s="1"/>
  <c r="J502" i="4"/>
  <c r="I502" i="4"/>
  <c r="H502" i="4"/>
  <c r="F502" i="4"/>
  <c r="G502" i="4"/>
  <c r="D498" i="1" l="1"/>
  <c r="B498" i="1"/>
  <c r="A499" i="1"/>
  <c r="G193" i="4"/>
  <c r="G195" i="1"/>
  <c r="A504" i="4"/>
  <c r="D504" i="4" s="1"/>
  <c r="B503" i="4"/>
  <c r="C503" i="4" s="1"/>
  <c r="J503" i="4"/>
  <c r="I503" i="4"/>
  <c r="H503" i="4"/>
  <c r="G503" i="4"/>
  <c r="F503" i="4"/>
  <c r="D499" i="1" l="1"/>
  <c r="B499" i="1"/>
  <c r="A500" i="1"/>
  <c r="J193" i="4"/>
  <c r="H193" i="4"/>
  <c r="J195" i="1"/>
  <c r="H195" i="1"/>
  <c r="J504" i="4"/>
  <c r="I504" i="4"/>
  <c r="H504" i="4"/>
  <c r="G504" i="4"/>
  <c r="F504" i="4"/>
  <c r="A505" i="4"/>
  <c r="D505" i="4" s="1"/>
  <c r="B504" i="4"/>
  <c r="C504" i="4" s="1"/>
  <c r="D500" i="1" l="1"/>
  <c r="A501" i="1"/>
  <c r="B500" i="1"/>
  <c r="F194" i="4"/>
  <c r="I194" i="4" s="1"/>
  <c r="D194" i="4"/>
  <c r="F196" i="1"/>
  <c r="I196" i="1" s="1"/>
  <c r="D196" i="1"/>
  <c r="I505" i="4"/>
  <c r="H505" i="4"/>
  <c r="G505" i="4"/>
  <c r="F505" i="4"/>
  <c r="A506" i="4"/>
  <c r="D506" i="4" s="1"/>
  <c r="B505" i="4"/>
  <c r="C505" i="4" s="1"/>
  <c r="J505" i="4"/>
  <c r="D501" i="1" l="1"/>
  <c r="B501" i="1"/>
  <c r="A502" i="1"/>
  <c r="G194" i="4"/>
  <c r="G196" i="1"/>
  <c r="H506" i="4"/>
  <c r="G506" i="4"/>
  <c r="F506" i="4"/>
  <c r="J506" i="4"/>
  <c r="I506" i="4"/>
  <c r="A507" i="4"/>
  <c r="D507" i="4" s="1"/>
  <c r="B506" i="4"/>
  <c r="C506" i="4" s="1"/>
  <c r="D502" i="1" l="1"/>
  <c r="B502" i="1"/>
  <c r="A503" i="1"/>
  <c r="J194" i="4"/>
  <c r="H194" i="4"/>
  <c r="J196" i="1"/>
  <c r="H196" i="1"/>
  <c r="G507" i="4"/>
  <c r="F507" i="4"/>
  <c r="A508" i="4"/>
  <c r="D508" i="4" s="1"/>
  <c r="B507" i="4"/>
  <c r="C507" i="4" s="1"/>
  <c r="I507" i="4"/>
  <c r="H507" i="4"/>
  <c r="J507" i="4"/>
  <c r="D503" i="1" l="1"/>
  <c r="B503" i="1"/>
  <c r="A504" i="1"/>
  <c r="F195" i="4"/>
  <c r="I195" i="4" s="1"/>
  <c r="D195" i="4"/>
  <c r="F197" i="1"/>
  <c r="I197" i="1" s="1"/>
  <c r="D197" i="1"/>
  <c r="F508" i="4"/>
  <c r="A509" i="4"/>
  <c r="D509" i="4" s="1"/>
  <c r="B508" i="4"/>
  <c r="C508" i="4" s="1"/>
  <c r="J508" i="4"/>
  <c r="H508" i="4"/>
  <c r="G508" i="4"/>
  <c r="I508" i="4"/>
  <c r="D504" i="1" l="1"/>
  <c r="B504" i="1"/>
  <c r="A505" i="1"/>
  <c r="G195" i="4"/>
  <c r="G197" i="1"/>
  <c r="A510" i="4"/>
  <c r="D510" i="4" s="1"/>
  <c r="B509" i="4"/>
  <c r="C509" i="4" s="1"/>
  <c r="J509" i="4"/>
  <c r="I509" i="4"/>
  <c r="G509" i="4"/>
  <c r="F509" i="4"/>
  <c r="H509" i="4"/>
  <c r="D505" i="1" l="1"/>
  <c r="B505" i="1"/>
  <c r="A506" i="1"/>
  <c r="J195" i="4"/>
  <c r="H195" i="4"/>
  <c r="H197" i="1"/>
  <c r="J197" i="1"/>
  <c r="A511" i="4"/>
  <c r="D511" i="4" s="1"/>
  <c r="B510" i="4"/>
  <c r="C510" i="4" s="1"/>
  <c r="J510" i="4"/>
  <c r="I510" i="4"/>
  <c r="H510" i="4"/>
  <c r="F510" i="4"/>
  <c r="G510" i="4"/>
  <c r="D506" i="1" l="1"/>
  <c r="A507" i="1"/>
  <c r="B506" i="1"/>
  <c r="F196" i="4"/>
  <c r="I196" i="4" s="1"/>
  <c r="D196" i="4"/>
  <c r="D198" i="1"/>
  <c r="F198" i="1"/>
  <c r="I198" i="1" s="1"/>
  <c r="A512" i="4"/>
  <c r="D512" i="4" s="1"/>
  <c r="B511" i="4"/>
  <c r="C511" i="4" s="1"/>
  <c r="J511" i="4"/>
  <c r="I511" i="4"/>
  <c r="H511" i="4"/>
  <c r="G511" i="4"/>
  <c r="F511" i="4"/>
  <c r="D507" i="1" l="1"/>
  <c r="B507" i="1"/>
  <c r="A508" i="1"/>
  <c r="G196" i="4"/>
  <c r="G198" i="1"/>
  <c r="J512" i="4"/>
  <c r="I512" i="4"/>
  <c r="H512" i="4"/>
  <c r="G512" i="4"/>
  <c r="F512" i="4"/>
  <c r="B512" i="4"/>
  <c r="C512" i="4" s="1"/>
  <c r="D508" i="1" l="1"/>
  <c r="B508" i="1"/>
  <c r="A509" i="1"/>
  <c r="J196" i="4"/>
  <c r="H196" i="4"/>
  <c r="J198" i="1"/>
  <c r="H198" i="1"/>
  <c r="D509" i="1" l="1"/>
  <c r="B509" i="1"/>
  <c r="D21" i="1"/>
  <c r="F197" i="4"/>
  <c r="I197" i="4" s="1"/>
  <c r="D197" i="4"/>
  <c r="F199" i="1"/>
  <c r="I199" i="1" s="1"/>
  <c r="D199" i="1"/>
  <c r="G197" i="4" l="1"/>
  <c r="G199" i="1"/>
  <c r="J197" i="4" l="1"/>
  <c r="H197" i="4"/>
  <c r="J199" i="1"/>
  <c r="H199" i="1"/>
  <c r="F198" i="4" l="1"/>
  <c r="I198" i="4" s="1"/>
  <c r="D198" i="4"/>
  <c r="F200" i="1"/>
  <c r="I200" i="1" s="1"/>
  <c r="D200" i="1"/>
  <c r="G198" i="4" l="1"/>
  <c r="G200" i="1"/>
  <c r="J198" i="4" l="1"/>
  <c r="H198" i="4"/>
  <c r="J200" i="1"/>
  <c r="H200" i="1"/>
  <c r="F199" i="4" l="1"/>
  <c r="D199" i="4"/>
  <c r="F201" i="1"/>
  <c r="I201" i="1" s="1"/>
  <c r="D201" i="1"/>
  <c r="G199" i="4" l="1"/>
  <c r="I199" i="4"/>
  <c r="G201" i="1"/>
  <c r="J199" i="4" l="1"/>
  <c r="H199" i="4"/>
  <c r="J201" i="1"/>
  <c r="H201" i="1"/>
  <c r="F200" i="4" l="1"/>
  <c r="D200" i="4"/>
  <c r="F202" i="1"/>
  <c r="I202" i="1" s="1"/>
  <c r="D202" i="1"/>
  <c r="G200" i="4" l="1"/>
  <c r="I200" i="4"/>
  <c r="G202" i="1"/>
  <c r="J200" i="4" l="1"/>
  <c r="H200" i="4"/>
  <c r="J202" i="1"/>
  <c r="H202" i="1"/>
  <c r="F201" i="4" l="1"/>
  <c r="D201" i="4"/>
  <c r="F203" i="1"/>
  <c r="I203" i="1" s="1"/>
  <c r="D203" i="1"/>
  <c r="G201" i="4" l="1"/>
  <c r="I201" i="4"/>
  <c r="G203" i="1"/>
  <c r="J201" i="4" l="1"/>
  <c r="H201" i="4"/>
  <c r="J203" i="1"/>
  <c r="H203" i="1"/>
  <c r="F202" i="4" l="1"/>
  <c r="D202" i="4"/>
  <c r="F204" i="1"/>
  <c r="I204" i="1" s="1"/>
  <c r="D204" i="1"/>
  <c r="G202" i="4" l="1"/>
  <c r="I202" i="4"/>
  <c r="G204" i="1"/>
  <c r="J202" i="4" l="1"/>
  <c r="H202" i="4"/>
  <c r="J204" i="1"/>
  <c r="H204" i="1"/>
  <c r="F203" i="4" l="1"/>
  <c r="D203" i="4"/>
  <c r="F205" i="1"/>
  <c r="I205" i="1" s="1"/>
  <c r="D205" i="1"/>
  <c r="G203" i="4" l="1"/>
  <c r="I203" i="4"/>
  <c r="G205" i="1"/>
  <c r="J203" i="4" l="1"/>
  <c r="H203" i="4"/>
  <c r="J205" i="1"/>
  <c r="H205" i="1"/>
  <c r="F204" i="4" l="1"/>
  <c r="D204" i="4"/>
  <c r="F206" i="1"/>
  <c r="I206" i="1" s="1"/>
  <c r="D206" i="1"/>
  <c r="G204" i="4" l="1"/>
  <c r="I204" i="4"/>
  <c r="G206" i="1"/>
  <c r="J204" i="4" l="1"/>
  <c r="H204" i="4"/>
  <c r="J206" i="1"/>
  <c r="H206" i="1"/>
  <c r="F205" i="4" l="1"/>
  <c r="D205" i="4"/>
  <c r="F207" i="1"/>
  <c r="I207" i="1" s="1"/>
  <c r="D207" i="1"/>
  <c r="G205" i="4" l="1"/>
  <c r="I205" i="4"/>
  <c r="G207" i="1"/>
  <c r="J205" i="4" l="1"/>
  <c r="H205" i="4"/>
  <c r="J207" i="1"/>
  <c r="H207" i="1"/>
  <c r="F206" i="4" l="1"/>
  <c r="D206" i="4"/>
  <c r="F208" i="1"/>
  <c r="I208" i="1" s="1"/>
  <c r="D208" i="1"/>
  <c r="G206" i="4" l="1"/>
  <c r="I206" i="4"/>
  <c r="G208" i="1"/>
  <c r="J206" i="4" l="1"/>
  <c r="H206" i="4"/>
  <c r="J208" i="1"/>
  <c r="H208" i="1"/>
  <c r="F210" i="1"/>
  <c r="F207" i="4" l="1"/>
  <c r="D207" i="4"/>
  <c r="F209" i="1"/>
  <c r="I209" i="1" s="1"/>
  <c r="D209" i="1"/>
  <c r="G209" i="1" s="1"/>
  <c r="J209" i="1" s="1"/>
  <c r="I210" i="1"/>
  <c r="G210" i="1"/>
  <c r="G207" i="4" l="1"/>
  <c r="I207" i="4"/>
  <c r="H209" i="1"/>
  <c r="J210" i="1"/>
  <c r="H210" i="1"/>
  <c r="J207" i="4" l="1"/>
  <c r="H207" i="4"/>
  <c r="F211" i="1"/>
  <c r="F208" i="4" l="1"/>
  <c r="D208" i="4"/>
  <c r="G211" i="1"/>
  <c r="I211" i="1"/>
  <c r="G208" i="4" l="1"/>
  <c r="I208" i="4"/>
  <c r="J211" i="1"/>
  <c r="H211" i="1"/>
  <c r="J208" i="4" l="1"/>
  <c r="H208" i="4"/>
  <c r="F212" i="1"/>
  <c r="F209" i="4" l="1"/>
  <c r="D209" i="4"/>
  <c r="G212" i="1"/>
  <c r="I212" i="1"/>
  <c r="G209" i="4" l="1"/>
  <c r="I209" i="4"/>
  <c r="J212" i="1"/>
  <c r="H212" i="1"/>
  <c r="J209" i="4" l="1"/>
  <c r="H209" i="4"/>
  <c r="F213" i="1"/>
  <c r="F210" i="4" l="1"/>
  <c r="D210" i="4"/>
  <c r="G213" i="1"/>
  <c r="I213" i="1"/>
  <c r="G210" i="4" l="1"/>
  <c r="I210" i="4"/>
  <c r="J213" i="1"/>
  <c r="H213" i="1"/>
  <c r="J210" i="4" l="1"/>
  <c r="H210" i="4"/>
  <c r="F214" i="1"/>
  <c r="F211" i="4" l="1"/>
  <c r="D211" i="4"/>
  <c r="G214" i="1"/>
  <c r="I214" i="1"/>
  <c r="G211" i="4" l="1"/>
  <c r="I211" i="4"/>
  <c r="J214" i="1"/>
  <c r="H214" i="1"/>
  <c r="J211" i="4" l="1"/>
  <c r="H211" i="4"/>
  <c r="F215" i="1"/>
  <c r="I215" i="1" s="1"/>
  <c r="F212" i="4" l="1"/>
  <c r="D212" i="4"/>
  <c r="G215" i="1"/>
  <c r="G212" i="4" l="1"/>
  <c r="D28" i="4"/>
  <c r="D25" i="4"/>
  <c r="D26" i="4"/>
  <c r="I212" i="4"/>
  <c r="D27" i="4"/>
  <c r="J215" i="1"/>
  <c r="H215" i="1"/>
  <c r="J212" i="4" l="1"/>
  <c r="H212" i="4"/>
  <c r="F216" i="1"/>
  <c r="I216" i="1" s="1"/>
  <c r="G216" i="1" l="1"/>
  <c r="J216" i="1" l="1"/>
  <c r="H216" i="1"/>
  <c r="F217" i="1" l="1"/>
  <c r="I217" i="1" s="1"/>
  <c r="G217" i="1" l="1"/>
  <c r="J217" i="1" l="1"/>
  <c r="H217" i="1"/>
  <c r="F218" i="1" l="1"/>
  <c r="I218" i="1" s="1"/>
  <c r="G218" i="1" l="1"/>
  <c r="J218" i="1" l="1"/>
  <c r="H218" i="1"/>
  <c r="F219" i="1" l="1"/>
  <c r="I219" i="1" s="1"/>
  <c r="G219" i="1" l="1"/>
  <c r="J219" i="1" l="1"/>
  <c r="H219" i="1"/>
  <c r="F220" i="1" l="1"/>
  <c r="I220" i="1" s="1"/>
  <c r="G220" i="1" l="1"/>
  <c r="J220" i="1" l="1"/>
  <c r="H220" i="1"/>
  <c r="F221" i="1" l="1"/>
  <c r="I221" i="1" s="1"/>
  <c r="G221" i="1"/>
  <c r="J221" i="1" s="1"/>
  <c r="H221" i="1" l="1"/>
  <c r="F222" i="1" l="1"/>
  <c r="I222" i="1" s="1"/>
  <c r="G222" i="1" l="1"/>
  <c r="J222" i="1" l="1"/>
  <c r="H222" i="1"/>
  <c r="F223" i="1" l="1"/>
  <c r="I223" i="1" s="1"/>
  <c r="G223" i="1" l="1"/>
  <c r="J223" i="1" l="1"/>
  <c r="H223" i="1"/>
  <c r="F224" i="1" l="1"/>
  <c r="I224" i="1" s="1"/>
  <c r="G224" i="1" l="1"/>
  <c r="J224" i="1" l="1"/>
  <c r="H224" i="1"/>
  <c r="F225" i="1" l="1"/>
  <c r="I225" i="1" s="1"/>
  <c r="G225" i="1" l="1"/>
  <c r="J225" i="1" l="1"/>
  <c r="H225" i="1"/>
  <c r="F226" i="1" l="1"/>
  <c r="I226" i="1" s="1"/>
  <c r="G226" i="1" l="1"/>
  <c r="J226" i="1" l="1"/>
  <c r="H226" i="1"/>
  <c r="F227" i="1" l="1"/>
  <c r="I227" i="1" s="1"/>
  <c r="G227" i="1" l="1"/>
  <c r="J227" i="1" l="1"/>
  <c r="H227" i="1"/>
  <c r="F228" i="1" l="1"/>
  <c r="I228" i="1" s="1"/>
  <c r="G228" i="1" l="1"/>
  <c r="J228" i="1" l="1"/>
  <c r="H228" i="1"/>
  <c r="F229" i="1" l="1"/>
  <c r="I229" i="1" s="1"/>
  <c r="G229" i="1" l="1"/>
  <c r="J229" i="1" l="1"/>
  <c r="H229" i="1"/>
  <c r="F230" i="1" l="1"/>
  <c r="I230" i="1" s="1"/>
  <c r="G230" i="1" l="1"/>
  <c r="J230" i="1" l="1"/>
  <c r="H230" i="1"/>
  <c r="F231" i="1" l="1"/>
  <c r="I231" i="1" s="1"/>
  <c r="G231" i="1" l="1"/>
  <c r="J231" i="1" l="1"/>
  <c r="H231" i="1"/>
  <c r="F232" i="1" l="1"/>
  <c r="I232" i="1" s="1"/>
  <c r="G232" i="1" l="1"/>
  <c r="J232" i="1" l="1"/>
  <c r="H232" i="1"/>
  <c r="F233" i="1" l="1"/>
  <c r="I233" i="1" s="1"/>
  <c r="G233" i="1"/>
  <c r="J233" i="1" s="1"/>
  <c r="H233" i="1" l="1"/>
  <c r="F234" i="1" l="1"/>
  <c r="I234" i="1" s="1"/>
  <c r="G234" i="1" l="1"/>
  <c r="J234" i="1" l="1"/>
  <c r="H234" i="1"/>
  <c r="F235" i="1" l="1"/>
  <c r="I235" i="1" s="1"/>
  <c r="G235" i="1" l="1"/>
  <c r="J235" i="1" l="1"/>
  <c r="H235" i="1"/>
  <c r="F236" i="1" l="1"/>
  <c r="I236" i="1" s="1"/>
  <c r="G236" i="1" l="1"/>
  <c r="J236" i="1" l="1"/>
  <c r="H236" i="1"/>
  <c r="F237" i="1" l="1"/>
  <c r="I237" i="1" s="1"/>
  <c r="G237" i="1" l="1"/>
  <c r="J237" i="1" l="1"/>
  <c r="H237" i="1"/>
  <c r="F238" i="1" l="1"/>
  <c r="I238" i="1" s="1"/>
  <c r="G238" i="1" l="1"/>
  <c r="J238" i="1" l="1"/>
  <c r="H238" i="1"/>
  <c r="F239" i="1" l="1"/>
  <c r="I239" i="1" s="1"/>
  <c r="G239" i="1" l="1"/>
  <c r="J239" i="1" l="1"/>
  <c r="H239" i="1"/>
  <c r="F240" i="1" l="1"/>
  <c r="I240" i="1" s="1"/>
  <c r="G240" i="1" l="1"/>
  <c r="J240" i="1" l="1"/>
  <c r="H240" i="1"/>
  <c r="F241" i="1" l="1"/>
  <c r="I241" i="1" s="1"/>
  <c r="G241" i="1" l="1"/>
  <c r="J241" i="1" l="1"/>
  <c r="H241" i="1"/>
  <c r="F242" i="1" l="1"/>
  <c r="I242" i="1" s="1"/>
  <c r="G242" i="1" l="1"/>
  <c r="J242" i="1" l="1"/>
  <c r="H242" i="1"/>
  <c r="F243" i="1" l="1"/>
  <c r="I243" i="1" s="1"/>
  <c r="G243" i="1" l="1"/>
  <c r="J243" i="1" l="1"/>
  <c r="H243" i="1"/>
  <c r="F244" i="1" l="1"/>
  <c r="I244" i="1" s="1"/>
  <c r="G244" i="1" l="1"/>
  <c r="J244" i="1" l="1"/>
  <c r="H244" i="1"/>
  <c r="F245" i="1" l="1"/>
  <c r="I245" i="1" s="1"/>
  <c r="G245" i="1"/>
  <c r="J245" i="1" s="1"/>
  <c r="H245" i="1" l="1"/>
  <c r="F246" i="1" l="1"/>
  <c r="I246" i="1" s="1"/>
  <c r="G246" i="1" l="1"/>
  <c r="J246" i="1" l="1"/>
  <c r="H246" i="1"/>
  <c r="F247" i="1" l="1"/>
  <c r="I247" i="1" s="1"/>
  <c r="G247" i="1" l="1"/>
  <c r="J247" i="1" l="1"/>
  <c r="H247" i="1"/>
  <c r="F248" i="1" l="1"/>
  <c r="I248" i="1" s="1"/>
  <c r="G248" i="1" l="1"/>
  <c r="J248" i="1" l="1"/>
  <c r="H248" i="1"/>
  <c r="F249" i="1" l="1"/>
  <c r="I249" i="1" s="1"/>
  <c r="G249" i="1" l="1"/>
  <c r="J249" i="1" l="1"/>
  <c r="H249" i="1"/>
  <c r="F250" i="1" l="1"/>
  <c r="I250" i="1" s="1"/>
  <c r="G250" i="1" l="1"/>
  <c r="J250" i="1" l="1"/>
  <c r="H250" i="1"/>
  <c r="F251" i="1" l="1"/>
  <c r="I251" i="1" s="1"/>
  <c r="G251" i="1" l="1"/>
  <c r="J251" i="1" l="1"/>
  <c r="H251" i="1"/>
  <c r="F252" i="1" l="1"/>
  <c r="I252" i="1" s="1"/>
  <c r="G252" i="1" l="1"/>
  <c r="J252" i="1" l="1"/>
  <c r="H252" i="1"/>
  <c r="F253" i="1" l="1"/>
  <c r="I253" i="1" s="1"/>
  <c r="G253" i="1" l="1"/>
  <c r="J253" i="1" l="1"/>
  <c r="H253" i="1"/>
  <c r="F254" i="1" l="1"/>
  <c r="I254" i="1" s="1"/>
  <c r="G254" i="1" l="1"/>
  <c r="J254" i="1" l="1"/>
  <c r="H254" i="1"/>
  <c r="F255" i="1" l="1"/>
  <c r="I255" i="1" s="1"/>
  <c r="G255" i="1" l="1"/>
  <c r="J255" i="1" l="1"/>
  <c r="H255" i="1"/>
  <c r="F256" i="1" l="1"/>
  <c r="I256" i="1" s="1"/>
  <c r="G256" i="1" l="1"/>
  <c r="J256" i="1" l="1"/>
  <c r="H256" i="1"/>
  <c r="F257" i="1" l="1"/>
  <c r="I257" i="1" s="1"/>
  <c r="G257" i="1"/>
  <c r="J257" i="1" s="1"/>
  <c r="H257" i="1" l="1"/>
  <c r="F258" i="1" l="1"/>
  <c r="I258" i="1" s="1"/>
  <c r="G258" i="1" l="1"/>
  <c r="J258" i="1" l="1"/>
  <c r="H258" i="1"/>
  <c r="F259" i="1" l="1"/>
  <c r="I259" i="1" s="1"/>
  <c r="G259" i="1" l="1"/>
  <c r="J259" i="1" l="1"/>
  <c r="H259" i="1"/>
  <c r="F260" i="1" l="1"/>
  <c r="I260" i="1" s="1"/>
  <c r="G260" i="1" l="1"/>
  <c r="J260" i="1" l="1"/>
  <c r="H260" i="1"/>
  <c r="F261" i="1" l="1"/>
  <c r="I261" i="1" s="1"/>
  <c r="G261" i="1" l="1"/>
  <c r="J261" i="1" l="1"/>
  <c r="H261" i="1"/>
  <c r="F262" i="1" l="1"/>
  <c r="I262" i="1" s="1"/>
  <c r="G262" i="1" l="1"/>
  <c r="J262" i="1" l="1"/>
  <c r="H262" i="1"/>
  <c r="F263" i="1" l="1"/>
  <c r="I263" i="1" s="1"/>
  <c r="G263" i="1" l="1"/>
  <c r="J263" i="1" l="1"/>
  <c r="H263" i="1"/>
  <c r="F264" i="1" l="1"/>
  <c r="I264" i="1" s="1"/>
  <c r="G264" i="1" l="1"/>
  <c r="J264" i="1" l="1"/>
  <c r="H264" i="1"/>
  <c r="F265" i="1" l="1"/>
  <c r="I265" i="1" s="1"/>
  <c r="G265" i="1" l="1"/>
  <c r="J265" i="1" l="1"/>
  <c r="H265" i="1"/>
  <c r="F266" i="1" l="1"/>
  <c r="I266" i="1" s="1"/>
  <c r="G266" i="1" l="1"/>
  <c r="J266" i="1" l="1"/>
  <c r="H266" i="1"/>
  <c r="F267" i="1" l="1"/>
  <c r="I267" i="1" s="1"/>
  <c r="G267" i="1" l="1"/>
  <c r="J267" i="1" l="1"/>
  <c r="H267" i="1"/>
  <c r="F268" i="1" l="1"/>
  <c r="I268" i="1" s="1"/>
  <c r="G268" i="1" l="1"/>
  <c r="J268" i="1" l="1"/>
  <c r="H268" i="1"/>
  <c r="F269" i="1" l="1"/>
  <c r="G269" i="1" l="1"/>
  <c r="I269" i="1"/>
  <c r="J269" i="1" l="1"/>
  <c r="H269" i="1"/>
  <c r="F270" i="1" l="1"/>
  <c r="I270" i="1" l="1"/>
  <c r="G270" i="1"/>
  <c r="J270" i="1" l="1"/>
  <c r="H270" i="1"/>
  <c r="F271" i="1" l="1"/>
  <c r="G271" i="1" l="1"/>
  <c r="I271" i="1"/>
  <c r="J271" i="1" l="1"/>
  <c r="H271" i="1"/>
  <c r="F272" i="1" l="1"/>
  <c r="G272" i="1" l="1"/>
  <c r="I272" i="1"/>
  <c r="J272" i="1" l="1"/>
  <c r="H272" i="1"/>
  <c r="F273" i="1" l="1"/>
  <c r="G273" i="1" l="1"/>
  <c r="I273" i="1"/>
  <c r="J273" i="1" l="1"/>
  <c r="H273" i="1"/>
  <c r="F274" i="1" l="1"/>
  <c r="G274" i="1" l="1"/>
  <c r="I274" i="1"/>
  <c r="J274" i="1" l="1"/>
  <c r="H274" i="1"/>
  <c r="F275" i="1" l="1"/>
  <c r="I275" i="1" s="1"/>
  <c r="G275" i="1" l="1"/>
  <c r="J275" i="1" l="1"/>
  <c r="H275" i="1"/>
  <c r="F276" i="1" l="1"/>
  <c r="I276" i="1" s="1"/>
  <c r="G276" i="1" l="1"/>
  <c r="J276" i="1" l="1"/>
  <c r="H276" i="1"/>
  <c r="F277" i="1" l="1"/>
  <c r="I277" i="1" s="1"/>
  <c r="G277" i="1" l="1"/>
  <c r="J277" i="1" l="1"/>
  <c r="H277" i="1"/>
  <c r="F278" i="1" l="1"/>
  <c r="I278" i="1" s="1"/>
  <c r="G278" i="1" l="1"/>
  <c r="J278" i="1" l="1"/>
  <c r="H278" i="1"/>
  <c r="F279" i="1" l="1"/>
  <c r="I279" i="1" s="1"/>
  <c r="G279" i="1" l="1"/>
  <c r="J279" i="1" l="1"/>
  <c r="H279" i="1"/>
  <c r="F280" i="1" l="1"/>
  <c r="I280" i="1" s="1"/>
  <c r="G280" i="1" l="1"/>
  <c r="J280" i="1" l="1"/>
  <c r="H280" i="1"/>
  <c r="F281" i="1" l="1"/>
  <c r="I281" i="1" s="1"/>
  <c r="G281" i="1"/>
  <c r="J281" i="1" s="1"/>
  <c r="H281" i="1" l="1"/>
  <c r="F282" i="1" l="1"/>
  <c r="I282" i="1" s="1"/>
  <c r="G282" i="1" l="1"/>
  <c r="J282" i="1" l="1"/>
  <c r="H282" i="1"/>
  <c r="F283" i="1" l="1"/>
  <c r="I283" i="1" s="1"/>
  <c r="G283" i="1" l="1"/>
  <c r="J283" i="1" l="1"/>
  <c r="H283" i="1"/>
  <c r="F284" i="1" l="1"/>
  <c r="I284" i="1" s="1"/>
  <c r="G284" i="1" l="1"/>
  <c r="J284" i="1" l="1"/>
  <c r="H284" i="1"/>
  <c r="F285" i="1" l="1"/>
  <c r="I285" i="1" s="1"/>
  <c r="G285" i="1" l="1"/>
  <c r="J285" i="1" l="1"/>
  <c r="H285" i="1"/>
  <c r="F286" i="1" l="1"/>
  <c r="I286" i="1" s="1"/>
  <c r="G286" i="1" l="1"/>
  <c r="J286" i="1" l="1"/>
  <c r="H286" i="1"/>
  <c r="F287" i="1" l="1"/>
  <c r="I287" i="1" s="1"/>
  <c r="G287" i="1" l="1"/>
  <c r="J287" i="1" l="1"/>
  <c r="H287" i="1"/>
  <c r="F288" i="1" l="1"/>
  <c r="I288" i="1" s="1"/>
  <c r="G288" i="1" l="1"/>
  <c r="J288" i="1" l="1"/>
  <c r="H288" i="1"/>
  <c r="F289" i="1" l="1"/>
  <c r="I289" i="1" s="1"/>
  <c r="G289" i="1" l="1"/>
  <c r="J289" i="1" l="1"/>
  <c r="H289" i="1"/>
  <c r="F290" i="1" l="1"/>
  <c r="I290" i="1" s="1"/>
  <c r="G290" i="1" l="1"/>
  <c r="J290" i="1" l="1"/>
  <c r="H290" i="1"/>
  <c r="F291" i="1" l="1"/>
  <c r="I291" i="1" s="1"/>
  <c r="G291" i="1" l="1"/>
  <c r="J291" i="1" l="1"/>
  <c r="H291" i="1"/>
  <c r="F292" i="1" l="1"/>
  <c r="I292" i="1" s="1"/>
  <c r="G292" i="1" l="1"/>
  <c r="J292" i="1" l="1"/>
  <c r="H292" i="1"/>
  <c r="F293" i="1" l="1"/>
  <c r="I293" i="1" s="1"/>
  <c r="G293" i="1"/>
  <c r="J293" i="1" s="1"/>
  <c r="H293" i="1" l="1"/>
  <c r="F294" i="1" l="1"/>
  <c r="I294" i="1" s="1"/>
  <c r="G294" i="1" l="1"/>
  <c r="J294" i="1" l="1"/>
  <c r="H294" i="1"/>
  <c r="F295" i="1" l="1"/>
  <c r="I295" i="1" s="1"/>
  <c r="G295" i="1" l="1"/>
  <c r="J295" i="1" l="1"/>
  <c r="H295" i="1"/>
  <c r="F296" i="1" l="1"/>
  <c r="I296" i="1" s="1"/>
  <c r="G296" i="1" l="1"/>
  <c r="J296" i="1" l="1"/>
  <c r="H296" i="1"/>
  <c r="F297" i="1" l="1"/>
  <c r="I297" i="1" s="1"/>
  <c r="G297" i="1" l="1"/>
  <c r="J297" i="1" l="1"/>
  <c r="H297" i="1"/>
  <c r="F298" i="1" l="1"/>
  <c r="I298" i="1" s="1"/>
  <c r="G298" i="1" l="1"/>
  <c r="J298" i="1" l="1"/>
  <c r="H298" i="1"/>
  <c r="F299" i="1" l="1"/>
  <c r="I299" i="1" s="1"/>
  <c r="G299" i="1" l="1"/>
  <c r="J299" i="1" l="1"/>
  <c r="H299" i="1"/>
  <c r="F300" i="1" l="1"/>
  <c r="I300" i="1" s="1"/>
  <c r="G300" i="1" l="1"/>
  <c r="J300" i="1" l="1"/>
  <c r="H300" i="1"/>
  <c r="F301" i="1" l="1"/>
  <c r="I301" i="1" s="1"/>
  <c r="G301" i="1" l="1"/>
  <c r="J301" i="1" l="1"/>
  <c r="H301" i="1"/>
  <c r="F302" i="1" l="1"/>
  <c r="I302" i="1" s="1"/>
  <c r="G302" i="1" l="1"/>
  <c r="J302" i="1" l="1"/>
  <c r="H302" i="1"/>
  <c r="F303" i="1" l="1"/>
  <c r="I303" i="1" s="1"/>
  <c r="G303" i="1" l="1"/>
  <c r="J303" i="1" l="1"/>
  <c r="H303" i="1"/>
  <c r="F304" i="1" l="1"/>
  <c r="I304" i="1" s="1"/>
  <c r="G304" i="1" l="1"/>
  <c r="J304" i="1" l="1"/>
  <c r="H304" i="1"/>
  <c r="F305" i="1" l="1"/>
  <c r="I305" i="1" s="1"/>
  <c r="G305" i="1"/>
  <c r="J305" i="1" s="1"/>
  <c r="H305" i="1" l="1"/>
  <c r="F306" i="1" l="1"/>
  <c r="I306" i="1" s="1"/>
  <c r="G306" i="1" l="1"/>
  <c r="J306" i="1" l="1"/>
  <c r="H306" i="1"/>
  <c r="F307" i="1" l="1"/>
  <c r="I307" i="1" s="1"/>
  <c r="G307" i="1" l="1"/>
  <c r="J307" i="1" l="1"/>
  <c r="H307" i="1"/>
  <c r="F308" i="1" l="1"/>
  <c r="I308" i="1" s="1"/>
  <c r="G308" i="1" l="1"/>
  <c r="J308" i="1" l="1"/>
  <c r="H308" i="1"/>
  <c r="F309" i="1" l="1"/>
  <c r="I309" i="1" s="1"/>
  <c r="G309" i="1" l="1"/>
  <c r="J309" i="1" l="1"/>
  <c r="H309" i="1"/>
  <c r="F310" i="1" l="1"/>
  <c r="I310" i="1" s="1"/>
  <c r="G310" i="1" l="1"/>
  <c r="J310" i="1" l="1"/>
  <c r="H310" i="1"/>
  <c r="F311" i="1" l="1"/>
  <c r="I311" i="1" s="1"/>
  <c r="G311" i="1" l="1"/>
  <c r="J311" i="1" l="1"/>
  <c r="H311" i="1"/>
  <c r="F312" i="1" l="1"/>
  <c r="I312" i="1" s="1"/>
  <c r="G312" i="1" l="1"/>
  <c r="J312" i="1" l="1"/>
  <c r="H312" i="1"/>
  <c r="F313" i="1" l="1"/>
  <c r="I313" i="1" s="1"/>
  <c r="G313" i="1" l="1"/>
  <c r="J313" i="1" l="1"/>
  <c r="H313" i="1"/>
  <c r="F314" i="1" l="1"/>
  <c r="I314" i="1" s="1"/>
  <c r="G314" i="1" l="1"/>
  <c r="J314" i="1" l="1"/>
  <c r="H314" i="1"/>
  <c r="F315" i="1" l="1"/>
  <c r="I315" i="1" s="1"/>
  <c r="G315" i="1" l="1"/>
  <c r="J315" i="1" l="1"/>
  <c r="H315" i="1"/>
  <c r="F316" i="1" l="1"/>
  <c r="I316" i="1" s="1"/>
  <c r="G316" i="1" l="1"/>
  <c r="J316" i="1" l="1"/>
  <c r="H316" i="1"/>
  <c r="F317" i="1" l="1"/>
  <c r="I317" i="1" s="1"/>
  <c r="G317" i="1"/>
  <c r="J317" i="1" s="1"/>
  <c r="H317" i="1" l="1"/>
  <c r="F318" i="1" l="1"/>
  <c r="I318" i="1" s="1"/>
  <c r="G318" i="1" l="1"/>
  <c r="J318" i="1" l="1"/>
  <c r="H318" i="1"/>
  <c r="F319" i="1" l="1"/>
  <c r="I319" i="1" s="1"/>
  <c r="G319" i="1" l="1"/>
  <c r="J319" i="1" l="1"/>
  <c r="H319" i="1"/>
  <c r="F320" i="1" l="1"/>
  <c r="I320" i="1" s="1"/>
  <c r="G320" i="1" l="1"/>
  <c r="J320" i="1" l="1"/>
  <c r="H320" i="1"/>
  <c r="F321" i="1" l="1"/>
  <c r="I321" i="1" s="1"/>
  <c r="G321" i="1" l="1"/>
  <c r="J321" i="1" l="1"/>
  <c r="H321" i="1"/>
  <c r="F322" i="1" l="1"/>
  <c r="I322" i="1" s="1"/>
  <c r="G322" i="1" l="1"/>
  <c r="J322" i="1" l="1"/>
  <c r="H322" i="1"/>
  <c r="F323" i="1" l="1"/>
  <c r="I323" i="1" s="1"/>
  <c r="G323" i="1" l="1"/>
  <c r="J323" i="1" l="1"/>
  <c r="H323" i="1"/>
  <c r="F324" i="1" l="1"/>
  <c r="I324" i="1" s="1"/>
  <c r="G324" i="1" l="1"/>
  <c r="J324" i="1" l="1"/>
  <c r="H324" i="1"/>
  <c r="F325" i="1" l="1"/>
  <c r="I325" i="1" s="1"/>
  <c r="G325" i="1" l="1"/>
  <c r="J325" i="1" l="1"/>
  <c r="H325" i="1"/>
  <c r="F326" i="1" l="1"/>
  <c r="I326" i="1" s="1"/>
  <c r="G326" i="1" l="1"/>
  <c r="J326" i="1" l="1"/>
  <c r="H326" i="1"/>
  <c r="F327" i="1" l="1"/>
  <c r="I327" i="1" s="1"/>
  <c r="G327" i="1" l="1"/>
  <c r="J327" i="1" l="1"/>
  <c r="H327" i="1"/>
  <c r="F328" i="1" l="1"/>
  <c r="I328" i="1" s="1"/>
  <c r="G328" i="1" l="1"/>
  <c r="J328" i="1" l="1"/>
  <c r="H328" i="1"/>
  <c r="F329" i="1" l="1"/>
  <c r="I329" i="1" s="1"/>
  <c r="G329" i="1" l="1"/>
  <c r="J329" i="1" l="1"/>
  <c r="H329" i="1"/>
  <c r="F330" i="1" l="1"/>
  <c r="I330" i="1" s="1"/>
  <c r="G330" i="1" l="1"/>
  <c r="J330" i="1" l="1"/>
  <c r="H330" i="1"/>
  <c r="F331" i="1" l="1"/>
  <c r="I331" i="1" s="1"/>
  <c r="G331" i="1" l="1"/>
  <c r="J331" i="1" l="1"/>
  <c r="H331" i="1"/>
  <c r="F332" i="1" l="1"/>
  <c r="I332" i="1" s="1"/>
  <c r="G332" i="1" l="1"/>
  <c r="J332" i="1" l="1"/>
  <c r="H332" i="1"/>
  <c r="F333" i="1" l="1"/>
  <c r="I333" i="1" s="1"/>
  <c r="G333" i="1" l="1"/>
  <c r="J333" i="1" l="1"/>
  <c r="H333" i="1"/>
  <c r="F334" i="1" l="1"/>
  <c r="I334" i="1" s="1"/>
  <c r="G334" i="1" l="1"/>
  <c r="J334" i="1" l="1"/>
  <c r="H334" i="1"/>
  <c r="F335" i="1" l="1"/>
  <c r="I335" i="1" s="1"/>
  <c r="G335" i="1" l="1"/>
  <c r="J335" i="1" l="1"/>
  <c r="H335" i="1"/>
  <c r="F336" i="1" l="1"/>
  <c r="I336" i="1" s="1"/>
  <c r="G336" i="1" l="1"/>
  <c r="J336" i="1" l="1"/>
  <c r="H336" i="1"/>
  <c r="F337" i="1" l="1"/>
  <c r="I337" i="1" s="1"/>
  <c r="G337" i="1" l="1"/>
  <c r="J337" i="1" l="1"/>
  <c r="H337" i="1"/>
  <c r="F338" i="1" l="1"/>
  <c r="I338" i="1" s="1"/>
  <c r="G338" i="1" l="1"/>
  <c r="J338" i="1" l="1"/>
  <c r="H338" i="1"/>
  <c r="F339" i="1" l="1"/>
  <c r="I339" i="1" s="1"/>
  <c r="G339" i="1" l="1"/>
  <c r="J339" i="1" l="1"/>
  <c r="H339" i="1"/>
  <c r="F340" i="1" l="1"/>
  <c r="I340" i="1" s="1"/>
  <c r="G340" i="1" l="1"/>
  <c r="J340" i="1" l="1"/>
  <c r="H340" i="1"/>
  <c r="F341" i="1" l="1"/>
  <c r="I341" i="1" s="1"/>
  <c r="G341" i="1" l="1"/>
  <c r="J341" i="1" l="1"/>
  <c r="H341" i="1"/>
  <c r="F342" i="1" l="1"/>
  <c r="I342" i="1" s="1"/>
  <c r="G342" i="1" l="1"/>
  <c r="J342" i="1" l="1"/>
  <c r="H342" i="1"/>
  <c r="F343" i="1" l="1"/>
  <c r="I343" i="1" s="1"/>
  <c r="G343" i="1" l="1"/>
  <c r="J343" i="1" l="1"/>
  <c r="H343" i="1"/>
  <c r="F344" i="1" l="1"/>
  <c r="I344" i="1" s="1"/>
  <c r="G344" i="1" l="1"/>
  <c r="J344" i="1" l="1"/>
  <c r="H344" i="1"/>
  <c r="F345" i="1" l="1"/>
  <c r="I345" i="1" s="1"/>
  <c r="G345" i="1" l="1"/>
  <c r="J345" i="1" l="1"/>
  <c r="H345" i="1"/>
  <c r="F346" i="1" l="1"/>
  <c r="I346" i="1" s="1"/>
  <c r="G346" i="1" l="1"/>
  <c r="J346" i="1" l="1"/>
  <c r="H346" i="1"/>
  <c r="F347" i="1" l="1"/>
  <c r="I347" i="1" s="1"/>
  <c r="G347" i="1" l="1"/>
  <c r="J347" i="1" l="1"/>
  <c r="H347" i="1"/>
  <c r="F348" i="1" l="1"/>
  <c r="I348" i="1" s="1"/>
  <c r="G348" i="1" l="1"/>
  <c r="J348" i="1" l="1"/>
  <c r="H348" i="1"/>
  <c r="F349" i="1" l="1"/>
  <c r="I349" i="1" s="1"/>
  <c r="G349" i="1" l="1"/>
  <c r="J349" i="1" l="1"/>
  <c r="H349" i="1"/>
  <c r="F350" i="1" l="1"/>
  <c r="I350" i="1" s="1"/>
  <c r="G350" i="1" l="1"/>
  <c r="J350" i="1" l="1"/>
  <c r="H350" i="1"/>
  <c r="F351" i="1" l="1"/>
  <c r="I351" i="1" s="1"/>
  <c r="G351" i="1" l="1"/>
  <c r="J351" i="1" l="1"/>
  <c r="H351" i="1"/>
  <c r="F352" i="1" l="1"/>
  <c r="I352" i="1" s="1"/>
  <c r="G352" i="1" l="1"/>
  <c r="J352" i="1" l="1"/>
  <c r="H352" i="1"/>
  <c r="F353" i="1" l="1"/>
  <c r="I353" i="1" s="1"/>
  <c r="G353" i="1" l="1"/>
  <c r="J353" i="1" l="1"/>
  <c r="H353" i="1"/>
  <c r="F354" i="1" l="1"/>
  <c r="I354" i="1" s="1"/>
  <c r="G354" i="1" l="1"/>
  <c r="J354" i="1" l="1"/>
  <c r="H354" i="1"/>
  <c r="F355" i="1" l="1"/>
  <c r="I355" i="1" s="1"/>
  <c r="G355" i="1" l="1"/>
  <c r="J355" i="1" l="1"/>
  <c r="H355" i="1"/>
  <c r="F356" i="1" l="1"/>
  <c r="I356" i="1" s="1"/>
  <c r="G356" i="1" l="1"/>
  <c r="J356" i="1" l="1"/>
  <c r="H356" i="1"/>
  <c r="F357" i="1" l="1"/>
  <c r="I357" i="1" s="1"/>
  <c r="G357" i="1" l="1"/>
  <c r="J357" i="1" l="1"/>
  <c r="H357" i="1"/>
  <c r="F358" i="1" l="1"/>
  <c r="I358" i="1" s="1"/>
  <c r="G358" i="1" l="1"/>
  <c r="J358" i="1" l="1"/>
  <c r="H358" i="1"/>
  <c r="F359" i="1" l="1"/>
  <c r="I359" i="1" s="1"/>
  <c r="G359" i="1" l="1"/>
  <c r="J359" i="1" l="1"/>
  <c r="H359" i="1"/>
  <c r="F360" i="1" l="1"/>
  <c r="I360" i="1" s="1"/>
  <c r="G360" i="1" l="1"/>
  <c r="J360" i="1" l="1"/>
  <c r="H360" i="1"/>
  <c r="F361" i="1" l="1"/>
  <c r="I361" i="1" s="1"/>
  <c r="G361" i="1" l="1"/>
  <c r="J361" i="1" l="1"/>
  <c r="H361" i="1"/>
  <c r="F362" i="1" l="1"/>
  <c r="I362" i="1" s="1"/>
  <c r="G362" i="1" l="1"/>
  <c r="J362" i="1" l="1"/>
  <c r="H362" i="1"/>
  <c r="F363" i="1" l="1"/>
  <c r="I363" i="1" s="1"/>
  <c r="G363" i="1" l="1"/>
  <c r="J363" i="1" l="1"/>
  <c r="H363" i="1"/>
  <c r="F364" i="1" l="1"/>
  <c r="I364" i="1" s="1"/>
  <c r="G364" i="1" l="1"/>
  <c r="J364" i="1" l="1"/>
  <c r="H364" i="1"/>
  <c r="F365" i="1" l="1"/>
  <c r="I365" i="1" s="1"/>
  <c r="G365" i="1" l="1"/>
  <c r="J365" i="1" l="1"/>
  <c r="H365" i="1"/>
  <c r="F366" i="1" l="1"/>
  <c r="I366" i="1" s="1"/>
  <c r="G366" i="1" l="1"/>
  <c r="J366" i="1" l="1"/>
  <c r="H366" i="1"/>
  <c r="F367" i="1" l="1"/>
  <c r="I367" i="1" s="1"/>
  <c r="G367" i="1" l="1"/>
  <c r="J367" i="1" l="1"/>
  <c r="H367" i="1"/>
  <c r="F368" i="1" l="1"/>
  <c r="I368" i="1" s="1"/>
  <c r="G368" i="1" l="1"/>
  <c r="J368" i="1" l="1"/>
  <c r="H368" i="1"/>
  <c r="F369" i="1" l="1"/>
  <c r="I369" i="1" s="1"/>
  <c r="G369" i="1" l="1"/>
  <c r="J369" i="1" l="1"/>
  <c r="H369" i="1"/>
  <c r="F370" i="1" l="1"/>
  <c r="I370" i="1" s="1"/>
  <c r="G370" i="1" l="1"/>
  <c r="J370" i="1" l="1"/>
  <c r="H370" i="1"/>
  <c r="F371" i="1" l="1"/>
  <c r="I371" i="1" s="1"/>
  <c r="G371" i="1" l="1"/>
  <c r="J371" i="1" l="1"/>
  <c r="H371" i="1"/>
  <c r="F372" i="1" l="1"/>
  <c r="I372" i="1" s="1"/>
  <c r="G372" i="1" l="1"/>
  <c r="J372" i="1" l="1"/>
  <c r="H372" i="1"/>
  <c r="F373" i="1" l="1"/>
  <c r="I373" i="1" s="1"/>
  <c r="G373" i="1" l="1"/>
  <c r="J373" i="1" l="1"/>
  <c r="H373" i="1"/>
  <c r="F374" i="1" l="1"/>
  <c r="I374" i="1" s="1"/>
  <c r="G374" i="1" l="1"/>
  <c r="J374" i="1" l="1"/>
  <c r="H374" i="1"/>
  <c r="F375" i="1" l="1"/>
  <c r="I375" i="1" s="1"/>
  <c r="G375" i="1" l="1"/>
  <c r="J375" i="1" l="1"/>
  <c r="H375" i="1"/>
  <c r="F376" i="1" l="1"/>
  <c r="I376" i="1" s="1"/>
  <c r="G376" i="1" l="1"/>
  <c r="J376" i="1" l="1"/>
  <c r="H376" i="1"/>
  <c r="F377" i="1" l="1"/>
  <c r="I377" i="1" s="1"/>
  <c r="G377" i="1" l="1"/>
  <c r="J377" i="1" l="1"/>
  <c r="H377" i="1"/>
  <c r="F378" i="1" l="1"/>
  <c r="I378" i="1" s="1"/>
  <c r="G378" i="1" l="1"/>
  <c r="J378" i="1" l="1"/>
  <c r="H378" i="1"/>
  <c r="F379" i="1" l="1"/>
  <c r="I379" i="1" s="1"/>
  <c r="G379" i="1" l="1"/>
  <c r="J379" i="1" l="1"/>
  <c r="H379" i="1"/>
  <c r="F380" i="1" l="1"/>
  <c r="I380" i="1" s="1"/>
  <c r="G380" i="1" l="1"/>
  <c r="J380" i="1" l="1"/>
  <c r="H380" i="1"/>
  <c r="F381" i="1" l="1"/>
  <c r="I381" i="1" s="1"/>
  <c r="G381" i="1" l="1"/>
  <c r="J381" i="1" l="1"/>
  <c r="H381" i="1"/>
  <c r="F382" i="1" l="1"/>
  <c r="I382" i="1" s="1"/>
  <c r="G382" i="1" l="1"/>
  <c r="J382" i="1" l="1"/>
  <c r="H382" i="1"/>
  <c r="F383" i="1" l="1"/>
  <c r="I383" i="1" s="1"/>
  <c r="G383" i="1" l="1"/>
  <c r="J383" i="1" l="1"/>
  <c r="H383" i="1"/>
  <c r="F384" i="1" l="1"/>
  <c r="I384" i="1" s="1"/>
  <c r="G384" i="1" l="1"/>
  <c r="J384" i="1" l="1"/>
  <c r="H384" i="1"/>
  <c r="F385" i="1" l="1"/>
  <c r="I385" i="1" s="1"/>
  <c r="G385" i="1" l="1"/>
  <c r="J385" i="1" l="1"/>
  <c r="H385" i="1"/>
  <c r="F386" i="1" l="1"/>
  <c r="I386" i="1" s="1"/>
  <c r="G386" i="1" l="1"/>
  <c r="J386" i="1" l="1"/>
  <c r="H386" i="1"/>
  <c r="F387" i="1" l="1"/>
  <c r="I387" i="1" s="1"/>
  <c r="G387" i="1" l="1"/>
  <c r="J387" i="1" l="1"/>
  <c r="H387" i="1"/>
  <c r="F388" i="1" l="1"/>
  <c r="I388" i="1" s="1"/>
  <c r="G388" i="1" l="1"/>
  <c r="J388" i="1" l="1"/>
  <c r="H388" i="1"/>
  <c r="F389" i="1" l="1"/>
  <c r="I389" i="1" s="1"/>
  <c r="G389" i="1" l="1"/>
  <c r="J389" i="1" l="1"/>
  <c r="H389" i="1"/>
  <c r="F390" i="1" l="1"/>
  <c r="I390" i="1" s="1"/>
  <c r="G390" i="1" l="1"/>
  <c r="J390" i="1" l="1"/>
  <c r="H390" i="1"/>
  <c r="F391" i="1" l="1"/>
  <c r="I391" i="1" s="1"/>
  <c r="G391" i="1" l="1"/>
  <c r="J391" i="1" l="1"/>
  <c r="H391" i="1"/>
  <c r="F392" i="1" l="1"/>
  <c r="I392" i="1" s="1"/>
  <c r="G392" i="1" l="1"/>
  <c r="J392" i="1" l="1"/>
  <c r="H392" i="1"/>
  <c r="F393" i="1" l="1"/>
  <c r="I393" i="1" s="1"/>
  <c r="G393" i="1" l="1"/>
  <c r="J393" i="1" l="1"/>
  <c r="H393" i="1"/>
  <c r="F394" i="1" l="1"/>
  <c r="I394" i="1" s="1"/>
  <c r="G394" i="1" l="1"/>
  <c r="J394" i="1" l="1"/>
  <c r="H394" i="1"/>
  <c r="F395" i="1" l="1"/>
  <c r="I395" i="1" s="1"/>
  <c r="G395" i="1" l="1"/>
  <c r="J395" i="1" l="1"/>
  <c r="H395" i="1"/>
  <c r="F396" i="1" l="1"/>
  <c r="I396" i="1" s="1"/>
  <c r="G396" i="1" l="1"/>
  <c r="J396" i="1" l="1"/>
  <c r="H396" i="1"/>
  <c r="F397" i="1" l="1"/>
  <c r="I397" i="1" s="1"/>
  <c r="G397" i="1" l="1"/>
  <c r="J397" i="1" l="1"/>
  <c r="H397" i="1"/>
  <c r="F398" i="1" l="1"/>
  <c r="I398" i="1" s="1"/>
  <c r="G398" i="1" l="1"/>
  <c r="J398" i="1" l="1"/>
  <c r="H398" i="1"/>
  <c r="F399" i="1" l="1"/>
  <c r="I399" i="1" s="1"/>
  <c r="G399" i="1" l="1"/>
  <c r="J399" i="1" l="1"/>
  <c r="H399" i="1"/>
  <c r="F400" i="1" l="1"/>
  <c r="I400" i="1" s="1"/>
  <c r="G400" i="1" l="1"/>
  <c r="J400" i="1" l="1"/>
  <c r="H400" i="1"/>
  <c r="F401" i="1" l="1"/>
  <c r="I401" i="1" s="1"/>
  <c r="G401" i="1" l="1"/>
  <c r="J401" i="1" l="1"/>
  <c r="H401" i="1"/>
  <c r="F402" i="1" l="1"/>
  <c r="I402" i="1" s="1"/>
  <c r="G402" i="1" l="1"/>
  <c r="J402" i="1" l="1"/>
  <c r="H402" i="1"/>
  <c r="F403" i="1" l="1"/>
  <c r="I403" i="1" s="1"/>
  <c r="G403" i="1" l="1"/>
  <c r="J403" i="1" l="1"/>
  <c r="H403" i="1"/>
  <c r="F404" i="1" l="1"/>
  <c r="I404" i="1" s="1"/>
  <c r="G404" i="1" l="1"/>
  <c r="J404" i="1" l="1"/>
  <c r="H404" i="1"/>
  <c r="F405" i="1" l="1"/>
  <c r="I405" i="1" s="1"/>
  <c r="G405" i="1" l="1"/>
  <c r="J405" i="1" l="1"/>
  <c r="H405" i="1"/>
  <c r="F406" i="1" l="1"/>
  <c r="I406" i="1" s="1"/>
  <c r="G406" i="1" l="1"/>
  <c r="J406" i="1" l="1"/>
  <c r="H406" i="1"/>
  <c r="F407" i="1" l="1"/>
  <c r="I407" i="1" s="1"/>
  <c r="G407" i="1" l="1"/>
  <c r="J407" i="1" l="1"/>
  <c r="H407" i="1"/>
  <c r="F408" i="1" l="1"/>
  <c r="I408" i="1" s="1"/>
  <c r="G408" i="1" l="1"/>
  <c r="J408" i="1" l="1"/>
  <c r="H408" i="1"/>
  <c r="F409" i="1" l="1"/>
  <c r="I409" i="1" s="1"/>
  <c r="G409" i="1" l="1"/>
  <c r="J409" i="1" l="1"/>
  <c r="H409" i="1"/>
  <c r="F410" i="1" l="1"/>
  <c r="I410" i="1" s="1"/>
  <c r="G410" i="1" l="1"/>
  <c r="J410" i="1" l="1"/>
  <c r="H410" i="1"/>
  <c r="F411" i="1" l="1"/>
  <c r="I411" i="1" s="1"/>
  <c r="G411" i="1" l="1"/>
  <c r="J411" i="1" l="1"/>
  <c r="H411" i="1"/>
  <c r="F412" i="1" l="1"/>
  <c r="I412" i="1" s="1"/>
  <c r="G412" i="1" l="1"/>
  <c r="J412" i="1" l="1"/>
  <c r="H412" i="1"/>
  <c r="F413" i="1" l="1"/>
  <c r="I413" i="1" s="1"/>
  <c r="G413" i="1" l="1"/>
  <c r="J413" i="1" l="1"/>
  <c r="H413" i="1"/>
  <c r="F414" i="1" l="1"/>
  <c r="I414" i="1" s="1"/>
  <c r="G414" i="1" l="1"/>
  <c r="J414" i="1" l="1"/>
  <c r="H414" i="1"/>
  <c r="F415" i="1" l="1"/>
  <c r="I415" i="1" s="1"/>
  <c r="G415" i="1" l="1"/>
  <c r="J415" i="1" l="1"/>
  <c r="H415" i="1"/>
  <c r="F416" i="1" l="1"/>
  <c r="I416" i="1" s="1"/>
  <c r="G416" i="1" l="1"/>
  <c r="J416" i="1" l="1"/>
  <c r="H416" i="1"/>
  <c r="F417" i="1" l="1"/>
  <c r="I417" i="1" s="1"/>
  <c r="G417" i="1" l="1"/>
  <c r="J417" i="1" l="1"/>
  <c r="H417" i="1"/>
  <c r="F418" i="1" l="1"/>
  <c r="I418" i="1" s="1"/>
  <c r="G418" i="1" l="1"/>
  <c r="J418" i="1" l="1"/>
  <c r="H418" i="1"/>
  <c r="F419" i="1" l="1"/>
  <c r="I419" i="1" s="1"/>
  <c r="G419" i="1" l="1"/>
  <c r="J419" i="1" l="1"/>
  <c r="H419" i="1"/>
  <c r="F420" i="1" l="1"/>
  <c r="I420" i="1" s="1"/>
  <c r="G420" i="1" l="1"/>
  <c r="J420" i="1" l="1"/>
  <c r="H420" i="1"/>
  <c r="F421" i="1" l="1"/>
  <c r="I421" i="1" s="1"/>
  <c r="G421" i="1" l="1"/>
  <c r="J421" i="1" l="1"/>
  <c r="H421" i="1"/>
  <c r="F422" i="1" l="1"/>
  <c r="I422" i="1" s="1"/>
  <c r="G422" i="1" l="1"/>
  <c r="J422" i="1" l="1"/>
  <c r="H422" i="1"/>
  <c r="F423" i="1" l="1"/>
  <c r="I423" i="1" s="1"/>
  <c r="G423" i="1" l="1"/>
  <c r="J423" i="1" l="1"/>
  <c r="H423" i="1"/>
  <c r="F424" i="1" l="1"/>
  <c r="I424" i="1" s="1"/>
  <c r="G424" i="1" l="1"/>
  <c r="J424" i="1" l="1"/>
  <c r="H424" i="1"/>
  <c r="F425" i="1" l="1"/>
  <c r="I425" i="1" s="1"/>
  <c r="G425" i="1" l="1"/>
  <c r="J425" i="1" l="1"/>
  <c r="H425" i="1"/>
  <c r="F426" i="1" l="1"/>
  <c r="I426" i="1" s="1"/>
  <c r="G426" i="1" l="1"/>
  <c r="J426" i="1" l="1"/>
  <c r="H426" i="1"/>
  <c r="F427" i="1" l="1"/>
  <c r="I427" i="1" s="1"/>
  <c r="G427" i="1" l="1"/>
  <c r="J427" i="1" l="1"/>
  <c r="H427" i="1"/>
  <c r="F428" i="1" l="1"/>
  <c r="I428" i="1" s="1"/>
  <c r="G428" i="1" l="1"/>
  <c r="J428" i="1" l="1"/>
  <c r="H428" i="1"/>
  <c r="F429" i="1" l="1"/>
  <c r="I429" i="1" s="1"/>
  <c r="G429" i="1" l="1"/>
  <c r="J429" i="1" l="1"/>
  <c r="H429" i="1"/>
  <c r="F430" i="1" l="1"/>
  <c r="I430" i="1" s="1"/>
  <c r="G430" i="1" l="1"/>
  <c r="J430" i="1" l="1"/>
  <c r="H430" i="1"/>
  <c r="F431" i="1" l="1"/>
  <c r="I431" i="1" s="1"/>
  <c r="G431" i="1" l="1"/>
  <c r="J431" i="1" l="1"/>
  <c r="H431" i="1"/>
  <c r="F432" i="1" l="1"/>
  <c r="I432" i="1" s="1"/>
  <c r="G432" i="1" l="1"/>
  <c r="J432" i="1" l="1"/>
  <c r="H432" i="1"/>
  <c r="F433" i="1" l="1"/>
  <c r="I433" i="1" s="1"/>
  <c r="G433" i="1" l="1"/>
  <c r="J433" i="1" l="1"/>
  <c r="H433" i="1"/>
  <c r="F434" i="1" l="1"/>
  <c r="I434" i="1" s="1"/>
  <c r="G434" i="1" l="1"/>
  <c r="J434" i="1" l="1"/>
  <c r="H434" i="1"/>
  <c r="F435" i="1" l="1"/>
  <c r="I435" i="1" s="1"/>
  <c r="G435" i="1" l="1"/>
  <c r="J435" i="1" l="1"/>
  <c r="H435" i="1"/>
  <c r="F436" i="1" l="1"/>
  <c r="I436" i="1" s="1"/>
  <c r="G436" i="1" l="1"/>
  <c r="J436" i="1" l="1"/>
  <c r="H436" i="1"/>
  <c r="F437" i="1" l="1"/>
  <c r="I437" i="1" s="1"/>
  <c r="G437" i="1" l="1"/>
  <c r="J437" i="1" l="1"/>
  <c r="H437" i="1"/>
  <c r="F438" i="1" l="1"/>
  <c r="I438" i="1" s="1"/>
  <c r="G438" i="1" l="1"/>
  <c r="J438" i="1" l="1"/>
  <c r="H438" i="1"/>
  <c r="F439" i="1" l="1"/>
  <c r="I439" i="1" s="1"/>
  <c r="G439" i="1" l="1"/>
  <c r="J439" i="1" l="1"/>
  <c r="H439" i="1"/>
  <c r="F440" i="1" l="1"/>
  <c r="I440" i="1" s="1"/>
  <c r="G440" i="1" l="1"/>
  <c r="J440" i="1" l="1"/>
  <c r="H440" i="1"/>
  <c r="F441" i="1" l="1"/>
  <c r="I441" i="1" s="1"/>
  <c r="G441" i="1" l="1"/>
  <c r="J441" i="1" l="1"/>
  <c r="H441" i="1"/>
  <c r="F442" i="1" l="1"/>
  <c r="I442" i="1" s="1"/>
  <c r="G442" i="1" l="1"/>
  <c r="J442" i="1" l="1"/>
  <c r="H442" i="1"/>
  <c r="F443" i="1" l="1"/>
  <c r="I443" i="1" s="1"/>
  <c r="G443" i="1" l="1"/>
  <c r="J443" i="1" l="1"/>
  <c r="H443" i="1"/>
  <c r="F444" i="1" l="1"/>
  <c r="I444" i="1" s="1"/>
  <c r="G444" i="1" l="1"/>
  <c r="J444" i="1" l="1"/>
  <c r="H444" i="1"/>
  <c r="F445" i="1" l="1"/>
  <c r="I445" i="1" s="1"/>
  <c r="G445" i="1" l="1"/>
  <c r="J445" i="1" l="1"/>
  <c r="H445" i="1"/>
  <c r="F446" i="1" l="1"/>
  <c r="I446" i="1" s="1"/>
  <c r="G446" i="1" l="1"/>
  <c r="J446" i="1" l="1"/>
  <c r="H446" i="1"/>
  <c r="F447" i="1" l="1"/>
  <c r="I447" i="1" s="1"/>
  <c r="G447" i="1" l="1"/>
  <c r="J447" i="1" l="1"/>
  <c r="H447" i="1"/>
  <c r="F448" i="1" l="1"/>
  <c r="I448" i="1" s="1"/>
  <c r="G448" i="1" l="1"/>
  <c r="J448" i="1" l="1"/>
  <c r="H448" i="1"/>
  <c r="F449" i="1" l="1"/>
  <c r="I449" i="1" s="1"/>
  <c r="G449" i="1" l="1"/>
  <c r="J449" i="1" l="1"/>
  <c r="H449" i="1"/>
  <c r="F450" i="1" l="1"/>
  <c r="I450" i="1" s="1"/>
  <c r="G450" i="1" l="1"/>
  <c r="J450" i="1" l="1"/>
  <c r="H450" i="1"/>
  <c r="F451" i="1" l="1"/>
  <c r="I451" i="1" s="1"/>
  <c r="G451" i="1" l="1"/>
  <c r="J451" i="1" l="1"/>
  <c r="H451" i="1"/>
  <c r="F452" i="1" l="1"/>
  <c r="I452" i="1" s="1"/>
  <c r="G452" i="1" l="1"/>
  <c r="J452" i="1" l="1"/>
  <c r="H452" i="1"/>
  <c r="F453" i="1" l="1"/>
  <c r="I453" i="1" s="1"/>
  <c r="G453" i="1" l="1"/>
  <c r="J453" i="1" l="1"/>
  <c r="H453" i="1"/>
  <c r="F454" i="1" l="1"/>
  <c r="I454" i="1" s="1"/>
  <c r="G454" i="1" l="1"/>
  <c r="J454" i="1" l="1"/>
  <c r="H454" i="1"/>
  <c r="F455" i="1" l="1"/>
  <c r="I455" i="1" s="1"/>
  <c r="G455" i="1" l="1"/>
  <c r="J455" i="1" l="1"/>
  <c r="H455" i="1"/>
  <c r="F456" i="1" l="1"/>
  <c r="I456" i="1" s="1"/>
  <c r="G456" i="1" l="1"/>
  <c r="J456" i="1" l="1"/>
  <c r="H456" i="1"/>
  <c r="F457" i="1" l="1"/>
  <c r="I457" i="1" s="1"/>
  <c r="G457" i="1" l="1"/>
  <c r="J457" i="1" l="1"/>
  <c r="H457" i="1"/>
  <c r="F458" i="1" l="1"/>
  <c r="I458" i="1" s="1"/>
  <c r="G458" i="1" l="1"/>
  <c r="J458" i="1" l="1"/>
  <c r="H458" i="1"/>
  <c r="F459" i="1" l="1"/>
  <c r="I459" i="1" s="1"/>
  <c r="G459" i="1" l="1"/>
  <c r="J459" i="1" l="1"/>
  <c r="H459" i="1"/>
  <c r="F460" i="1" l="1"/>
  <c r="I460" i="1" s="1"/>
  <c r="G460" i="1" l="1"/>
  <c r="J460" i="1" l="1"/>
  <c r="H460" i="1"/>
  <c r="F461" i="1" l="1"/>
  <c r="I461" i="1" s="1"/>
  <c r="G461" i="1" l="1"/>
  <c r="J461" i="1" l="1"/>
  <c r="H461" i="1"/>
  <c r="F462" i="1" l="1"/>
  <c r="I462" i="1" s="1"/>
  <c r="G462" i="1" l="1"/>
  <c r="J462" i="1" l="1"/>
  <c r="H462" i="1"/>
  <c r="F463" i="1" l="1"/>
  <c r="I463" i="1" s="1"/>
  <c r="G463" i="1" l="1"/>
  <c r="J463" i="1" l="1"/>
  <c r="H463" i="1"/>
  <c r="F464" i="1" l="1"/>
  <c r="I464" i="1" s="1"/>
  <c r="G464" i="1" l="1"/>
  <c r="J464" i="1" l="1"/>
  <c r="H464" i="1"/>
  <c r="F465" i="1" l="1"/>
  <c r="I465" i="1" s="1"/>
  <c r="G465" i="1" l="1"/>
  <c r="J465" i="1" l="1"/>
  <c r="H465" i="1"/>
  <c r="F466" i="1" l="1"/>
  <c r="I466" i="1" s="1"/>
  <c r="G466" i="1" l="1"/>
  <c r="J466" i="1" l="1"/>
  <c r="H466" i="1"/>
  <c r="F467" i="1" l="1"/>
  <c r="I467" i="1" s="1"/>
  <c r="G467" i="1" l="1"/>
  <c r="J467" i="1" l="1"/>
  <c r="H467" i="1"/>
  <c r="F468" i="1" l="1"/>
  <c r="I468" i="1" s="1"/>
  <c r="G468" i="1" l="1"/>
  <c r="J468" i="1" l="1"/>
  <c r="H468" i="1"/>
  <c r="F469" i="1" l="1"/>
  <c r="I469" i="1" s="1"/>
  <c r="G469" i="1" l="1"/>
  <c r="J469" i="1" l="1"/>
  <c r="H469" i="1"/>
  <c r="F470" i="1" l="1"/>
  <c r="I470" i="1" s="1"/>
  <c r="G470" i="1" l="1"/>
  <c r="J470" i="1" l="1"/>
  <c r="H470" i="1"/>
  <c r="F471" i="1" l="1"/>
  <c r="I471" i="1" s="1"/>
  <c r="G471" i="1" l="1"/>
  <c r="J471" i="1" l="1"/>
  <c r="H471" i="1"/>
  <c r="F472" i="1" l="1"/>
  <c r="I472" i="1" s="1"/>
  <c r="G472" i="1" l="1"/>
  <c r="J472" i="1" l="1"/>
  <c r="H472" i="1"/>
  <c r="F473" i="1" l="1"/>
  <c r="I473" i="1" s="1"/>
  <c r="G473" i="1" l="1"/>
  <c r="J473" i="1" l="1"/>
  <c r="H473" i="1"/>
  <c r="F474" i="1" l="1"/>
  <c r="I474" i="1" s="1"/>
  <c r="G474" i="1" l="1"/>
  <c r="J474" i="1" l="1"/>
  <c r="H474" i="1"/>
  <c r="F475" i="1" l="1"/>
  <c r="I475" i="1" s="1"/>
  <c r="G475" i="1" l="1"/>
  <c r="J475" i="1" l="1"/>
  <c r="H475" i="1"/>
  <c r="F476" i="1" l="1"/>
  <c r="I476" i="1" s="1"/>
  <c r="G476" i="1" l="1"/>
  <c r="J476" i="1" l="1"/>
  <c r="H476" i="1"/>
  <c r="F477" i="1" l="1"/>
  <c r="I477" i="1" s="1"/>
  <c r="G477" i="1" l="1"/>
  <c r="J477" i="1" l="1"/>
  <c r="H477" i="1"/>
  <c r="F478" i="1" l="1"/>
  <c r="I478" i="1" s="1"/>
  <c r="G478" i="1" l="1"/>
  <c r="J478" i="1" l="1"/>
  <c r="H478" i="1"/>
  <c r="F479" i="1" l="1"/>
  <c r="I479" i="1" s="1"/>
  <c r="G479" i="1" l="1"/>
  <c r="J479" i="1" l="1"/>
  <c r="H479" i="1"/>
  <c r="F480" i="1" l="1"/>
  <c r="I480" i="1" s="1"/>
  <c r="G480" i="1" l="1"/>
  <c r="J480" i="1" l="1"/>
  <c r="H480" i="1"/>
  <c r="F481" i="1" l="1"/>
  <c r="I481" i="1" s="1"/>
  <c r="G481" i="1" l="1"/>
  <c r="J481" i="1" l="1"/>
  <c r="H481" i="1"/>
  <c r="F482" i="1" l="1"/>
  <c r="I482" i="1" s="1"/>
  <c r="G482" i="1" l="1"/>
  <c r="J482" i="1" l="1"/>
  <c r="H482" i="1"/>
  <c r="F483" i="1" l="1"/>
  <c r="I483" i="1" s="1"/>
  <c r="G483" i="1" l="1"/>
  <c r="J483" i="1" l="1"/>
  <c r="H483" i="1"/>
  <c r="F484" i="1" l="1"/>
  <c r="I484" i="1" s="1"/>
  <c r="G484" i="1" l="1"/>
  <c r="J484" i="1" l="1"/>
  <c r="H484" i="1"/>
  <c r="F485" i="1" l="1"/>
  <c r="I485" i="1" s="1"/>
  <c r="G485" i="1" l="1"/>
  <c r="J485" i="1" l="1"/>
  <c r="H485" i="1"/>
  <c r="F486" i="1" l="1"/>
  <c r="I486" i="1" s="1"/>
  <c r="G486" i="1" l="1"/>
  <c r="J486" i="1" l="1"/>
  <c r="H486" i="1"/>
  <c r="F487" i="1" l="1"/>
  <c r="I487" i="1" s="1"/>
  <c r="G487" i="1" l="1"/>
  <c r="J487" i="1" l="1"/>
  <c r="H487" i="1"/>
  <c r="F488" i="1" l="1"/>
  <c r="I488" i="1" s="1"/>
  <c r="G488" i="1" l="1"/>
  <c r="J488" i="1" l="1"/>
  <c r="H488" i="1"/>
  <c r="F489" i="1" l="1"/>
  <c r="I489" i="1" s="1"/>
  <c r="G489" i="1" l="1"/>
  <c r="J489" i="1" l="1"/>
  <c r="H489" i="1"/>
  <c r="F490" i="1" l="1"/>
  <c r="I490" i="1" s="1"/>
  <c r="G490" i="1" l="1"/>
  <c r="J490" i="1" l="1"/>
  <c r="H490" i="1"/>
  <c r="F491" i="1" l="1"/>
  <c r="I491" i="1" s="1"/>
  <c r="G491" i="1" l="1"/>
  <c r="J491" i="1" l="1"/>
  <c r="H491" i="1"/>
  <c r="F492" i="1" l="1"/>
  <c r="I492" i="1" s="1"/>
  <c r="G492" i="1" l="1"/>
  <c r="J492" i="1" l="1"/>
  <c r="H492" i="1"/>
  <c r="F493" i="1" l="1"/>
  <c r="I493" i="1" s="1"/>
  <c r="G493" i="1" l="1"/>
  <c r="J493" i="1" l="1"/>
  <c r="H493" i="1"/>
  <c r="F494" i="1" l="1"/>
  <c r="I494" i="1" s="1"/>
  <c r="G494" i="1" l="1"/>
  <c r="J494" i="1" l="1"/>
  <c r="H494" i="1"/>
  <c r="F495" i="1" l="1"/>
  <c r="I495" i="1" s="1"/>
  <c r="G495" i="1" l="1"/>
  <c r="J495" i="1" l="1"/>
  <c r="H495" i="1"/>
  <c r="F496" i="1" l="1"/>
  <c r="I496" i="1" s="1"/>
  <c r="G496" i="1" l="1"/>
  <c r="J496" i="1" l="1"/>
  <c r="H496" i="1"/>
  <c r="F497" i="1" l="1"/>
  <c r="I497" i="1" s="1"/>
  <c r="G497" i="1" l="1"/>
  <c r="J497" i="1" l="1"/>
  <c r="H497" i="1"/>
  <c r="F498" i="1" l="1"/>
  <c r="I498" i="1" s="1"/>
  <c r="G498" i="1" l="1"/>
  <c r="J498" i="1" l="1"/>
  <c r="H498" i="1"/>
  <c r="F499" i="1" l="1"/>
  <c r="I499" i="1" s="1"/>
  <c r="G499" i="1" l="1"/>
  <c r="J499" i="1" l="1"/>
  <c r="H499" i="1"/>
  <c r="F500" i="1" l="1"/>
  <c r="I500" i="1" s="1"/>
  <c r="G500" i="1" l="1"/>
  <c r="J500" i="1" l="1"/>
  <c r="H500" i="1"/>
  <c r="F501" i="1" l="1"/>
  <c r="I501" i="1" s="1"/>
  <c r="G501" i="1" l="1"/>
  <c r="J501" i="1" l="1"/>
  <c r="H501" i="1"/>
  <c r="F502" i="1" l="1"/>
  <c r="I502" i="1" s="1"/>
  <c r="G502" i="1" l="1"/>
  <c r="J502" i="1" l="1"/>
  <c r="H502" i="1"/>
  <c r="F503" i="1" l="1"/>
  <c r="I503" i="1" s="1"/>
  <c r="G503" i="1" l="1"/>
  <c r="J503" i="1" l="1"/>
  <c r="H503" i="1"/>
  <c r="F504" i="1" l="1"/>
  <c r="I504" i="1" s="1"/>
  <c r="G504" i="1" l="1"/>
  <c r="J504" i="1" l="1"/>
  <c r="H504" i="1"/>
  <c r="F505" i="1" l="1"/>
  <c r="I505" i="1" s="1"/>
  <c r="G505" i="1" l="1"/>
  <c r="J505" i="1" l="1"/>
  <c r="H505" i="1"/>
  <c r="F506" i="1" l="1"/>
  <c r="I506" i="1" s="1"/>
  <c r="G506" i="1" l="1"/>
  <c r="J506" i="1" l="1"/>
  <c r="H506" i="1"/>
  <c r="F507" i="1" l="1"/>
  <c r="I507" i="1" s="1"/>
  <c r="G507" i="1" l="1"/>
  <c r="J507" i="1" l="1"/>
  <c r="H507" i="1"/>
  <c r="F508" i="1" l="1"/>
  <c r="I508" i="1" s="1"/>
  <c r="G508" i="1" l="1"/>
  <c r="J508" i="1" l="1"/>
  <c r="H508" i="1"/>
  <c r="F509" i="1" l="1"/>
  <c r="G509" i="1" l="1"/>
  <c r="D22" i="1"/>
  <c r="D25" i="1"/>
  <c r="I509" i="1"/>
  <c r="D23" i="1"/>
  <c r="D24" i="1"/>
  <c r="J509" i="1" l="1"/>
  <c r="H5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author>
    <author>Jon</author>
  </authors>
  <commentList>
    <comment ref="C7" authorId="0" shapeId="0" xr:uid="{00000000-0006-0000-0000-000001000000}">
      <text>
        <r>
          <rPr>
            <b/>
            <sz val="9"/>
            <color indexed="81"/>
            <rFont val="Tahoma"/>
            <family val="2"/>
          </rPr>
          <t>Term of Loan</t>
        </r>
        <r>
          <rPr>
            <sz val="9"/>
            <color indexed="81"/>
            <rFont val="Tahoma"/>
            <family val="2"/>
          </rPr>
          <t xml:space="preserve">
Mortgage loans usually have 15 or 30-year terms. Auto loans are usually between 2 and 5 years.</t>
        </r>
      </text>
    </comment>
    <comment ref="C8" authorId="1" shapeId="0" xr:uid="{00000000-0006-0000-0000-000002000000}">
      <text>
        <r>
          <rPr>
            <sz val="9"/>
            <color indexed="81"/>
            <rFont val="Tahoma"/>
            <family val="2"/>
          </rPr>
          <t>The starting annual interest rate. For most popular ARMs, this rate remains fixed for a specified number of years.</t>
        </r>
      </text>
    </comment>
    <comment ref="C9" authorId="0" shapeId="0" xr:uid="{00000000-0006-0000-0000-000003000000}">
      <text>
        <r>
          <rPr>
            <b/>
            <sz val="9"/>
            <color indexed="81"/>
            <rFont val="Tahoma"/>
            <family val="2"/>
          </rPr>
          <t>First Payment Date</t>
        </r>
        <r>
          <rPr>
            <sz val="9"/>
            <color indexed="81"/>
            <rFont val="Tahoma"/>
            <family val="2"/>
          </rPr>
          <t xml:space="preserve">
Assumes that the first payment date is at the </t>
        </r>
        <r>
          <rPr>
            <b/>
            <sz val="9"/>
            <color indexed="81"/>
            <rFont val="Tahoma"/>
            <family val="2"/>
          </rPr>
          <t xml:space="preserve">end </t>
        </r>
        <r>
          <rPr>
            <sz val="9"/>
            <color indexed="81"/>
            <rFont val="Tahoma"/>
            <family val="2"/>
          </rPr>
          <t xml:space="preserve">of the first period.
</t>
        </r>
        <r>
          <rPr>
            <i/>
            <sz val="9"/>
            <color indexed="81"/>
            <rFont val="Tahoma"/>
            <family val="2"/>
          </rPr>
          <t>Shortcut</t>
        </r>
        <r>
          <rPr>
            <sz val="9"/>
            <color indexed="81"/>
            <rFont val="Tahoma"/>
            <family val="2"/>
          </rPr>
          <t xml:space="preserve">: To enter today's date, press </t>
        </r>
        <r>
          <rPr>
            <b/>
            <sz val="9"/>
            <color indexed="81"/>
            <rFont val="Tahoma"/>
            <family val="2"/>
          </rPr>
          <t>Ctrl+;</t>
        </r>
      </text>
    </comment>
    <comment ref="C15" authorId="1" shapeId="0" xr:uid="{00000000-0006-0000-0000-000004000000}">
      <text>
        <r>
          <rPr>
            <sz val="9"/>
            <color indexed="81"/>
            <rFont val="Tahoma"/>
            <family val="2"/>
          </rPr>
          <t>In a 5-year ARM, the initial interest rate remains fixed for the first 5 years. After that, the rate is subject to adjustments, depending upon market conditions.
ARM loans are often used when planning to sell the house after a number of years. 3, 5, 7, and 10-year ARMs are the most common.</t>
        </r>
      </text>
    </comment>
    <comment ref="C16" authorId="1" shapeId="0" xr:uid="{00000000-0006-0000-0000-000005000000}">
      <text>
        <r>
          <rPr>
            <b/>
            <sz val="9"/>
            <color indexed="81"/>
            <rFont val="Tahoma"/>
            <family val="2"/>
          </rPr>
          <t>Months Between Adjustments:</t>
        </r>
        <r>
          <rPr>
            <sz val="9"/>
            <color indexed="81"/>
            <rFont val="Tahoma"/>
            <family val="2"/>
          </rPr>
          <t xml:space="preserve">
The adjustment period is the number of months between each interest rate adjustment. The common adjustment period is 12 months, meaning that the rate will be adjusted once a year at most.</t>
        </r>
      </text>
    </comment>
    <comment ref="C17" authorId="1" shapeId="0" xr:uid="{00000000-0006-0000-0000-000006000000}">
      <text>
        <r>
          <rPr>
            <b/>
            <sz val="9"/>
            <color indexed="81"/>
            <rFont val="Tahoma"/>
            <family val="2"/>
          </rPr>
          <t>Expected Adjustment:</t>
        </r>
        <r>
          <rPr>
            <sz val="9"/>
            <color indexed="81"/>
            <rFont val="Tahoma"/>
            <family val="2"/>
          </rPr>
          <t xml:space="preserve">
The amount that you think the interest rate will be adjusted. This amount is added to the interest rate at the beginning of each adjustment period.</t>
        </r>
      </text>
    </comment>
    <comment ref="C18" authorId="1" shapeId="0" xr:uid="{00000000-0006-0000-0000-000007000000}">
      <text>
        <r>
          <rPr>
            <b/>
            <sz val="9"/>
            <color indexed="81"/>
            <rFont val="Tahoma"/>
            <family val="2"/>
          </rPr>
          <t>Interest Rate Cap:</t>
        </r>
        <r>
          <rPr>
            <sz val="9"/>
            <color indexed="81"/>
            <rFont val="Tahoma"/>
            <family val="2"/>
          </rPr>
          <t xml:space="preserve">
The maximum interest rate the mortgage allows. The rate will not be adjusted higher than the cap.</t>
        </r>
      </text>
    </comment>
    <comment ref="C21" authorId="1" shapeId="0" xr:uid="{00000000-0006-0000-0000-000008000000}">
      <text>
        <r>
          <rPr>
            <b/>
            <sz val="9"/>
            <color indexed="81"/>
            <rFont val="Tahoma"/>
            <family val="2"/>
          </rPr>
          <t>Estimated Maximum Interest Rate</t>
        </r>
        <r>
          <rPr>
            <sz val="9"/>
            <color indexed="81"/>
            <rFont val="Tahoma"/>
            <family val="2"/>
          </rPr>
          <t>:
Based upon the assumptions for "Expected adjustment" and "Months between adjustments" and the "Interest rate cap", this is the estimated maximum rate that you would expect over the life of the loan.</t>
        </r>
      </text>
    </comment>
    <comment ref="C22" authorId="1" shapeId="0" xr:uid="{00000000-0006-0000-0000-000009000000}">
      <text>
        <r>
          <rPr>
            <b/>
            <sz val="9"/>
            <color indexed="81"/>
            <rFont val="Tahoma"/>
            <family val="2"/>
          </rPr>
          <t>Estimated Maximum Monthly Payment:</t>
        </r>
        <r>
          <rPr>
            <sz val="9"/>
            <color indexed="81"/>
            <rFont val="Tahoma"/>
            <family val="2"/>
          </rPr>
          <t xml:space="preserve">
This is one of the most important estimates! Based upon the rate adjustment assumptions, this is what you'd expect your maximum monthly payment to be over the life of the loan.</t>
        </r>
      </text>
    </comment>
    <comment ref="C25" authorId="1" shapeId="0" xr:uid="{00000000-0006-0000-0000-00000A000000}">
      <text>
        <r>
          <rPr>
            <b/>
            <sz val="9"/>
            <color indexed="81"/>
            <rFont val="Tahoma"/>
            <family val="2"/>
          </rPr>
          <t xml:space="preserve">Internal Rate of Return (IRR)
</t>
        </r>
        <r>
          <rPr>
            <sz val="9"/>
            <color indexed="81"/>
            <rFont val="Tahoma"/>
            <family val="2"/>
          </rPr>
          <t xml:space="preserve">This is used to provide an </t>
        </r>
        <r>
          <rPr>
            <b/>
            <sz val="9"/>
            <color indexed="81"/>
            <rFont val="Tahoma"/>
            <family val="2"/>
          </rPr>
          <t>estimate</t>
        </r>
        <r>
          <rPr>
            <sz val="9"/>
            <color indexed="81"/>
            <rFont val="Tahoma"/>
            <family val="2"/>
          </rPr>
          <t xml:space="preserve"> of the effective APR (Annual Percentage Rate) for comparing with other types of loans.</t>
        </r>
      </text>
    </comment>
    <comment ref="D29" authorId="1" shapeId="0" xr:uid="{00000000-0006-0000-0000-00000B000000}">
      <text>
        <r>
          <rPr>
            <sz val="9"/>
            <color indexed="81"/>
            <rFont val="Tahoma"/>
            <family val="2"/>
          </rPr>
          <t>This value is included here for the IRR (Internal Rate of Return) function.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Maria</author>
    <author>Jon</author>
    <author>Vertex42.com Templates</author>
  </authors>
  <commentList>
    <comment ref="C7" authorId="0" shapeId="0" xr:uid="{00000000-0006-0000-0100-000001000000}">
      <text>
        <r>
          <rPr>
            <b/>
            <sz val="9"/>
            <color indexed="81"/>
            <rFont val="Tahoma"/>
            <family val="2"/>
          </rPr>
          <t>Term of Loan</t>
        </r>
        <r>
          <rPr>
            <sz val="9"/>
            <color indexed="81"/>
            <rFont val="Tahoma"/>
            <family val="2"/>
          </rPr>
          <t xml:space="preserve">
Mortgage loans usually have 15 or 30-year terms. Auto loans are usually between 2 and 5 years.</t>
        </r>
      </text>
    </comment>
    <comment ref="C8" authorId="1" shapeId="0" xr:uid="{00000000-0006-0000-0100-000002000000}">
      <text>
        <r>
          <rPr>
            <sz val="9"/>
            <color indexed="81"/>
            <rFont val="Tahoma"/>
            <family val="2"/>
          </rPr>
          <t>The starting annual interest rate. For most popular ARMs, this rate remains fixed for a number of years.</t>
        </r>
      </text>
    </comment>
    <comment ref="C9" authorId="0" shapeId="0" xr:uid="{00000000-0006-0000-0100-000003000000}">
      <text>
        <r>
          <rPr>
            <b/>
            <sz val="9"/>
            <color indexed="81"/>
            <rFont val="Tahoma"/>
            <family val="2"/>
          </rPr>
          <t>First Payment Date</t>
        </r>
        <r>
          <rPr>
            <sz val="9"/>
            <color indexed="81"/>
            <rFont val="Tahoma"/>
            <family val="2"/>
          </rPr>
          <t xml:space="preserve">
Assumes that the first payment date is at the </t>
        </r>
        <r>
          <rPr>
            <b/>
            <sz val="9"/>
            <color indexed="81"/>
            <rFont val="Tahoma"/>
            <family val="2"/>
          </rPr>
          <t xml:space="preserve">end </t>
        </r>
        <r>
          <rPr>
            <sz val="9"/>
            <color indexed="81"/>
            <rFont val="Tahoma"/>
            <family val="2"/>
          </rPr>
          <t xml:space="preserve">of the first period.
</t>
        </r>
        <r>
          <rPr>
            <i/>
            <sz val="9"/>
            <color indexed="81"/>
            <rFont val="Tahoma"/>
            <family val="2"/>
          </rPr>
          <t>Shortcut</t>
        </r>
        <r>
          <rPr>
            <sz val="9"/>
            <color indexed="81"/>
            <rFont val="Tahoma"/>
            <family val="2"/>
          </rPr>
          <t xml:space="preserve">: To enter today's date, press </t>
        </r>
        <r>
          <rPr>
            <b/>
            <sz val="9"/>
            <color indexed="81"/>
            <rFont val="Tahoma"/>
            <family val="2"/>
          </rPr>
          <t>Ctrl+;</t>
        </r>
      </text>
    </comment>
    <comment ref="B16" authorId="2" shapeId="0" xr:uid="{00000000-0006-0000-0100-000004000000}">
      <text>
        <r>
          <rPr>
            <b/>
            <sz val="9"/>
            <color indexed="81"/>
            <rFont val="Tahoma"/>
            <family val="2"/>
          </rPr>
          <t>Rate Changes:</t>
        </r>
        <r>
          <rPr>
            <sz val="9"/>
            <color indexed="81"/>
            <rFont val="Tahoma"/>
            <family val="2"/>
          </rPr>
          <t xml:space="preserve">
This worksheet allows you to use a table to list changes in interest rates. Changes should be listed in chronological order. If the Date does not correspond to a Payment Date in the Amortization Schedule, the rate change is not applied until the following payment. Interest is not calculated on a daily basis.</t>
        </r>
      </text>
    </comment>
    <comment ref="C25" authorId="1" shapeId="0" xr:uid="{00000000-0006-0000-0100-000005000000}">
      <text>
        <r>
          <rPr>
            <b/>
            <sz val="9"/>
            <color indexed="81"/>
            <rFont val="Tahoma"/>
            <family val="2"/>
          </rPr>
          <t>Estimated Maximum Monthly Payment:</t>
        </r>
        <r>
          <rPr>
            <sz val="9"/>
            <color indexed="81"/>
            <rFont val="Tahoma"/>
            <family val="2"/>
          </rPr>
          <t xml:space="preserve">
Based upon the rate adjustment and payment assumptions, this is what you'd expect your maximum monthly payment to be over the life of the loan.</t>
        </r>
      </text>
    </comment>
    <comment ref="C28" authorId="1" shapeId="0" xr:uid="{00000000-0006-0000-0100-000006000000}">
      <text>
        <r>
          <rPr>
            <b/>
            <sz val="9"/>
            <color indexed="81"/>
            <rFont val="Tahoma"/>
            <family val="2"/>
          </rPr>
          <t xml:space="preserve">Internal Rate of Return (IRR)
</t>
        </r>
        <r>
          <rPr>
            <sz val="9"/>
            <color indexed="81"/>
            <rFont val="Tahoma"/>
            <family val="2"/>
          </rPr>
          <t xml:space="preserve">This is used to provide an </t>
        </r>
        <r>
          <rPr>
            <b/>
            <sz val="9"/>
            <color indexed="81"/>
            <rFont val="Tahoma"/>
            <family val="2"/>
          </rPr>
          <t>estimate</t>
        </r>
        <r>
          <rPr>
            <sz val="9"/>
            <color indexed="81"/>
            <rFont val="Tahoma"/>
            <family val="2"/>
          </rPr>
          <t xml:space="preserve"> of the effective APR (Annual Percentage Rate) for comparing with other types of loans.</t>
        </r>
      </text>
    </comment>
    <comment ref="D32" authorId="1" shapeId="0" xr:uid="{00000000-0006-0000-0100-000007000000}">
      <text>
        <r>
          <rPr>
            <sz val="9"/>
            <color indexed="81"/>
            <rFont val="Tahoma"/>
            <family val="2"/>
          </rPr>
          <t>This value is included here for the IRR (Internal Rate of Return) function.</t>
        </r>
      </text>
    </comment>
  </commentList>
</comments>
</file>

<file path=xl/sharedStrings.xml><?xml version="1.0" encoding="utf-8"?>
<sst xmlns="http://schemas.openxmlformats.org/spreadsheetml/2006/main" count="101" uniqueCount="67">
  <si>
    <t>No.</t>
  </si>
  <si>
    <t>Payment Due</t>
  </si>
  <si>
    <t>Interest</t>
  </si>
  <si>
    <t>Principal</t>
  </si>
  <si>
    <t>Balance</t>
  </si>
  <si>
    <t>Loan Information</t>
  </si>
  <si>
    <t>years</t>
  </si>
  <si>
    <t>Interest Rate</t>
  </si>
  <si>
    <t>Cumulative Principal</t>
  </si>
  <si>
    <t>Cumulative Interest</t>
  </si>
  <si>
    <t>Rate Adjustments</t>
  </si>
  <si>
    <t>Payment Date</t>
  </si>
  <si>
    <t xml:space="preserve">Loan amount </t>
  </si>
  <si>
    <t xml:space="preserve">Term (years) </t>
  </si>
  <si>
    <t xml:space="preserve">Starting interest rate </t>
  </si>
  <si>
    <t xml:space="preserve">First payment date </t>
  </si>
  <si>
    <t xml:space="preserve">Starting monthly payment </t>
  </si>
  <si>
    <t xml:space="preserve">Rate remains fixed for </t>
  </si>
  <si>
    <t xml:space="preserve">Months between adjustments </t>
  </si>
  <si>
    <t xml:space="preserve">Expected adjustment </t>
  </si>
  <si>
    <t xml:space="preserve">Interest rate cap </t>
  </si>
  <si>
    <t xml:space="preserve">Est. Max rate </t>
  </si>
  <si>
    <t xml:space="preserve">Est. Max monthly payment </t>
  </si>
  <si>
    <t xml:space="preserve">Total payments </t>
  </si>
  <si>
    <t xml:space="preserve">Total interest </t>
  </si>
  <si>
    <t xml:space="preserve">Internal Rate of Return </t>
  </si>
  <si>
    <t xml:space="preserve"> Adjustable Rate Mortgage (ARM) Calculator</t>
  </si>
  <si>
    <t>[42]</t>
  </si>
  <si>
    <t>{42}</t>
  </si>
  <si>
    <t>By Vertex42.com</t>
  </si>
  <si>
    <t>Do not submit copies or modifications of this template to any website or online template gallery.</t>
  </si>
  <si>
    <t>Please review the following license agreement to learn how you may or may not use this template. Thank you.</t>
  </si>
  <si>
    <t>HELP</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</si>
  <si>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</si>
  <si>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</si>
  <si>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</si>
  <si>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</si>
  <si>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</si>
  <si>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</si>
  <si>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</si>
  <si>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</si>
  <si>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Vertex42.com: Money Management Template</t>
  </si>
  <si>
    <t>Adjustable Rate Mortgage (ARM) Calculator</t>
  </si>
  <si>
    <t>This spreadsheet, including all worksheets and associated content is a copyrighted work under the United States and other copyright laws.</t>
  </si>
  <si>
    <t>https://www.vertex42.com/ExcelTemplates/arm-calculator.html</t>
  </si>
  <si>
    <t>https://www.vertex42.com/licensing/EULA_personaluse.html</t>
  </si>
  <si>
    <t>Amortization Schedule</t>
  </si>
  <si>
    <t>Extra Payment</t>
  </si>
  <si>
    <t xml:space="preserve"> - </t>
  </si>
  <si>
    <t>This spreadsheet creates an amortization table and graph for an adjustable rate mortgage (ARM) loan, with optional extra payments. Results may differ from other calculators due to rounding or how payments are processed.</t>
  </si>
  <si>
    <t>• Payment and interest calculations are rounded to the nearest cent (2 decimal places)</t>
  </si>
  <si>
    <t>• Interest rate changes are theoretical (designed to allow you to test different scenarios)</t>
  </si>
  <si>
    <t>• The Payment Due is adjusted after each payment, so extra payments lower future monthly payments rather than resulting in paying off the loan early.</t>
  </si>
  <si>
    <t>• Read cell comments (cells with red triangles) for more information.</t>
  </si>
  <si>
    <t>• The calculator does not take into account fees, insurance, taxes, etc.</t>
  </si>
  <si>
    <t>• The calculator is designed to handle monthly payments only.</t>
  </si>
  <si>
    <t>Do not delete this worksheet</t>
  </si>
  <si>
    <t>Some Notes and Assumptions</t>
  </si>
  <si>
    <t>The maximum rate and monthly payments are just estimates! The estimates are based upon the specified interest rate cap and the estimated adjustments over the term of the loan.</t>
  </si>
  <si>
    <t>Rate</t>
  </si>
  <si>
    <t>As Of …</t>
  </si>
  <si>
    <t xml:space="preserve">Start Rate </t>
  </si>
  <si>
    <t xml:space="preserve">New Rates </t>
  </si>
  <si>
    <t>Summary</t>
  </si>
  <si>
    <t>The "Tabulated" worksheet is a variation of the ARM Calculator that allows you to specify the dates when interest rates change. If the date does not correspond to a Payment Date in the Amortization Schedule, the rate change is not applied until the following payment. Interest is not calculated on a daily basis.</t>
  </si>
  <si>
    <t>© 2005-2018 Vertex42 LLC</t>
  </si>
  <si>
    <t>License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</si>
</sst>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8" formatCode="&quot;$&quot;#,##0.00_);[Red]\(&quot;$&quot;#,##0.00\)"/>
    <numFmt numFmtId="44" formatCode="_(&quot;$&quot;* #,##0.00_);_(&quot;$&quot;* \(#,##0.00\);_(&quot;$&quot;* &quot;-&quot;??_);_(@_)"/>
    <numFmt numFmtId="164" formatCode="_(&quot;$&quot;* #,##0_);_(&quot;$&quot;* \(#,##0\);_(&quot;$&quot;* &quot;-&quot;??_);_(@_)"/>
    <numFmt numFmtId="165" formatCode="0.000%"/>
    <numFmt numFmtId="166" formatCode="_(* #,##0.000_);_(* \(#,##0.000\);_(* &quot;-&quot;???_);_(@_)"/>
  </numFmts>
  <fonts count="36" x14ac:knownFonts="1">
    <font>
      <sz val="10"/>
      <name val="Tahoma"/>
      <family val="2"/>
    </font>
    <font>
      <sz val="10"/>
      <name val="Arial"/>
      <family val="2"/>
    </font>
    <font>
      <sz val="8"/>
      <name val="Arial"/>
      <family val="2"/>
    </font>
    <font>
      <b/>
      <sz val="10"/>
      <name val="Tahoma"/>
      <family val="2"/>
    </font>
    <font>
      <sz val="10"/>
      <color indexed="9"/>
      <name val="Tahoma"/>
      <family val="2"/>
    </font>
    <font>
      <u/>
      <sz val="8"/>
      <color indexed="9"/>
      <name val="Tahoma"/>
      <family val="2"/>
    </font>
    <font>
      <sz val="8"/>
      <color indexed="9"/>
      <name val="Tahoma"/>
      <family val="2"/>
    </font>
    <font>
      <b/>
      <sz val="14"/>
      <color indexed="9"/>
      <name val="Arial"/>
      <family val="2"/>
    </font>
    <font>
      <b/>
      <sz val="11"/>
      <name val="Arial"/>
      <family val="2"/>
    </font>
    <font>
      <b/>
      <sz val="10"/>
      <name val="Arial"/>
      <family val="2"/>
    </font>
    <font>
      <sz val="10"/>
      <name val="Arial"/>
      <family val="2"/>
    </font>
    <font>
      <sz val="11"/>
      <name val="Arial"/>
      <family val="2"/>
    </font>
    <font>
      <sz val="12"/>
      <name val="Arial"/>
      <family val="2"/>
    </font>
    <font>
      <u/>
      <sz val="8"/>
      <color indexed="12"/>
      <name val="Arial"/>
      <family val="2"/>
    </font>
    <font>
      <sz val="2"/>
      <color indexed="9"/>
      <name val="Tahoma"/>
      <family val="2"/>
    </font>
    <font>
      <sz val="18"/>
      <color theme="4" tint="-0.249977111117893"/>
      <name val="Arial"/>
      <family val="2"/>
    </font>
    <font>
      <sz val="11"/>
      <name val="Trebuchet MS"/>
      <family val="2"/>
    </font>
    <font>
      <b/>
      <sz val="1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Tahoma"/>
      <family val="2"/>
    </font>
    <font>
      <u/>
      <sz val="11"/>
      <color indexed="12"/>
      <name val="Arial"/>
      <family val="2"/>
    </font>
    <font>
      <sz val="18"/>
      <name val="Arial"/>
      <family val="2"/>
    </font>
    <font>
      <sz val="8"/>
      <color theme="0" tint="-0.499984740745262"/>
      <name val="Arial"/>
      <family val="2"/>
    </font>
    <font>
      <b/>
      <sz val="10"/>
      <color rgb="FFFF0000"/>
      <name val="Arial"/>
      <family val="2"/>
    </font>
    <font>
      <sz val="2"/>
      <color indexed="9"/>
      <name val="Arial"/>
      <family val="2"/>
    </font>
    <font>
      <sz val="11"/>
      <color rgb="FF000000"/>
      <name val="Arial"/>
      <family val="2"/>
    </font>
    <font>
      <b/>
      <sz val="12"/>
      <color indexed="9"/>
      <name val="Arial"/>
      <family val="2"/>
    </font>
    <font>
      <sz val="10"/>
      <color theme="1" tint="0.34998626667073579"/>
      <name val="Arial"/>
      <family val="2"/>
    </font>
    <font>
      <u/>
      <sz val="10"/>
      <color indexed="12"/>
      <name val="Arial"/>
      <family val="2"/>
    </font>
    <font>
      <u/>
      <sz val="12"/>
      <color indexed="12"/>
      <name val="Arial"/>
      <family val="2"/>
    </font>
    <font>
      <sz val="9"/>
      <color indexed="81"/>
      <name val="Tahoma"/>
      <family val="2"/>
    </font>
    <font>
      <b/>
      <sz val="9"/>
      <color indexed="81"/>
      <name val="Tahoma"/>
      <family val="2"/>
    </font>
    <font>
      <i/>
      <sz val="9"/>
      <color indexed="81"/>
      <name val="Tahoma"/>
      <family val="2"/>
    </font>
    <font>
      <sz val="12"/>
      <color theme="1"/>
      <name val="Arial"/>
      <family val="2"/>
    </font>
  </fonts>
  <fills count="9">
    <fill>
      <patternFill patternType="none"/>
    </fill>
    <fill>
      <patternFill patternType="gray125"/>
    </fill>
    <fill>
      <patternFill patternType="solid">
        <fgColor indexed="55"/>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bgColor indexed="64"/>
      </patternFill>
    </fill>
  </fills>
  <borders count="7">
    <border>
      <left/>
      <right/>
      <top/>
      <bottom/>
      <diagonal/>
    </border>
    <border>
      <left style="thin">
        <color indexed="55"/>
      </left>
      <right style="thin">
        <color indexed="55"/>
      </right>
      <top style="thin">
        <color indexed="55"/>
      </top>
      <bottom style="thin">
        <color indexed="55"/>
      </bottom>
      <diagonal/>
    </border>
    <border>
      <left style="thin">
        <color theme="0"/>
      </left>
      <right style="thin">
        <color theme="0"/>
      </right>
      <top style="thin">
        <color theme="0"/>
      </top>
      <bottom style="thin">
        <color theme="0"/>
      </bottom>
      <diagonal/>
    </border>
    <border>
      <left/>
      <right/>
      <top/>
      <bottom style="thin">
        <color theme="4"/>
      </bottom>
      <diagonal/>
    </border>
    <border>
      <left/>
      <right style="thin">
        <color theme="4"/>
      </right>
      <top/>
      <bottom style="thin">
        <color theme="4"/>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4"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cellStyleXfs>
  <cellXfs count="110">
    <xf numFmtId="0" fontId="0" fillId="0" borderId="0" xfId="0"/>
    <xf numFmtId="0" fontId="0" fillId="0" borderId="0" xfId="0" applyFont="1" applyProtection="1"/>
    <xf numFmtId="14" fontId="2" fillId="0" borderId="0" xfId="0" applyNumberFormat="1" applyFont="1" applyAlignment="1" applyProtection="1">
      <alignment horizontal="right"/>
    </xf>
    <xf numFmtId="8" fontId="0" fillId="0" borderId="0" xfId="0" applyNumberFormat="1" applyFont="1" applyProtection="1"/>
    <xf numFmtId="0" fontId="0" fillId="0" borderId="0" xfId="0" applyProtection="1"/>
    <xf numFmtId="165" fontId="2" fillId="0" borderId="0" xfId="3" applyNumberFormat="1" applyFont="1" applyAlignment="1" applyProtection="1">
      <alignment horizontal="right"/>
    </xf>
    <xf numFmtId="166" fontId="0" fillId="0" borderId="0" xfId="0" applyNumberFormat="1" applyFont="1" applyProtection="1"/>
    <xf numFmtId="0" fontId="3" fillId="0" borderId="0" xfId="0" applyFont="1" applyProtection="1"/>
    <xf numFmtId="0" fontId="0" fillId="0" borderId="0" xfId="0" applyFont="1" applyAlignment="1" applyProtection="1">
      <alignment vertical="center"/>
    </xf>
    <xf numFmtId="10" fontId="11" fillId="0" borderId="0" xfId="3" applyNumberFormat="1" applyFont="1" applyProtection="1"/>
    <xf numFmtId="40" fontId="8" fillId="0" borderId="0" xfId="0" applyNumberFormat="1" applyFont="1" applyProtection="1"/>
    <xf numFmtId="40" fontId="11" fillId="0" borderId="0" xfId="0" applyNumberFormat="1" applyFont="1" applyFill="1" applyProtection="1"/>
    <xf numFmtId="0" fontId="11" fillId="0" borderId="0" xfId="0" applyFont="1" applyAlignment="1" applyProtection="1">
      <alignment horizontal="right"/>
    </xf>
    <xf numFmtId="0" fontId="11" fillId="0" borderId="0" xfId="0" applyFont="1" applyFill="1" applyBorder="1" applyAlignment="1" applyProtection="1">
      <alignment horizontal="right"/>
    </xf>
    <xf numFmtId="4" fontId="12" fillId="0" borderId="1" xfId="1" applyNumberFormat="1" applyFont="1" applyFill="1" applyBorder="1" applyProtection="1">
      <protection locked="0"/>
    </xf>
    <xf numFmtId="0" fontId="12" fillId="0" borderId="1" xfId="0" applyFont="1" applyFill="1" applyBorder="1" applyProtection="1">
      <protection locked="0"/>
    </xf>
    <xf numFmtId="165" fontId="12" fillId="0" borderId="1" xfId="3" applyNumberFormat="1" applyFont="1" applyFill="1" applyBorder="1" applyProtection="1">
      <protection locked="0"/>
    </xf>
    <xf numFmtId="14" fontId="12" fillId="0" borderId="1" xfId="0" applyNumberFormat="1" applyFont="1" applyFill="1" applyBorder="1" applyAlignment="1" applyProtection="1">
      <alignment horizontal="right" indent="1"/>
      <protection locked="0"/>
    </xf>
    <xf numFmtId="0" fontId="10" fillId="0" borderId="0" xfId="0" applyFont="1" applyProtection="1"/>
    <xf numFmtId="0" fontId="11" fillId="0" borderId="0" xfId="0" applyFont="1" applyProtection="1"/>
    <xf numFmtId="0" fontId="14" fillId="0" borderId="0" xfId="0" applyFont="1" applyProtection="1"/>
    <xf numFmtId="0" fontId="15" fillId="3" borderId="0" xfId="0" applyFont="1" applyFill="1" applyBorder="1" applyAlignment="1">
      <alignment horizontal="left" vertical="center"/>
    </xf>
    <xf numFmtId="0" fontId="0" fillId="0" borderId="0" xfId="0" applyFill="1" applyBorder="1"/>
    <xf numFmtId="0" fontId="0" fillId="0" borderId="0" xfId="0" applyBorder="1"/>
    <xf numFmtId="0" fontId="10" fillId="0" borderId="0" xfId="0" applyFont="1"/>
    <xf numFmtId="0" fontId="16" fillId="0" borderId="0" xfId="0" applyFont="1" applyAlignment="1">
      <alignment horizontal="left" vertical="top" wrapText="1"/>
    </xf>
    <xf numFmtId="0" fontId="10" fillId="4" borderId="0" xfId="0" applyFont="1" applyFill="1" applyBorder="1"/>
    <xf numFmtId="0" fontId="0" fillId="4" borderId="0" xfId="0" applyFill="1" applyBorder="1"/>
    <xf numFmtId="0" fontId="17" fillId="0" borderId="2" xfId="0" applyFont="1" applyBorder="1" applyAlignment="1">
      <alignment horizontal="left" wrapText="1"/>
    </xf>
    <xf numFmtId="0" fontId="18" fillId="4" borderId="0" xfId="0" applyFont="1" applyFill="1" applyBorder="1"/>
    <xf numFmtId="0" fontId="12" fillId="0" borderId="2" xfId="0" applyFont="1" applyBorder="1" applyAlignment="1">
      <alignment horizontal="left" wrapText="1"/>
    </xf>
    <xf numFmtId="0" fontId="10" fillId="4" borderId="0" xfId="0" applyFont="1" applyFill="1" applyBorder="1" applyAlignment="1">
      <alignment vertical="top"/>
    </xf>
    <xf numFmtId="0" fontId="11" fillId="4" borderId="0" xfId="0" applyFont="1" applyFill="1" applyBorder="1" applyAlignment="1">
      <alignment horizontal="right" vertical="top"/>
    </xf>
    <xf numFmtId="0" fontId="12" fillId="0" borderId="2" xfId="0" applyFont="1" applyBorder="1" applyAlignment="1">
      <alignment horizontal="left"/>
    </xf>
    <xf numFmtId="0" fontId="16" fillId="4" borderId="0" xfId="0" applyFont="1" applyFill="1" applyBorder="1" applyAlignment="1">
      <alignment horizontal="left" vertical="top" wrapText="1"/>
    </xf>
    <xf numFmtId="0" fontId="11" fillId="4" borderId="0" xfId="0" applyFont="1" applyFill="1" applyBorder="1" applyAlignment="1">
      <alignment vertical="top"/>
    </xf>
    <xf numFmtId="0" fontId="11" fillId="4" borderId="0" xfId="0" applyFont="1" applyFill="1" applyBorder="1" applyAlignment="1">
      <alignment vertical="top" wrapText="1"/>
    </xf>
    <xf numFmtId="0" fontId="0" fillId="4" borderId="0" xfId="0" applyFill="1" applyBorder="1" applyAlignment="1">
      <alignment horizontal="right" vertical="top"/>
    </xf>
    <xf numFmtId="0" fontId="19" fillId="4" borderId="0" xfId="0" applyFont="1" applyFill="1" applyBorder="1" applyAlignment="1"/>
    <xf numFmtId="0" fontId="20" fillId="4" borderId="0" xfId="0" applyFont="1" applyFill="1" applyBorder="1" applyAlignment="1">
      <alignment horizontal="center"/>
    </xf>
    <xf numFmtId="0" fontId="21" fillId="4" borderId="0" xfId="2" applyFont="1" applyFill="1" applyBorder="1" applyAlignment="1" applyProtection="1">
      <alignment horizontal="left" indent="1"/>
    </xf>
    <xf numFmtId="0" fontId="22" fillId="4" borderId="0" xfId="0" applyFont="1" applyFill="1" applyBorder="1" applyAlignment="1" applyProtection="1">
      <alignment horizontal="left" indent="1"/>
    </xf>
    <xf numFmtId="0" fontId="11" fillId="4" borderId="0" xfId="0" applyFont="1" applyFill="1" applyBorder="1"/>
    <xf numFmtId="0" fontId="15" fillId="3" borderId="0" xfId="0" applyFont="1" applyFill="1" applyBorder="1" applyAlignment="1">
      <alignment vertical="center"/>
    </xf>
    <xf numFmtId="0" fontId="23" fillId="3" borderId="0" xfId="0" applyFont="1" applyFill="1" applyBorder="1" applyAlignment="1">
      <alignment vertical="center"/>
    </xf>
    <xf numFmtId="0" fontId="10" fillId="3" borderId="0" xfId="0" applyFont="1" applyFill="1" applyBorder="1" applyAlignment="1">
      <alignment horizontal="right" vertical="center"/>
    </xf>
    <xf numFmtId="0" fontId="10" fillId="0" borderId="0" xfId="0" applyFont="1" applyFill="1" applyBorder="1"/>
    <xf numFmtId="0" fontId="30" fillId="0" borderId="0" xfId="2" applyBorder="1" applyAlignment="1" applyProtection="1">
      <alignment horizontal="left"/>
    </xf>
    <xf numFmtId="0" fontId="10" fillId="0" borderId="0" xfId="0" applyFont="1" applyBorder="1" applyAlignment="1"/>
    <xf numFmtId="0" fontId="24" fillId="0" borderId="0" xfId="0" applyNumberFormat="1" applyFont="1" applyBorder="1" applyAlignment="1">
      <alignment horizontal="right"/>
    </xf>
    <xf numFmtId="0" fontId="10" fillId="0" borderId="0" xfId="0" applyFont="1" applyAlignment="1"/>
    <xf numFmtId="0" fontId="10" fillId="0" borderId="0" xfId="0" applyFont="1" applyAlignment="1">
      <alignment vertical="top"/>
    </xf>
    <xf numFmtId="0" fontId="18" fillId="0" borderId="3" xfId="0" applyFont="1" applyBorder="1"/>
    <xf numFmtId="0" fontId="11" fillId="0" borderId="3" xfId="0" applyFont="1" applyBorder="1" applyAlignment="1">
      <alignment vertical="top"/>
    </xf>
    <xf numFmtId="0" fontId="10" fillId="0" borderId="4" xfId="0" applyFont="1" applyBorder="1" applyAlignment="1">
      <alignment vertical="top"/>
    </xf>
    <xf numFmtId="0" fontId="11" fillId="0" borderId="0" xfId="0" applyFont="1" applyAlignment="1">
      <alignment horizontal="left" vertical="top" wrapText="1"/>
    </xf>
    <xf numFmtId="0" fontId="11" fillId="0" borderId="0" xfId="0" applyFont="1" applyAlignment="1">
      <alignment horizontal="right" vertical="top"/>
    </xf>
    <xf numFmtId="0" fontId="11" fillId="0" borderId="0" xfId="0" applyFont="1" applyAlignment="1">
      <alignment vertical="top"/>
    </xf>
    <xf numFmtId="0" fontId="11" fillId="0" borderId="0" xfId="0" applyFont="1" applyAlignment="1">
      <alignment vertical="top" wrapText="1"/>
    </xf>
    <xf numFmtId="0" fontId="10" fillId="5" borderId="0" xfId="0" applyFont="1" applyFill="1"/>
    <xf numFmtId="0" fontId="22" fillId="0" borderId="0" xfId="2" applyFont="1" applyAlignment="1" applyProtection="1">
      <alignment horizontal="left" indent="1"/>
    </xf>
    <xf numFmtId="0" fontId="22" fillId="0" borderId="0" xfId="0" applyFont="1" applyAlignment="1" applyProtection="1">
      <alignment horizontal="left" indent="1"/>
    </xf>
    <xf numFmtId="0" fontId="11" fillId="0" borderId="0" xfId="0" applyFont="1"/>
    <xf numFmtId="0" fontId="11" fillId="0" borderId="2" xfId="0" applyFont="1" applyBorder="1"/>
    <xf numFmtId="0" fontId="30" fillId="0" borderId="2" xfId="2" applyBorder="1" applyAlignment="1" applyProtection="1">
      <alignment horizontal="left" wrapText="1"/>
    </xf>
    <xf numFmtId="0" fontId="13" fillId="4" borderId="0" xfId="2" applyFont="1" applyFill="1" applyBorder="1" applyAlignment="1" applyProtection="1">
      <alignment horizontal="left"/>
    </xf>
    <xf numFmtId="0" fontId="0" fillId="4" borderId="0" xfId="0" applyFont="1" applyFill="1" applyProtection="1"/>
    <xf numFmtId="0" fontId="8" fillId="6" borderId="5" xfId="0" applyFont="1" applyFill="1" applyBorder="1" applyAlignment="1" applyProtection="1">
      <alignment horizontal="left" vertical="center" indent="1"/>
    </xf>
    <xf numFmtId="0" fontId="9" fillId="6" borderId="5" xfId="0" applyFont="1" applyFill="1" applyBorder="1" applyAlignment="1" applyProtection="1">
      <alignment horizontal="centerContinuous" vertical="center"/>
    </xf>
    <xf numFmtId="0" fontId="8" fillId="6" borderId="5" xfId="0" applyFont="1" applyFill="1" applyBorder="1" applyAlignment="1" applyProtection="1">
      <alignment horizontal="centerContinuous" vertical="center"/>
    </xf>
    <xf numFmtId="0" fontId="9" fillId="6" borderId="5" xfId="0" applyFont="1" applyFill="1" applyBorder="1" applyAlignment="1" applyProtection="1">
      <alignment horizontal="center"/>
    </xf>
    <xf numFmtId="0" fontId="9" fillId="6" borderId="5" xfId="0" applyFont="1" applyFill="1" applyBorder="1" applyAlignment="1" applyProtection="1">
      <alignment horizontal="right" wrapText="1"/>
    </xf>
    <xf numFmtId="0" fontId="7" fillId="8" borderId="0" xfId="0" applyFont="1" applyFill="1" applyAlignment="1" applyProtection="1">
      <alignment vertical="center"/>
    </xf>
    <xf numFmtId="0" fontId="4" fillId="8" borderId="0" xfId="0" applyFont="1" applyFill="1" applyAlignment="1" applyProtection="1">
      <alignment vertical="center"/>
    </xf>
    <xf numFmtId="0" fontId="5" fillId="8" borderId="0" xfId="2" applyFont="1" applyFill="1" applyAlignment="1" applyProtection="1">
      <alignment horizontal="right" vertical="center"/>
    </xf>
    <xf numFmtId="0" fontId="6" fillId="8" borderId="0" xfId="0" applyFont="1" applyFill="1" applyBorder="1" applyAlignment="1">
      <alignment horizontal="right" vertical="center"/>
    </xf>
    <xf numFmtId="0" fontId="25" fillId="0" borderId="0" xfId="0" applyFont="1" applyAlignment="1" applyProtection="1">
      <alignment horizontal="right"/>
    </xf>
    <xf numFmtId="4" fontId="2" fillId="0" borderId="6" xfId="0" applyNumberFormat="1" applyFont="1" applyFill="1" applyBorder="1" applyAlignment="1" applyProtection="1">
      <alignment horizontal="right"/>
      <protection locked="0"/>
    </xf>
    <xf numFmtId="0" fontId="1" fillId="0" borderId="0" xfId="0" applyFont="1" applyProtection="1"/>
    <xf numFmtId="0" fontId="9" fillId="0" borderId="0" xfId="0" applyFont="1" applyAlignment="1" applyProtection="1">
      <alignment vertical="center"/>
    </xf>
    <xf numFmtId="0" fontId="1" fillId="0" borderId="0" xfId="0" applyFont="1" applyAlignment="1" applyProtection="1">
      <alignment vertical="center"/>
    </xf>
    <xf numFmtId="0" fontId="1" fillId="0" borderId="0" xfId="0" applyFont="1" applyFill="1" applyBorder="1" applyAlignment="1" applyProtection="1">
      <alignment horizontal="right" vertical="center"/>
    </xf>
    <xf numFmtId="10" fontId="1" fillId="0" borderId="0" xfId="3" applyNumberFormat="1" applyFont="1" applyAlignment="1" applyProtection="1">
      <alignment vertical="center"/>
    </xf>
    <xf numFmtId="0" fontId="26" fillId="0" borderId="0" xfId="0" applyFont="1" applyAlignment="1" applyProtection="1">
      <alignment horizontal="right" vertical="center"/>
    </xf>
    <xf numFmtId="0" fontId="2" fillId="7" borderId="0" xfId="0" applyFont="1" applyFill="1" applyAlignment="1" applyProtection="1">
      <alignment horizontal="center"/>
    </xf>
    <xf numFmtId="0" fontId="2" fillId="7" borderId="0" xfId="0" applyFont="1" applyFill="1" applyAlignment="1" applyProtection="1">
      <alignment horizontal="right"/>
    </xf>
    <xf numFmtId="164" fontId="2" fillId="7" borderId="0" xfId="0" applyNumberFormat="1" applyFont="1" applyFill="1" applyProtection="1"/>
    <xf numFmtId="0" fontId="2" fillId="0" borderId="0" xfId="0" applyFont="1" applyAlignment="1" applyProtection="1">
      <alignment horizontal="center"/>
    </xf>
    <xf numFmtId="4" fontId="2" fillId="0" borderId="0" xfId="0" applyNumberFormat="1" applyFont="1" applyAlignment="1" applyProtection="1">
      <alignment horizontal="right"/>
    </xf>
    <xf numFmtId="4" fontId="2" fillId="0" borderId="0" xfId="0" applyNumberFormat="1" applyFont="1" applyProtection="1"/>
    <xf numFmtId="0" fontId="1" fillId="2" borderId="0" xfId="0" applyFont="1" applyFill="1" applyProtection="1"/>
    <xf numFmtId="0" fontId="2" fillId="4" borderId="0" xfId="0" applyFont="1" applyFill="1" applyBorder="1" applyAlignment="1">
      <alignment horizontal="right"/>
    </xf>
    <xf numFmtId="0" fontId="27" fillId="0" borderId="0" xfId="0" applyFont="1" applyAlignment="1">
      <alignment horizontal="left" vertical="center" wrapText="1" readingOrder="1"/>
    </xf>
    <xf numFmtId="0" fontId="1" fillId="0" borderId="0" xfId="0" applyFont="1"/>
    <xf numFmtId="0" fontId="1" fillId="5" borderId="0" xfId="0" applyFont="1" applyFill="1" applyAlignment="1">
      <alignment horizontal="right" vertical="top"/>
    </xf>
    <xf numFmtId="0" fontId="28" fillId="5" borderId="0" xfId="0" applyFont="1" applyFill="1" applyAlignment="1"/>
    <xf numFmtId="0" fontId="29" fillId="3" borderId="0" xfId="0" applyFont="1" applyFill="1" applyAlignment="1">
      <alignment horizontal="center"/>
    </xf>
    <xf numFmtId="0" fontId="31" fillId="0" borderId="2" xfId="2" applyFont="1" applyBorder="1" applyAlignment="1" applyProtection="1">
      <alignment horizontal="left" wrapText="1"/>
    </xf>
    <xf numFmtId="0" fontId="1" fillId="2" borderId="0" xfId="0" applyFont="1" applyFill="1" applyAlignment="1" applyProtection="1">
      <alignment horizontal="center"/>
    </xf>
    <xf numFmtId="39" fontId="2" fillId="0" borderId="0" xfId="0" applyNumberFormat="1" applyFont="1" applyAlignment="1" applyProtection="1">
      <alignment horizontal="right"/>
    </xf>
    <xf numFmtId="7" fontId="2" fillId="7" borderId="0" xfId="0" applyNumberFormat="1" applyFont="1" applyFill="1" applyAlignment="1" applyProtection="1">
      <alignment horizontal="right"/>
    </xf>
    <xf numFmtId="0" fontId="11" fillId="0" borderId="0" xfId="0" applyFont="1" applyAlignment="1" applyProtection="1">
      <alignment horizontal="center"/>
    </xf>
    <xf numFmtId="165" fontId="11" fillId="0" borderId="6" xfId="3" applyNumberFormat="1" applyFont="1" applyFill="1" applyBorder="1" applyProtection="1">
      <protection locked="0"/>
    </xf>
    <xf numFmtId="165" fontId="11" fillId="3" borderId="0" xfId="3" applyNumberFormat="1" applyFont="1" applyFill="1" applyBorder="1" applyProtection="1"/>
    <xf numFmtId="40" fontId="11" fillId="0" borderId="0" xfId="0" applyNumberFormat="1" applyFont="1" applyProtection="1"/>
    <xf numFmtId="165" fontId="2" fillId="7" borderId="0" xfId="0" applyNumberFormat="1" applyFont="1" applyFill="1" applyAlignment="1" applyProtection="1">
      <alignment horizontal="right"/>
    </xf>
    <xf numFmtId="0" fontId="35" fillId="0" borderId="2" xfId="0" applyFont="1" applyBorder="1" applyAlignment="1">
      <alignment horizontal="left" wrapText="1"/>
    </xf>
    <xf numFmtId="14" fontId="12" fillId="0" borderId="1" xfId="0" applyNumberFormat="1" applyFont="1" applyFill="1" applyBorder="1" applyAlignment="1" applyProtection="1">
      <protection locked="0"/>
    </xf>
    <xf numFmtId="14" fontId="11" fillId="3" borderId="0" xfId="0" applyNumberFormat="1" applyFont="1" applyFill="1" applyBorder="1" applyAlignment="1" applyProtection="1"/>
    <xf numFmtId="14" fontId="11" fillId="0" borderId="6" xfId="0" applyNumberFormat="1" applyFont="1" applyFill="1" applyBorder="1" applyAlignment="1" applyProtection="1">
      <protection locked="0"/>
    </xf>
  </cellXfs>
  <cellStyles count="4">
    <cellStyle name="Currency" xfId="1" builtinId="4"/>
    <cellStyle name="Hyperlink" xfId="2" builtinId="8" customBuiltin="1"/>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49544146405823"/>
          <c:y val="6.0606284794791646E-2"/>
          <c:w val="0.76010288456558894"/>
          <c:h val="0.80682116633066381"/>
        </c:manualLayout>
      </c:layout>
      <c:scatterChart>
        <c:scatterStyle val="smoothMarker"/>
        <c:varyColors val="0"/>
        <c:ser>
          <c:idx val="2"/>
          <c:order val="0"/>
          <c:tx>
            <c:v>Loan Balance</c:v>
          </c:tx>
          <c:spPr>
            <a:ln w="25400">
              <a:solidFill>
                <a:srgbClr val="006500"/>
              </a:solidFill>
              <a:prstDash val="solid"/>
            </a:ln>
          </c:spPr>
          <c:marker>
            <c:symbol val="none"/>
          </c:marker>
          <c:xVal>
            <c:strRef>
              <c:f>ARMcalculator!$A$30:$A$510</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ARMcalculator!$H$30:$H$510</c:f>
              <c:numCache>
                <c:formatCode>#,##0.00</c:formatCode>
                <c:ptCount val="481"/>
                <c:pt idx="0">
                  <c:v>149505.84</c:v>
                </c:pt>
                <c:pt idx="1">
                  <c:v>149009</c:v>
                </c:pt>
                <c:pt idx="2">
                  <c:v>148509.47</c:v>
                </c:pt>
                <c:pt idx="3">
                  <c:v>148007.24</c:v>
                </c:pt>
                <c:pt idx="4">
                  <c:v>147502.28999999998</c:v>
                </c:pt>
                <c:pt idx="5">
                  <c:v>146994.59999999998</c:v>
                </c:pt>
                <c:pt idx="6">
                  <c:v>146484.15999999997</c:v>
                </c:pt>
                <c:pt idx="7">
                  <c:v>145970.95999999996</c:v>
                </c:pt>
                <c:pt idx="8">
                  <c:v>145454.97999999995</c:v>
                </c:pt>
                <c:pt idx="9">
                  <c:v>144936.19999999995</c:v>
                </c:pt>
                <c:pt idx="10">
                  <c:v>144414.60999999996</c:v>
                </c:pt>
                <c:pt idx="11">
                  <c:v>143890.19999999995</c:v>
                </c:pt>
                <c:pt idx="12">
                  <c:v>143362.94999999995</c:v>
                </c:pt>
                <c:pt idx="13">
                  <c:v>142832.83999999997</c:v>
                </c:pt>
                <c:pt idx="14">
                  <c:v>142299.85999999996</c:v>
                </c:pt>
                <c:pt idx="15">
                  <c:v>141763.98999999996</c:v>
                </c:pt>
                <c:pt idx="16">
                  <c:v>141225.21999999997</c:v>
                </c:pt>
                <c:pt idx="17">
                  <c:v>140683.52999999997</c:v>
                </c:pt>
                <c:pt idx="18">
                  <c:v>140138.90999999997</c:v>
                </c:pt>
                <c:pt idx="19">
                  <c:v>139591.33999999997</c:v>
                </c:pt>
                <c:pt idx="20">
                  <c:v>139040.79999999996</c:v>
                </c:pt>
                <c:pt idx="21">
                  <c:v>138487.27999999997</c:v>
                </c:pt>
                <c:pt idx="22">
                  <c:v>137930.75999999998</c:v>
                </c:pt>
                <c:pt idx="23">
                  <c:v>137371.21999999997</c:v>
                </c:pt>
                <c:pt idx="24">
                  <c:v>136808.64999999997</c:v>
                </c:pt>
                <c:pt idx="25">
                  <c:v>136243.03999999998</c:v>
                </c:pt>
                <c:pt idx="26">
                  <c:v>135674.35999999999</c:v>
                </c:pt>
                <c:pt idx="27">
                  <c:v>135102.59999999998</c:v>
                </c:pt>
                <c:pt idx="28">
                  <c:v>134527.74999999997</c:v>
                </c:pt>
                <c:pt idx="29">
                  <c:v>133949.77999999997</c:v>
                </c:pt>
                <c:pt idx="30">
                  <c:v>133368.67999999996</c:v>
                </c:pt>
                <c:pt idx="31">
                  <c:v>132784.42999999996</c:v>
                </c:pt>
                <c:pt idx="32">
                  <c:v>132197.01999999996</c:v>
                </c:pt>
                <c:pt idx="33">
                  <c:v>131606.42999999996</c:v>
                </c:pt>
                <c:pt idx="34">
                  <c:v>131012.63999999997</c:v>
                </c:pt>
                <c:pt idx="35">
                  <c:v>130415.62999999998</c:v>
                </c:pt>
                <c:pt idx="36">
                  <c:v>129825.36999999998</c:v>
                </c:pt>
                <c:pt idx="37">
                  <c:v>129231.78999999998</c:v>
                </c:pt>
                <c:pt idx="38">
                  <c:v>128634.86999999998</c:v>
                </c:pt>
                <c:pt idx="39">
                  <c:v>128034.58999999998</c:v>
                </c:pt>
                <c:pt idx="40">
                  <c:v>127430.92999999998</c:v>
                </c:pt>
                <c:pt idx="41">
                  <c:v>126823.87999999998</c:v>
                </c:pt>
                <c:pt idx="42">
                  <c:v>126213.40999999997</c:v>
                </c:pt>
                <c:pt idx="43">
                  <c:v>125599.50999999998</c:v>
                </c:pt>
                <c:pt idx="44">
                  <c:v>124982.15999999997</c:v>
                </c:pt>
                <c:pt idx="45">
                  <c:v>124361.32999999997</c:v>
                </c:pt>
                <c:pt idx="46">
                  <c:v>123737.00999999997</c:v>
                </c:pt>
                <c:pt idx="47">
                  <c:v>123109.17999999996</c:v>
                </c:pt>
                <c:pt idx="48">
                  <c:v>122487.38999999997</c:v>
                </c:pt>
                <c:pt idx="49">
                  <c:v>121861.96999999997</c:v>
                </c:pt>
                <c:pt idx="50">
                  <c:v>121232.89999999997</c:v>
                </c:pt>
                <c:pt idx="51">
                  <c:v>120600.15999999996</c:v>
                </c:pt>
                <c:pt idx="52">
                  <c:v>119963.72999999997</c:v>
                </c:pt>
                <c:pt idx="53">
                  <c:v>119323.58999999997</c:v>
                </c:pt>
                <c:pt idx="54">
                  <c:v>118679.70999999996</c:v>
                </c:pt>
                <c:pt idx="55">
                  <c:v>118032.07999999996</c:v>
                </c:pt>
                <c:pt idx="56">
                  <c:v>117380.66999999995</c:v>
                </c:pt>
                <c:pt idx="57">
                  <c:v>116725.45999999995</c:v>
                </c:pt>
                <c:pt idx="58">
                  <c:v>116066.42999999995</c:v>
                </c:pt>
                <c:pt idx="59">
                  <c:v>115403.54999999994</c:v>
                </c:pt>
                <c:pt idx="60">
                  <c:v>114745.92999999995</c:v>
                </c:pt>
                <c:pt idx="61">
                  <c:v>114084.33999999995</c:v>
                </c:pt>
                <c:pt idx="62">
                  <c:v>113418.74999999996</c:v>
                </c:pt>
                <c:pt idx="63">
                  <c:v>112749.13999999996</c:v>
                </c:pt>
                <c:pt idx="64">
                  <c:v>112075.47999999995</c:v>
                </c:pt>
                <c:pt idx="65">
                  <c:v>111397.74999999996</c:v>
                </c:pt>
                <c:pt idx="66">
                  <c:v>110715.92999999995</c:v>
                </c:pt>
                <c:pt idx="67">
                  <c:v>110029.98999999995</c:v>
                </c:pt>
                <c:pt idx="68">
                  <c:v>109339.89999999995</c:v>
                </c:pt>
                <c:pt idx="69">
                  <c:v>108645.64999999995</c:v>
                </c:pt>
                <c:pt idx="70">
                  <c:v>107947.19999999995</c:v>
                </c:pt>
                <c:pt idx="71">
                  <c:v>107244.52999999996</c:v>
                </c:pt>
                <c:pt idx="72">
                  <c:v>106546.25999999995</c:v>
                </c:pt>
                <c:pt idx="73">
                  <c:v>105843.61999999995</c:v>
                </c:pt>
                <c:pt idx="74">
                  <c:v>105136.58999999995</c:v>
                </c:pt>
                <c:pt idx="75">
                  <c:v>104425.13999999996</c:v>
                </c:pt>
                <c:pt idx="76">
                  <c:v>103709.24999999996</c:v>
                </c:pt>
                <c:pt idx="77">
                  <c:v>102988.87999999996</c:v>
                </c:pt>
                <c:pt idx="78">
                  <c:v>102264.00999999997</c:v>
                </c:pt>
                <c:pt idx="79">
                  <c:v>101534.60999999997</c:v>
                </c:pt>
                <c:pt idx="80">
                  <c:v>100800.64999999997</c:v>
                </c:pt>
                <c:pt idx="81">
                  <c:v>100062.09999999996</c:v>
                </c:pt>
                <c:pt idx="82">
                  <c:v>99318.939999999959</c:v>
                </c:pt>
                <c:pt idx="83">
                  <c:v>98571.129999999961</c:v>
                </c:pt>
                <c:pt idx="84">
                  <c:v>97826.759999999966</c:v>
                </c:pt>
                <c:pt idx="85">
                  <c:v>97077.579999999973</c:v>
                </c:pt>
                <c:pt idx="86">
                  <c:v>96323.559999999969</c:v>
                </c:pt>
                <c:pt idx="87">
                  <c:v>95564.669999999969</c:v>
                </c:pt>
                <c:pt idx="88">
                  <c:v>94800.879999999976</c:v>
                </c:pt>
                <c:pt idx="89">
                  <c:v>94032.159999999974</c:v>
                </c:pt>
                <c:pt idx="90">
                  <c:v>93258.469999999972</c:v>
                </c:pt>
                <c:pt idx="91">
                  <c:v>92479.77999999997</c:v>
                </c:pt>
                <c:pt idx="92">
                  <c:v>91696.069999999963</c:v>
                </c:pt>
                <c:pt idx="93">
                  <c:v>90907.289999999964</c:v>
                </c:pt>
                <c:pt idx="94">
                  <c:v>90113.419999999969</c:v>
                </c:pt>
                <c:pt idx="95">
                  <c:v>89314.419999999969</c:v>
                </c:pt>
                <c:pt idx="96">
                  <c:v>88517.77999999997</c:v>
                </c:pt>
                <c:pt idx="97">
                  <c:v>87715.829999999973</c:v>
                </c:pt>
                <c:pt idx="98">
                  <c:v>86908.52999999997</c:v>
                </c:pt>
                <c:pt idx="99">
                  <c:v>86095.849999999977</c:v>
                </c:pt>
                <c:pt idx="100">
                  <c:v>85277.749999999971</c:v>
                </c:pt>
                <c:pt idx="101">
                  <c:v>84454.199999999968</c:v>
                </c:pt>
                <c:pt idx="102">
                  <c:v>83625.159999999974</c:v>
                </c:pt>
                <c:pt idx="103">
                  <c:v>82790.589999999967</c:v>
                </c:pt>
                <c:pt idx="104">
                  <c:v>81950.459999999963</c:v>
                </c:pt>
                <c:pt idx="105">
                  <c:v>81104.729999999967</c:v>
                </c:pt>
                <c:pt idx="106">
                  <c:v>80253.359999999971</c:v>
                </c:pt>
                <c:pt idx="107">
                  <c:v>79396.309999999969</c:v>
                </c:pt>
                <c:pt idx="108">
                  <c:v>78540.369999999966</c:v>
                </c:pt>
                <c:pt idx="109">
                  <c:v>77678.549999999959</c:v>
                </c:pt>
                <c:pt idx="110">
                  <c:v>76810.799999999959</c:v>
                </c:pt>
                <c:pt idx="111">
                  <c:v>75937.079999999958</c:v>
                </c:pt>
                <c:pt idx="112">
                  <c:v>75057.359999999957</c:v>
                </c:pt>
                <c:pt idx="113">
                  <c:v>74171.589999999953</c:v>
                </c:pt>
                <c:pt idx="114">
                  <c:v>73279.729999999952</c:v>
                </c:pt>
                <c:pt idx="115">
                  <c:v>72381.739999999947</c:v>
                </c:pt>
                <c:pt idx="116">
                  <c:v>71477.569999999949</c:v>
                </c:pt>
                <c:pt idx="117">
                  <c:v>70567.189999999944</c:v>
                </c:pt>
                <c:pt idx="118">
                  <c:v>69650.549999999945</c:v>
                </c:pt>
                <c:pt idx="119">
                  <c:v>68727.609999999942</c:v>
                </c:pt>
                <c:pt idx="120">
                  <c:v>67804.379999999946</c:v>
                </c:pt>
                <c:pt idx="121">
                  <c:v>66874.609999999942</c:v>
                </c:pt>
                <c:pt idx="122">
                  <c:v>65938.259999999937</c:v>
                </c:pt>
                <c:pt idx="123">
                  <c:v>64995.269999999939</c:v>
                </c:pt>
                <c:pt idx="124">
                  <c:v>64045.59999999994</c:v>
                </c:pt>
                <c:pt idx="125">
                  <c:v>63089.209999999941</c:v>
                </c:pt>
                <c:pt idx="126">
                  <c:v>62126.039999999943</c:v>
                </c:pt>
                <c:pt idx="127">
                  <c:v>61156.049999999945</c:v>
                </c:pt>
                <c:pt idx="128">
                  <c:v>60179.189999999944</c:v>
                </c:pt>
                <c:pt idx="129">
                  <c:v>59195.409999999945</c:v>
                </c:pt>
                <c:pt idx="130">
                  <c:v>58204.659999999945</c:v>
                </c:pt>
                <c:pt idx="131">
                  <c:v>57206.889999999948</c:v>
                </c:pt>
                <c:pt idx="132">
                  <c:v>56207.209999999948</c:v>
                </c:pt>
                <c:pt idx="133">
                  <c:v>55200.239999999947</c:v>
                </c:pt>
                <c:pt idx="134">
                  <c:v>54185.929999999949</c:v>
                </c:pt>
                <c:pt idx="135">
                  <c:v>53164.229999999952</c:v>
                </c:pt>
                <c:pt idx="136">
                  <c:v>52135.079999999951</c:v>
                </c:pt>
                <c:pt idx="137">
                  <c:v>51098.419999999955</c:v>
                </c:pt>
                <c:pt idx="138">
                  <c:v>50054.199999999953</c:v>
                </c:pt>
                <c:pt idx="139">
                  <c:v>49002.369999999952</c:v>
                </c:pt>
                <c:pt idx="140">
                  <c:v>47942.869999999952</c:v>
                </c:pt>
                <c:pt idx="141">
                  <c:v>46875.639999999948</c:v>
                </c:pt>
                <c:pt idx="142">
                  <c:v>45800.629999999946</c:v>
                </c:pt>
                <c:pt idx="143">
                  <c:v>44717.779999999948</c:v>
                </c:pt>
                <c:pt idx="144">
                  <c:v>43631.149999999951</c:v>
                </c:pt>
                <c:pt idx="145">
                  <c:v>42536.369999999952</c:v>
                </c:pt>
                <c:pt idx="146">
                  <c:v>41433.379999999954</c:v>
                </c:pt>
                <c:pt idx="147">
                  <c:v>40322.119999999952</c:v>
                </c:pt>
                <c:pt idx="148">
                  <c:v>39202.529999999955</c:v>
                </c:pt>
                <c:pt idx="149">
                  <c:v>38074.539999999957</c:v>
                </c:pt>
                <c:pt idx="150">
                  <c:v>36938.08999999996</c:v>
                </c:pt>
                <c:pt idx="151">
                  <c:v>35793.119999999959</c:v>
                </c:pt>
                <c:pt idx="152">
                  <c:v>34639.559999999961</c:v>
                </c:pt>
                <c:pt idx="153">
                  <c:v>33477.349999999962</c:v>
                </c:pt>
                <c:pt idx="154">
                  <c:v>32306.419999999962</c:v>
                </c:pt>
                <c:pt idx="155">
                  <c:v>31126.709999999963</c:v>
                </c:pt>
                <c:pt idx="156">
                  <c:v>29941.059999999961</c:v>
                </c:pt>
                <c:pt idx="157">
                  <c:v>28746.26999999996</c:v>
                </c:pt>
                <c:pt idx="158">
                  <c:v>27542.26999999996</c:v>
                </c:pt>
                <c:pt idx="159">
                  <c:v>26328.97999999996</c:v>
                </c:pt>
                <c:pt idx="160">
                  <c:v>25106.33999999996</c:v>
                </c:pt>
                <c:pt idx="161">
                  <c:v>23874.279999999959</c:v>
                </c:pt>
                <c:pt idx="162">
                  <c:v>22632.719999999958</c:v>
                </c:pt>
                <c:pt idx="163">
                  <c:v>21381.589999999956</c:v>
                </c:pt>
                <c:pt idx="164">
                  <c:v>20120.819999999956</c:v>
                </c:pt>
                <c:pt idx="165">
                  <c:v>18850.329999999954</c:v>
                </c:pt>
                <c:pt idx="166">
                  <c:v>17570.039999999954</c:v>
                </c:pt>
                <c:pt idx="167">
                  <c:v>16279.889999999954</c:v>
                </c:pt>
                <c:pt idx="168">
                  <c:v>14981.289999999954</c:v>
                </c:pt>
                <c:pt idx="169">
                  <c:v>13672.409999999953</c:v>
                </c:pt>
                <c:pt idx="170">
                  <c:v>12353.169999999953</c:v>
                </c:pt>
                <c:pt idx="171">
                  <c:v>11023.489999999952</c:v>
                </c:pt>
                <c:pt idx="172">
                  <c:v>9683.2799999999515</c:v>
                </c:pt>
                <c:pt idx="173">
                  <c:v>8332.4599999999518</c:v>
                </c:pt>
                <c:pt idx="174">
                  <c:v>6970.9499999999516</c:v>
                </c:pt>
                <c:pt idx="175">
                  <c:v>5598.6599999999517</c:v>
                </c:pt>
                <c:pt idx="176">
                  <c:v>4215.4999999999518</c:v>
                </c:pt>
                <c:pt idx="177">
                  <c:v>2821.3899999999517</c:v>
                </c:pt>
                <c:pt idx="178">
                  <c:v>1416.2499999999516</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3DB0-4F10-86E3-9A6273BD6624}"/>
            </c:ext>
          </c:extLst>
        </c:ser>
        <c:ser>
          <c:idx val="0"/>
          <c:order val="1"/>
          <c:tx>
            <c:v>Cumulative Principal</c:v>
          </c:tx>
          <c:spPr>
            <a:ln w="25400">
              <a:solidFill>
                <a:srgbClr val="000080"/>
              </a:solidFill>
              <a:prstDash val="solid"/>
            </a:ln>
          </c:spPr>
          <c:marker>
            <c:symbol val="none"/>
          </c:marker>
          <c:xVal>
            <c:strRef>
              <c:f>ARMcalculator!$A$30:$A$510</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ARMcalculator!$J$30:$J$510</c:f>
              <c:numCache>
                <c:formatCode>#,##0.00</c:formatCode>
                <c:ptCount val="481"/>
                <c:pt idx="0">
                  <c:v>494.16000000000008</c:v>
                </c:pt>
                <c:pt idx="1">
                  <c:v>991.00000000000011</c:v>
                </c:pt>
                <c:pt idx="2">
                  <c:v>1490.5300000000002</c:v>
                </c:pt>
                <c:pt idx="3">
                  <c:v>1992.7600000000002</c:v>
                </c:pt>
                <c:pt idx="4">
                  <c:v>2497.71</c:v>
                </c:pt>
                <c:pt idx="5">
                  <c:v>3005.4</c:v>
                </c:pt>
                <c:pt idx="6">
                  <c:v>3515.84</c:v>
                </c:pt>
                <c:pt idx="7">
                  <c:v>4029.04</c:v>
                </c:pt>
                <c:pt idx="8">
                  <c:v>4545.0200000000004</c:v>
                </c:pt>
                <c:pt idx="9">
                  <c:v>5063.8</c:v>
                </c:pt>
                <c:pt idx="10">
                  <c:v>5585.39</c:v>
                </c:pt>
                <c:pt idx="11">
                  <c:v>6109.8</c:v>
                </c:pt>
                <c:pt idx="12">
                  <c:v>6637.05</c:v>
                </c:pt>
                <c:pt idx="13">
                  <c:v>7167.16</c:v>
                </c:pt>
                <c:pt idx="14">
                  <c:v>7700.14</c:v>
                </c:pt>
                <c:pt idx="15">
                  <c:v>8236.01</c:v>
                </c:pt>
                <c:pt idx="16">
                  <c:v>8774.7800000000007</c:v>
                </c:pt>
                <c:pt idx="17">
                  <c:v>9316.4700000000012</c:v>
                </c:pt>
                <c:pt idx="18">
                  <c:v>9861.090000000002</c:v>
                </c:pt>
                <c:pt idx="19">
                  <c:v>10408.660000000002</c:v>
                </c:pt>
                <c:pt idx="20">
                  <c:v>10959.200000000003</c:v>
                </c:pt>
                <c:pt idx="21">
                  <c:v>11512.720000000003</c:v>
                </c:pt>
                <c:pt idx="22">
                  <c:v>12069.240000000003</c:v>
                </c:pt>
                <c:pt idx="23">
                  <c:v>12628.780000000004</c:v>
                </c:pt>
                <c:pt idx="24">
                  <c:v>13191.350000000004</c:v>
                </c:pt>
                <c:pt idx="25">
                  <c:v>13756.960000000005</c:v>
                </c:pt>
                <c:pt idx="26">
                  <c:v>14325.640000000005</c:v>
                </c:pt>
                <c:pt idx="27">
                  <c:v>14897.400000000005</c:v>
                </c:pt>
                <c:pt idx="28">
                  <c:v>15472.250000000005</c:v>
                </c:pt>
                <c:pt idx="29">
                  <c:v>16050.220000000005</c:v>
                </c:pt>
                <c:pt idx="30">
                  <c:v>16631.320000000003</c:v>
                </c:pt>
                <c:pt idx="31">
                  <c:v>17215.570000000003</c:v>
                </c:pt>
                <c:pt idx="32">
                  <c:v>17802.980000000003</c:v>
                </c:pt>
                <c:pt idx="33">
                  <c:v>18393.570000000003</c:v>
                </c:pt>
                <c:pt idx="34">
                  <c:v>18987.360000000004</c:v>
                </c:pt>
                <c:pt idx="35">
                  <c:v>19584.370000000003</c:v>
                </c:pt>
                <c:pt idx="36">
                  <c:v>20174.63</c:v>
                </c:pt>
                <c:pt idx="37">
                  <c:v>20768.21</c:v>
                </c:pt>
                <c:pt idx="38">
                  <c:v>21365.129999999997</c:v>
                </c:pt>
                <c:pt idx="39">
                  <c:v>21965.409999999996</c:v>
                </c:pt>
                <c:pt idx="40">
                  <c:v>22569.069999999996</c:v>
                </c:pt>
                <c:pt idx="41">
                  <c:v>23176.119999999995</c:v>
                </c:pt>
                <c:pt idx="42">
                  <c:v>23786.589999999997</c:v>
                </c:pt>
                <c:pt idx="43">
                  <c:v>24400.489999999998</c:v>
                </c:pt>
                <c:pt idx="44">
                  <c:v>25017.839999999997</c:v>
                </c:pt>
                <c:pt idx="45">
                  <c:v>25638.67</c:v>
                </c:pt>
                <c:pt idx="46">
                  <c:v>26262.989999999998</c:v>
                </c:pt>
                <c:pt idx="47">
                  <c:v>26890.82</c:v>
                </c:pt>
                <c:pt idx="48">
                  <c:v>27512.61</c:v>
                </c:pt>
                <c:pt idx="49">
                  <c:v>28138.03</c:v>
                </c:pt>
                <c:pt idx="50">
                  <c:v>28767.1</c:v>
                </c:pt>
                <c:pt idx="51">
                  <c:v>29399.84</c:v>
                </c:pt>
                <c:pt idx="52">
                  <c:v>30036.27</c:v>
                </c:pt>
                <c:pt idx="53">
                  <c:v>30676.41</c:v>
                </c:pt>
                <c:pt idx="54">
                  <c:v>31320.29</c:v>
                </c:pt>
                <c:pt idx="55">
                  <c:v>31967.920000000002</c:v>
                </c:pt>
                <c:pt idx="56">
                  <c:v>32619.33</c:v>
                </c:pt>
                <c:pt idx="57">
                  <c:v>33274.54</c:v>
                </c:pt>
                <c:pt idx="58">
                  <c:v>33933.57</c:v>
                </c:pt>
                <c:pt idx="59">
                  <c:v>34596.449999999997</c:v>
                </c:pt>
                <c:pt idx="60">
                  <c:v>35254.07</c:v>
                </c:pt>
                <c:pt idx="61">
                  <c:v>35915.659999999996</c:v>
                </c:pt>
                <c:pt idx="62">
                  <c:v>36581.249999999993</c:v>
                </c:pt>
                <c:pt idx="63">
                  <c:v>37250.859999999993</c:v>
                </c:pt>
                <c:pt idx="64">
                  <c:v>37924.51999999999</c:v>
                </c:pt>
                <c:pt idx="65">
                  <c:v>38602.249999999993</c:v>
                </c:pt>
                <c:pt idx="66">
                  <c:v>39284.069999999992</c:v>
                </c:pt>
                <c:pt idx="67">
                  <c:v>39970.009999999995</c:v>
                </c:pt>
                <c:pt idx="68">
                  <c:v>40660.099999999991</c:v>
                </c:pt>
                <c:pt idx="69">
                  <c:v>41354.349999999991</c:v>
                </c:pt>
                <c:pt idx="70">
                  <c:v>42052.799999999988</c:v>
                </c:pt>
                <c:pt idx="71">
                  <c:v>42755.469999999987</c:v>
                </c:pt>
                <c:pt idx="72">
                  <c:v>43453.739999999983</c:v>
                </c:pt>
                <c:pt idx="73">
                  <c:v>44156.379999999983</c:v>
                </c:pt>
                <c:pt idx="74">
                  <c:v>44863.409999999982</c:v>
                </c:pt>
                <c:pt idx="75">
                  <c:v>45574.859999999979</c:v>
                </c:pt>
                <c:pt idx="76">
                  <c:v>46290.749999999978</c:v>
                </c:pt>
                <c:pt idx="77">
                  <c:v>47011.119999999981</c:v>
                </c:pt>
                <c:pt idx="78">
                  <c:v>47735.989999999983</c:v>
                </c:pt>
                <c:pt idx="79">
                  <c:v>48465.389999999985</c:v>
                </c:pt>
                <c:pt idx="80">
                  <c:v>49199.349999999984</c:v>
                </c:pt>
                <c:pt idx="81">
                  <c:v>49937.899999999987</c:v>
                </c:pt>
                <c:pt idx="82">
                  <c:v>50681.05999999999</c:v>
                </c:pt>
                <c:pt idx="83">
                  <c:v>51428.869999999988</c:v>
                </c:pt>
                <c:pt idx="84">
                  <c:v>52173.239999999991</c:v>
                </c:pt>
                <c:pt idx="85">
                  <c:v>52922.419999999991</c:v>
                </c:pt>
                <c:pt idx="86">
                  <c:v>53676.439999999988</c:v>
                </c:pt>
                <c:pt idx="87">
                  <c:v>54435.329999999987</c:v>
                </c:pt>
                <c:pt idx="88">
                  <c:v>55199.119999999988</c:v>
                </c:pt>
                <c:pt idx="89">
                  <c:v>55967.839999999989</c:v>
                </c:pt>
                <c:pt idx="90">
                  <c:v>56741.529999999992</c:v>
                </c:pt>
                <c:pt idx="91">
                  <c:v>57520.219999999994</c:v>
                </c:pt>
                <c:pt idx="92">
                  <c:v>58303.929999999993</c:v>
                </c:pt>
                <c:pt idx="93">
                  <c:v>59092.709999999992</c:v>
                </c:pt>
                <c:pt idx="94">
                  <c:v>59886.579999999994</c:v>
                </c:pt>
                <c:pt idx="95">
                  <c:v>60685.579999999994</c:v>
                </c:pt>
                <c:pt idx="96">
                  <c:v>61482.219999999994</c:v>
                </c:pt>
                <c:pt idx="97">
                  <c:v>62284.169999999991</c:v>
                </c:pt>
                <c:pt idx="98">
                  <c:v>63091.469999999994</c:v>
                </c:pt>
                <c:pt idx="99">
                  <c:v>63904.149999999994</c:v>
                </c:pt>
                <c:pt idx="100">
                  <c:v>64722.249999999993</c:v>
                </c:pt>
                <c:pt idx="101">
                  <c:v>65545.799999999988</c:v>
                </c:pt>
                <c:pt idx="102">
                  <c:v>66374.839999999982</c:v>
                </c:pt>
                <c:pt idx="103">
                  <c:v>67209.409999999989</c:v>
                </c:pt>
                <c:pt idx="104">
                  <c:v>68049.539999999994</c:v>
                </c:pt>
                <c:pt idx="105">
                  <c:v>68895.26999999999</c:v>
                </c:pt>
                <c:pt idx="106">
                  <c:v>69746.639999999985</c:v>
                </c:pt>
                <c:pt idx="107">
                  <c:v>70603.689999999988</c:v>
                </c:pt>
                <c:pt idx="108">
                  <c:v>71459.62999999999</c:v>
                </c:pt>
                <c:pt idx="109">
                  <c:v>72321.45</c:v>
                </c:pt>
                <c:pt idx="110">
                  <c:v>73189.2</c:v>
                </c:pt>
                <c:pt idx="111">
                  <c:v>74062.92</c:v>
                </c:pt>
                <c:pt idx="112">
                  <c:v>74942.64</c:v>
                </c:pt>
                <c:pt idx="113">
                  <c:v>75828.41</c:v>
                </c:pt>
                <c:pt idx="114">
                  <c:v>76720.27</c:v>
                </c:pt>
                <c:pt idx="115">
                  <c:v>77618.260000000009</c:v>
                </c:pt>
                <c:pt idx="116">
                  <c:v>78522.430000000008</c:v>
                </c:pt>
                <c:pt idx="117">
                  <c:v>79432.810000000012</c:v>
                </c:pt>
                <c:pt idx="118">
                  <c:v>80349.450000000012</c:v>
                </c:pt>
                <c:pt idx="119">
                  <c:v>81272.390000000014</c:v>
                </c:pt>
                <c:pt idx="120">
                  <c:v>82195.62000000001</c:v>
                </c:pt>
                <c:pt idx="121">
                  <c:v>83125.390000000014</c:v>
                </c:pt>
                <c:pt idx="122">
                  <c:v>84061.74000000002</c:v>
                </c:pt>
                <c:pt idx="123">
                  <c:v>85004.730000000025</c:v>
                </c:pt>
                <c:pt idx="124">
                  <c:v>85954.400000000023</c:v>
                </c:pt>
                <c:pt idx="125">
                  <c:v>86910.790000000023</c:v>
                </c:pt>
                <c:pt idx="126">
                  <c:v>87873.960000000021</c:v>
                </c:pt>
                <c:pt idx="127">
                  <c:v>88843.950000000026</c:v>
                </c:pt>
                <c:pt idx="128">
                  <c:v>89820.810000000027</c:v>
                </c:pt>
                <c:pt idx="129">
                  <c:v>90804.590000000026</c:v>
                </c:pt>
                <c:pt idx="130">
                  <c:v>91795.340000000026</c:v>
                </c:pt>
                <c:pt idx="131">
                  <c:v>92793.11000000003</c:v>
                </c:pt>
                <c:pt idx="132">
                  <c:v>93792.790000000023</c:v>
                </c:pt>
                <c:pt idx="133">
                  <c:v>94799.760000000024</c:v>
                </c:pt>
                <c:pt idx="134">
                  <c:v>95814.070000000022</c:v>
                </c:pt>
                <c:pt idx="135">
                  <c:v>96835.770000000019</c:v>
                </c:pt>
                <c:pt idx="136">
                  <c:v>97864.920000000013</c:v>
                </c:pt>
                <c:pt idx="137">
                  <c:v>98901.580000000016</c:v>
                </c:pt>
                <c:pt idx="138">
                  <c:v>99945.800000000017</c:v>
                </c:pt>
                <c:pt idx="139">
                  <c:v>100997.63000000002</c:v>
                </c:pt>
                <c:pt idx="140">
                  <c:v>102057.13000000002</c:v>
                </c:pt>
                <c:pt idx="141">
                  <c:v>103124.36000000002</c:v>
                </c:pt>
                <c:pt idx="142">
                  <c:v>104199.37000000001</c:v>
                </c:pt>
                <c:pt idx="143">
                  <c:v>105282.22000000002</c:v>
                </c:pt>
                <c:pt idx="144">
                  <c:v>106368.85000000002</c:v>
                </c:pt>
                <c:pt idx="145">
                  <c:v>107463.63000000002</c:v>
                </c:pt>
                <c:pt idx="146">
                  <c:v>108566.62000000002</c:v>
                </c:pt>
                <c:pt idx="147">
                  <c:v>109677.88000000002</c:v>
                </c:pt>
                <c:pt idx="148">
                  <c:v>110797.47000000002</c:v>
                </c:pt>
                <c:pt idx="149">
                  <c:v>111925.46000000002</c:v>
                </c:pt>
                <c:pt idx="150">
                  <c:v>113061.91000000002</c:v>
                </c:pt>
                <c:pt idx="151">
                  <c:v>114206.88000000002</c:v>
                </c:pt>
                <c:pt idx="152">
                  <c:v>115360.44000000002</c:v>
                </c:pt>
                <c:pt idx="153">
                  <c:v>116522.65000000002</c:v>
                </c:pt>
                <c:pt idx="154">
                  <c:v>117693.58000000002</c:v>
                </c:pt>
                <c:pt idx="155">
                  <c:v>118873.29000000002</c:v>
                </c:pt>
                <c:pt idx="156">
                  <c:v>120058.94000000002</c:v>
                </c:pt>
                <c:pt idx="157">
                  <c:v>121253.73000000001</c:v>
                </c:pt>
                <c:pt idx="158">
                  <c:v>122457.73000000001</c:v>
                </c:pt>
                <c:pt idx="159">
                  <c:v>123671.02</c:v>
                </c:pt>
                <c:pt idx="160">
                  <c:v>124893.66</c:v>
                </c:pt>
                <c:pt idx="161">
                  <c:v>126125.72</c:v>
                </c:pt>
                <c:pt idx="162">
                  <c:v>127367.28</c:v>
                </c:pt>
                <c:pt idx="163">
                  <c:v>128618.41</c:v>
                </c:pt>
                <c:pt idx="164">
                  <c:v>129879.18000000001</c:v>
                </c:pt>
                <c:pt idx="165">
                  <c:v>131149.67000000001</c:v>
                </c:pt>
                <c:pt idx="166">
                  <c:v>132429.96000000002</c:v>
                </c:pt>
                <c:pt idx="167">
                  <c:v>133720.11000000002</c:v>
                </c:pt>
                <c:pt idx="168">
                  <c:v>135018.71000000002</c:v>
                </c:pt>
                <c:pt idx="169">
                  <c:v>136327.59000000003</c:v>
                </c:pt>
                <c:pt idx="170">
                  <c:v>137646.83000000002</c:v>
                </c:pt>
                <c:pt idx="171">
                  <c:v>138976.51</c:v>
                </c:pt>
                <c:pt idx="172">
                  <c:v>140316.72</c:v>
                </c:pt>
                <c:pt idx="173">
                  <c:v>141667.54</c:v>
                </c:pt>
                <c:pt idx="174">
                  <c:v>143029.05000000002</c:v>
                </c:pt>
                <c:pt idx="175">
                  <c:v>144401.34000000003</c:v>
                </c:pt>
                <c:pt idx="176">
                  <c:v>145784.50000000003</c:v>
                </c:pt>
                <c:pt idx="177">
                  <c:v>147178.61000000002</c:v>
                </c:pt>
                <c:pt idx="178">
                  <c:v>148583.75000000003</c:v>
                </c:pt>
                <c:pt idx="179">
                  <c:v>149999.99999999997</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1-3DB0-4F10-86E3-9A6273BD6624}"/>
            </c:ext>
          </c:extLst>
        </c:ser>
        <c:ser>
          <c:idx val="1"/>
          <c:order val="2"/>
          <c:tx>
            <c:v>Cumulative Interest</c:v>
          </c:tx>
          <c:spPr>
            <a:ln w="25400">
              <a:solidFill>
                <a:srgbClr val="FF0000"/>
              </a:solidFill>
              <a:prstDash val="solid"/>
            </a:ln>
          </c:spPr>
          <c:marker>
            <c:symbol val="none"/>
          </c:marker>
          <c:xVal>
            <c:strRef>
              <c:f>ARMcalculator!$A$30:$A$510</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ARMcalculator!$I$30:$I$510</c:f>
              <c:numCache>
                <c:formatCode>#,##0.00</c:formatCode>
                <c:ptCount val="481"/>
                <c:pt idx="0">
                  <c:v>812.5</c:v>
                </c:pt>
                <c:pt idx="1">
                  <c:v>1622.3200000000002</c:v>
                </c:pt>
                <c:pt idx="2">
                  <c:v>2429.4500000000003</c:v>
                </c:pt>
                <c:pt idx="3">
                  <c:v>3233.88</c:v>
                </c:pt>
                <c:pt idx="4">
                  <c:v>4035.59</c:v>
                </c:pt>
                <c:pt idx="5">
                  <c:v>4834.5600000000004</c:v>
                </c:pt>
                <c:pt idx="6">
                  <c:v>5630.7800000000007</c:v>
                </c:pt>
                <c:pt idx="7">
                  <c:v>6424.2400000000007</c:v>
                </c:pt>
                <c:pt idx="8">
                  <c:v>7214.920000000001</c:v>
                </c:pt>
                <c:pt idx="9">
                  <c:v>8002.8000000000011</c:v>
                </c:pt>
                <c:pt idx="10">
                  <c:v>8787.8700000000008</c:v>
                </c:pt>
                <c:pt idx="11">
                  <c:v>9570.1200000000008</c:v>
                </c:pt>
                <c:pt idx="12">
                  <c:v>10349.530000000001</c:v>
                </c:pt>
                <c:pt idx="13">
                  <c:v>11126.08</c:v>
                </c:pt>
                <c:pt idx="14">
                  <c:v>11899.76</c:v>
                </c:pt>
                <c:pt idx="15">
                  <c:v>12670.55</c:v>
                </c:pt>
                <c:pt idx="16">
                  <c:v>13438.439999999999</c:v>
                </c:pt>
                <c:pt idx="17">
                  <c:v>14203.409999999998</c:v>
                </c:pt>
                <c:pt idx="18">
                  <c:v>14965.449999999997</c:v>
                </c:pt>
                <c:pt idx="19">
                  <c:v>15724.539999999997</c:v>
                </c:pt>
                <c:pt idx="20">
                  <c:v>16480.659999999996</c:v>
                </c:pt>
                <c:pt idx="21">
                  <c:v>17233.799999999996</c:v>
                </c:pt>
                <c:pt idx="22">
                  <c:v>17983.939999999995</c:v>
                </c:pt>
                <c:pt idx="23">
                  <c:v>18731.059999999994</c:v>
                </c:pt>
                <c:pt idx="24">
                  <c:v>19475.149999999994</c:v>
                </c:pt>
                <c:pt idx="25">
                  <c:v>20216.199999999993</c:v>
                </c:pt>
                <c:pt idx="26">
                  <c:v>20954.179999999993</c:v>
                </c:pt>
                <c:pt idx="27">
                  <c:v>21689.079999999994</c:v>
                </c:pt>
                <c:pt idx="28">
                  <c:v>22420.889999999996</c:v>
                </c:pt>
                <c:pt idx="29">
                  <c:v>23149.579999999994</c:v>
                </c:pt>
                <c:pt idx="30">
                  <c:v>23875.139999999996</c:v>
                </c:pt>
                <c:pt idx="31">
                  <c:v>24597.549999999996</c:v>
                </c:pt>
                <c:pt idx="32">
                  <c:v>25316.799999999996</c:v>
                </c:pt>
                <c:pt idx="33">
                  <c:v>26032.869999999995</c:v>
                </c:pt>
                <c:pt idx="34">
                  <c:v>26745.739999999994</c:v>
                </c:pt>
                <c:pt idx="35">
                  <c:v>27455.389999999996</c:v>
                </c:pt>
                <c:pt idx="36">
                  <c:v>28188.979999999996</c:v>
                </c:pt>
                <c:pt idx="37">
                  <c:v>28919.249999999996</c:v>
                </c:pt>
                <c:pt idx="38">
                  <c:v>29646.179999999997</c:v>
                </c:pt>
                <c:pt idx="39">
                  <c:v>30369.749999999996</c:v>
                </c:pt>
                <c:pt idx="40">
                  <c:v>31089.939999999995</c:v>
                </c:pt>
                <c:pt idx="41">
                  <c:v>31806.739999999994</c:v>
                </c:pt>
                <c:pt idx="42">
                  <c:v>32520.119999999995</c:v>
                </c:pt>
                <c:pt idx="43">
                  <c:v>33230.069999999992</c:v>
                </c:pt>
                <c:pt idx="44">
                  <c:v>33936.569999999992</c:v>
                </c:pt>
                <c:pt idx="45">
                  <c:v>34639.589999999989</c:v>
                </c:pt>
                <c:pt idx="46">
                  <c:v>35339.119999999988</c:v>
                </c:pt>
                <c:pt idx="47">
                  <c:v>36035.139999999985</c:v>
                </c:pt>
                <c:pt idx="48">
                  <c:v>36753.279999999984</c:v>
                </c:pt>
                <c:pt idx="49">
                  <c:v>37467.789999999986</c:v>
                </c:pt>
                <c:pt idx="50">
                  <c:v>38178.649999999987</c:v>
                </c:pt>
                <c:pt idx="51">
                  <c:v>38885.839999999989</c:v>
                </c:pt>
                <c:pt idx="52">
                  <c:v>39589.339999999989</c:v>
                </c:pt>
                <c:pt idx="53">
                  <c:v>40289.12999999999</c:v>
                </c:pt>
                <c:pt idx="54">
                  <c:v>40985.179999999993</c:v>
                </c:pt>
                <c:pt idx="55">
                  <c:v>41677.479999999996</c:v>
                </c:pt>
                <c:pt idx="56">
                  <c:v>42365.999999999993</c:v>
                </c:pt>
                <c:pt idx="57">
                  <c:v>43050.719999999994</c:v>
                </c:pt>
                <c:pt idx="58">
                  <c:v>43731.619999999995</c:v>
                </c:pt>
                <c:pt idx="59">
                  <c:v>44408.67</c:v>
                </c:pt>
                <c:pt idx="60">
                  <c:v>45105.9</c:v>
                </c:pt>
                <c:pt idx="61">
                  <c:v>45799.16</c:v>
                </c:pt>
                <c:pt idx="62">
                  <c:v>46488.420000000006</c:v>
                </c:pt>
                <c:pt idx="63">
                  <c:v>47173.66</c:v>
                </c:pt>
                <c:pt idx="64">
                  <c:v>47854.850000000006</c:v>
                </c:pt>
                <c:pt idx="65">
                  <c:v>48531.970000000008</c:v>
                </c:pt>
                <c:pt idx="66">
                  <c:v>49205.000000000007</c:v>
                </c:pt>
                <c:pt idx="67">
                  <c:v>49873.910000000011</c:v>
                </c:pt>
                <c:pt idx="68">
                  <c:v>50538.670000000013</c:v>
                </c:pt>
                <c:pt idx="69">
                  <c:v>51199.270000000011</c:v>
                </c:pt>
                <c:pt idx="70">
                  <c:v>51855.670000000013</c:v>
                </c:pt>
                <c:pt idx="71">
                  <c:v>52507.850000000013</c:v>
                </c:pt>
                <c:pt idx="72">
                  <c:v>53178.130000000012</c:v>
                </c:pt>
                <c:pt idx="73">
                  <c:v>53844.040000000015</c:v>
                </c:pt>
                <c:pt idx="74">
                  <c:v>54505.560000000012</c:v>
                </c:pt>
                <c:pt idx="75">
                  <c:v>55162.660000000011</c:v>
                </c:pt>
                <c:pt idx="76">
                  <c:v>55815.320000000014</c:v>
                </c:pt>
                <c:pt idx="77">
                  <c:v>56463.500000000015</c:v>
                </c:pt>
                <c:pt idx="78">
                  <c:v>57107.180000000015</c:v>
                </c:pt>
                <c:pt idx="79">
                  <c:v>57746.330000000016</c:v>
                </c:pt>
                <c:pt idx="80">
                  <c:v>58380.920000000013</c:v>
                </c:pt>
                <c:pt idx="81">
                  <c:v>59010.920000000013</c:v>
                </c:pt>
                <c:pt idx="82">
                  <c:v>59636.310000000012</c:v>
                </c:pt>
                <c:pt idx="83">
                  <c:v>60257.05000000001</c:v>
                </c:pt>
                <c:pt idx="84">
                  <c:v>60893.660000000011</c:v>
                </c:pt>
                <c:pt idx="85">
                  <c:v>61525.460000000014</c:v>
                </c:pt>
                <c:pt idx="86">
                  <c:v>62152.420000000013</c:v>
                </c:pt>
                <c:pt idx="87">
                  <c:v>62774.510000000009</c:v>
                </c:pt>
                <c:pt idx="88">
                  <c:v>63391.700000000012</c:v>
                </c:pt>
                <c:pt idx="89">
                  <c:v>64003.960000000014</c:v>
                </c:pt>
                <c:pt idx="90">
                  <c:v>64611.250000000015</c:v>
                </c:pt>
                <c:pt idx="91">
                  <c:v>65213.540000000015</c:v>
                </c:pt>
                <c:pt idx="92">
                  <c:v>65810.810000000012</c:v>
                </c:pt>
                <c:pt idx="93">
                  <c:v>66403.010000000009</c:v>
                </c:pt>
                <c:pt idx="94">
                  <c:v>66990.12000000001</c:v>
                </c:pt>
                <c:pt idx="95">
                  <c:v>67572.100000000006</c:v>
                </c:pt>
                <c:pt idx="96">
                  <c:v>68167.53</c:v>
                </c:pt>
                <c:pt idx="97">
                  <c:v>68757.649999999994</c:v>
                </c:pt>
                <c:pt idx="98">
                  <c:v>69342.42</c:v>
                </c:pt>
                <c:pt idx="99">
                  <c:v>69921.81</c:v>
                </c:pt>
                <c:pt idx="100">
                  <c:v>70495.78</c:v>
                </c:pt>
                <c:pt idx="101">
                  <c:v>71064.3</c:v>
                </c:pt>
                <c:pt idx="102">
                  <c:v>71627.33</c:v>
                </c:pt>
                <c:pt idx="103">
                  <c:v>72184.83</c:v>
                </c:pt>
                <c:pt idx="104">
                  <c:v>72736.77</c:v>
                </c:pt>
                <c:pt idx="105">
                  <c:v>73283.11</c:v>
                </c:pt>
                <c:pt idx="106">
                  <c:v>73823.81</c:v>
                </c:pt>
                <c:pt idx="107">
                  <c:v>74358.83</c:v>
                </c:pt>
                <c:pt idx="108">
                  <c:v>74904.680000000008</c:v>
                </c:pt>
                <c:pt idx="109">
                  <c:v>75444.650000000009</c:v>
                </c:pt>
                <c:pt idx="110">
                  <c:v>75978.69</c:v>
                </c:pt>
                <c:pt idx="111">
                  <c:v>76506.760000000009</c:v>
                </c:pt>
                <c:pt idx="112">
                  <c:v>77028.830000000016</c:v>
                </c:pt>
                <c:pt idx="113">
                  <c:v>77544.85000000002</c:v>
                </c:pt>
                <c:pt idx="114">
                  <c:v>78054.780000000013</c:v>
                </c:pt>
                <c:pt idx="115">
                  <c:v>78558.580000000016</c:v>
                </c:pt>
                <c:pt idx="116">
                  <c:v>79056.200000000012</c:v>
                </c:pt>
                <c:pt idx="117">
                  <c:v>79547.610000000015</c:v>
                </c:pt>
                <c:pt idx="118">
                  <c:v>80032.760000000009</c:v>
                </c:pt>
                <c:pt idx="119">
                  <c:v>80511.610000000015</c:v>
                </c:pt>
                <c:pt idx="120">
                  <c:v>80998.430000000022</c:v>
                </c:pt>
                <c:pt idx="121">
                  <c:v>81478.710000000021</c:v>
                </c:pt>
                <c:pt idx="122">
                  <c:v>81952.410000000018</c:v>
                </c:pt>
                <c:pt idx="123">
                  <c:v>82419.470000000016</c:v>
                </c:pt>
                <c:pt idx="124">
                  <c:v>82879.85000000002</c:v>
                </c:pt>
                <c:pt idx="125">
                  <c:v>83333.510000000024</c:v>
                </c:pt>
                <c:pt idx="126">
                  <c:v>83780.390000000029</c:v>
                </c:pt>
                <c:pt idx="127">
                  <c:v>84220.450000000026</c:v>
                </c:pt>
                <c:pt idx="128">
                  <c:v>84653.640000000029</c:v>
                </c:pt>
                <c:pt idx="129">
                  <c:v>85079.910000000033</c:v>
                </c:pt>
                <c:pt idx="130">
                  <c:v>85499.210000000036</c:v>
                </c:pt>
                <c:pt idx="131">
                  <c:v>85911.490000000034</c:v>
                </c:pt>
                <c:pt idx="132">
                  <c:v>86328.620000000039</c:v>
                </c:pt>
                <c:pt idx="133">
                  <c:v>86738.460000000036</c:v>
                </c:pt>
                <c:pt idx="134">
                  <c:v>87140.960000000036</c:v>
                </c:pt>
                <c:pt idx="135">
                  <c:v>87536.070000000036</c:v>
                </c:pt>
                <c:pt idx="136">
                  <c:v>87923.73000000004</c:v>
                </c:pt>
                <c:pt idx="137">
                  <c:v>88303.880000000034</c:v>
                </c:pt>
                <c:pt idx="138">
                  <c:v>88676.47000000003</c:v>
                </c:pt>
                <c:pt idx="139">
                  <c:v>89041.450000000026</c:v>
                </c:pt>
                <c:pt idx="140">
                  <c:v>89398.760000000024</c:v>
                </c:pt>
                <c:pt idx="141">
                  <c:v>89748.340000000026</c:v>
                </c:pt>
                <c:pt idx="142">
                  <c:v>90090.140000000029</c:v>
                </c:pt>
                <c:pt idx="143">
                  <c:v>90424.100000000035</c:v>
                </c:pt>
                <c:pt idx="144">
                  <c:v>90759.48000000004</c:v>
                </c:pt>
                <c:pt idx="145">
                  <c:v>91086.710000000036</c:v>
                </c:pt>
                <c:pt idx="146">
                  <c:v>91405.73000000004</c:v>
                </c:pt>
                <c:pt idx="147">
                  <c:v>91716.48000000004</c:v>
                </c:pt>
                <c:pt idx="148">
                  <c:v>92018.900000000038</c:v>
                </c:pt>
                <c:pt idx="149">
                  <c:v>92312.920000000042</c:v>
                </c:pt>
                <c:pt idx="150">
                  <c:v>92598.48000000004</c:v>
                </c:pt>
                <c:pt idx="151">
                  <c:v>92875.520000000033</c:v>
                </c:pt>
                <c:pt idx="152">
                  <c:v>93143.97000000003</c:v>
                </c:pt>
                <c:pt idx="153">
                  <c:v>93403.770000000033</c:v>
                </c:pt>
                <c:pt idx="154">
                  <c:v>93654.850000000035</c:v>
                </c:pt>
                <c:pt idx="155">
                  <c:v>93897.150000000038</c:v>
                </c:pt>
                <c:pt idx="156">
                  <c:v>94137.09000000004</c:v>
                </c:pt>
                <c:pt idx="157">
                  <c:v>94367.890000000043</c:v>
                </c:pt>
                <c:pt idx="158">
                  <c:v>94589.48000000004</c:v>
                </c:pt>
                <c:pt idx="159">
                  <c:v>94801.780000000042</c:v>
                </c:pt>
                <c:pt idx="160">
                  <c:v>95004.73000000004</c:v>
                </c:pt>
                <c:pt idx="161">
                  <c:v>95198.260000000038</c:v>
                </c:pt>
                <c:pt idx="162">
                  <c:v>95382.290000000037</c:v>
                </c:pt>
                <c:pt idx="163">
                  <c:v>95556.750000000044</c:v>
                </c:pt>
                <c:pt idx="164">
                  <c:v>95721.570000000051</c:v>
                </c:pt>
                <c:pt idx="165">
                  <c:v>95876.670000000056</c:v>
                </c:pt>
                <c:pt idx="166">
                  <c:v>96021.970000000059</c:v>
                </c:pt>
                <c:pt idx="167">
                  <c:v>96157.410000000062</c:v>
                </c:pt>
                <c:pt idx="168">
                  <c:v>96286.290000000066</c:v>
                </c:pt>
                <c:pt idx="169">
                  <c:v>96404.890000000072</c:v>
                </c:pt>
                <c:pt idx="170">
                  <c:v>96513.130000000077</c:v>
                </c:pt>
                <c:pt idx="171">
                  <c:v>96610.93000000008</c:v>
                </c:pt>
                <c:pt idx="172">
                  <c:v>96698.200000000084</c:v>
                </c:pt>
                <c:pt idx="173">
                  <c:v>96774.860000000088</c:v>
                </c:pt>
                <c:pt idx="174">
                  <c:v>96840.830000000089</c:v>
                </c:pt>
                <c:pt idx="175">
                  <c:v>96896.020000000091</c:v>
                </c:pt>
                <c:pt idx="176">
                  <c:v>96940.340000000098</c:v>
                </c:pt>
                <c:pt idx="177">
                  <c:v>96973.710000000094</c:v>
                </c:pt>
                <c:pt idx="178">
                  <c:v>96996.05000000009</c:v>
                </c:pt>
                <c:pt idx="179">
                  <c:v>97007.260000000097</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2-3DB0-4F10-86E3-9A6273BD6624}"/>
            </c:ext>
          </c:extLst>
        </c:ser>
        <c:dLbls>
          <c:showLegendKey val="0"/>
          <c:showVal val="0"/>
          <c:showCatName val="0"/>
          <c:showSerName val="0"/>
          <c:showPercent val="0"/>
          <c:showBubbleSize val="0"/>
        </c:dLbls>
        <c:axId val="242378624"/>
        <c:axId val="242390144"/>
      </c:scatterChart>
      <c:valAx>
        <c:axId val="24237862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2373891191927067"/>
              <c:y val="0.784093809532616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90144"/>
        <c:crosses val="autoZero"/>
        <c:crossBetween val="midCat"/>
      </c:valAx>
      <c:valAx>
        <c:axId val="242390144"/>
        <c:scaling>
          <c:orientation val="minMax"/>
          <c:min val="0"/>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78624"/>
        <c:crosses val="autoZero"/>
        <c:crossBetween val="midCat"/>
      </c:valAx>
      <c:spPr>
        <a:noFill/>
        <a:ln w="25400">
          <a:noFill/>
        </a:ln>
      </c:spPr>
    </c:plotArea>
    <c:legend>
      <c:legendPos val="r"/>
      <c:layout>
        <c:manualLayout>
          <c:xMode val="edge"/>
          <c:yMode val="edge"/>
          <c:x val="0.3535362253793437"/>
          <c:y val="1.8939463998372388E-2"/>
          <c:w val="0.44444554047688922"/>
          <c:h val="0.227273567980468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46299525344006"/>
          <c:y val="0.10738255033557047"/>
          <c:w val="0.77261176874336024"/>
          <c:h val="0.65771812080536918"/>
        </c:manualLayout>
      </c:layout>
      <c:scatterChart>
        <c:scatterStyle val="smoothMarker"/>
        <c:varyColors val="0"/>
        <c:ser>
          <c:idx val="0"/>
          <c:order val="0"/>
          <c:tx>
            <c:v>Interest Rate History</c:v>
          </c:tx>
          <c:spPr>
            <a:ln w="25400">
              <a:solidFill>
                <a:srgbClr val="000080"/>
              </a:solidFill>
              <a:prstDash val="solid"/>
            </a:ln>
          </c:spPr>
          <c:marker>
            <c:symbol val="none"/>
          </c:marker>
          <c:xVal>
            <c:strRef>
              <c:f>ARMcalculator!$A$30:$A$510</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ARMcalculator!$C$30:$C$510</c:f>
              <c:numCache>
                <c:formatCode>0.000%</c:formatCode>
                <c:ptCount val="481"/>
                <c:pt idx="0">
                  <c:v>6.5000000000000002E-2</c:v>
                </c:pt>
                <c:pt idx="1">
                  <c:v>6.5000000000000002E-2</c:v>
                </c:pt>
                <c:pt idx="2">
                  <c:v>6.5000000000000002E-2</c:v>
                </c:pt>
                <c:pt idx="3">
                  <c:v>6.5000000000000002E-2</c:v>
                </c:pt>
                <c:pt idx="4">
                  <c:v>6.5000000000000002E-2</c:v>
                </c:pt>
                <c:pt idx="5">
                  <c:v>6.5000000000000002E-2</c:v>
                </c:pt>
                <c:pt idx="6">
                  <c:v>6.5000000000000002E-2</c:v>
                </c:pt>
                <c:pt idx="7">
                  <c:v>6.5000000000000002E-2</c:v>
                </c:pt>
                <c:pt idx="8">
                  <c:v>6.5000000000000002E-2</c:v>
                </c:pt>
                <c:pt idx="9">
                  <c:v>6.5000000000000002E-2</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6.5000000000000002E-2</c:v>
                </c:pt>
                <c:pt idx="18">
                  <c:v>6.5000000000000002E-2</c:v>
                </c:pt>
                <c:pt idx="19">
                  <c:v>6.5000000000000002E-2</c:v>
                </c:pt>
                <c:pt idx="20">
                  <c:v>6.5000000000000002E-2</c:v>
                </c:pt>
                <c:pt idx="21">
                  <c:v>6.5000000000000002E-2</c:v>
                </c:pt>
                <c:pt idx="22">
                  <c:v>6.5000000000000002E-2</c:v>
                </c:pt>
                <c:pt idx="23">
                  <c:v>6.5000000000000002E-2</c:v>
                </c:pt>
                <c:pt idx="24">
                  <c:v>6.5000000000000002E-2</c:v>
                </c:pt>
                <c:pt idx="25">
                  <c:v>6.5000000000000002E-2</c:v>
                </c:pt>
                <c:pt idx="26">
                  <c:v>6.5000000000000002E-2</c:v>
                </c:pt>
                <c:pt idx="27">
                  <c:v>6.5000000000000002E-2</c:v>
                </c:pt>
                <c:pt idx="28">
                  <c:v>6.5000000000000002E-2</c:v>
                </c:pt>
                <c:pt idx="29">
                  <c:v>6.5000000000000002E-2</c:v>
                </c:pt>
                <c:pt idx="30">
                  <c:v>6.5000000000000002E-2</c:v>
                </c:pt>
                <c:pt idx="31">
                  <c:v>6.5000000000000002E-2</c:v>
                </c:pt>
                <c:pt idx="32">
                  <c:v>6.5000000000000002E-2</c:v>
                </c:pt>
                <c:pt idx="33">
                  <c:v>6.5000000000000002E-2</c:v>
                </c:pt>
                <c:pt idx="34">
                  <c:v>6.5000000000000002E-2</c:v>
                </c:pt>
                <c:pt idx="35">
                  <c:v>6.5000000000000002E-2</c:v>
                </c:pt>
                <c:pt idx="36">
                  <c:v>6.7500000000000004E-2</c:v>
                </c:pt>
                <c:pt idx="37">
                  <c:v>6.7500000000000004E-2</c:v>
                </c:pt>
                <c:pt idx="38">
                  <c:v>6.7500000000000004E-2</c:v>
                </c:pt>
                <c:pt idx="39">
                  <c:v>6.7500000000000004E-2</c:v>
                </c:pt>
                <c:pt idx="40">
                  <c:v>6.7500000000000004E-2</c:v>
                </c:pt>
                <c:pt idx="41">
                  <c:v>6.7500000000000004E-2</c:v>
                </c:pt>
                <c:pt idx="42">
                  <c:v>6.7500000000000004E-2</c:v>
                </c:pt>
                <c:pt idx="43">
                  <c:v>6.7500000000000004E-2</c:v>
                </c:pt>
                <c:pt idx="44">
                  <c:v>6.7500000000000004E-2</c:v>
                </c:pt>
                <c:pt idx="45">
                  <c:v>6.7500000000000004E-2</c:v>
                </c:pt>
                <c:pt idx="46">
                  <c:v>6.7500000000000004E-2</c:v>
                </c:pt>
                <c:pt idx="47">
                  <c:v>6.7500000000000004E-2</c:v>
                </c:pt>
                <c:pt idx="48">
                  <c:v>7.0000000000000007E-2</c:v>
                </c:pt>
                <c:pt idx="49">
                  <c:v>7.0000000000000007E-2</c:v>
                </c:pt>
                <c:pt idx="50">
                  <c:v>7.0000000000000007E-2</c:v>
                </c:pt>
                <c:pt idx="51">
                  <c:v>7.0000000000000007E-2</c:v>
                </c:pt>
                <c:pt idx="52">
                  <c:v>7.0000000000000007E-2</c:v>
                </c:pt>
                <c:pt idx="53">
                  <c:v>7.0000000000000007E-2</c:v>
                </c:pt>
                <c:pt idx="54">
                  <c:v>7.0000000000000007E-2</c:v>
                </c:pt>
                <c:pt idx="55">
                  <c:v>7.0000000000000007E-2</c:v>
                </c:pt>
                <c:pt idx="56">
                  <c:v>7.0000000000000007E-2</c:v>
                </c:pt>
                <c:pt idx="57">
                  <c:v>7.0000000000000007E-2</c:v>
                </c:pt>
                <c:pt idx="58">
                  <c:v>7.0000000000000007E-2</c:v>
                </c:pt>
                <c:pt idx="59">
                  <c:v>7.0000000000000007E-2</c:v>
                </c:pt>
                <c:pt idx="60">
                  <c:v>7.2500000000000009E-2</c:v>
                </c:pt>
                <c:pt idx="61">
                  <c:v>7.2500000000000009E-2</c:v>
                </c:pt>
                <c:pt idx="62">
                  <c:v>7.2500000000000009E-2</c:v>
                </c:pt>
                <c:pt idx="63">
                  <c:v>7.2500000000000009E-2</c:v>
                </c:pt>
                <c:pt idx="64">
                  <c:v>7.2500000000000009E-2</c:v>
                </c:pt>
                <c:pt idx="65">
                  <c:v>7.2500000000000009E-2</c:v>
                </c:pt>
                <c:pt idx="66">
                  <c:v>7.2500000000000009E-2</c:v>
                </c:pt>
                <c:pt idx="67">
                  <c:v>7.2500000000000009E-2</c:v>
                </c:pt>
                <c:pt idx="68">
                  <c:v>7.2500000000000009E-2</c:v>
                </c:pt>
                <c:pt idx="69">
                  <c:v>7.2500000000000009E-2</c:v>
                </c:pt>
                <c:pt idx="70">
                  <c:v>7.2500000000000009E-2</c:v>
                </c:pt>
                <c:pt idx="71">
                  <c:v>7.2500000000000009E-2</c:v>
                </c:pt>
                <c:pt idx="72">
                  <c:v>7.5000000000000011E-2</c:v>
                </c:pt>
                <c:pt idx="73">
                  <c:v>7.5000000000000011E-2</c:v>
                </c:pt>
                <c:pt idx="74">
                  <c:v>7.5000000000000011E-2</c:v>
                </c:pt>
                <c:pt idx="75">
                  <c:v>7.5000000000000011E-2</c:v>
                </c:pt>
                <c:pt idx="76">
                  <c:v>7.5000000000000011E-2</c:v>
                </c:pt>
                <c:pt idx="77">
                  <c:v>7.5000000000000011E-2</c:v>
                </c:pt>
                <c:pt idx="78">
                  <c:v>7.5000000000000011E-2</c:v>
                </c:pt>
                <c:pt idx="79">
                  <c:v>7.5000000000000011E-2</c:v>
                </c:pt>
                <c:pt idx="80">
                  <c:v>7.5000000000000011E-2</c:v>
                </c:pt>
                <c:pt idx="81">
                  <c:v>7.5000000000000011E-2</c:v>
                </c:pt>
                <c:pt idx="82">
                  <c:v>7.5000000000000011E-2</c:v>
                </c:pt>
                <c:pt idx="83">
                  <c:v>7.5000000000000011E-2</c:v>
                </c:pt>
                <c:pt idx="84">
                  <c:v>7.7500000000000013E-2</c:v>
                </c:pt>
                <c:pt idx="85">
                  <c:v>7.7500000000000013E-2</c:v>
                </c:pt>
                <c:pt idx="86">
                  <c:v>7.7500000000000013E-2</c:v>
                </c:pt>
                <c:pt idx="87">
                  <c:v>7.7500000000000013E-2</c:v>
                </c:pt>
                <c:pt idx="88">
                  <c:v>7.7500000000000013E-2</c:v>
                </c:pt>
                <c:pt idx="89">
                  <c:v>7.7500000000000013E-2</c:v>
                </c:pt>
                <c:pt idx="90">
                  <c:v>7.7500000000000013E-2</c:v>
                </c:pt>
                <c:pt idx="91">
                  <c:v>7.7500000000000013E-2</c:v>
                </c:pt>
                <c:pt idx="92">
                  <c:v>7.7500000000000013E-2</c:v>
                </c:pt>
                <c:pt idx="93">
                  <c:v>7.7500000000000013E-2</c:v>
                </c:pt>
                <c:pt idx="94">
                  <c:v>7.7500000000000013E-2</c:v>
                </c:pt>
                <c:pt idx="95">
                  <c:v>7.7500000000000013E-2</c:v>
                </c:pt>
                <c:pt idx="96">
                  <c:v>8.0000000000000016E-2</c:v>
                </c:pt>
                <c:pt idx="97">
                  <c:v>8.0000000000000016E-2</c:v>
                </c:pt>
                <c:pt idx="98">
                  <c:v>8.0000000000000016E-2</c:v>
                </c:pt>
                <c:pt idx="99">
                  <c:v>8.0000000000000016E-2</c:v>
                </c:pt>
                <c:pt idx="100">
                  <c:v>8.0000000000000016E-2</c:v>
                </c:pt>
                <c:pt idx="101">
                  <c:v>8.0000000000000016E-2</c:v>
                </c:pt>
                <c:pt idx="102">
                  <c:v>8.0000000000000016E-2</c:v>
                </c:pt>
                <c:pt idx="103">
                  <c:v>8.0000000000000016E-2</c:v>
                </c:pt>
                <c:pt idx="104">
                  <c:v>8.0000000000000016E-2</c:v>
                </c:pt>
                <c:pt idx="105">
                  <c:v>8.0000000000000016E-2</c:v>
                </c:pt>
                <c:pt idx="106">
                  <c:v>8.0000000000000016E-2</c:v>
                </c:pt>
                <c:pt idx="107">
                  <c:v>8.0000000000000016E-2</c:v>
                </c:pt>
                <c:pt idx="108">
                  <c:v>8.2500000000000018E-2</c:v>
                </c:pt>
                <c:pt idx="109">
                  <c:v>8.2500000000000018E-2</c:v>
                </c:pt>
                <c:pt idx="110">
                  <c:v>8.2500000000000018E-2</c:v>
                </c:pt>
                <c:pt idx="111">
                  <c:v>8.2500000000000018E-2</c:v>
                </c:pt>
                <c:pt idx="112">
                  <c:v>8.2500000000000018E-2</c:v>
                </c:pt>
                <c:pt idx="113">
                  <c:v>8.2500000000000018E-2</c:v>
                </c:pt>
                <c:pt idx="114">
                  <c:v>8.2500000000000018E-2</c:v>
                </c:pt>
                <c:pt idx="115">
                  <c:v>8.2500000000000018E-2</c:v>
                </c:pt>
                <c:pt idx="116">
                  <c:v>8.2500000000000018E-2</c:v>
                </c:pt>
                <c:pt idx="117">
                  <c:v>8.2500000000000018E-2</c:v>
                </c:pt>
                <c:pt idx="118">
                  <c:v>8.2500000000000018E-2</c:v>
                </c:pt>
                <c:pt idx="119">
                  <c:v>8.2500000000000018E-2</c:v>
                </c:pt>
                <c:pt idx="120">
                  <c:v>8.500000000000002E-2</c:v>
                </c:pt>
                <c:pt idx="121">
                  <c:v>8.500000000000002E-2</c:v>
                </c:pt>
                <c:pt idx="122">
                  <c:v>8.500000000000002E-2</c:v>
                </c:pt>
                <c:pt idx="123">
                  <c:v>8.500000000000002E-2</c:v>
                </c:pt>
                <c:pt idx="124">
                  <c:v>8.500000000000002E-2</c:v>
                </c:pt>
                <c:pt idx="125">
                  <c:v>8.500000000000002E-2</c:v>
                </c:pt>
                <c:pt idx="126">
                  <c:v>8.500000000000002E-2</c:v>
                </c:pt>
                <c:pt idx="127">
                  <c:v>8.500000000000002E-2</c:v>
                </c:pt>
                <c:pt idx="128">
                  <c:v>8.500000000000002E-2</c:v>
                </c:pt>
                <c:pt idx="129">
                  <c:v>8.500000000000002E-2</c:v>
                </c:pt>
                <c:pt idx="130">
                  <c:v>8.500000000000002E-2</c:v>
                </c:pt>
                <c:pt idx="131">
                  <c:v>8.500000000000002E-2</c:v>
                </c:pt>
                <c:pt idx="132">
                  <c:v>8.7500000000000022E-2</c:v>
                </c:pt>
                <c:pt idx="133">
                  <c:v>8.7500000000000022E-2</c:v>
                </c:pt>
                <c:pt idx="134">
                  <c:v>8.7500000000000022E-2</c:v>
                </c:pt>
                <c:pt idx="135">
                  <c:v>8.7500000000000022E-2</c:v>
                </c:pt>
                <c:pt idx="136">
                  <c:v>8.7500000000000022E-2</c:v>
                </c:pt>
                <c:pt idx="137">
                  <c:v>8.7500000000000022E-2</c:v>
                </c:pt>
                <c:pt idx="138">
                  <c:v>8.7500000000000022E-2</c:v>
                </c:pt>
                <c:pt idx="139">
                  <c:v>8.7500000000000022E-2</c:v>
                </c:pt>
                <c:pt idx="140">
                  <c:v>8.7500000000000022E-2</c:v>
                </c:pt>
                <c:pt idx="141">
                  <c:v>8.7500000000000022E-2</c:v>
                </c:pt>
                <c:pt idx="142">
                  <c:v>8.7500000000000022E-2</c:v>
                </c:pt>
                <c:pt idx="143">
                  <c:v>8.7500000000000022E-2</c:v>
                </c:pt>
                <c:pt idx="144">
                  <c:v>9.0000000000000024E-2</c:v>
                </c:pt>
                <c:pt idx="145">
                  <c:v>9.0000000000000024E-2</c:v>
                </c:pt>
                <c:pt idx="146">
                  <c:v>9.0000000000000024E-2</c:v>
                </c:pt>
                <c:pt idx="147">
                  <c:v>9.0000000000000024E-2</c:v>
                </c:pt>
                <c:pt idx="148">
                  <c:v>9.0000000000000024E-2</c:v>
                </c:pt>
                <c:pt idx="149">
                  <c:v>9.0000000000000024E-2</c:v>
                </c:pt>
                <c:pt idx="150">
                  <c:v>9.0000000000000024E-2</c:v>
                </c:pt>
                <c:pt idx="151">
                  <c:v>9.0000000000000024E-2</c:v>
                </c:pt>
                <c:pt idx="152">
                  <c:v>9.0000000000000024E-2</c:v>
                </c:pt>
                <c:pt idx="153">
                  <c:v>9.0000000000000024E-2</c:v>
                </c:pt>
                <c:pt idx="154">
                  <c:v>9.0000000000000024E-2</c:v>
                </c:pt>
                <c:pt idx="155">
                  <c:v>9.0000000000000024E-2</c:v>
                </c:pt>
                <c:pt idx="156">
                  <c:v>9.2500000000000027E-2</c:v>
                </c:pt>
                <c:pt idx="157">
                  <c:v>9.2500000000000027E-2</c:v>
                </c:pt>
                <c:pt idx="158">
                  <c:v>9.2500000000000027E-2</c:v>
                </c:pt>
                <c:pt idx="159">
                  <c:v>9.2500000000000027E-2</c:v>
                </c:pt>
                <c:pt idx="160">
                  <c:v>9.2500000000000027E-2</c:v>
                </c:pt>
                <c:pt idx="161">
                  <c:v>9.2500000000000027E-2</c:v>
                </c:pt>
                <c:pt idx="162">
                  <c:v>9.2500000000000027E-2</c:v>
                </c:pt>
                <c:pt idx="163">
                  <c:v>9.2500000000000027E-2</c:v>
                </c:pt>
                <c:pt idx="164">
                  <c:v>9.2500000000000027E-2</c:v>
                </c:pt>
                <c:pt idx="165">
                  <c:v>9.2500000000000027E-2</c:v>
                </c:pt>
                <c:pt idx="166">
                  <c:v>9.2500000000000027E-2</c:v>
                </c:pt>
                <c:pt idx="167">
                  <c:v>9.2500000000000027E-2</c:v>
                </c:pt>
                <c:pt idx="168">
                  <c:v>9.5000000000000029E-2</c:v>
                </c:pt>
                <c:pt idx="169">
                  <c:v>9.5000000000000029E-2</c:v>
                </c:pt>
                <c:pt idx="170">
                  <c:v>9.5000000000000029E-2</c:v>
                </c:pt>
                <c:pt idx="171">
                  <c:v>9.5000000000000029E-2</c:v>
                </c:pt>
                <c:pt idx="172">
                  <c:v>9.5000000000000029E-2</c:v>
                </c:pt>
                <c:pt idx="173">
                  <c:v>9.5000000000000029E-2</c:v>
                </c:pt>
                <c:pt idx="174">
                  <c:v>9.5000000000000029E-2</c:v>
                </c:pt>
                <c:pt idx="175">
                  <c:v>9.5000000000000029E-2</c:v>
                </c:pt>
                <c:pt idx="176">
                  <c:v>9.5000000000000029E-2</c:v>
                </c:pt>
                <c:pt idx="177">
                  <c:v>9.5000000000000029E-2</c:v>
                </c:pt>
                <c:pt idx="178">
                  <c:v>9.5000000000000029E-2</c:v>
                </c:pt>
                <c:pt idx="179">
                  <c:v>9.5000000000000029E-2</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6F62-472C-BB2D-180310B4FB68}"/>
            </c:ext>
          </c:extLst>
        </c:ser>
        <c:dLbls>
          <c:showLegendKey val="0"/>
          <c:showVal val="0"/>
          <c:showCatName val="0"/>
          <c:showSerName val="0"/>
          <c:showPercent val="0"/>
          <c:showBubbleSize val="0"/>
        </c:dLbls>
        <c:axId val="246363264"/>
        <c:axId val="246365184"/>
      </c:scatterChart>
      <c:valAx>
        <c:axId val="2463632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175726178249602"/>
              <c:y val="0.610738255033557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5184"/>
        <c:crosses val="autoZero"/>
        <c:crossBetween val="midCat"/>
      </c:valAx>
      <c:valAx>
        <c:axId val="24636518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a:t>Interest Rate</a:t>
                </a:r>
              </a:p>
            </c:rich>
          </c:tx>
          <c:layout>
            <c:manualLayout>
              <c:xMode val="edge"/>
              <c:yMode val="edge"/>
              <c:x val="3.1007830183680009E-2"/>
              <c:y val="0.1946308724832214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3264"/>
        <c:crosses val="autoZero"/>
        <c:crossBetween val="midCat"/>
      </c:valAx>
      <c:spPr>
        <a:noFill/>
        <a:ln w="25400">
          <a:noFill/>
        </a:ln>
      </c:spPr>
    </c:plotArea>
    <c:legend>
      <c:legendPos val="r"/>
      <c:layout>
        <c:manualLayout>
          <c:xMode val="edge"/>
          <c:yMode val="edge"/>
          <c:x val="0.22997474052896008"/>
          <c:y val="3.3557046979865772E-2"/>
          <c:w val="0.3927658489932801"/>
          <c:h val="0.161073825503355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49544146405823"/>
          <c:y val="6.0606284794791646E-2"/>
          <c:w val="0.76010288456558894"/>
          <c:h val="0.80682116633066381"/>
        </c:manualLayout>
      </c:layout>
      <c:scatterChart>
        <c:scatterStyle val="smoothMarker"/>
        <c:varyColors val="0"/>
        <c:ser>
          <c:idx val="2"/>
          <c:order val="0"/>
          <c:tx>
            <c:v>Loan Balance</c:v>
          </c:tx>
          <c:spPr>
            <a:ln w="25400">
              <a:solidFill>
                <a:srgbClr val="006500"/>
              </a:solidFill>
              <a:prstDash val="solid"/>
            </a:ln>
          </c:spPr>
          <c:marker>
            <c:symbol val="none"/>
          </c:marker>
          <c:xVal>
            <c:strRef>
              <c:f>Tabulated!$A$33:$A$513</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Tabulated!$H$33:$H$513</c:f>
              <c:numCache>
                <c:formatCode>#,##0.00</c:formatCode>
                <c:ptCount val="481"/>
                <c:pt idx="0">
                  <c:v>149505.84</c:v>
                </c:pt>
                <c:pt idx="1">
                  <c:v>149009</c:v>
                </c:pt>
                <c:pt idx="2">
                  <c:v>148509.47</c:v>
                </c:pt>
                <c:pt idx="3">
                  <c:v>148007.24</c:v>
                </c:pt>
                <c:pt idx="4">
                  <c:v>147502.28999999998</c:v>
                </c:pt>
                <c:pt idx="5">
                  <c:v>146994.59999999998</c:v>
                </c:pt>
                <c:pt idx="6">
                  <c:v>146484.15999999997</c:v>
                </c:pt>
                <c:pt idx="7">
                  <c:v>145970.95999999996</c:v>
                </c:pt>
                <c:pt idx="8">
                  <c:v>145454.97999999995</c:v>
                </c:pt>
                <c:pt idx="9">
                  <c:v>144936.19999999995</c:v>
                </c:pt>
                <c:pt idx="10">
                  <c:v>144414.60999999996</c:v>
                </c:pt>
                <c:pt idx="11">
                  <c:v>143890.19999999995</c:v>
                </c:pt>
                <c:pt idx="12">
                  <c:v>143362.94999999995</c:v>
                </c:pt>
                <c:pt idx="13">
                  <c:v>142832.83999999997</c:v>
                </c:pt>
                <c:pt idx="14">
                  <c:v>142299.85999999996</c:v>
                </c:pt>
                <c:pt idx="15">
                  <c:v>141763.98999999996</c:v>
                </c:pt>
                <c:pt idx="16">
                  <c:v>141225.21999999997</c:v>
                </c:pt>
                <c:pt idx="17">
                  <c:v>140683.52999999997</c:v>
                </c:pt>
                <c:pt idx="18">
                  <c:v>140138.90999999997</c:v>
                </c:pt>
                <c:pt idx="19">
                  <c:v>139591.33999999997</c:v>
                </c:pt>
                <c:pt idx="20">
                  <c:v>139040.79999999996</c:v>
                </c:pt>
                <c:pt idx="21">
                  <c:v>138487.27999999997</c:v>
                </c:pt>
                <c:pt idx="22">
                  <c:v>137930.75999999998</c:v>
                </c:pt>
                <c:pt idx="23">
                  <c:v>137371.21999999997</c:v>
                </c:pt>
                <c:pt idx="24">
                  <c:v>136808.64999999997</c:v>
                </c:pt>
                <c:pt idx="25">
                  <c:v>136243.03999999998</c:v>
                </c:pt>
                <c:pt idx="26">
                  <c:v>135674.35999999999</c:v>
                </c:pt>
                <c:pt idx="27">
                  <c:v>135102.59999999998</c:v>
                </c:pt>
                <c:pt idx="28">
                  <c:v>134527.74999999997</c:v>
                </c:pt>
                <c:pt idx="29">
                  <c:v>133949.77999999997</c:v>
                </c:pt>
                <c:pt idx="30">
                  <c:v>133368.67999999996</c:v>
                </c:pt>
                <c:pt idx="31">
                  <c:v>132784.42999999996</c:v>
                </c:pt>
                <c:pt idx="32">
                  <c:v>132197.01999999996</c:v>
                </c:pt>
                <c:pt idx="33">
                  <c:v>131606.42999999996</c:v>
                </c:pt>
                <c:pt idx="34">
                  <c:v>131012.63999999997</c:v>
                </c:pt>
                <c:pt idx="35">
                  <c:v>130415.62999999998</c:v>
                </c:pt>
                <c:pt idx="36">
                  <c:v>129795.04999999997</c:v>
                </c:pt>
                <c:pt idx="37">
                  <c:v>129171.36999999998</c:v>
                </c:pt>
                <c:pt idx="38">
                  <c:v>128544.56999999998</c:v>
                </c:pt>
                <c:pt idx="39">
                  <c:v>127914.62999999998</c:v>
                </c:pt>
                <c:pt idx="40">
                  <c:v>127281.53999999998</c:v>
                </c:pt>
                <c:pt idx="41">
                  <c:v>126665.34999999998</c:v>
                </c:pt>
                <c:pt idx="42">
                  <c:v>126045.81999999998</c:v>
                </c:pt>
                <c:pt idx="43">
                  <c:v>125422.93999999997</c:v>
                </c:pt>
                <c:pt idx="44">
                  <c:v>124796.67999999998</c:v>
                </c:pt>
                <c:pt idx="45">
                  <c:v>124167.02999999998</c:v>
                </c:pt>
                <c:pt idx="46">
                  <c:v>123533.96999999999</c:v>
                </c:pt>
                <c:pt idx="47">
                  <c:v>122897.47999999998</c:v>
                </c:pt>
                <c:pt idx="48">
                  <c:v>122247.76999999997</c:v>
                </c:pt>
                <c:pt idx="49">
                  <c:v>121594.67999999998</c:v>
                </c:pt>
                <c:pt idx="50">
                  <c:v>120938.18999999997</c:v>
                </c:pt>
                <c:pt idx="51">
                  <c:v>120278.27999999997</c:v>
                </c:pt>
                <c:pt idx="52">
                  <c:v>119614.92999999996</c:v>
                </c:pt>
                <c:pt idx="53">
                  <c:v>118948.11999999997</c:v>
                </c:pt>
                <c:pt idx="54">
                  <c:v>118277.83999999997</c:v>
                </c:pt>
                <c:pt idx="55">
                  <c:v>117604.06999999996</c:v>
                </c:pt>
                <c:pt idx="56">
                  <c:v>116926.78999999996</c:v>
                </c:pt>
                <c:pt idx="57">
                  <c:v>116245.97999999997</c:v>
                </c:pt>
                <c:pt idx="58">
                  <c:v>115561.62999999996</c:v>
                </c:pt>
                <c:pt idx="59">
                  <c:v>114873.70999999996</c:v>
                </c:pt>
                <c:pt idx="60">
                  <c:v>114182.20999999996</c:v>
                </c:pt>
                <c:pt idx="61">
                  <c:v>113487.10999999996</c:v>
                </c:pt>
                <c:pt idx="62">
                  <c:v>112788.38999999996</c:v>
                </c:pt>
                <c:pt idx="63">
                  <c:v>112086.02999999996</c:v>
                </c:pt>
                <c:pt idx="64">
                  <c:v>111380.00999999995</c:v>
                </c:pt>
                <c:pt idx="65">
                  <c:v>110688.56999999995</c:v>
                </c:pt>
                <c:pt idx="66">
                  <c:v>109993.23999999995</c:v>
                </c:pt>
                <c:pt idx="67">
                  <c:v>109293.99999999994</c:v>
                </c:pt>
                <c:pt idx="68">
                  <c:v>108590.82999999994</c:v>
                </c:pt>
                <c:pt idx="69">
                  <c:v>107883.69999999994</c:v>
                </c:pt>
                <c:pt idx="70">
                  <c:v>107172.59999999993</c:v>
                </c:pt>
                <c:pt idx="71">
                  <c:v>106457.49999999993</c:v>
                </c:pt>
                <c:pt idx="72">
                  <c:v>105738.36999999992</c:v>
                </c:pt>
                <c:pt idx="73">
                  <c:v>105015.19999999992</c:v>
                </c:pt>
                <c:pt idx="74">
                  <c:v>104287.95999999992</c:v>
                </c:pt>
                <c:pt idx="75">
                  <c:v>103556.62999999992</c:v>
                </c:pt>
                <c:pt idx="76">
                  <c:v>102821.18999999992</c:v>
                </c:pt>
                <c:pt idx="77">
                  <c:v>102081.60999999991</c:v>
                </c:pt>
                <c:pt idx="78">
                  <c:v>101337.86999999991</c:v>
                </c:pt>
                <c:pt idx="79">
                  <c:v>100589.94999999991</c:v>
                </c:pt>
                <c:pt idx="80">
                  <c:v>99837.819999999905</c:v>
                </c:pt>
                <c:pt idx="81">
                  <c:v>99081.459999999905</c:v>
                </c:pt>
                <c:pt idx="82">
                  <c:v>98320.839999999909</c:v>
                </c:pt>
                <c:pt idx="83">
                  <c:v>97555.939999999915</c:v>
                </c:pt>
                <c:pt idx="84">
                  <c:v>96786.739999999918</c:v>
                </c:pt>
                <c:pt idx="85">
                  <c:v>96013.219999999914</c:v>
                </c:pt>
                <c:pt idx="86">
                  <c:v>95235.339999999909</c:v>
                </c:pt>
                <c:pt idx="87">
                  <c:v>94453.089999999909</c:v>
                </c:pt>
                <c:pt idx="88">
                  <c:v>93666.439999999915</c:v>
                </c:pt>
                <c:pt idx="89">
                  <c:v>92875.359999999913</c:v>
                </c:pt>
                <c:pt idx="90">
                  <c:v>92079.829999999914</c:v>
                </c:pt>
                <c:pt idx="91">
                  <c:v>91279.829999999914</c:v>
                </c:pt>
                <c:pt idx="92">
                  <c:v>90475.329999999914</c:v>
                </c:pt>
                <c:pt idx="93">
                  <c:v>89666.299999999916</c:v>
                </c:pt>
                <c:pt idx="94">
                  <c:v>88852.719999999914</c:v>
                </c:pt>
                <c:pt idx="95">
                  <c:v>88034.56999999992</c:v>
                </c:pt>
                <c:pt idx="96">
                  <c:v>87211.809999999925</c:v>
                </c:pt>
                <c:pt idx="97">
                  <c:v>86384.42999999992</c:v>
                </c:pt>
                <c:pt idx="98">
                  <c:v>85552.389999999927</c:v>
                </c:pt>
                <c:pt idx="99">
                  <c:v>84715.669999999925</c:v>
                </c:pt>
                <c:pt idx="100">
                  <c:v>83874.249999999927</c:v>
                </c:pt>
                <c:pt idx="101">
                  <c:v>83028.089999999924</c:v>
                </c:pt>
                <c:pt idx="102">
                  <c:v>82177.169999999925</c:v>
                </c:pt>
                <c:pt idx="103">
                  <c:v>81321.469999999928</c:v>
                </c:pt>
                <c:pt idx="104">
                  <c:v>80460.949999999924</c:v>
                </c:pt>
                <c:pt idx="105">
                  <c:v>79595.589999999924</c:v>
                </c:pt>
                <c:pt idx="106">
                  <c:v>78725.369999999923</c:v>
                </c:pt>
                <c:pt idx="107">
                  <c:v>77850.249999999927</c:v>
                </c:pt>
                <c:pt idx="108">
                  <c:v>76970.209999999934</c:v>
                </c:pt>
                <c:pt idx="109">
                  <c:v>76085.219999999928</c:v>
                </c:pt>
                <c:pt idx="110">
                  <c:v>75195.249999999927</c:v>
                </c:pt>
                <c:pt idx="111">
                  <c:v>74300.269999999931</c:v>
                </c:pt>
                <c:pt idx="112">
                  <c:v>73400.259999999937</c:v>
                </c:pt>
                <c:pt idx="113">
                  <c:v>72495.18999999993</c:v>
                </c:pt>
                <c:pt idx="114">
                  <c:v>71585.029999999926</c:v>
                </c:pt>
                <c:pt idx="115">
                  <c:v>70669.749999999927</c:v>
                </c:pt>
                <c:pt idx="116">
                  <c:v>69749.319999999934</c:v>
                </c:pt>
                <c:pt idx="117">
                  <c:v>68823.709999999934</c:v>
                </c:pt>
                <c:pt idx="118">
                  <c:v>67892.889999999927</c:v>
                </c:pt>
                <c:pt idx="119">
                  <c:v>66956.839999999924</c:v>
                </c:pt>
                <c:pt idx="120">
                  <c:v>66015.519999999917</c:v>
                </c:pt>
                <c:pt idx="121">
                  <c:v>65068.909999999916</c:v>
                </c:pt>
                <c:pt idx="122">
                  <c:v>64116.969999999914</c:v>
                </c:pt>
                <c:pt idx="123">
                  <c:v>63159.679999999913</c:v>
                </c:pt>
                <c:pt idx="124">
                  <c:v>62196.999999999913</c:v>
                </c:pt>
                <c:pt idx="125">
                  <c:v>61228.909999999916</c:v>
                </c:pt>
                <c:pt idx="126">
                  <c:v>60255.369999999915</c:v>
                </c:pt>
                <c:pt idx="127">
                  <c:v>59276.359999999913</c:v>
                </c:pt>
                <c:pt idx="128">
                  <c:v>58291.839999999916</c:v>
                </c:pt>
                <c:pt idx="129">
                  <c:v>57301.779999999919</c:v>
                </c:pt>
                <c:pt idx="130">
                  <c:v>56306.149999999921</c:v>
                </c:pt>
                <c:pt idx="131">
                  <c:v>55304.919999999918</c:v>
                </c:pt>
                <c:pt idx="132">
                  <c:v>54298.059999999918</c:v>
                </c:pt>
                <c:pt idx="133">
                  <c:v>53285.539999999921</c:v>
                </c:pt>
                <c:pt idx="134">
                  <c:v>52267.31999999992</c:v>
                </c:pt>
                <c:pt idx="135">
                  <c:v>51243.369999999923</c:v>
                </c:pt>
                <c:pt idx="136">
                  <c:v>50213.659999999923</c:v>
                </c:pt>
                <c:pt idx="137">
                  <c:v>49178.159999999923</c:v>
                </c:pt>
                <c:pt idx="138">
                  <c:v>48136.839999999924</c:v>
                </c:pt>
                <c:pt idx="139">
                  <c:v>47089.659999999923</c:v>
                </c:pt>
                <c:pt idx="140">
                  <c:v>46036.589999999924</c:v>
                </c:pt>
                <c:pt idx="141">
                  <c:v>44977.599999999926</c:v>
                </c:pt>
                <c:pt idx="142">
                  <c:v>43912.649999999929</c:v>
                </c:pt>
                <c:pt idx="143">
                  <c:v>42841.709999999926</c:v>
                </c:pt>
                <c:pt idx="144">
                  <c:v>41764.739999999925</c:v>
                </c:pt>
                <c:pt idx="145">
                  <c:v>40681.719999999928</c:v>
                </c:pt>
                <c:pt idx="146">
                  <c:v>39592.599999999926</c:v>
                </c:pt>
                <c:pt idx="147">
                  <c:v>38497.359999999928</c:v>
                </c:pt>
                <c:pt idx="148">
                  <c:v>37395.959999999926</c:v>
                </c:pt>
                <c:pt idx="149">
                  <c:v>36288.359999999928</c:v>
                </c:pt>
                <c:pt idx="150">
                  <c:v>35174.529999999926</c:v>
                </c:pt>
                <c:pt idx="151">
                  <c:v>34054.43999999993</c:v>
                </c:pt>
                <c:pt idx="152">
                  <c:v>32928.04999999993</c:v>
                </c:pt>
                <c:pt idx="153">
                  <c:v>31795.319999999931</c:v>
                </c:pt>
                <c:pt idx="154">
                  <c:v>30656.219999999932</c:v>
                </c:pt>
                <c:pt idx="155">
                  <c:v>29510.709999999934</c:v>
                </c:pt>
                <c:pt idx="156">
                  <c:v>28358.759999999933</c:v>
                </c:pt>
                <c:pt idx="157">
                  <c:v>27200.329999999933</c:v>
                </c:pt>
                <c:pt idx="158">
                  <c:v>26035.379999999932</c:v>
                </c:pt>
                <c:pt idx="159">
                  <c:v>24863.879999999932</c:v>
                </c:pt>
                <c:pt idx="160">
                  <c:v>23685.789999999932</c:v>
                </c:pt>
                <c:pt idx="161">
                  <c:v>22501.069999999931</c:v>
                </c:pt>
                <c:pt idx="162">
                  <c:v>21309.68999999993</c:v>
                </c:pt>
                <c:pt idx="163">
                  <c:v>20111.609999999928</c:v>
                </c:pt>
                <c:pt idx="164">
                  <c:v>18906.789999999928</c:v>
                </c:pt>
                <c:pt idx="165">
                  <c:v>17695.18999999993</c:v>
                </c:pt>
                <c:pt idx="166">
                  <c:v>16476.77999999993</c:v>
                </c:pt>
                <c:pt idx="167">
                  <c:v>15251.509999999929</c:v>
                </c:pt>
                <c:pt idx="168">
                  <c:v>14019.349999999929</c:v>
                </c:pt>
                <c:pt idx="169">
                  <c:v>12780.259999999929</c:v>
                </c:pt>
                <c:pt idx="170">
                  <c:v>11534.19999999993</c:v>
                </c:pt>
                <c:pt idx="171">
                  <c:v>10281.12999999993</c:v>
                </c:pt>
                <c:pt idx="172">
                  <c:v>9021.0099999999293</c:v>
                </c:pt>
                <c:pt idx="173">
                  <c:v>7753.7999999999292</c:v>
                </c:pt>
                <c:pt idx="174">
                  <c:v>6479.4699999999293</c:v>
                </c:pt>
                <c:pt idx="175">
                  <c:v>5197.9699999999293</c:v>
                </c:pt>
                <c:pt idx="176">
                  <c:v>3909.2599999999293</c:v>
                </c:pt>
                <c:pt idx="177">
                  <c:v>2613.2999999999292</c:v>
                </c:pt>
                <c:pt idx="178">
                  <c:v>1310.0499999999292</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3CF2-42F6-B874-E61557505B0D}"/>
            </c:ext>
          </c:extLst>
        </c:ser>
        <c:ser>
          <c:idx val="0"/>
          <c:order val="1"/>
          <c:tx>
            <c:v>Cumulative Principal</c:v>
          </c:tx>
          <c:spPr>
            <a:ln w="25400">
              <a:solidFill>
                <a:srgbClr val="000080"/>
              </a:solidFill>
              <a:prstDash val="solid"/>
            </a:ln>
          </c:spPr>
          <c:marker>
            <c:symbol val="none"/>
          </c:marker>
          <c:xVal>
            <c:strRef>
              <c:f>Tabulated!$A$33:$A$513</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Tabulated!$J$33:$J$513</c:f>
              <c:numCache>
                <c:formatCode>#,##0.00</c:formatCode>
                <c:ptCount val="481"/>
                <c:pt idx="0">
                  <c:v>494.16000000000008</c:v>
                </c:pt>
                <c:pt idx="1">
                  <c:v>991.00000000000011</c:v>
                </c:pt>
                <c:pt idx="2">
                  <c:v>1490.5300000000002</c:v>
                </c:pt>
                <c:pt idx="3">
                  <c:v>1992.7600000000002</c:v>
                </c:pt>
                <c:pt idx="4">
                  <c:v>2497.71</c:v>
                </c:pt>
                <c:pt idx="5">
                  <c:v>3005.4</c:v>
                </c:pt>
                <c:pt idx="6">
                  <c:v>3515.84</c:v>
                </c:pt>
                <c:pt idx="7">
                  <c:v>4029.04</c:v>
                </c:pt>
                <c:pt idx="8">
                  <c:v>4545.0200000000004</c:v>
                </c:pt>
                <c:pt idx="9">
                  <c:v>5063.8</c:v>
                </c:pt>
                <c:pt idx="10">
                  <c:v>5585.39</c:v>
                </c:pt>
                <c:pt idx="11">
                  <c:v>6109.8</c:v>
                </c:pt>
                <c:pt idx="12">
                  <c:v>6637.05</c:v>
                </c:pt>
                <c:pt idx="13">
                  <c:v>7167.16</c:v>
                </c:pt>
                <c:pt idx="14">
                  <c:v>7700.14</c:v>
                </c:pt>
                <c:pt idx="15">
                  <c:v>8236.01</c:v>
                </c:pt>
                <c:pt idx="16">
                  <c:v>8774.7800000000007</c:v>
                </c:pt>
                <c:pt idx="17">
                  <c:v>9316.4700000000012</c:v>
                </c:pt>
                <c:pt idx="18">
                  <c:v>9861.090000000002</c:v>
                </c:pt>
                <c:pt idx="19">
                  <c:v>10408.660000000002</c:v>
                </c:pt>
                <c:pt idx="20">
                  <c:v>10959.200000000003</c:v>
                </c:pt>
                <c:pt idx="21">
                  <c:v>11512.720000000003</c:v>
                </c:pt>
                <c:pt idx="22">
                  <c:v>12069.240000000003</c:v>
                </c:pt>
                <c:pt idx="23">
                  <c:v>12628.780000000004</c:v>
                </c:pt>
                <c:pt idx="24">
                  <c:v>13191.350000000004</c:v>
                </c:pt>
                <c:pt idx="25">
                  <c:v>13756.960000000005</c:v>
                </c:pt>
                <c:pt idx="26">
                  <c:v>14325.640000000005</c:v>
                </c:pt>
                <c:pt idx="27">
                  <c:v>14897.400000000005</c:v>
                </c:pt>
                <c:pt idx="28">
                  <c:v>15472.250000000005</c:v>
                </c:pt>
                <c:pt idx="29">
                  <c:v>16050.220000000005</c:v>
                </c:pt>
                <c:pt idx="30">
                  <c:v>16631.320000000003</c:v>
                </c:pt>
                <c:pt idx="31">
                  <c:v>17215.570000000003</c:v>
                </c:pt>
                <c:pt idx="32">
                  <c:v>17802.980000000003</c:v>
                </c:pt>
                <c:pt idx="33">
                  <c:v>18393.570000000003</c:v>
                </c:pt>
                <c:pt idx="34">
                  <c:v>18987.360000000004</c:v>
                </c:pt>
                <c:pt idx="35">
                  <c:v>19584.370000000003</c:v>
                </c:pt>
                <c:pt idx="36">
                  <c:v>20204.950000000004</c:v>
                </c:pt>
                <c:pt idx="37">
                  <c:v>20828.630000000005</c:v>
                </c:pt>
                <c:pt idx="38">
                  <c:v>21455.430000000004</c:v>
                </c:pt>
                <c:pt idx="39">
                  <c:v>22085.370000000003</c:v>
                </c:pt>
                <c:pt idx="40">
                  <c:v>22718.460000000003</c:v>
                </c:pt>
                <c:pt idx="41">
                  <c:v>23334.65</c:v>
                </c:pt>
                <c:pt idx="42">
                  <c:v>23954.18</c:v>
                </c:pt>
                <c:pt idx="43">
                  <c:v>24577.06</c:v>
                </c:pt>
                <c:pt idx="44">
                  <c:v>25203.32</c:v>
                </c:pt>
                <c:pt idx="45">
                  <c:v>25832.97</c:v>
                </c:pt>
                <c:pt idx="46">
                  <c:v>26466.030000000002</c:v>
                </c:pt>
                <c:pt idx="47">
                  <c:v>27102.520000000004</c:v>
                </c:pt>
                <c:pt idx="48">
                  <c:v>27752.230000000003</c:v>
                </c:pt>
                <c:pt idx="49">
                  <c:v>28405.320000000003</c:v>
                </c:pt>
                <c:pt idx="50">
                  <c:v>29061.810000000005</c:v>
                </c:pt>
                <c:pt idx="51">
                  <c:v>29721.720000000005</c:v>
                </c:pt>
                <c:pt idx="52">
                  <c:v>30385.070000000003</c:v>
                </c:pt>
                <c:pt idx="53">
                  <c:v>31051.880000000005</c:v>
                </c:pt>
                <c:pt idx="54">
                  <c:v>31722.160000000003</c:v>
                </c:pt>
                <c:pt idx="55">
                  <c:v>32395.930000000004</c:v>
                </c:pt>
                <c:pt idx="56">
                  <c:v>33073.210000000006</c:v>
                </c:pt>
                <c:pt idx="57">
                  <c:v>33754.020000000004</c:v>
                </c:pt>
                <c:pt idx="58">
                  <c:v>34438.370000000003</c:v>
                </c:pt>
                <c:pt idx="59">
                  <c:v>35126.29</c:v>
                </c:pt>
                <c:pt idx="60">
                  <c:v>35817.79</c:v>
                </c:pt>
                <c:pt idx="61">
                  <c:v>36512.89</c:v>
                </c:pt>
                <c:pt idx="62">
                  <c:v>37211.61</c:v>
                </c:pt>
                <c:pt idx="63">
                  <c:v>37913.97</c:v>
                </c:pt>
                <c:pt idx="64">
                  <c:v>38619.99</c:v>
                </c:pt>
                <c:pt idx="65">
                  <c:v>39311.43</c:v>
                </c:pt>
                <c:pt idx="66">
                  <c:v>40006.76</c:v>
                </c:pt>
                <c:pt idx="67">
                  <c:v>40706</c:v>
                </c:pt>
                <c:pt idx="68">
                  <c:v>41409.17</c:v>
                </c:pt>
                <c:pt idx="69">
                  <c:v>42116.299999999996</c:v>
                </c:pt>
                <c:pt idx="70">
                  <c:v>42827.399999999994</c:v>
                </c:pt>
                <c:pt idx="71">
                  <c:v>43542.499999999993</c:v>
                </c:pt>
                <c:pt idx="72">
                  <c:v>44261.62999999999</c:v>
                </c:pt>
                <c:pt idx="73">
                  <c:v>44984.799999999988</c:v>
                </c:pt>
                <c:pt idx="74">
                  <c:v>45712.039999999986</c:v>
                </c:pt>
                <c:pt idx="75">
                  <c:v>46443.369999999988</c:v>
                </c:pt>
                <c:pt idx="76">
                  <c:v>47178.80999999999</c:v>
                </c:pt>
                <c:pt idx="77">
                  <c:v>47918.389999999992</c:v>
                </c:pt>
                <c:pt idx="78">
                  <c:v>48662.12999999999</c:v>
                </c:pt>
                <c:pt idx="79">
                  <c:v>49410.049999999988</c:v>
                </c:pt>
                <c:pt idx="80">
                  <c:v>50162.179999999986</c:v>
                </c:pt>
                <c:pt idx="81">
                  <c:v>50918.539999999986</c:v>
                </c:pt>
                <c:pt idx="82">
                  <c:v>51679.159999999989</c:v>
                </c:pt>
                <c:pt idx="83">
                  <c:v>52444.05999999999</c:v>
                </c:pt>
                <c:pt idx="84">
                  <c:v>53213.259999999987</c:v>
                </c:pt>
                <c:pt idx="85">
                  <c:v>53986.779999999984</c:v>
                </c:pt>
                <c:pt idx="86">
                  <c:v>54764.659999999982</c:v>
                </c:pt>
                <c:pt idx="87">
                  <c:v>55546.909999999982</c:v>
                </c:pt>
                <c:pt idx="88">
                  <c:v>56333.559999999983</c:v>
                </c:pt>
                <c:pt idx="89">
                  <c:v>57124.639999999985</c:v>
                </c:pt>
                <c:pt idx="90">
                  <c:v>57920.169999999984</c:v>
                </c:pt>
                <c:pt idx="91">
                  <c:v>58720.169999999984</c:v>
                </c:pt>
                <c:pt idx="92">
                  <c:v>59524.669999999984</c:v>
                </c:pt>
                <c:pt idx="93">
                  <c:v>60333.699999999983</c:v>
                </c:pt>
                <c:pt idx="94">
                  <c:v>61147.279999999984</c:v>
                </c:pt>
                <c:pt idx="95">
                  <c:v>61965.429999999986</c:v>
                </c:pt>
                <c:pt idx="96">
                  <c:v>62788.189999999988</c:v>
                </c:pt>
                <c:pt idx="97">
                  <c:v>63615.569999999985</c:v>
                </c:pt>
                <c:pt idx="98">
                  <c:v>64447.609999999986</c:v>
                </c:pt>
                <c:pt idx="99">
                  <c:v>65284.329999999987</c:v>
                </c:pt>
                <c:pt idx="100">
                  <c:v>66125.749999999985</c:v>
                </c:pt>
                <c:pt idx="101">
                  <c:v>66971.909999999989</c:v>
                </c:pt>
                <c:pt idx="102">
                  <c:v>67822.829999999987</c:v>
                </c:pt>
                <c:pt idx="103">
                  <c:v>68678.529999999984</c:v>
                </c:pt>
                <c:pt idx="104">
                  <c:v>69539.049999999988</c:v>
                </c:pt>
                <c:pt idx="105">
                  <c:v>70404.409999999989</c:v>
                </c:pt>
                <c:pt idx="106">
                  <c:v>71274.62999999999</c:v>
                </c:pt>
                <c:pt idx="107">
                  <c:v>72149.749999999985</c:v>
                </c:pt>
                <c:pt idx="108">
                  <c:v>73029.789999999979</c:v>
                </c:pt>
                <c:pt idx="109">
                  <c:v>73914.779999999984</c:v>
                </c:pt>
                <c:pt idx="110">
                  <c:v>74804.749999999985</c:v>
                </c:pt>
                <c:pt idx="111">
                  <c:v>75699.729999999981</c:v>
                </c:pt>
                <c:pt idx="112">
                  <c:v>76599.739999999976</c:v>
                </c:pt>
                <c:pt idx="113">
                  <c:v>77504.809999999983</c:v>
                </c:pt>
                <c:pt idx="114">
                  <c:v>78414.969999999987</c:v>
                </c:pt>
                <c:pt idx="115">
                  <c:v>79330.249999999985</c:v>
                </c:pt>
                <c:pt idx="116">
                  <c:v>80250.679999999978</c:v>
                </c:pt>
                <c:pt idx="117">
                  <c:v>81176.289999999979</c:v>
                </c:pt>
                <c:pt idx="118">
                  <c:v>82107.109999999986</c:v>
                </c:pt>
                <c:pt idx="119">
                  <c:v>83043.159999999989</c:v>
                </c:pt>
                <c:pt idx="120">
                  <c:v>83984.48</c:v>
                </c:pt>
                <c:pt idx="121">
                  <c:v>84931.09</c:v>
                </c:pt>
                <c:pt idx="122">
                  <c:v>85883.03</c:v>
                </c:pt>
                <c:pt idx="123">
                  <c:v>86840.319999999992</c:v>
                </c:pt>
                <c:pt idx="124">
                  <c:v>87802.999999999985</c:v>
                </c:pt>
                <c:pt idx="125">
                  <c:v>88771.089999999982</c:v>
                </c:pt>
                <c:pt idx="126">
                  <c:v>89744.629999999976</c:v>
                </c:pt>
                <c:pt idx="127">
                  <c:v>90723.63999999997</c:v>
                </c:pt>
                <c:pt idx="128">
                  <c:v>91708.159999999974</c:v>
                </c:pt>
                <c:pt idx="129">
                  <c:v>92698.219999999972</c:v>
                </c:pt>
                <c:pt idx="130">
                  <c:v>93693.849999999977</c:v>
                </c:pt>
                <c:pt idx="131">
                  <c:v>94695.079999999973</c:v>
                </c:pt>
                <c:pt idx="132">
                  <c:v>95701.939999999973</c:v>
                </c:pt>
                <c:pt idx="133">
                  <c:v>96714.459999999977</c:v>
                </c:pt>
                <c:pt idx="134">
                  <c:v>97732.679999999978</c:v>
                </c:pt>
                <c:pt idx="135">
                  <c:v>98756.629999999976</c:v>
                </c:pt>
                <c:pt idx="136">
                  <c:v>99786.339999999982</c:v>
                </c:pt>
                <c:pt idx="137">
                  <c:v>100821.83999999998</c:v>
                </c:pt>
                <c:pt idx="138">
                  <c:v>101863.15999999999</c:v>
                </c:pt>
                <c:pt idx="139">
                  <c:v>102910.33999999998</c:v>
                </c:pt>
                <c:pt idx="140">
                  <c:v>103963.40999999999</c:v>
                </c:pt>
                <c:pt idx="141">
                  <c:v>105022.39999999999</c:v>
                </c:pt>
                <c:pt idx="142">
                  <c:v>106087.34999999999</c:v>
                </c:pt>
                <c:pt idx="143">
                  <c:v>107158.29</c:v>
                </c:pt>
                <c:pt idx="144">
                  <c:v>108235.26</c:v>
                </c:pt>
                <c:pt idx="145">
                  <c:v>109318.28</c:v>
                </c:pt>
                <c:pt idx="146">
                  <c:v>110407.4</c:v>
                </c:pt>
                <c:pt idx="147">
                  <c:v>111502.64</c:v>
                </c:pt>
                <c:pt idx="148">
                  <c:v>112604.04</c:v>
                </c:pt>
                <c:pt idx="149">
                  <c:v>113711.64</c:v>
                </c:pt>
                <c:pt idx="150">
                  <c:v>114825.47</c:v>
                </c:pt>
                <c:pt idx="151">
                  <c:v>115945.56</c:v>
                </c:pt>
                <c:pt idx="152">
                  <c:v>117071.95</c:v>
                </c:pt>
                <c:pt idx="153">
                  <c:v>118204.68</c:v>
                </c:pt>
                <c:pt idx="154">
                  <c:v>119343.78</c:v>
                </c:pt>
                <c:pt idx="155">
                  <c:v>120489.29</c:v>
                </c:pt>
                <c:pt idx="156">
                  <c:v>121641.23999999999</c:v>
                </c:pt>
                <c:pt idx="157">
                  <c:v>122799.66999999998</c:v>
                </c:pt>
                <c:pt idx="158">
                  <c:v>123964.61999999998</c:v>
                </c:pt>
                <c:pt idx="159">
                  <c:v>125136.11999999998</c:v>
                </c:pt>
                <c:pt idx="160">
                  <c:v>126314.20999999998</c:v>
                </c:pt>
                <c:pt idx="161">
                  <c:v>127498.92999999998</c:v>
                </c:pt>
                <c:pt idx="162">
                  <c:v>128690.30999999998</c:v>
                </c:pt>
                <c:pt idx="163">
                  <c:v>129888.38999999998</c:v>
                </c:pt>
                <c:pt idx="164">
                  <c:v>131093.21</c:v>
                </c:pt>
                <c:pt idx="165">
                  <c:v>132304.81</c:v>
                </c:pt>
                <c:pt idx="166">
                  <c:v>133523.22</c:v>
                </c:pt>
                <c:pt idx="167">
                  <c:v>134748.49</c:v>
                </c:pt>
                <c:pt idx="168">
                  <c:v>135980.65</c:v>
                </c:pt>
                <c:pt idx="169">
                  <c:v>137219.74</c:v>
                </c:pt>
                <c:pt idx="170">
                  <c:v>138465.79999999999</c:v>
                </c:pt>
                <c:pt idx="171">
                  <c:v>139718.87</c:v>
                </c:pt>
                <c:pt idx="172">
                  <c:v>140978.99</c:v>
                </c:pt>
                <c:pt idx="173">
                  <c:v>142246.19999999998</c:v>
                </c:pt>
                <c:pt idx="174">
                  <c:v>143520.52999999997</c:v>
                </c:pt>
                <c:pt idx="175">
                  <c:v>144802.02999999997</c:v>
                </c:pt>
                <c:pt idx="176">
                  <c:v>146090.73999999996</c:v>
                </c:pt>
                <c:pt idx="177">
                  <c:v>147386.69999999995</c:v>
                </c:pt>
                <c:pt idx="178">
                  <c:v>148689.94999999995</c:v>
                </c:pt>
                <c:pt idx="179">
                  <c:v>149999.99999999988</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1-3CF2-42F6-B874-E61557505B0D}"/>
            </c:ext>
          </c:extLst>
        </c:ser>
        <c:ser>
          <c:idx val="1"/>
          <c:order val="2"/>
          <c:tx>
            <c:v>Cumulative Interest</c:v>
          </c:tx>
          <c:spPr>
            <a:ln w="25400">
              <a:solidFill>
                <a:srgbClr val="FF0000"/>
              </a:solidFill>
              <a:prstDash val="solid"/>
            </a:ln>
          </c:spPr>
          <c:marker>
            <c:symbol val="none"/>
          </c:marker>
          <c:xVal>
            <c:strRef>
              <c:f>Tabulated!$A$33:$A$513</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Tabulated!$I$33:$I$513</c:f>
              <c:numCache>
                <c:formatCode>#,##0.00</c:formatCode>
                <c:ptCount val="481"/>
                <c:pt idx="0">
                  <c:v>812.5</c:v>
                </c:pt>
                <c:pt idx="1">
                  <c:v>1622.3200000000002</c:v>
                </c:pt>
                <c:pt idx="2">
                  <c:v>2429.4500000000003</c:v>
                </c:pt>
                <c:pt idx="3">
                  <c:v>3233.88</c:v>
                </c:pt>
                <c:pt idx="4">
                  <c:v>4035.59</c:v>
                </c:pt>
                <c:pt idx="5">
                  <c:v>4834.5600000000004</c:v>
                </c:pt>
                <c:pt idx="6">
                  <c:v>5630.7800000000007</c:v>
                </c:pt>
                <c:pt idx="7">
                  <c:v>6424.2400000000007</c:v>
                </c:pt>
                <c:pt idx="8">
                  <c:v>7214.920000000001</c:v>
                </c:pt>
                <c:pt idx="9">
                  <c:v>8002.8000000000011</c:v>
                </c:pt>
                <c:pt idx="10">
                  <c:v>8787.8700000000008</c:v>
                </c:pt>
                <c:pt idx="11">
                  <c:v>9570.1200000000008</c:v>
                </c:pt>
                <c:pt idx="12">
                  <c:v>10349.530000000001</c:v>
                </c:pt>
                <c:pt idx="13">
                  <c:v>11126.08</c:v>
                </c:pt>
                <c:pt idx="14">
                  <c:v>11899.76</c:v>
                </c:pt>
                <c:pt idx="15">
                  <c:v>12670.55</c:v>
                </c:pt>
                <c:pt idx="16">
                  <c:v>13438.439999999999</c:v>
                </c:pt>
                <c:pt idx="17">
                  <c:v>14203.409999999998</c:v>
                </c:pt>
                <c:pt idx="18">
                  <c:v>14965.449999999997</c:v>
                </c:pt>
                <c:pt idx="19">
                  <c:v>15724.539999999997</c:v>
                </c:pt>
                <c:pt idx="20">
                  <c:v>16480.659999999996</c:v>
                </c:pt>
                <c:pt idx="21">
                  <c:v>17233.799999999996</c:v>
                </c:pt>
                <c:pt idx="22">
                  <c:v>17983.939999999995</c:v>
                </c:pt>
                <c:pt idx="23">
                  <c:v>18731.059999999994</c:v>
                </c:pt>
                <c:pt idx="24">
                  <c:v>19475.149999999994</c:v>
                </c:pt>
                <c:pt idx="25">
                  <c:v>20216.199999999993</c:v>
                </c:pt>
                <c:pt idx="26">
                  <c:v>20954.179999999993</c:v>
                </c:pt>
                <c:pt idx="27">
                  <c:v>21689.079999999994</c:v>
                </c:pt>
                <c:pt idx="28">
                  <c:v>22420.889999999996</c:v>
                </c:pt>
                <c:pt idx="29">
                  <c:v>23149.579999999994</c:v>
                </c:pt>
                <c:pt idx="30">
                  <c:v>23875.139999999996</c:v>
                </c:pt>
                <c:pt idx="31">
                  <c:v>24597.549999999996</c:v>
                </c:pt>
                <c:pt idx="32">
                  <c:v>25316.799999999996</c:v>
                </c:pt>
                <c:pt idx="33">
                  <c:v>26032.869999999995</c:v>
                </c:pt>
                <c:pt idx="34">
                  <c:v>26745.739999999994</c:v>
                </c:pt>
                <c:pt idx="35">
                  <c:v>27455.389999999996</c:v>
                </c:pt>
                <c:pt idx="36">
                  <c:v>28107.469999999998</c:v>
                </c:pt>
                <c:pt idx="37">
                  <c:v>28756.449999999997</c:v>
                </c:pt>
                <c:pt idx="38">
                  <c:v>29402.309999999998</c:v>
                </c:pt>
                <c:pt idx="39">
                  <c:v>30045.03</c:v>
                </c:pt>
                <c:pt idx="40">
                  <c:v>30684.6</c:v>
                </c:pt>
                <c:pt idx="41">
                  <c:v>31374.039999999997</c:v>
                </c:pt>
                <c:pt idx="42">
                  <c:v>32060.139999999996</c:v>
                </c:pt>
                <c:pt idx="43">
                  <c:v>32742.889999999996</c:v>
                </c:pt>
                <c:pt idx="44">
                  <c:v>33422.259999999995</c:v>
                </c:pt>
                <c:pt idx="45">
                  <c:v>34098.239999999998</c:v>
                </c:pt>
                <c:pt idx="46">
                  <c:v>34770.81</c:v>
                </c:pt>
                <c:pt idx="47">
                  <c:v>35439.949999999997</c:v>
                </c:pt>
                <c:pt idx="48">
                  <c:v>36080.039999999994</c:v>
                </c:pt>
                <c:pt idx="49">
                  <c:v>36716.749999999993</c:v>
                </c:pt>
                <c:pt idx="50">
                  <c:v>37350.05999999999</c:v>
                </c:pt>
                <c:pt idx="51">
                  <c:v>37979.94999999999</c:v>
                </c:pt>
                <c:pt idx="52">
                  <c:v>38606.399999999987</c:v>
                </c:pt>
                <c:pt idx="53">
                  <c:v>39229.389999999985</c:v>
                </c:pt>
                <c:pt idx="54">
                  <c:v>39848.909999999982</c:v>
                </c:pt>
                <c:pt idx="55">
                  <c:v>40464.939999999981</c:v>
                </c:pt>
                <c:pt idx="56">
                  <c:v>41077.459999999977</c:v>
                </c:pt>
                <c:pt idx="57">
                  <c:v>41686.449999999975</c:v>
                </c:pt>
                <c:pt idx="58">
                  <c:v>42291.899999999972</c:v>
                </c:pt>
                <c:pt idx="59">
                  <c:v>42893.77999999997</c:v>
                </c:pt>
                <c:pt idx="60">
                  <c:v>43492.079999999973</c:v>
                </c:pt>
                <c:pt idx="61">
                  <c:v>44086.77999999997</c:v>
                </c:pt>
                <c:pt idx="62">
                  <c:v>44677.859999999971</c:v>
                </c:pt>
                <c:pt idx="63">
                  <c:v>45265.299999999974</c:v>
                </c:pt>
                <c:pt idx="64">
                  <c:v>45849.079999999973</c:v>
                </c:pt>
                <c:pt idx="65">
                  <c:v>46475.589999999975</c:v>
                </c:pt>
                <c:pt idx="66">
                  <c:v>47098.209999999977</c:v>
                </c:pt>
                <c:pt idx="67">
                  <c:v>47716.919999999976</c:v>
                </c:pt>
                <c:pt idx="68">
                  <c:v>48331.699999999975</c:v>
                </c:pt>
                <c:pt idx="69">
                  <c:v>48942.519999999975</c:v>
                </c:pt>
                <c:pt idx="70">
                  <c:v>49549.369999999974</c:v>
                </c:pt>
                <c:pt idx="71">
                  <c:v>50152.219999999972</c:v>
                </c:pt>
                <c:pt idx="72">
                  <c:v>50751.039999999972</c:v>
                </c:pt>
                <c:pt idx="73">
                  <c:v>51345.819999999971</c:v>
                </c:pt>
                <c:pt idx="74">
                  <c:v>51936.52999999997</c:v>
                </c:pt>
                <c:pt idx="75">
                  <c:v>52523.149999999972</c:v>
                </c:pt>
                <c:pt idx="76">
                  <c:v>53105.659999999974</c:v>
                </c:pt>
                <c:pt idx="77">
                  <c:v>53684.029999999977</c:v>
                </c:pt>
                <c:pt idx="78">
                  <c:v>54258.239999999976</c:v>
                </c:pt>
                <c:pt idx="79">
                  <c:v>54828.269999999975</c:v>
                </c:pt>
                <c:pt idx="80">
                  <c:v>55394.089999999975</c:v>
                </c:pt>
                <c:pt idx="81">
                  <c:v>55955.679999999971</c:v>
                </c:pt>
                <c:pt idx="82">
                  <c:v>56513.009999999973</c:v>
                </c:pt>
                <c:pt idx="83">
                  <c:v>57066.059999999976</c:v>
                </c:pt>
                <c:pt idx="84">
                  <c:v>57614.809999999976</c:v>
                </c:pt>
                <c:pt idx="85">
                  <c:v>58159.239999999976</c:v>
                </c:pt>
                <c:pt idx="86">
                  <c:v>58699.309999999976</c:v>
                </c:pt>
                <c:pt idx="87">
                  <c:v>59235.009999999973</c:v>
                </c:pt>
                <c:pt idx="88">
                  <c:v>59766.309999999976</c:v>
                </c:pt>
                <c:pt idx="89">
                  <c:v>60293.179999999978</c:v>
                </c:pt>
                <c:pt idx="90">
                  <c:v>60815.599999999977</c:v>
                </c:pt>
                <c:pt idx="91">
                  <c:v>61333.549999999974</c:v>
                </c:pt>
                <c:pt idx="92">
                  <c:v>61846.999999999971</c:v>
                </c:pt>
                <c:pt idx="93">
                  <c:v>62355.919999999969</c:v>
                </c:pt>
                <c:pt idx="94">
                  <c:v>62860.289999999972</c:v>
                </c:pt>
                <c:pt idx="95">
                  <c:v>63360.089999999975</c:v>
                </c:pt>
                <c:pt idx="96">
                  <c:v>63855.279999999977</c:v>
                </c:pt>
                <c:pt idx="97">
                  <c:v>64345.849999999977</c:v>
                </c:pt>
                <c:pt idx="98">
                  <c:v>64831.75999999998</c:v>
                </c:pt>
                <c:pt idx="99">
                  <c:v>65312.989999999983</c:v>
                </c:pt>
                <c:pt idx="100">
                  <c:v>65789.51999999999</c:v>
                </c:pt>
                <c:pt idx="101">
                  <c:v>66261.309999999983</c:v>
                </c:pt>
                <c:pt idx="102">
                  <c:v>66728.339999999982</c:v>
                </c:pt>
                <c:pt idx="103">
                  <c:v>67190.589999999982</c:v>
                </c:pt>
                <c:pt idx="104">
                  <c:v>67648.019999999975</c:v>
                </c:pt>
                <c:pt idx="105">
                  <c:v>68100.609999999971</c:v>
                </c:pt>
                <c:pt idx="106">
                  <c:v>68548.339999999967</c:v>
                </c:pt>
                <c:pt idx="107">
                  <c:v>68991.169999999969</c:v>
                </c:pt>
                <c:pt idx="108">
                  <c:v>69429.079999999973</c:v>
                </c:pt>
                <c:pt idx="109">
                  <c:v>69862.039999999979</c:v>
                </c:pt>
                <c:pt idx="110">
                  <c:v>70290.019999999975</c:v>
                </c:pt>
                <c:pt idx="111">
                  <c:v>70712.989999999976</c:v>
                </c:pt>
                <c:pt idx="112">
                  <c:v>71130.929999999978</c:v>
                </c:pt>
                <c:pt idx="113">
                  <c:v>71543.809999999983</c:v>
                </c:pt>
                <c:pt idx="114">
                  <c:v>71951.599999999977</c:v>
                </c:pt>
                <c:pt idx="115">
                  <c:v>72354.269999999975</c:v>
                </c:pt>
                <c:pt idx="116">
                  <c:v>72751.789999999979</c:v>
                </c:pt>
                <c:pt idx="117">
                  <c:v>73144.129999999976</c:v>
                </c:pt>
                <c:pt idx="118">
                  <c:v>73531.25999999998</c:v>
                </c:pt>
                <c:pt idx="119">
                  <c:v>73913.159999999974</c:v>
                </c:pt>
                <c:pt idx="120">
                  <c:v>74289.789999999979</c:v>
                </c:pt>
                <c:pt idx="121">
                  <c:v>74661.129999999976</c:v>
                </c:pt>
                <c:pt idx="122">
                  <c:v>75027.13999999997</c:v>
                </c:pt>
                <c:pt idx="123">
                  <c:v>75387.799999999974</c:v>
                </c:pt>
                <c:pt idx="124">
                  <c:v>75743.069999999978</c:v>
                </c:pt>
                <c:pt idx="125">
                  <c:v>76092.929999999978</c:v>
                </c:pt>
                <c:pt idx="126">
                  <c:v>76437.339999999982</c:v>
                </c:pt>
                <c:pt idx="127">
                  <c:v>76776.279999999984</c:v>
                </c:pt>
                <c:pt idx="128">
                  <c:v>77109.709999999977</c:v>
                </c:pt>
                <c:pt idx="129">
                  <c:v>77437.599999999977</c:v>
                </c:pt>
                <c:pt idx="130">
                  <c:v>77759.919999999984</c:v>
                </c:pt>
                <c:pt idx="131">
                  <c:v>78076.639999999985</c:v>
                </c:pt>
                <c:pt idx="132">
                  <c:v>78387.729999999981</c:v>
                </c:pt>
                <c:pt idx="133">
                  <c:v>78693.159999999974</c:v>
                </c:pt>
                <c:pt idx="134">
                  <c:v>78992.88999999997</c:v>
                </c:pt>
                <c:pt idx="135">
                  <c:v>79286.88999999997</c:v>
                </c:pt>
                <c:pt idx="136">
                  <c:v>79575.129999999976</c:v>
                </c:pt>
                <c:pt idx="137">
                  <c:v>79857.579999999973</c:v>
                </c:pt>
                <c:pt idx="138">
                  <c:v>80134.209999999977</c:v>
                </c:pt>
                <c:pt idx="139">
                  <c:v>80404.979999999981</c:v>
                </c:pt>
                <c:pt idx="140">
                  <c:v>80669.859999999986</c:v>
                </c:pt>
                <c:pt idx="141">
                  <c:v>80928.819999999992</c:v>
                </c:pt>
                <c:pt idx="142">
                  <c:v>81181.819999999992</c:v>
                </c:pt>
                <c:pt idx="143">
                  <c:v>81428.829999999987</c:v>
                </c:pt>
                <c:pt idx="144">
                  <c:v>81669.809999999983</c:v>
                </c:pt>
                <c:pt idx="145">
                  <c:v>81904.739999999976</c:v>
                </c:pt>
                <c:pt idx="146">
                  <c:v>82133.569999999978</c:v>
                </c:pt>
                <c:pt idx="147">
                  <c:v>82356.279999999984</c:v>
                </c:pt>
                <c:pt idx="148">
                  <c:v>82572.829999999987</c:v>
                </c:pt>
                <c:pt idx="149">
                  <c:v>82783.179999999993</c:v>
                </c:pt>
                <c:pt idx="150">
                  <c:v>82987.299999999988</c:v>
                </c:pt>
                <c:pt idx="151">
                  <c:v>83185.159999999989</c:v>
                </c:pt>
                <c:pt idx="152">
                  <c:v>83376.719999999987</c:v>
                </c:pt>
                <c:pt idx="153">
                  <c:v>83561.939999999988</c:v>
                </c:pt>
                <c:pt idx="154">
                  <c:v>83740.789999999994</c:v>
                </c:pt>
                <c:pt idx="155">
                  <c:v>83913.23</c:v>
                </c:pt>
                <c:pt idx="156">
                  <c:v>84079.23</c:v>
                </c:pt>
                <c:pt idx="157">
                  <c:v>84238.75</c:v>
                </c:pt>
                <c:pt idx="158">
                  <c:v>84391.75</c:v>
                </c:pt>
                <c:pt idx="159">
                  <c:v>84538.2</c:v>
                </c:pt>
                <c:pt idx="160">
                  <c:v>84678.06</c:v>
                </c:pt>
                <c:pt idx="161">
                  <c:v>84811.29</c:v>
                </c:pt>
                <c:pt idx="162">
                  <c:v>84937.86</c:v>
                </c:pt>
                <c:pt idx="163">
                  <c:v>85057.73</c:v>
                </c:pt>
                <c:pt idx="164">
                  <c:v>85170.86</c:v>
                </c:pt>
                <c:pt idx="165">
                  <c:v>85277.21</c:v>
                </c:pt>
                <c:pt idx="166">
                  <c:v>85376.75</c:v>
                </c:pt>
                <c:pt idx="167">
                  <c:v>85469.43</c:v>
                </c:pt>
                <c:pt idx="168">
                  <c:v>85555.219999999987</c:v>
                </c:pt>
                <c:pt idx="169">
                  <c:v>85634.079999999987</c:v>
                </c:pt>
                <c:pt idx="170">
                  <c:v>85705.969999999987</c:v>
                </c:pt>
                <c:pt idx="171">
                  <c:v>85770.849999999991</c:v>
                </c:pt>
                <c:pt idx="172">
                  <c:v>85828.68</c:v>
                </c:pt>
                <c:pt idx="173">
                  <c:v>85879.42</c:v>
                </c:pt>
                <c:pt idx="174">
                  <c:v>85923.04</c:v>
                </c:pt>
                <c:pt idx="175">
                  <c:v>85959.489999999991</c:v>
                </c:pt>
                <c:pt idx="176">
                  <c:v>85988.73</c:v>
                </c:pt>
                <c:pt idx="177">
                  <c:v>86010.72</c:v>
                </c:pt>
                <c:pt idx="178">
                  <c:v>86025.42</c:v>
                </c:pt>
                <c:pt idx="179">
                  <c:v>86032.79</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2-3CF2-42F6-B874-E61557505B0D}"/>
            </c:ext>
          </c:extLst>
        </c:ser>
        <c:dLbls>
          <c:showLegendKey val="0"/>
          <c:showVal val="0"/>
          <c:showCatName val="0"/>
          <c:showSerName val="0"/>
          <c:showPercent val="0"/>
          <c:showBubbleSize val="0"/>
        </c:dLbls>
        <c:axId val="242378624"/>
        <c:axId val="242390144"/>
      </c:scatterChart>
      <c:valAx>
        <c:axId val="24237862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2373891191927067"/>
              <c:y val="0.784093809532616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90144"/>
        <c:crosses val="autoZero"/>
        <c:crossBetween val="midCat"/>
      </c:valAx>
      <c:valAx>
        <c:axId val="242390144"/>
        <c:scaling>
          <c:orientation val="minMax"/>
          <c:min val="0"/>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2378624"/>
        <c:crosses val="autoZero"/>
        <c:crossBetween val="midCat"/>
      </c:valAx>
      <c:spPr>
        <a:noFill/>
        <a:ln w="25400">
          <a:noFill/>
        </a:ln>
      </c:spPr>
    </c:plotArea>
    <c:legend>
      <c:legendPos val="r"/>
      <c:layout>
        <c:manualLayout>
          <c:xMode val="edge"/>
          <c:yMode val="edge"/>
          <c:x val="0.3535362253793437"/>
          <c:y val="1.8939463998372388E-2"/>
          <c:w val="0.44444554047688922"/>
          <c:h val="0.227273567980468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625057897174619"/>
          <c:y val="0.10738255033557047"/>
          <c:w val="0.75582960218208017"/>
          <c:h val="0.65771812080536918"/>
        </c:manualLayout>
      </c:layout>
      <c:scatterChart>
        <c:scatterStyle val="smoothMarker"/>
        <c:varyColors val="0"/>
        <c:ser>
          <c:idx val="0"/>
          <c:order val="0"/>
          <c:tx>
            <c:v>Interest Rate History</c:v>
          </c:tx>
          <c:spPr>
            <a:ln w="25400">
              <a:solidFill>
                <a:srgbClr val="000080"/>
              </a:solidFill>
              <a:prstDash val="solid"/>
            </a:ln>
          </c:spPr>
          <c:marker>
            <c:symbol val="none"/>
          </c:marker>
          <c:xVal>
            <c:strRef>
              <c:f>Tabulated!$A$33:$A$513</c:f>
              <c:strCache>
                <c:ptCount val="1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strCache>
            </c:strRef>
          </c:xVal>
          <c:yVal>
            <c:numRef>
              <c:f>Tabulated!$C$33:$C$513</c:f>
              <c:numCache>
                <c:formatCode>0.000%</c:formatCode>
                <c:ptCount val="481"/>
                <c:pt idx="0">
                  <c:v>6.5000000000000002E-2</c:v>
                </c:pt>
                <c:pt idx="1">
                  <c:v>6.5000000000000002E-2</c:v>
                </c:pt>
                <c:pt idx="2">
                  <c:v>6.5000000000000002E-2</c:v>
                </c:pt>
                <c:pt idx="3">
                  <c:v>6.5000000000000002E-2</c:v>
                </c:pt>
                <c:pt idx="4">
                  <c:v>6.5000000000000002E-2</c:v>
                </c:pt>
                <c:pt idx="5">
                  <c:v>6.5000000000000002E-2</c:v>
                </c:pt>
                <c:pt idx="6">
                  <c:v>6.5000000000000002E-2</c:v>
                </c:pt>
                <c:pt idx="7">
                  <c:v>6.5000000000000002E-2</c:v>
                </c:pt>
                <c:pt idx="8">
                  <c:v>6.5000000000000002E-2</c:v>
                </c:pt>
                <c:pt idx="9">
                  <c:v>6.5000000000000002E-2</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6.5000000000000002E-2</c:v>
                </c:pt>
                <c:pt idx="18">
                  <c:v>6.5000000000000002E-2</c:v>
                </c:pt>
                <c:pt idx="19">
                  <c:v>6.5000000000000002E-2</c:v>
                </c:pt>
                <c:pt idx="20">
                  <c:v>6.5000000000000002E-2</c:v>
                </c:pt>
                <c:pt idx="21">
                  <c:v>6.5000000000000002E-2</c:v>
                </c:pt>
                <c:pt idx="22">
                  <c:v>6.5000000000000002E-2</c:v>
                </c:pt>
                <c:pt idx="23">
                  <c:v>6.5000000000000002E-2</c:v>
                </c:pt>
                <c:pt idx="24">
                  <c:v>6.5000000000000002E-2</c:v>
                </c:pt>
                <c:pt idx="25">
                  <c:v>6.5000000000000002E-2</c:v>
                </c:pt>
                <c:pt idx="26">
                  <c:v>6.5000000000000002E-2</c:v>
                </c:pt>
                <c:pt idx="27">
                  <c:v>6.5000000000000002E-2</c:v>
                </c:pt>
                <c:pt idx="28">
                  <c:v>6.5000000000000002E-2</c:v>
                </c:pt>
                <c:pt idx="29">
                  <c:v>6.5000000000000002E-2</c:v>
                </c:pt>
                <c:pt idx="30">
                  <c:v>6.5000000000000002E-2</c:v>
                </c:pt>
                <c:pt idx="31">
                  <c:v>6.5000000000000002E-2</c:v>
                </c:pt>
                <c:pt idx="32">
                  <c:v>6.5000000000000002E-2</c:v>
                </c:pt>
                <c:pt idx="33">
                  <c:v>6.5000000000000002E-2</c:v>
                </c:pt>
                <c:pt idx="34">
                  <c:v>6.5000000000000002E-2</c:v>
                </c:pt>
                <c:pt idx="35">
                  <c:v>6.5000000000000002E-2</c:v>
                </c:pt>
                <c:pt idx="36">
                  <c:v>0.06</c:v>
                </c:pt>
                <c:pt idx="37">
                  <c:v>0.06</c:v>
                </c:pt>
                <c:pt idx="38">
                  <c:v>0.06</c:v>
                </c:pt>
                <c:pt idx="39">
                  <c:v>0.06</c:v>
                </c:pt>
                <c:pt idx="40">
                  <c:v>0.06</c:v>
                </c:pt>
                <c:pt idx="41">
                  <c:v>6.5000000000000002E-2</c:v>
                </c:pt>
                <c:pt idx="42">
                  <c:v>6.5000000000000002E-2</c:v>
                </c:pt>
                <c:pt idx="43">
                  <c:v>6.5000000000000002E-2</c:v>
                </c:pt>
                <c:pt idx="44">
                  <c:v>6.5000000000000002E-2</c:v>
                </c:pt>
                <c:pt idx="45">
                  <c:v>6.5000000000000002E-2</c:v>
                </c:pt>
                <c:pt idx="46">
                  <c:v>6.5000000000000002E-2</c:v>
                </c:pt>
                <c:pt idx="47">
                  <c:v>6.5000000000000002E-2</c:v>
                </c:pt>
                <c:pt idx="48">
                  <c:v>6.25E-2</c:v>
                </c:pt>
                <c:pt idx="49">
                  <c:v>6.25E-2</c:v>
                </c:pt>
                <c:pt idx="50">
                  <c:v>6.25E-2</c:v>
                </c:pt>
                <c:pt idx="51">
                  <c:v>6.25E-2</c:v>
                </c:pt>
                <c:pt idx="52">
                  <c:v>6.25E-2</c:v>
                </c:pt>
                <c:pt idx="53">
                  <c:v>6.25E-2</c:v>
                </c:pt>
                <c:pt idx="54">
                  <c:v>6.25E-2</c:v>
                </c:pt>
                <c:pt idx="55">
                  <c:v>6.25E-2</c:v>
                </c:pt>
                <c:pt idx="56">
                  <c:v>6.25E-2</c:v>
                </c:pt>
                <c:pt idx="57">
                  <c:v>6.25E-2</c:v>
                </c:pt>
                <c:pt idx="58">
                  <c:v>6.25E-2</c:v>
                </c:pt>
                <c:pt idx="59">
                  <c:v>6.25E-2</c:v>
                </c:pt>
                <c:pt idx="60">
                  <c:v>6.25E-2</c:v>
                </c:pt>
                <c:pt idx="61">
                  <c:v>6.25E-2</c:v>
                </c:pt>
                <c:pt idx="62">
                  <c:v>6.25E-2</c:v>
                </c:pt>
                <c:pt idx="63">
                  <c:v>6.25E-2</c:v>
                </c:pt>
                <c:pt idx="64">
                  <c:v>6.25E-2</c:v>
                </c:pt>
                <c:pt idx="65">
                  <c:v>6.7500000000000004E-2</c:v>
                </c:pt>
                <c:pt idx="66">
                  <c:v>6.7500000000000004E-2</c:v>
                </c:pt>
                <c:pt idx="67">
                  <c:v>6.7500000000000004E-2</c:v>
                </c:pt>
                <c:pt idx="68">
                  <c:v>6.7500000000000004E-2</c:v>
                </c:pt>
                <c:pt idx="69">
                  <c:v>6.7500000000000004E-2</c:v>
                </c:pt>
                <c:pt idx="70">
                  <c:v>6.7500000000000004E-2</c:v>
                </c:pt>
                <c:pt idx="71">
                  <c:v>6.7500000000000004E-2</c:v>
                </c:pt>
                <c:pt idx="72">
                  <c:v>6.7500000000000004E-2</c:v>
                </c:pt>
                <c:pt idx="73">
                  <c:v>6.7500000000000004E-2</c:v>
                </c:pt>
                <c:pt idx="74">
                  <c:v>6.7500000000000004E-2</c:v>
                </c:pt>
                <c:pt idx="75">
                  <c:v>6.7500000000000004E-2</c:v>
                </c:pt>
                <c:pt idx="76">
                  <c:v>6.7500000000000004E-2</c:v>
                </c:pt>
                <c:pt idx="77">
                  <c:v>6.7500000000000004E-2</c:v>
                </c:pt>
                <c:pt idx="78">
                  <c:v>6.7500000000000004E-2</c:v>
                </c:pt>
                <c:pt idx="79">
                  <c:v>6.7500000000000004E-2</c:v>
                </c:pt>
                <c:pt idx="80">
                  <c:v>6.7500000000000004E-2</c:v>
                </c:pt>
                <c:pt idx="81">
                  <c:v>6.7500000000000004E-2</c:v>
                </c:pt>
                <c:pt idx="82">
                  <c:v>6.7500000000000004E-2</c:v>
                </c:pt>
                <c:pt idx="83">
                  <c:v>6.7500000000000004E-2</c:v>
                </c:pt>
                <c:pt idx="84">
                  <c:v>6.7500000000000004E-2</c:v>
                </c:pt>
                <c:pt idx="85">
                  <c:v>6.7500000000000004E-2</c:v>
                </c:pt>
                <c:pt idx="86">
                  <c:v>6.7500000000000004E-2</c:v>
                </c:pt>
                <c:pt idx="87">
                  <c:v>6.7500000000000004E-2</c:v>
                </c:pt>
                <c:pt idx="88">
                  <c:v>6.7500000000000004E-2</c:v>
                </c:pt>
                <c:pt idx="89">
                  <c:v>6.7500000000000004E-2</c:v>
                </c:pt>
                <c:pt idx="90">
                  <c:v>6.7500000000000004E-2</c:v>
                </c:pt>
                <c:pt idx="91">
                  <c:v>6.7500000000000004E-2</c:v>
                </c:pt>
                <c:pt idx="92">
                  <c:v>6.7500000000000004E-2</c:v>
                </c:pt>
                <c:pt idx="93">
                  <c:v>6.7500000000000004E-2</c:v>
                </c:pt>
                <c:pt idx="94">
                  <c:v>6.7500000000000004E-2</c:v>
                </c:pt>
                <c:pt idx="95">
                  <c:v>6.7500000000000004E-2</c:v>
                </c:pt>
                <c:pt idx="96">
                  <c:v>6.7500000000000004E-2</c:v>
                </c:pt>
                <c:pt idx="97">
                  <c:v>6.7500000000000004E-2</c:v>
                </c:pt>
                <c:pt idx="98">
                  <c:v>6.7500000000000004E-2</c:v>
                </c:pt>
                <c:pt idx="99">
                  <c:v>6.7500000000000004E-2</c:v>
                </c:pt>
                <c:pt idx="100">
                  <c:v>6.7500000000000004E-2</c:v>
                </c:pt>
                <c:pt idx="101">
                  <c:v>6.7500000000000004E-2</c:v>
                </c:pt>
                <c:pt idx="102">
                  <c:v>6.7500000000000004E-2</c:v>
                </c:pt>
                <c:pt idx="103">
                  <c:v>6.7500000000000004E-2</c:v>
                </c:pt>
                <c:pt idx="104">
                  <c:v>6.7500000000000004E-2</c:v>
                </c:pt>
                <c:pt idx="105">
                  <c:v>6.7500000000000004E-2</c:v>
                </c:pt>
                <c:pt idx="106">
                  <c:v>6.7500000000000004E-2</c:v>
                </c:pt>
                <c:pt idx="107">
                  <c:v>6.7500000000000004E-2</c:v>
                </c:pt>
                <c:pt idx="108">
                  <c:v>6.7500000000000004E-2</c:v>
                </c:pt>
                <c:pt idx="109">
                  <c:v>6.7500000000000004E-2</c:v>
                </c:pt>
                <c:pt idx="110">
                  <c:v>6.7500000000000004E-2</c:v>
                </c:pt>
                <c:pt idx="111">
                  <c:v>6.7500000000000004E-2</c:v>
                </c:pt>
                <c:pt idx="112">
                  <c:v>6.7500000000000004E-2</c:v>
                </c:pt>
                <c:pt idx="113">
                  <c:v>6.7500000000000004E-2</c:v>
                </c:pt>
                <c:pt idx="114">
                  <c:v>6.7500000000000004E-2</c:v>
                </c:pt>
                <c:pt idx="115">
                  <c:v>6.7500000000000004E-2</c:v>
                </c:pt>
                <c:pt idx="116">
                  <c:v>6.7500000000000004E-2</c:v>
                </c:pt>
                <c:pt idx="117">
                  <c:v>6.7500000000000004E-2</c:v>
                </c:pt>
                <c:pt idx="118">
                  <c:v>6.7500000000000004E-2</c:v>
                </c:pt>
                <c:pt idx="119">
                  <c:v>6.7500000000000004E-2</c:v>
                </c:pt>
                <c:pt idx="120">
                  <c:v>6.7500000000000004E-2</c:v>
                </c:pt>
                <c:pt idx="121">
                  <c:v>6.7500000000000004E-2</c:v>
                </c:pt>
                <c:pt idx="122">
                  <c:v>6.7500000000000004E-2</c:v>
                </c:pt>
                <c:pt idx="123">
                  <c:v>6.7500000000000004E-2</c:v>
                </c:pt>
                <c:pt idx="124">
                  <c:v>6.7500000000000004E-2</c:v>
                </c:pt>
                <c:pt idx="125">
                  <c:v>6.7500000000000004E-2</c:v>
                </c:pt>
                <c:pt idx="126">
                  <c:v>6.7500000000000004E-2</c:v>
                </c:pt>
                <c:pt idx="127">
                  <c:v>6.7500000000000004E-2</c:v>
                </c:pt>
                <c:pt idx="128">
                  <c:v>6.7500000000000004E-2</c:v>
                </c:pt>
                <c:pt idx="129">
                  <c:v>6.7500000000000004E-2</c:v>
                </c:pt>
                <c:pt idx="130">
                  <c:v>6.7500000000000004E-2</c:v>
                </c:pt>
                <c:pt idx="131">
                  <c:v>6.7500000000000004E-2</c:v>
                </c:pt>
                <c:pt idx="132">
                  <c:v>6.7500000000000004E-2</c:v>
                </c:pt>
                <c:pt idx="133">
                  <c:v>6.7500000000000004E-2</c:v>
                </c:pt>
                <c:pt idx="134">
                  <c:v>6.7500000000000004E-2</c:v>
                </c:pt>
                <c:pt idx="135">
                  <c:v>6.7500000000000004E-2</c:v>
                </c:pt>
                <c:pt idx="136">
                  <c:v>6.7500000000000004E-2</c:v>
                </c:pt>
                <c:pt idx="137">
                  <c:v>6.7500000000000004E-2</c:v>
                </c:pt>
                <c:pt idx="138">
                  <c:v>6.7500000000000004E-2</c:v>
                </c:pt>
                <c:pt idx="139">
                  <c:v>6.7500000000000004E-2</c:v>
                </c:pt>
                <c:pt idx="140">
                  <c:v>6.7500000000000004E-2</c:v>
                </c:pt>
                <c:pt idx="141">
                  <c:v>6.7500000000000004E-2</c:v>
                </c:pt>
                <c:pt idx="142">
                  <c:v>6.7500000000000004E-2</c:v>
                </c:pt>
                <c:pt idx="143">
                  <c:v>6.7500000000000004E-2</c:v>
                </c:pt>
                <c:pt idx="144">
                  <c:v>6.7500000000000004E-2</c:v>
                </c:pt>
                <c:pt idx="145">
                  <c:v>6.7500000000000004E-2</c:v>
                </c:pt>
                <c:pt idx="146">
                  <c:v>6.7500000000000004E-2</c:v>
                </c:pt>
                <c:pt idx="147">
                  <c:v>6.7500000000000004E-2</c:v>
                </c:pt>
                <c:pt idx="148">
                  <c:v>6.7500000000000004E-2</c:v>
                </c:pt>
                <c:pt idx="149">
                  <c:v>6.7500000000000004E-2</c:v>
                </c:pt>
                <c:pt idx="150">
                  <c:v>6.7500000000000004E-2</c:v>
                </c:pt>
                <c:pt idx="151">
                  <c:v>6.7500000000000004E-2</c:v>
                </c:pt>
                <c:pt idx="152">
                  <c:v>6.7500000000000004E-2</c:v>
                </c:pt>
                <c:pt idx="153">
                  <c:v>6.7500000000000004E-2</c:v>
                </c:pt>
                <c:pt idx="154">
                  <c:v>6.7500000000000004E-2</c:v>
                </c:pt>
                <c:pt idx="155">
                  <c:v>6.7500000000000004E-2</c:v>
                </c:pt>
                <c:pt idx="156">
                  <c:v>6.7500000000000004E-2</c:v>
                </c:pt>
                <c:pt idx="157">
                  <c:v>6.7500000000000004E-2</c:v>
                </c:pt>
                <c:pt idx="158">
                  <c:v>6.7500000000000004E-2</c:v>
                </c:pt>
                <c:pt idx="159">
                  <c:v>6.7500000000000004E-2</c:v>
                </c:pt>
                <c:pt idx="160">
                  <c:v>6.7500000000000004E-2</c:v>
                </c:pt>
                <c:pt idx="161">
                  <c:v>6.7500000000000004E-2</c:v>
                </c:pt>
                <c:pt idx="162">
                  <c:v>6.7500000000000004E-2</c:v>
                </c:pt>
                <c:pt idx="163">
                  <c:v>6.7500000000000004E-2</c:v>
                </c:pt>
                <c:pt idx="164">
                  <c:v>6.7500000000000004E-2</c:v>
                </c:pt>
                <c:pt idx="165">
                  <c:v>6.7500000000000004E-2</c:v>
                </c:pt>
                <c:pt idx="166">
                  <c:v>6.7500000000000004E-2</c:v>
                </c:pt>
                <c:pt idx="167">
                  <c:v>6.7500000000000004E-2</c:v>
                </c:pt>
                <c:pt idx="168">
                  <c:v>6.7500000000000004E-2</c:v>
                </c:pt>
                <c:pt idx="169">
                  <c:v>6.7500000000000004E-2</c:v>
                </c:pt>
                <c:pt idx="170">
                  <c:v>6.7500000000000004E-2</c:v>
                </c:pt>
                <c:pt idx="171">
                  <c:v>6.7500000000000004E-2</c:v>
                </c:pt>
                <c:pt idx="172">
                  <c:v>6.7500000000000004E-2</c:v>
                </c:pt>
                <c:pt idx="173">
                  <c:v>6.7500000000000004E-2</c:v>
                </c:pt>
                <c:pt idx="174">
                  <c:v>6.7500000000000004E-2</c:v>
                </c:pt>
                <c:pt idx="175">
                  <c:v>6.7500000000000004E-2</c:v>
                </c:pt>
                <c:pt idx="176">
                  <c:v>6.7500000000000004E-2</c:v>
                </c:pt>
                <c:pt idx="177">
                  <c:v>6.7500000000000004E-2</c:v>
                </c:pt>
                <c:pt idx="178">
                  <c:v>6.7500000000000004E-2</c:v>
                </c:pt>
                <c:pt idx="179">
                  <c:v>6.7500000000000004E-2</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numCache>
            </c:numRef>
          </c:yVal>
          <c:smooth val="1"/>
          <c:extLst>
            <c:ext xmlns:c16="http://schemas.microsoft.com/office/drawing/2014/chart" uri="{C3380CC4-5D6E-409C-BE32-E72D297353CC}">
              <c16:uniqueId val="{00000000-97C8-4972-882E-48A4FD930878}"/>
            </c:ext>
          </c:extLst>
        </c:ser>
        <c:dLbls>
          <c:showLegendKey val="0"/>
          <c:showVal val="0"/>
          <c:showCatName val="0"/>
          <c:showSerName val="0"/>
          <c:showPercent val="0"/>
          <c:showBubbleSize val="0"/>
        </c:dLbls>
        <c:axId val="246363264"/>
        <c:axId val="246365184"/>
      </c:scatterChart>
      <c:valAx>
        <c:axId val="2463632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Month</a:t>
                </a:r>
              </a:p>
            </c:rich>
          </c:tx>
          <c:layout>
            <c:manualLayout>
              <c:xMode val="edge"/>
              <c:yMode val="edge"/>
              <c:x val="0.6175726178249602"/>
              <c:y val="0.610738255033557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5184"/>
        <c:crosses val="autoZero"/>
        <c:crossBetween val="midCat"/>
      </c:valAx>
      <c:valAx>
        <c:axId val="24636518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a:t>Interest Rate</a:t>
                </a:r>
              </a:p>
            </c:rich>
          </c:tx>
          <c:layout>
            <c:manualLayout>
              <c:xMode val="edge"/>
              <c:yMode val="edge"/>
              <c:x val="7.4226751067881219E-3"/>
              <c:y val="0.19463116452548695"/>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6363264"/>
        <c:crosses val="autoZero"/>
        <c:crossBetween val="midCat"/>
      </c:valAx>
      <c:spPr>
        <a:noFill/>
        <a:ln w="25400">
          <a:noFill/>
        </a:ln>
      </c:spPr>
    </c:plotArea>
    <c:legend>
      <c:legendPos val="r"/>
      <c:layout>
        <c:manualLayout>
          <c:xMode val="edge"/>
          <c:yMode val="edge"/>
          <c:x val="0.22997474052896008"/>
          <c:y val="3.3557046979865772E-2"/>
          <c:w val="0.3927658489932801"/>
          <c:h val="0.16107382550335569"/>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www.vertex42.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vertex42.com/" TargetMode="Externa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absolute">
    <xdr:from>
      <xdr:col>4</xdr:col>
      <xdr:colOff>400050</xdr:colOff>
      <xdr:row>2</xdr:row>
      <xdr:rowOff>19050</xdr:rowOff>
    </xdr:from>
    <xdr:to>
      <xdr:col>9</xdr:col>
      <xdr:colOff>571500</xdr:colOff>
      <xdr:row>15</xdr:row>
      <xdr:rowOff>133350</xdr:rowOff>
    </xdr:to>
    <xdr:graphicFrame macro="">
      <xdr:nvGraphicFramePr>
        <xdr:cNvPr id="6666" name="Chart 2570">
          <a:extLst>
            <a:ext uri="{FF2B5EF4-FFF2-40B4-BE49-F238E27FC236}">
              <a16:creationId xmlns:a16="http://schemas.microsoft.com/office/drawing/2014/main" id="{00000000-0008-0000-0000-00000A1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495300</xdr:colOff>
      <xdr:row>16</xdr:row>
      <xdr:rowOff>47625</xdr:rowOff>
    </xdr:from>
    <xdr:to>
      <xdr:col>9</xdr:col>
      <xdr:colOff>581025</xdr:colOff>
      <xdr:row>23</xdr:row>
      <xdr:rowOff>152400</xdr:rowOff>
    </xdr:to>
    <xdr:graphicFrame macro="">
      <xdr:nvGraphicFramePr>
        <xdr:cNvPr id="6687" name="Chart 2591">
          <a:extLst>
            <a:ext uri="{FF2B5EF4-FFF2-40B4-BE49-F238E27FC236}">
              <a16:creationId xmlns:a16="http://schemas.microsoft.com/office/drawing/2014/main" id="{00000000-0008-0000-0000-00001F1A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142875</xdr:colOff>
      <xdr:row>0</xdr:row>
      <xdr:rowOff>28575</xdr:rowOff>
    </xdr:from>
    <xdr:to>
      <xdr:col>9</xdr:col>
      <xdr:colOff>730876</xdr:colOff>
      <xdr:row>0</xdr:row>
      <xdr:rowOff>333401</xdr:rowOff>
    </xdr:to>
    <xdr:pic>
      <xdr:nvPicPr>
        <xdr:cNvPr id="2" name="Picture 1">
          <a:hlinkClick xmlns:r="http://schemas.openxmlformats.org/officeDocument/2006/relationships" r:id="rId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a:stretch>
          <a:fillRect/>
        </a:stretch>
      </xdr:blipFill>
      <xdr:spPr>
        <a:xfrm>
          <a:off x="5724525" y="28575"/>
          <a:ext cx="1359526" cy="3048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314325</xdr:colOff>
      <xdr:row>2</xdr:row>
      <xdr:rowOff>19050</xdr:rowOff>
    </xdr:from>
    <xdr:to>
      <xdr:col>9</xdr:col>
      <xdr:colOff>571500</xdr:colOff>
      <xdr:row>15</xdr:row>
      <xdr:rowOff>123825</xdr:rowOff>
    </xdr:to>
    <xdr:graphicFrame macro="">
      <xdr:nvGraphicFramePr>
        <xdr:cNvPr id="2" name="Chart 2570">
          <a:extLst>
            <a:ext uri="{FF2B5EF4-FFF2-40B4-BE49-F238E27FC236}">
              <a16:creationId xmlns:a16="http://schemas.microsoft.com/office/drawing/2014/main" id="{A738619D-A1D9-4C1E-AF48-93AFDEEFC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295276</xdr:colOff>
      <xdr:row>16</xdr:row>
      <xdr:rowOff>47625</xdr:rowOff>
    </xdr:from>
    <xdr:to>
      <xdr:col>9</xdr:col>
      <xdr:colOff>581026</xdr:colOff>
      <xdr:row>24</xdr:row>
      <xdr:rowOff>47625</xdr:rowOff>
    </xdr:to>
    <xdr:graphicFrame macro="">
      <xdr:nvGraphicFramePr>
        <xdr:cNvPr id="3" name="Chart 2591">
          <a:extLst>
            <a:ext uri="{FF2B5EF4-FFF2-40B4-BE49-F238E27FC236}">
              <a16:creationId xmlns:a16="http://schemas.microsoft.com/office/drawing/2014/main" id="{E7BA30F1-6477-43FB-AF55-03908912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142875</xdr:colOff>
      <xdr:row>0</xdr:row>
      <xdr:rowOff>28575</xdr:rowOff>
    </xdr:from>
    <xdr:to>
      <xdr:col>9</xdr:col>
      <xdr:colOff>730876</xdr:colOff>
      <xdr:row>0</xdr:row>
      <xdr:rowOff>333401</xdr:rowOff>
    </xdr:to>
    <xdr:pic>
      <xdr:nvPicPr>
        <xdr:cNvPr id="4" name="Picture 3">
          <a:hlinkClick xmlns:r="http://schemas.openxmlformats.org/officeDocument/2006/relationships" r:id="rId3"/>
          <a:extLst>
            <a:ext uri="{FF2B5EF4-FFF2-40B4-BE49-F238E27FC236}">
              <a16:creationId xmlns:a16="http://schemas.microsoft.com/office/drawing/2014/main" id="{CAD161E3-3D27-433F-A946-7CEFA0D9CA87}"/>
            </a:ext>
          </a:extLst>
        </xdr:cNvPr>
        <xdr:cNvPicPr>
          <a:picLocks noChangeAspect="1"/>
        </xdr:cNvPicPr>
      </xdr:nvPicPr>
      <xdr:blipFill>
        <a:blip xmlns:r="http://schemas.openxmlformats.org/officeDocument/2006/relationships" r:embed="rId4"/>
        <a:stretch>
          <a:fillRect/>
        </a:stretch>
      </xdr:blipFill>
      <xdr:spPr>
        <a:xfrm>
          <a:off x="5829300" y="28575"/>
          <a:ext cx="1359526"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4171950</xdr:colOff>
      <xdr:row>0</xdr:row>
      <xdr:rowOff>47625</xdr:rowOff>
    </xdr:from>
    <xdr:to>
      <xdr:col>2</xdr:col>
      <xdr:colOff>298822</xdr:colOff>
      <xdr:row>0</xdr:row>
      <xdr:rowOff>352451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4857750" y="47625"/>
          <a:ext cx="1365622" cy="304826"/>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arm-calculator.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arm-calculator.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culators/home-mortgage-calculator.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arm-calculator.html"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vertex42.com/ExcelTemplates/money-management-template.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ExcelTemplates/arm-calculator.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0"/>
  <sheetViews>
    <sheetView showGridLines="0" tabSelected="1" workbookViewId="0">
      <selection activeCell="D6" sqref="D6"/>
    </sheetView>
  </sheetViews>
  <sheetFormatPr defaultColWidth="9.140625" defaultRowHeight="12.75" x14ac:dyDescent="0.2"/>
  <cols>
    <col min="1" max="1" width="7.140625" style="1" customWidth="1"/>
    <col min="2" max="2" width="10" style="1" customWidth="1"/>
    <col min="3" max="3" width="11.85546875" style="1" customWidth="1"/>
    <col min="4" max="4" width="13.85546875" style="1" customWidth="1"/>
    <col min="5" max="5" width="10.140625" style="1" customWidth="1"/>
    <col min="6" max="7" width="10.28515625" style="1" customWidth="1"/>
    <col min="8" max="8" width="11.7109375" style="1" customWidth="1"/>
    <col min="9" max="10" width="11.5703125" style="1" customWidth="1"/>
    <col min="11" max="11" width="3.85546875" style="1" customWidth="1"/>
    <col min="12" max="16384" width="9.140625" style="1"/>
  </cols>
  <sheetData>
    <row r="1" spans="1:11" s="8" customFormat="1" ht="30" customHeight="1" x14ac:dyDescent="0.2">
      <c r="A1" s="72" t="s">
        <v>26</v>
      </c>
      <c r="B1" s="73"/>
      <c r="C1" s="73"/>
      <c r="D1" s="73"/>
      <c r="E1" s="73"/>
      <c r="F1" s="73"/>
      <c r="G1" s="73"/>
      <c r="H1" s="73"/>
      <c r="I1" s="74"/>
      <c r="J1" s="75"/>
    </row>
    <row r="2" spans="1:11" x14ac:dyDescent="0.2">
      <c r="A2" s="65" t="s">
        <v>44</v>
      </c>
      <c r="B2" s="66"/>
      <c r="C2" s="66"/>
      <c r="D2" s="66"/>
      <c r="E2" s="66"/>
      <c r="F2" s="66"/>
      <c r="G2" s="66"/>
      <c r="H2" s="66"/>
      <c r="I2" s="66"/>
      <c r="J2" s="91" t="s">
        <v>65</v>
      </c>
    </row>
    <row r="4" spans="1:11" ht="15.75" thickBot="1" x14ac:dyDescent="0.25">
      <c r="B4" s="67" t="s">
        <v>5</v>
      </c>
      <c r="C4" s="68"/>
      <c r="D4" s="68"/>
    </row>
    <row r="5" spans="1:11" x14ac:dyDescent="0.2">
      <c r="B5" s="18"/>
      <c r="C5" s="18"/>
      <c r="D5" s="18"/>
    </row>
    <row r="6" spans="1:11" ht="15" x14ac:dyDescent="0.2">
      <c r="B6" s="18"/>
      <c r="C6" s="12" t="s">
        <v>12</v>
      </c>
      <c r="D6" s="14">
        <v>150000</v>
      </c>
    </row>
    <row r="7" spans="1:11" ht="15" x14ac:dyDescent="0.2">
      <c r="B7" s="18"/>
      <c r="C7" s="12" t="s">
        <v>13</v>
      </c>
      <c r="D7" s="15">
        <v>15</v>
      </c>
    </row>
    <row r="8" spans="1:11" ht="15" x14ac:dyDescent="0.2">
      <c r="B8" s="18"/>
      <c r="C8" s="12" t="s">
        <v>14</v>
      </c>
      <c r="D8" s="16">
        <v>6.5000000000000002E-2</v>
      </c>
    </row>
    <row r="9" spans="1:11" ht="15" x14ac:dyDescent="0.2">
      <c r="B9" s="18"/>
      <c r="C9" s="12" t="s">
        <v>15</v>
      </c>
      <c r="D9" s="17">
        <v>42736</v>
      </c>
    </row>
    <row r="10" spans="1:11" ht="14.25" x14ac:dyDescent="0.2">
      <c r="B10" s="18"/>
      <c r="C10" s="12"/>
      <c r="D10" s="19"/>
    </row>
    <row r="11" spans="1:11" ht="15" x14ac:dyDescent="0.25">
      <c r="B11" s="18"/>
      <c r="C11" s="13" t="s">
        <v>16</v>
      </c>
      <c r="D11" s="10">
        <f>ROUND(-PMT(D8/12,term*12,$D$6),2)</f>
        <v>1306.6600000000001</v>
      </c>
    </row>
    <row r="12" spans="1:11" ht="15" customHeight="1" x14ac:dyDescent="0.2">
      <c r="B12" s="18"/>
      <c r="C12" s="18"/>
      <c r="D12" s="76" t="str">
        <f>IF(nper&gt;480,"ERROR: &gt;480 payments",".")</f>
        <v>.</v>
      </c>
    </row>
    <row r="13" spans="1:11" ht="15.75" thickBot="1" x14ac:dyDescent="0.25">
      <c r="B13" s="67" t="s">
        <v>10</v>
      </c>
      <c r="C13" s="69"/>
      <c r="D13" s="69"/>
    </row>
    <row r="14" spans="1:11" x14ac:dyDescent="0.2">
      <c r="B14" s="18"/>
      <c r="C14" s="18"/>
      <c r="D14" s="18"/>
    </row>
    <row r="15" spans="1:11" ht="15" x14ac:dyDescent="0.2">
      <c r="B15" s="18"/>
      <c r="C15" s="12" t="s">
        <v>17</v>
      </c>
      <c r="D15" s="15">
        <v>3</v>
      </c>
      <c r="E15" s="4" t="s">
        <v>6</v>
      </c>
      <c r="K15" s="7"/>
    </row>
    <row r="16" spans="1:11" ht="15" x14ac:dyDescent="0.2">
      <c r="B16" s="18"/>
      <c r="C16" s="12" t="s">
        <v>18</v>
      </c>
      <c r="D16" s="15">
        <v>12</v>
      </c>
      <c r="E16" s="4"/>
      <c r="K16" s="4"/>
    </row>
    <row r="17" spans="1:11" ht="15" x14ac:dyDescent="0.2">
      <c r="B17" s="18"/>
      <c r="C17" s="13" t="s">
        <v>19</v>
      </c>
      <c r="D17" s="16">
        <v>2.5000000000000001E-3</v>
      </c>
      <c r="K17" s="4"/>
    </row>
    <row r="18" spans="1:11" ht="15" x14ac:dyDescent="0.2">
      <c r="B18" s="18"/>
      <c r="C18" s="13" t="s">
        <v>20</v>
      </c>
      <c r="D18" s="16">
        <v>0.12</v>
      </c>
      <c r="E18" s="20" t="s">
        <v>28</v>
      </c>
    </row>
    <row r="19" spans="1:11" ht="14.25" x14ac:dyDescent="0.2">
      <c r="B19" s="18"/>
      <c r="C19" s="13"/>
      <c r="D19" s="9"/>
    </row>
    <row r="20" spans="1:11" ht="15.75" thickBot="1" x14ac:dyDescent="0.25">
      <c r="B20" s="67" t="s">
        <v>63</v>
      </c>
      <c r="C20" s="69"/>
      <c r="D20" s="69"/>
    </row>
    <row r="21" spans="1:11" ht="14.25" x14ac:dyDescent="0.2">
      <c r="B21" s="18"/>
      <c r="C21" s="13" t="s">
        <v>21</v>
      </c>
      <c r="D21" s="9">
        <f>MAX(C29:C509)</f>
        <v>9.5000000000000029E-2</v>
      </c>
    </row>
    <row r="22" spans="1:11" ht="15" x14ac:dyDescent="0.25">
      <c r="B22" s="18"/>
      <c r="C22" s="13" t="s">
        <v>22</v>
      </c>
      <c r="D22" s="10">
        <f>MAX(D30:D509)</f>
        <v>1427.48</v>
      </c>
      <c r="E22" s="6"/>
    </row>
    <row r="23" spans="1:11" ht="14.25" x14ac:dyDescent="0.2">
      <c r="B23" s="18"/>
      <c r="C23" s="12" t="s">
        <v>23</v>
      </c>
      <c r="D23" s="11">
        <f>SUM(F30:F509)+SUM(G30:G509)</f>
        <v>247007.26000000007</v>
      </c>
    </row>
    <row r="24" spans="1:11" ht="14.25" x14ac:dyDescent="0.2">
      <c r="B24" s="18"/>
      <c r="C24" s="12" t="s">
        <v>24</v>
      </c>
      <c r="D24" s="11">
        <f>SUM(F29:F509)</f>
        <v>97007.260000000097</v>
      </c>
      <c r="E24" s="3"/>
    </row>
    <row r="25" spans="1:11" ht="14.25" x14ac:dyDescent="0.2">
      <c r="B25" s="18"/>
      <c r="C25" s="13" t="s">
        <v>25</v>
      </c>
      <c r="D25" s="9">
        <f>IRR(D29:D509,1%)*12</f>
        <v>7.1266550832191911E-2</v>
      </c>
    </row>
    <row r="27" spans="1:11" s="8" customFormat="1" x14ac:dyDescent="0.2">
      <c r="A27" s="79" t="s">
        <v>46</v>
      </c>
      <c r="B27" s="80"/>
      <c r="C27" s="81"/>
      <c r="D27" s="82"/>
      <c r="E27" s="80"/>
      <c r="F27" s="80"/>
      <c r="G27" s="80"/>
      <c r="H27" s="80"/>
      <c r="I27" s="80"/>
      <c r="J27" s="83" t="s">
        <v>27</v>
      </c>
      <c r="K27" s="80"/>
    </row>
    <row r="28" spans="1:11" ht="28.5" customHeight="1" thickBot="1" x14ac:dyDescent="0.25">
      <c r="A28" s="70" t="s">
        <v>0</v>
      </c>
      <c r="B28" s="71" t="s">
        <v>11</v>
      </c>
      <c r="C28" s="71" t="s">
        <v>7</v>
      </c>
      <c r="D28" s="71" t="s">
        <v>1</v>
      </c>
      <c r="E28" s="71" t="s">
        <v>47</v>
      </c>
      <c r="F28" s="71" t="s">
        <v>2</v>
      </c>
      <c r="G28" s="71" t="s">
        <v>3</v>
      </c>
      <c r="H28" s="71" t="s">
        <v>4</v>
      </c>
      <c r="I28" s="71" t="s">
        <v>9</v>
      </c>
      <c r="J28" s="71" t="s">
        <v>8</v>
      </c>
    </row>
    <row r="29" spans="1:11" x14ac:dyDescent="0.2">
      <c r="A29" s="84"/>
      <c r="B29" s="85"/>
      <c r="C29" s="105">
        <f>D8</f>
        <v>6.5000000000000002E-2</v>
      </c>
      <c r="D29" s="100">
        <f>-D6</f>
        <v>-150000</v>
      </c>
      <c r="E29" s="84"/>
      <c r="F29" s="84"/>
      <c r="G29" s="84"/>
      <c r="H29" s="86">
        <f>$D$6</f>
        <v>150000</v>
      </c>
      <c r="I29" s="86"/>
      <c r="J29" s="86"/>
      <c r="K29" s="78"/>
    </row>
    <row r="30" spans="1:11" x14ac:dyDescent="0.2">
      <c r="A30" s="87">
        <f t="shared" ref="A30:A93" si="0">IF(A29&gt;=nper,"",A29+1)</f>
        <v>1</v>
      </c>
      <c r="B30" s="2">
        <f t="shared" ref="B30:B93" si="1">IF(A30="","",DATE(YEAR(fpdate),MONTH(fpdate)+(A30-1),DAY(fpdate)))</f>
        <v>42736</v>
      </c>
      <c r="C30" s="5">
        <f>IF(A30="","",IF(A30&lt;=$D$15*12,IF(C29&lt;&gt;$D$8,C29,$D$8),MIN($D$18,IF(MOD((A30-$D$15*12)-1,$D$16)=0,C29+$D$17,C29))))</f>
        <v>6.5000000000000002E-2</v>
      </c>
      <c r="D30" s="99">
        <f t="shared" ref="D30:D93" si="2">IF(A30="","",MIN(ROUND(IF(A30=1,$D$11,IF(C30=C29,D29,-PMT(C30/12,nper-A30+1,H29))),2),H29+ROUND(C30/12*H29,2)))</f>
        <v>1306.6600000000001</v>
      </c>
      <c r="E30" s="77">
        <v>0</v>
      </c>
      <c r="F30" s="88">
        <f t="shared" ref="F30:F93" si="3">IF(A30="","",ROUND(C30/12*H29,2))</f>
        <v>812.5</v>
      </c>
      <c r="G30" s="88">
        <f t="shared" ref="G30:G93" si="4">IF(A30="","",D30-F30+E30)</f>
        <v>494.16000000000008</v>
      </c>
      <c r="H30" s="88">
        <f t="shared" ref="H30:H93" si="5">IF(A30="","",H29-G30)</f>
        <v>149505.84</v>
      </c>
      <c r="I30" s="89">
        <f>IF(A30="","",SUM(F$30:F30))</f>
        <v>812.5</v>
      </c>
      <c r="J30" s="89">
        <f>IF(A30="","",SUM(G$30:G30))</f>
        <v>494.16000000000008</v>
      </c>
      <c r="K30" s="78"/>
    </row>
    <row r="31" spans="1:11" x14ac:dyDescent="0.2">
      <c r="A31" s="87">
        <f t="shared" si="0"/>
        <v>2</v>
      </c>
      <c r="B31" s="2">
        <f t="shared" si="1"/>
        <v>42767</v>
      </c>
      <c r="C31" s="5">
        <f t="shared" ref="C31:C94" si="6">IF(A31="","",IF(A31&lt;=$D$15*12,IF(C30&lt;&gt;$D$8,C30,$D$8),MIN($D$18,IF(MOD((A31-$D$15*12)-1,$D$16)=0,C30+$D$17,C30))))</f>
        <v>6.5000000000000002E-2</v>
      </c>
      <c r="D31" s="99">
        <f t="shared" si="2"/>
        <v>1306.6600000000001</v>
      </c>
      <c r="E31" s="77"/>
      <c r="F31" s="88">
        <f t="shared" si="3"/>
        <v>809.82</v>
      </c>
      <c r="G31" s="88">
        <f t="shared" si="4"/>
        <v>496.84000000000003</v>
      </c>
      <c r="H31" s="88">
        <f t="shared" si="5"/>
        <v>149009</v>
      </c>
      <c r="I31" s="89">
        <f>IF(A31="","",SUM(F$30:F31))</f>
        <v>1622.3200000000002</v>
      </c>
      <c r="J31" s="89">
        <f>IF(A31="","",SUM(G$30:G31))</f>
        <v>991.00000000000011</v>
      </c>
      <c r="K31" s="78"/>
    </row>
    <row r="32" spans="1:11" x14ac:dyDescent="0.2">
      <c r="A32" s="87">
        <f t="shared" si="0"/>
        <v>3</v>
      </c>
      <c r="B32" s="2">
        <f t="shared" si="1"/>
        <v>42795</v>
      </c>
      <c r="C32" s="5">
        <f t="shared" si="6"/>
        <v>6.5000000000000002E-2</v>
      </c>
      <c r="D32" s="99">
        <f t="shared" si="2"/>
        <v>1306.6600000000001</v>
      </c>
      <c r="E32" s="77"/>
      <c r="F32" s="88">
        <f t="shared" si="3"/>
        <v>807.13</v>
      </c>
      <c r="G32" s="88">
        <f t="shared" si="4"/>
        <v>499.53000000000009</v>
      </c>
      <c r="H32" s="88">
        <f t="shared" si="5"/>
        <v>148509.47</v>
      </c>
      <c r="I32" s="89">
        <f>IF(A32="","",SUM(F$30:F32))</f>
        <v>2429.4500000000003</v>
      </c>
      <c r="J32" s="89">
        <f>IF(A32="","",SUM(G$30:G32))</f>
        <v>1490.5300000000002</v>
      </c>
      <c r="K32" s="78"/>
    </row>
    <row r="33" spans="1:11" x14ac:dyDescent="0.2">
      <c r="A33" s="87">
        <f t="shared" si="0"/>
        <v>4</v>
      </c>
      <c r="B33" s="2">
        <f t="shared" si="1"/>
        <v>42826</v>
      </c>
      <c r="C33" s="5">
        <f t="shared" si="6"/>
        <v>6.5000000000000002E-2</v>
      </c>
      <c r="D33" s="99">
        <f t="shared" si="2"/>
        <v>1306.6600000000001</v>
      </c>
      <c r="E33" s="77"/>
      <c r="F33" s="88">
        <f t="shared" si="3"/>
        <v>804.43</v>
      </c>
      <c r="G33" s="88">
        <f t="shared" si="4"/>
        <v>502.23000000000013</v>
      </c>
      <c r="H33" s="88">
        <f t="shared" si="5"/>
        <v>148007.24</v>
      </c>
      <c r="I33" s="89">
        <f>IF(A33="","",SUM(F$30:F33))</f>
        <v>3233.88</v>
      </c>
      <c r="J33" s="89">
        <f>IF(A33="","",SUM(G$30:G33))</f>
        <v>1992.7600000000002</v>
      </c>
      <c r="K33" s="78"/>
    </row>
    <row r="34" spans="1:11" x14ac:dyDescent="0.2">
      <c r="A34" s="87">
        <f t="shared" si="0"/>
        <v>5</v>
      </c>
      <c r="B34" s="2">
        <f t="shared" si="1"/>
        <v>42856</v>
      </c>
      <c r="C34" s="5">
        <f t="shared" si="6"/>
        <v>6.5000000000000002E-2</v>
      </c>
      <c r="D34" s="99">
        <f t="shared" si="2"/>
        <v>1306.6600000000001</v>
      </c>
      <c r="E34" s="77"/>
      <c r="F34" s="88">
        <f t="shared" si="3"/>
        <v>801.71</v>
      </c>
      <c r="G34" s="88">
        <f t="shared" si="4"/>
        <v>504.95000000000005</v>
      </c>
      <c r="H34" s="88">
        <f t="shared" si="5"/>
        <v>147502.28999999998</v>
      </c>
      <c r="I34" s="89">
        <f>IF(A34="","",SUM(F$30:F34))</f>
        <v>4035.59</v>
      </c>
      <c r="J34" s="89">
        <f>IF(A34="","",SUM(G$30:G34))</f>
        <v>2497.71</v>
      </c>
      <c r="K34" s="78"/>
    </row>
    <row r="35" spans="1:11" x14ac:dyDescent="0.2">
      <c r="A35" s="87">
        <f t="shared" si="0"/>
        <v>6</v>
      </c>
      <c r="B35" s="2">
        <f t="shared" si="1"/>
        <v>42887</v>
      </c>
      <c r="C35" s="5">
        <f t="shared" si="6"/>
        <v>6.5000000000000002E-2</v>
      </c>
      <c r="D35" s="99">
        <f t="shared" si="2"/>
        <v>1306.6600000000001</v>
      </c>
      <c r="E35" s="77"/>
      <c r="F35" s="88">
        <f t="shared" si="3"/>
        <v>798.97</v>
      </c>
      <c r="G35" s="88">
        <f t="shared" si="4"/>
        <v>507.69000000000005</v>
      </c>
      <c r="H35" s="88">
        <f t="shared" si="5"/>
        <v>146994.59999999998</v>
      </c>
      <c r="I35" s="89">
        <f>IF(A35="","",SUM(F$30:F35))</f>
        <v>4834.5600000000004</v>
      </c>
      <c r="J35" s="89">
        <f>IF(A35="","",SUM(G$30:G35))</f>
        <v>3005.4</v>
      </c>
      <c r="K35" s="78"/>
    </row>
    <row r="36" spans="1:11" x14ac:dyDescent="0.2">
      <c r="A36" s="87">
        <f t="shared" si="0"/>
        <v>7</v>
      </c>
      <c r="B36" s="2">
        <f t="shared" si="1"/>
        <v>42917</v>
      </c>
      <c r="C36" s="5">
        <f t="shared" si="6"/>
        <v>6.5000000000000002E-2</v>
      </c>
      <c r="D36" s="99">
        <f t="shared" si="2"/>
        <v>1306.6600000000001</v>
      </c>
      <c r="E36" s="77"/>
      <c r="F36" s="88">
        <f t="shared" si="3"/>
        <v>796.22</v>
      </c>
      <c r="G36" s="88">
        <f t="shared" si="4"/>
        <v>510.44000000000005</v>
      </c>
      <c r="H36" s="88">
        <f t="shared" si="5"/>
        <v>146484.15999999997</v>
      </c>
      <c r="I36" s="89">
        <f>IF(A36="","",SUM(F$30:F36))</f>
        <v>5630.7800000000007</v>
      </c>
      <c r="J36" s="89">
        <f>IF(A36="","",SUM(G$30:G36))</f>
        <v>3515.84</v>
      </c>
      <c r="K36" s="78"/>
    </row>
    <row r="37" spans="1:11" x14ac:dyDescent="0.2">
      <c r="A37" s="87">
        <f t="shared" si="0"/>
        <v>8</v>
      </c>
      <c r="B37" s="2">
        <f t="shared" si="1"/>
        <v>42948</v>
      </c>
      <c r="C37" s="5">
        <f t="shared" si="6"/>
        <v>6.5000000000000002E-2</v>
      </c>
      <c r="D37" s="99">
        <f t="shared" si="2"/>
        <v>1306.6600000000001</v>
      </c>
      <c r="E37" s="77"/>
      <c r="F37" s="88">
        <f t="shared" si="3"/>
        <v>793.46</v>
      </c>
      <c r="G37" s="88">
        <f t="shared" si="4"/>
        <v>513.20000000000005</v>
      </c>
      <c r="H37" s="88">
        <f t="shared" si="5"/>
        <v>145970.95999999996</v>
      </c>
      <c r="I37" s="89">
        <f>IF(A37="","",SUM(F$30:F37))</f>
        <v>6424.2400000000007</v>
      </c>
      <c r="J37" s="89">
        <f>IF(A37="","",SUM(G$30:G37))</f>
        <v>4029.04</v>
      </c>
      <c r="K37" s="78"/>
    </row>
    <row r="38" spans="1:11" x14ac:dyDescent="0.2">
      <c r="A38" s="87">
        <f t="shared" si="0"/>
        <v>9</v>
      </c>
      <c r="B38" s="2">
        <f t="shared" si="1"/>
        <v>42979</v>
      </c>
      <c r="C38" s="5">
        <f t="shared" si="6"/>
        <v>6.5000000000000002E-2</v>
      </c>
      <c r="D38" s="99">
        <f t="shared" si="2"/>
        <v>1306.6600000000001</v>
      </c>
      <c r="E38" s="77"/>
      <c r="F38" s="88">
        <f t="shared" si="3"/>
        <v>790.68</v>
      </c>
      <c r="G38" s="88">
        <f t="shared" si="4"/>
        <v>515.98000000000013</v>
      </c>
      <c r="H38" s="88">
        <f t="shared" si="5"/>
        <v>145454.97999999995</v>
      </c>
      <c r="I38" s="89">
        <f>IF(A38="","",SUM(F$30:F38))</f>
        <v>7214.920000000001</v>
      </c>
      <c r="J38" s="89">
        <f>IF(A38="","",SUM(G$30:G38))</f>
        <v>4545.0200000000004</v>
      </c>
      <c r="K38" s="78"/>
    </row>
    <row r="39" spans="1:11" x14ac:dyDescent="0.2">
      <c r="A39" s="87">
        <f t="shared" si="0"/>
        <v>10</v>
      </c>
      <c r="B39" s="2">
        <f t="shared" si="1"/>
        <v>43009</v>
      </c>
      <c r="C39" s="5">
        <f t="shared" si="6"/>
        <v>6.5000000000000002E-2</v>
      </c>
      <c r="D39" s="99">
        <f t="shared" si="2"/>
        <v>1306.6600000000001</v>
      </c>
      <c r="E39" s="77"/>
      <c r="F39" s="88">
        <f t="shared" si="3"/>
        <v>787.88</v>
      </c>
      <c r="G39" s="88">
        <f t="shared" si="4"/>
        <v>518.78000000000009</v>
      </c>
      <c r="H39" s="88">
        <f t="shared" si="5"/>
        <v>144936.19999999995</v>
      </c>
      <c r="I39" s="89">
        <f>IF(A39="","",SUM(F$30:F39))</f>
        <v>8002.8000000000011</v>
      </c>
      <c r="J39" s="89">
        <f>IF(A39="","",SUM(G$30:G39))</f>
        <v>5063.8</v>
      </c>
      <c r="K39" s="78"/>
    </row>
    <row r="40" spans="1:11" x14ac:dyDescent="0.2">
      <c r="A40" s="87">
        <f t="shared" si="0"/>
        <v>11</v>
      </c>
      <c r="B40" s="2">
        <f t="shared" si="1"/>
        <v>43040</v>
      </c>
      <c r="C40" s="5">
        <f t="shared" si="6"/>
        <v>6.5000000000000002E-2</v>
      </c>
      <c r="D40" s="99">
        <f t="shared" si="2"/>
        <v>1306.6600000000001</v>
      </c>
      <c r="E40" s="77"/>
      <c r="F40" s="88">
        <f t="shared" si="3"/>
        <v>785.07</v>
      </c>
      <c r="G40" s="88">
        <f t="shared" si="4"/>
        <v>521.59</v>
      </c>
      <c r="H40" s="88">
        <f t="shared" si="5"/>
        <v>144414.60999999996</v>
      </c>
      <c r="I40" s="89">
        <f>IF(A40="","",SUM(F$30:F40))</f>
        <v>8787.8700000000008</v>
      </c>
      <c r="J40" s="89">
        <f>IF(A40="","",SUM(G$30:G40))</f>
        <v>5585.39</v>
      </c>
      <c r="K40" s="78"/>
    </row>
    <row r="41" spans="1:11" x14ac:dyDescent="0.2">
      <c r="A41" s="87">
        <f t="shared" si="0"/>
        <v>12</v>
      </c>
      <c r="B41" s="2">
        <f t="shared" si="1"/>
        <v>43070</v>
      </c>
      <c r="C41" s="5">
        <f t="shared" si="6"/>
        <v>6.5000000000000002E-2</v>
      </c>
      <c r="D41" s="99">
        <f t="shared" si="2"/>
        <v>1306.6600000000001</v>
      </c>
      <c r="E41" s="77"/>
      <c r="F41" s="88">
        <f t="shared" si="3"/>
        <v>782.25</v>
      </c>
      <c r="G41" s="88">
        <f t="shared" si="4"/>
        <v>524.41000000000008</v>
      </c>
      <c r="H41" s="88">
        <f t="shared" si="5"/>
        <v>143890.19999999995</v>
      </c>
      <c r="I41" s="89">
        <f>IF(A41="","",SUM(F$30:F41))</f>
        <v>9570.1200000000008</v>
      </c>
      <c r="J41" s="89">
        <f>IF(A41="","",SUM(G$30:G41))</f>
        <v>6109.8</v>
      </c>
      <c r="K41" s="78"/>
    </row>
    <row r="42" spans="1:11" x14ac:dyDescent="0.2">
      <c r="A42" s="87">
        <f t="shared" si="0"/>
        <v>13</v>
      </c>
      <c r="B42" s="2">
        <f t="shared" si="1"/>
        <v>43101</v>
      </c>
      <c r="C42" s="5">
        <f t="shared" si="6"/>
        <v>6.5000000000000002E-2</v>
      </c>
      <c r="D42" s="99">
        <f t="shared" si="2"/>
        <v>1306.6600000000001</v>
      </c>
      <c r="E42" s="77"/>
      <c r="F42" s="88">
        <f t="shared" si="3"/>
        <v>779.41</v>
      </c>
      <c r="G42" s="88">
        <f t="shared" si="4"/>
        <v>527.25000000000011</v>
      </c>
      <c r="H42" s="88">
        <f t="shared" si="5"/>
        <v>143362.94999999995</v>
      </c>
      <c r="I42" s="89">
        <f>IF(A42="","",SUM(F$30:F42))</f>
        <v>10349.530000000001</v>
      </c>
      <c r="J42" s="89">
        <f>IF(A42="","",SUM(G$30:G42))</f>
        <v>6637.05</v>
      </c>
      <c r="K42" s="78"/>
    </row>
    <row r="43" spans="1:11" x14ac:dyDescent="0.2">
      <c r="A43" s="87">
        <f t="shared" si="0"/>
        <v>14</v>
      </c>
      <c r="B43" s="2">
        <f t="shared" si="1"/>
        <v>43132</v>
      </c>
      <c r="C43" s="5">
        <f t="shared" si="6"/>
        <v>6.5000000000000002E-2</v>
      </c>
      <c r="D43" s="99">
        <f t="shared" si="2"/>
        <v>1306.6600000000001</v>
      </c>
      <c r="E43" s="77"/>
      <c r="F43" s="88">
        <f t="shared" si="3"/>
        <v>776.55</v>
      </c>
      <c r="G43" s="88">
        <f t="shared" si="4"/>
        <v>530.11000000000013</v>
      </c>
      <c r="H43" s="88">
        <f t="shared" si="5"/>
        <v>142832.83999999997</v>
      </c>
      <c r="I43" s="89">
        <f>IF(A43="","",SUM(F$30:F43))</f>
        <v>11126.08</v>
      </c>
      <c r="J43" s="89">
        <f>IF(A43="","",SUM(G$30:G43))</f>
        <v>7167.16</v>
      </c>
      <c r="K43" s="78"/>
    </row>
    <row r="44" spans="1:11" x14ac:dyDescent="0.2">
      <c r="A44" s="87">
        <f t="shared" si="0"/>
        <v>15</v>
      </c>
      <c r="B44" s="2">
        <f t="shared" si="1"/>
        <v>43160</v>
      </c>
      <c r="C44" s="5">
        <f t="shared" si="6"/>
        <v>6.5000000000000002E-2</v>
      </c>
      <c r="D44" s="99">
        <f t="shared" si="2"/>
        <v>1306.6600000000001</v>
      </c>
      <c r="E44" s="77"/>
      <c r="F44" s="88">
        <f t="shared" si="3"/>
        <v>773.68</v>
      </c>
      <c r="G44" s="88">
        <f t="shared" si="4"/>
        <v>532.98000000000013</v>
      </c>
      <c r="H44" s="88">
        <f t="shared" si="5"/>
        <v>142299.85999999996</v>
      </c>
      <c r="I44" s="89">
        <f>IF(A44="","",SUM(F$30:F44))</f>
        <v>11899.76</v>
      </c>
      <c r="J44" s="89">
        <f>IF(A44="","",SUM(G$30:G44))</f>
        <v>7700.14</v>
      </c>
      <c r="K44" s="78"/>
    </row>
    <row r="45" spans="1:11" x14ac:dyDescent="0.2">
      <c r="A45" s="87">
        <f t="shared" si="0"/>
        <v>16</v>
      </c>
      <c r="B45" s="2">
        <f t="shared" si="1"/>
        <v>43191</v>
      </c>
      <c r="C45" s="5">
        <f t="shared" si="6"/>
        <v>6.5000000000000002E-2</v>
      </c>
      <c r="D45" s="99">
        <f t="shared" si="2"/>
        <v>1306.6600000000001</v>
      </c>
      <c r="E45" s="77"/>
      <c r="F45" s="88">
        <f t="shared" si="3"/>
        <v>770.79</v>
      </c>
      <c r="G45" s="88">
        <f t="shared" si="4"/>
        <v>535.87000000000012</v>
      </c>
      <c r="H45" s="88">
        <f t="shared" si="5"/>
        <v>141763.98999999996</v>
      </c>
      <c r="I45" s="89">
        <f>IF(A45="","",SUM(F$30:F45))</f>
        <v>12670.55</v>
      </c>
      <c r="J45" s="89">
        <f>IF(A45="","",SUM(G$30:G45))</f>
        <v>8236.01</v>
      </c>
      <c r="K45" s="78"/>
    </row>
    <row r="46" spans="1:11" x14ac:dyDescent="0.2">
      <c r="A46" s="87">
        <f t="shared" si="0"/>
        <v>17</v>
      </c>
      <c r="B46" s="2">
        <f t="shared" si="1"/>
        <v>43221</v>
      </c>
      <c r="C46" s="5">
        <f t="shared" si="6"/>
        <v>6.5000000000000002E-2</v>
      </c>
      <c r="D46" s="99">
        <f t="shared" si="2"/>
        <v>1306.6600000000001</v>
      </c>
      <c r="E46" s="77"/>
      <c r="F46" s="88">
        <f t="shared" si="3"/>
        <v>767.89</v>
      </c>
      <c r="G46" s="88">
        <f t="shared" si="4"/>
        <v>538.7700000000001</v>
      </c>
      <c r="H46" s="88">
        <f t="shared" si="5"/>
        <v>141225.21999999997</v>
      </c>
      <c r="I46" s="89">
        <f>IF(A46="","",SUM(F$30:F46))</f>
        <v>13438.439999999999</v>
      </c>
      <c r="J46" s="89">
        <f>IF(A46="","",SUM(G$30:G46))</f>
        <v>8774.7800000000007</v>
      </c>
      <c r="K46" s="78"/>
    </row>
    <row r="47" spans="1:11" x14ac:dyDescent="0.2">
      <c r="A47" s="87">
        <f t="shared" si="0"/>
        <v>18</v>
      </c>
      <c r="B47" s="2">
        <f t="shared" si="1"/>
        <v>43252</v>
      </c>
      <c r="C47" s="5">
        <f t="shared" si="6"/>
        <v>6.5000000000000002E-2</v>
      </c>
      <c r="D47" s="99">
        <f t="shared" si="2"/>
        <v>1306.6600000000001</v>
      </c>
      <c r="E47" s="77"/>
      <c r="F47" s="88">
        <f t="shared" si="3"/>
        <v>764.97</v>
      </c>
      <c r="G47" s="88">
        <f t="shared" si="4"/>
        <v>541.69000000000005</v>
      </c>
      <c r="H47" s="88">
        <f t="shared" si="5"/>
        <v>140683.52999999997</v>
      </c>
      <c r="I47" s="89">
        <f>IF(A47="","",SUM(F$30:F47))</f>
        <v>14203.409999999998</v>
      </c>
      <c r="J47" s="89">
        <f>IF(A47="","",SUM(G$30:G47))</f>
        <v>9316.4700000000012</v>
      </c>
      <c r="K47" s="78"/>
    </row>
    <row r="48" spans="1:11" x14ac:dyDescent="0.2">
      <c r="A48" s="87">
        <f t="shared" si="0"/>
        <v>19</v>
      </c>
      <c r="B48" s="2">
        <f t="shared" si="1"/>
        <v>43282</v>
      </c>
      <c r="C48" s="5">
        <f t="shared" si="6"/>
        <v>6.5000000000000002E-2</v>
      </c>
      <c r="D48" s="99">
        <f t="shared" si="2"/>
        <v>1306.6600000000001</v>
      </c>
      <c r="E48" s="77"/>
      <c r="F48" s="88">
        <f t="shared" si="3"/>
        <v>762.04</v>
      </c>
      <c r="G48" s="88">
        <f t="shared" si="4"/>
        <v>544.62000000000012</v>
      </c>
      <c r="H48" s="88">
        <f t="shared" si="5"/>
        <v>140138.90999999997</v>
      </c>
      <c r="I48" s="89">
        <f>IF(A48="","",SUM(F$30:F48))</f>
        <v>14965.449999999997</v>
      </c>
      <c r="J48" s="89">
        <f>IF(A48="","",SUM(G$30:G48))</f>
        <v>9861.090000000002</v>
      </c>
      <c r="K48" s="78"/>
    </row>
    <row r="49" spans="1:11" x14ac:dyDescent="0.2">
      <c r="A49" s="87">
        <f t="shared" si="0"/>
        <v>20</v>
      </c>
      <c r="B49" s="2">
        <f t="shared" si="1"/>
        <v>43313</v>
      </c>
      <c r="C49" s="5">
        <f t="shared" si="6"/>
        <v>6.5000000000000002E-2</v>
      </c>
      <c r="D49" s="99">
        <f t="shared" si="2"/>
        <v>1306.6600000000001</v>
      </c>
      <c r="E49" s="77"/>
      <c r="F49" s="88">
        <f t="shared" si="3"/>
        <v>759.09</v>
      </c>
      <c r="G49" s="88">
        <f t="shared" si="4"/>
        <v>547.57000000000005</v>
      </c>
      <c r="H49" s="88">
        <f t="shared" si="5"/>
        <v>139591.33999999997</v>
      </c>
      <c r="I49" s="89">
        <f>IF(A49="","",SUM(F$30:F49))</f>
        <v>15724.539999999997</v>
      </c>
      <c r="J49" s="89">
        <f>IF(A49="","",SUM(G$30:G49))</f>
        <v>10408.660000000002</v>
      </c>
      <c r="K49" s="78"/>
    </row>
    <row r="50" spans="1:11" x14ac:dyDescent="0.2">
      <c r="A50" s="87">
        <f t="shared" si="0"/>
        <v>21</v>
      </c>
      <c r="B50" s="2">
        <f t="shared" si="1"/>
        <v>43344</v>
      </c>
      <c r="C50" s="5">
        <f t="shared" si="6"/>
        <v>6.5000000000000002E-2</v>
      </c>
      <c r="D50" s="99">
        <f t="shared" si="2"/>
        <v>1306.6600000000001</v>
      </c>
      <c r="E50" s="77"/>
      <c r="F50" s="88">
        <f t="shared" si="3"/>
        <v>756.12</v>
      </c>
      <c r="G50" s="88">
        <f t="shared" si="4"/>
        <v>550.54000000000008</v>
      </c>
      <c r="H50" s="88">
        <f t="shared" si="5"/>
        <v>139040.79999999996</v>
      </c>
      <c r="I50" s="89">
        <f>IF(A50="","",SUM(F$30:F50))</f>
        <v>16480.659999999996</v>
      </c>
      <c r="J50" s="89">
        <f>IF(A50="","",SUM(G$30:G50))</f>
        <v>10959.200000000003</v>
      </c>
      <c r="K50" s="78"/>
    </row>
    <row r="51" spans="1:11" x14ac:dyDescent="0.2">
      <c r="A51" s="87">
        <f t="shared" si="0"/>
        <v>22</v>
      </c>
      <c r="B51" s="2">
        <f t="shared" si="1"/>
        <v>43374</v>
      </c>
      <c r="C51" s="5">
        <f t="shared" si="6"/>
        <v>6.5000000000000002E-2</v>
      </c>
      <c r="D51" s="99">
        <f t="shared" si="2"/>
        <v>1306.6600000000001</v>
      </c>
      <c r="E51" s="77"/>
      <c r="F51" s="88">
        <f t="shared" si="3"/>
        <v>753.14</v>
      </c>
      <c r="G51" s="88">
        <f t="shared" si="4"/>
        <v>553.5200000000001</v>
      </c>
      <c r="H51" s="88">
        <f t="shared" si="5"/>
        <v>138487.27999999997</v>
      </c>
      <c r="I51" s="89">
        <f>IF(A51="","",SUM(F$30:F51))</f>
        <v>17233.799999999996</v>
      </c>
      <c r="J51" s="89">
        <f>IF(A51="","",SUM(G$30:G51))</f>
        <v>11512.720000000003</v>
      </c>
      <c r="K51" s="78"/>
    </row>
    <row r="52" spans="1:11" x14ac:dyDescent="0.2">
      <c r="A52" s="87">
        <f t="shared" si="0"/>
        <v>23</v>
      </c>
      <c r="B52" s="2">
        <f t="shared" si="1"/>
        <v>43405</v>
      </c>
      <c r="C52" s="5">
        <f t="shared" si="6"/>
        <v>6.5000000000000002E-2</v>
      </c>
      <c r="D52" s="99">
        <f t="shared" si="2"/>
        <v>1306.6600000000001</v>
      </c>
      <c r="E52" s="77"/>
      <c r="F52" s="88">
        <f t="shared" si="3"/>
        <v>750.14</v>
      </c>
      <c r="G52" s="88">
        <f t="shared" si="4"/>
        <v>556.5200000000001</v>
      </c>
      <c r="H52" s="88">
        <f t="shared" si="5"/>
        <v>137930.75999999998</v>
      </c>
      <c r="I52" s="89">
        <f>IF(A52="","",SUM(F$30:F52))</f>
        <v>17983.939999999995</v>
      </c>
      <c r="J52" s="89">
        <f>IF(A52="","",SUM(G$30:G52))</f>
        <v>12069.240000000003</v>
      </c>
      <c r="K52" s="78"/>
    </row>
    <row r="53" spans="1:11" x14ac:dyDescent="0.2">
      <c r="A53" s="87">
        <f t="shared" si="0"/>
        <v>24</v>
      </c>
      <c r="B53" s="2">
        <f t="shared" si="1"/>
        <v>43435</v>
      </c>
      <c r="C53" s="5">
        <f t="shared" si="6"/>
        <v>6.5000000000000002E-2</v>
      </c>
      <c r="D53" s="99">
        <f t="shared" si="2"/>
        <v>1306.6600000000001</v>
      </c>
      <c r="E53" s="77"/>
      <c r="F53" s="88">
        <f t="shared" si="3"/>
        <v>747.12</v>
      </c>
      <c r="G53" s="88">
        <f t="shared" si="4"/>
        <v>559.54000000000008</v>
      </c>
      <c r="H53" s="88">
        <f t="shared" si="5"/>
        <v>137371.21999999997</v>
      </c>
      <c r="I53" s="89">
        <f>IF(A53="","",SUM(F$30:F53))</f>
        <v>18731.059999999994</v>
      </c>
      <c r="J53" s="89">
        <f>IF(A53="","",SUM(G$30:G53))</f>
        <v>12628.780000000004</v>
      </c>
      <c r="K53" s="78"/>
    </row>
    <row r="54" spans="1:11" x14ac:dyDescent="0.2">
      <c r="A54" s="87">
        <f t="shared" si="0"/>
        <v>25</v>
      </c>
      <c r="B54" s="2">
        <f t="shared" si="1"/>
        <v>43466</v>
      </c>
      <c r="C54" s="5">
        <f t="shared" si="6"/>
        <v>6.5000000000000002E-2</v>
      </c>
      <c r="D54" s="99">
        <f t="shared" si="2"/>
        <v>1306.6600000000001</v>
      </c>
      <c r="E54" s="77"/>
      <c r="F54" s="88">
        <f t="shared" si="3"/>
        <v>744.09</v>
      </c>
      <c r="G54" s="88">
        <f t="shared" si="4"/>
        <v>562.57000000000005</v>
      </c>
      <c r="H54" s="88">
        <f t="shared" si="5"/>
        <v>136808.64999999997</v>
      </c>
      <c r="I54" s="89">
        <f>IF(A54="","",SUM(F$30:F54))</f>
        <v>19475.149999999994</v>
      </c>
      <c r="J54" s="89">
        <f>IF(A54="","",SUM(G$30:G54))</f>
        <v>13191.350000000004</v>
      </c>
      <c r="K54" s="78"/>
    </row>
    <row r="55" spans="1:11" x14ac:dyDescent="0.2">
      <c r="A55" s="87">
        <f t="shared" si="0"/>
        <v>26</v>
      </c>
      <c r="B55" s="2">
        <f t="shared" si="1"/>
        <v>43497</v>
      </c>
      <c r="C55" s="5">
        <f t="shared" si="6"/>
        <v>6.5000000000000002E-2</v>
      </c>
      <c r="D55" s="99">
        <f t="shared" si="2"/>
        <v>1306.6600000000001</v>
      </c>
      <c r="E55" s="77"/>
      <c r="F55" s="88">
        <f t="shared" si="3"/>
        <v>741.05</v>
      </c>
      <c r="G55" s="88">
        <f t="shared" si="4"/>
        <v>565.61000000000013</v>
      </c>
      <c r="H55" s="88">
        <f t="shared" si="5"/>
        <v>136243.03999999998</v>
      </c>
      <c r="I55" s="89">
        <f>IF(A55="","",SUM(F$30:F55))</f>
        <v>20216.199999999993</v>
      </c>
      <c r="J55" s="89">
        <f>IF(A55="","",SUM(G$30:G55))</f>
        <v>13756.960000000005</v>
      </c>
      <c r="K55" s="78"/>
    </row>
    <row r="56" spans="1:11" x14ac:dyDescent="0.2">
      <c r="A56" s="87">
        <f t="shared" si="0"/>
        <v>27</v>
      </c>
      <c r="B56" s="2">
        <f t="shared" si="1"/>
        <v>43525</v>
      </c>
      <c r="C56" s="5">
        <f t="shared" si="6"/>
        <v>6.5000000000000002E-2</v>
      </c>
      <c r="D56" s="99">
        <f t="shared" si="2"/>
        <v>1306.6600000000001</v>
      </c>
      <c r="E56" s="77"/>
      <c r="F56" s="88">
        <f t="shared" si="3"/>
        <v>737.98</v>
      </c>
      <c r="G56" s="88">
        <f t="shared" si="4"/>
        <v>568.68000000000006</v>
      </c>
      <c r="H56" s="88">
        <f t="shared" si="5"/>
        <v>135674.35999999999</v>
      </c>
      <c r="I56" s="89">
        <f>IF(A56="","",SUM(F$30:F56))</f>
        <v>20954.179999999993</v>
      </c>
      <c r="J56" s="89">
        <f>IF(A56="","",SUM(G$30:G56))</f>
        <v>14325.640000000005</v>
      </c>
      <c r="K56" s="78"/>
    </row>
    <row r="57" spans="1:11" x14ac:dyDescent="0.2">
      <c r="A57" s="87">
        <f t="shared" si="0"/>
        <v>28</v>
      </c>
      <c r="B57" s="2">
        <f t="shared" si="1"/>
        <v>43556</v>
      </c>
      <c r="C57" s="5">
        <f t="shared" si="6"/>
        <v>6.5000000000000002E-2</v>
      </c>
      <c r="D57" s="99">
        <f t="shared" si="2"/>
        <v>1306.6600000000001</v>
      </c>
      <c r="E57" s="77"/>
      <c r="F57" s="88">
        <f t="shared" si="3"/>
        <v>734.9</v>
      </c>
      <c r="G57" s="88">
        <f t="shared" si="4"/>
        <v>571.7600000000001</v>
      </c>
      <c r="H57" s="88">
        <f t="shared" si="5"/>
        <v>135102.59999999998</v>
      </c>
      <c r="I57" s="89">
        <f>IF(A57="","",SUM(F$30:F57))</f>
        <v>21689.079999999994</v>
      </c>
      <c r="J57" s="89">
        <f>IF(A57="","",SUM(G$30:G57))</f>
        <v>14897.400000000005</v>
      </c>
      <c r="K57" s="78"/>
    </row>
    <row r="58" spans="1:11" x14ac:dyDescent="0.2">
      <c r="A58" s="87">
        <f t="shared" si="0"/>
        <v>29</v>
      </c>
      <c r="B58" s="2">
        <f t="shared" si="1"/>
        <v>43586</v>
      </c>
      <c r="C58" s="5">
        <f t="shared" si="6"/>
        <v>6.5000000000000002E-2</v>
      </c>
      <c r="D58" s="99">
        <f t="shared" si="2"/>
        <v>1306.6600000000001</v>
      </c>
      <c r="E58" s="77"/>
      <c r="F58" s="88">
        <f t="shared" si="3"/>
        <v>731.81</v>
      </c>
      <c r="G58" s="88">
        <f t="shared" si="4"/>
        <v>574.85000000000014</v>
      </c>
      <c r="H58" s="88">
        <f t="shared" si="5"/>
        <v>134527.74999999997</v>
      </c>
      <c r="I58" s="89">
        <f>IF(A58="","",SUM(F$30:F58))</f>
        <v>22420.889999999996</v>
      </c>
      <c r="J58" s="89">
        <f>IF(A58="","",SUM(G$30:G58))</f>
        <v>15472.250000000005</v>
      </c>
      <c r="K58" s="78"/>
    </row>
    <row r="59" spans="1:11" x14ac:dyDescent="0.2">
      <c r="A59" s="87">
        <f t="shared" si="0"/>
        <v>30</v>
      </c>
      <c r="B59" s="2">
        <f t="shared" si="1"/>
        <v>43617</v>
      </c>
      <c r="C59" s="5">
        <f t="shared" si="6"/>
        <v>6.5000000000000002E-2</v>
      </c>
      <c r="D59" s="99">
        <f t="shared" si="2"/>
        <v>1306.6600000000001</v>
      </c>
      <c r="E59" s="77"/>
      <c r="F59" s="88">
        <f t="shared" si="3"/>
        <v>728.69</v>
      </c>
      <c r="G59" s="88">
        <f t="shared" si="4"/>
        <v>577.97</v>
      </c>
      <c r="H59" s="88">
        <f t="shared" si="5"/>
        <v>133949.77999999997</v>
      </c>
      <c r="I59" s="89">
        <f>IF(A59="","",SUM(F$30:F59))</f>
        <v>23149.579999999994</v>
      </c>
      <c r="J59" s="89">
        <f>IF(A59="","",SUM(G$30:G59))</f>
        <v>16050.220000000005</v>
      </c>
      <c r="K59" s="78"/>
    </row>
    <row r="60" spans="1:11" x14ac:dyDescent="0.2">
      <c r="A60" s="87">
        <f t="shared" si="0"/>
        <v>31</v>
      </c>
      <c r="B60" s="2">
        <f t="shared" si="1"/>
        <v>43647</v>
      </c>
      <c r="C60" s="5">
        <f t="shared" si="6"/>
        <v>6.5000000000000002E-2</v>
      </c>
      <c r="D60" s="99">
        <f t="shared" si="2"/>
        <v>1306.6600000000001</v>
      </c>
      <c r="E60" s="77"/>
      <c r="F60" s="88">
        <f t="shared" si="3"/>
        <v>725.56</v>
      </c>
      <c r="G60" s="88">
        <f t="shared" si="4"/>
        <v>581.10000000000014</v>
      </c>
      <c r="H60" s="88">
        <f t="shared" si="5"/>
        <v>133368.67999999996</v>
      </c>
      <c r="I60" s="89">
        <f>IF(A60="","",SUM(F$30:F60))</f>
        <v>23875.139999999996</v>
      </c>
      <c r="J60" s="89">
        <f>IF(A60="","",SUM(G$30:G60))</f>
        <v>16631.320000000003</v>
      </c>
      <c r="K60" s="78"/>
    </row>
    <row r="61" spans="1:11" x14ac:dyDescent="0.2">
      <c r="A61" s="87">
        <f t="shared" si="0"/>
        <v>32</v>
      </c>
      <c r="B61" s="2">
        <f t="shared" si="1"/>
        <v>43678</v>
      </c>
      <c r="C61" s="5">
        <f t="shared" si="6"/>
        <v>6.5000000000000002E-2</v>
      </c>
      <c r="D61" s="99">
        <f t="shared" si="2"/>
        <v>1306.6600000000001</v>
      </c>
      <c r="E61" s="77"/>
      <c r="F61" s="88">
        <f t="shared" si="3"/>
        <v>722.41</v>
      </c>
      <c r="G61" s="88">
        <f t="shared" si="4"/>
        <v>584.25000000000011</v>
      </c>
      <c r="H61" s="88">
        <f t="shared" si="5"/>
        <v>132784.42999999996</v>
      </c>
      <c r="I61" s="89">
        <f>IF(A61="","",SUM(F$30:F61))</f>
        <v>24597.549999999996</v>
      </c>
      <c r="J61" s="89">
        <f>IF(A61="","",SUM(G$30:G61))</f>
        <v>17215.570000000003</v>
      </c>
      <c r="K61" s="78"/>
    </row>
    <row r="62" spans="1:11" x14ac:dyDescent="0.2">
      <c r="A62" s="87">
        <f t="shared" si="0"/>
        <v>33</v>
      </c>
      <c r="B62" s="2">
        <f t="shared" si="1"/>
        <v>43709</v>
      </c>
      <c r="C62" s="5">
        <f t="shared" si="6"/>
        <v>6.5000000000000002E-2</v>
      </c>
      <c r="D62" s="99">
        <f t="shared" si="2"/>
        <v>1306.6600000000001</v>
      </c>
      <c r="E62" s="77"/>
      <c r="F62" s="88">
        <f t="shared" si="3"/>
        <v>719.25</v>
      </c>
      <c r="G62" s="88">
        <f t="shared" si="4"/>
        <v>587.41000000000008</v>
      </c>
      <c r="H62" s="88">
        <f t="shared" si="5"/>
        <v>132197.01999999996</v>
      </c>
      <c r="I62" s="89">
        <f>IF(A62="","",SUM(F$30:F62))</f>
        <v>25316.799999999996</v>
      </c>
      <c r="J62" s="89">
        <f>IF(A62="","",SUM(G$30:G62))</f>
        <v>17802.980000000003</v>
      </c>
      <c r="K62" s="78"/>
    </row>
    <row r="63" spans="1:11" x14ac:dyDescent="0.2">
      <c r="A63" s="87">
        <f t="shared" si="0"/>
        <v>34</v>
      </c>
      <c r="B63" s="2">
        <f t="shared" si="1"/>
        <v>43739</v>
      </c>
      <c r="C63" s="5">
        <f t="shared" si="6"/>
        <v>6.5000000000000002E-2</v>
      </c>
      <c r="D63" s="99">
        <f t="shared" si="2"/>
        <v>1306.6600000000001</v>
      </c>
      <c r="E63" s="77"/>
      <c r="F63" s="88">
        <f t="shared" si="3"/>
        <v>716.07</v>
      </c>
      <c r="G63" s="88">
        <f t="shared" si="4"/>
        <v>590.59</v>
      </c>
      <c r="H63" s="88">
        <f t="shared" si="5"/>
        <v>131606.42999999996</v>
      </c>
      <c r="I63" s="89">
        <f>IF(A63="","",SUM(F$30:F63))</f>
        <v>26032.869999999995</v>
      </c>
      <c r="J63" s="89">
        <f>IF(A63="","",SUM(G$30:G63))</f>
        <v>18393.570000000003</v>
      </c>
      <c r="K63" s="78"/>
    </row>
    <row r="64" spans="1:11" x14ac:dyDescent="0.2">
      <c r="A64" s="87">
        <f t="shared" si="0"/>
        <v>35</v>
      </c>
      <c r="B64" s="2">
        <f t="shared" si="1"/>
        <v>43770</v>
      </c>
      <c r="C64" s="5">
        <f t="shared" si="6"/>
        <v>6.5000000000000002E-2</v>
      </c>
      <c r="D64" s="99">
        <f t="shared" si="2"/>
        <v>1306.6600000000001</v>
      </c>
      <c r="E64" s="77"/>
      <c r="F64" s="88">
        <f t="shared" si="3"/>
        <v>712.87</v>
      </c>
      <c r="G64" s="88">
        <f t="shared" si="4"/>
        <v>593.79000000000008</v>
      </c>
      <c r="H64" s="88">
        <f t="shared" si="5"/>
        <v>131012.63999999997</v>
      </c>
      <c r="I64" s="89">
        <f>IF(A64="","",SUM(F$30:F64))</f>
        <v>26745.739999999994</v>
      </c>
      <c r="J64" s="89">
        <f>IF(A64="","",SUM(G$30:G64))</f>
        <v>18987.360000000004</v>
      </c>
      <c r="K64" s="78"/>
    </row>
    <row r="65" spans="1:11" x14ac:dyDescent="0.2">
      <c r="A65" s="87">
        <f t="shared" si="0"/>
        <v>36</v>
      </c>
      <c r="B65" s="2">
        <f t="shared" si="1"/>
        <v>43800</v>
      </c>
      <c r="C65" s="5">
        <f t="shared" si="6"/>
        <v>6.5000000000000002E-2</v>
      </c>
      <c r="D65" s="99">
        <f t="shared" si="2"/>
        <v>1306.6600000000001</v>
      </c>
      <c r="E65" s="77"/>
      <c r="F65" s="88">
        <f t="shared" si="3"/>
        <v>709.65</v>
      </c>
      <c r="G65" s="88">
        <f t="shared" si="4"/>
        <v>597.0100000000001</v>
      </c>
      <c r="H65" s="88">
        <f t="shared" si="5"/>
        <v>130415.62999999998</v>
      </c>
      <c r="I65" s="89">
        <f>IF(A65="","",SUM(F$30:F65))</f>
        <v>27455.389999999996</v>
      </c>
      <c r="J65" s="89">
        <f>IF(A65="","",SUM(G$30:G65))</f>
        <v>19584.370000000003</v>
      </c>
      <c r="K65" s="78"/>
    </row>
    <row r="66" spans="1:11" x14ac:dyDescent="0.2">
      <c r="A66" s="87">
        <f t="shared" si="0"/>
        <v>37</v>
      </c>
      <c r="B66" s="2">
        <f t="shared" si="1"/>
        <v>43831</v>
      </c>
      <c r="C66" s="5">
        <f t="shared" si="6"/>
        <v>6.7500000000000004E-2</v>
      </c>
      <c r="D66" s="99">
        <f t="shared" si="2"/>
        <v>1323.85</v>
      </c>
      <c r="E66" s="77"/>
      <c r="F66" s="88">
        <f t="shared" si="3"/>
        <v>733.59</v>
      </c>
      <c r="G66" s="88">
        <f t="shared" si="4"/>
        <v>590.25999999999988</v>
      </c>
      <c r="H66" s="88">
        <f t="shared" si="5"/>
        <v>129825.36999999998</v>
      </c>
      <c r="I66" s="89">
        <f>IF(A66="","",SUM(F$30:F66))</f>
        <v>28188.979999999996</v>
      </c>
      <c r="J66" s="89">
        <f>IF(A66="","",SUM(G$30:G66))</f>
        <v>20174.63</v>
      </c>
      <c r="K66" s="78"/>
    </row>
    <row r="67" spans="1:11" x14ac:dyDescent="0.2">
      <c r="A67" s="87">
        <f t="shared" si="0"/>
        <v>38</v>
      </c>
      <c r="B67" s="2">
        <f t="shared" si="1"/>
        <v>43862</v>
      </c>
      <c r="C67" s="5">
        <f t="shared" si="6"/>
        <v>6.7500000000000004E-2</v>
      </c>
      <c r="D67" s="99">
        <f t="shared" si="2"/>
        <v>1323.85</v>
      </c>
      <c r="E67" s="77"/>
      <c r="F67" s="88">
        <f t="shared" si="3"/>
        <v>730.27</v>
      </c>
      <c r="G67" s="88">
        <f t="shared" si="4"/>
        <v>593.57999999999993</v>
      </c>
      <c r="H67" s="88">
        <f t="shared" si="5"/>
        <v>129231.78999999998</v>
      </c>
      <c r="I67" s="89">
        <f>IF(A67="","",SUM(F$30:F67))</f>
        <v>28919.249999999996</v>
      </c>
      <c r="J67" s="89">
        <f>IF(A67="","",SUM(G$30:G67))</f>
        <v>20768.21</v>
      </c>
      <c r="K67" s="78"/>
    </row>
    <row r="68" spans="1:11" x14ac:dyDescent="0.2">
      <c r="A68" s="87">
        <f t="shared" si="0"/>
        <v>39</v>
      </c>
      <c r="B68" s="2">
        <f t="shared" si="1"/>
        <v>43891</v>
      </c>
      <c r="C68" s="5">
        <f t="shared" si="6"/>
        <v>6.7500000000000004E-2</v>
      </c>
      <c r="D68" s="99">
        <f t="shared" si="2"/>
        <v>1323.85</v>
      </c>
      <c r="E68" s="77"/>
      <c r="F68" s="88">
        <f t="shared" si="3"/>
        <v>726.93</v>
      </c>
      <c r="G68" s="88">
        <f t="shared" si="4"/>
        <v>596.91999999999996</v>
      </c>
      <c r="H68" s="88">
        <f t="shared" si="5"/>
        <v>128634.86999999998</v>
      </c>
      <c r="I68" s="89">
        <f>IF(A68="","",SUM(F$30:F68))</f>
        <v>29646.179999999997</v>
      </c>
      <c r="J68" s="89">
        <f>IF(A68="","",SUM(G$30:G68))</f>
        <v>21365.129999999997</v>
      </c>
      <c r="K68" s="78"/>
    </row>
    <row r="69" spans="1:11" x14ac:dyDescent="0.2">
      <c r="A69" s="87">
        <f t="shared" si="0"/>
        <v>40</v>
      </c>
      <c r="B69" s="2">
        <f t="shared" si="1"/>
        <v>43922</v>
      </c>
      <c r="C69" s="5">
        <f t="shared" si="6"/>
        <v>6.7500000000000004E-2</v>
      </c>
      <c r="D69" s="99">
        <f t="shared" si="2"/>
        <v>1323.85</v>
      </c>
      <c r="E69" s="77"/>
      <c r="F69" s="88">
        <f t="shared" si="3"/>
        <v>723.57</v>
      </c>
      <c r="G69" s="88">
        <f t="shared" si="4"/>
        <v>600.27999999999986</v>
      </c>
      <c r="H69" s="88">
        <f t="shared" si="5"/>
        <v>128034.58999999998</v>
      </c>
      <c r="I69" s="89">
        <f>IF(A69="","",SUM(F$30:F69))</f>
        <v>30369.749999999996</v>
      </c>
      <c r="J69" s="89">
        <f>IF(A69="","",SUM(G$30:G69))</f>
        <v>21965.409999999996</v>
      </c>
      <c r="K69" s="78"/>
    </row>
    <row r="70" spans="1:11" x14ac:dyDescent="0.2">
      <c r="A70" s="87">
        <f t="shared" si="0"/>
        <v>41</v>
      </c>
      <c r="B70" s="2">
        <f t="shared" si="1"/>
        <v>43952</v>
      </c>
      <c r="C70" s="5">
        <f t="shared" si="6"/>
        <v>6.7500000000000004E-2</v>
      </c>
      <c r="D70" s="99">
        <f t="shared" si="2"/>
        <v>1323.85</v>
      </c>
      <c r="E70" s="77"/>
      <c r="F70" s="88">
        <f t="shared" si="3"/>
        <v>720.19</v>
      </c>
      <c r="G70" s="88">
        <f t="shared" si="4"/>
        <v>603.65999999999985</v>
      </c>
      <c r="H70" s="88">
        <f t="shared" si="5"/>
        <v>127430.92999999998</v>
      </c>
      <c r="I70" s="89">
        <f>IF(A70="","",SUM(F$30:F70))</f>
        <v>31089.939999999995</v>
      </c>
      <c r="J70" s="89">
        <f>IF(A70="","",SUM(G$30:G70))</f>
        <v>22569.069999999996</v>
      </c>
      <c r="K70" s="78"/>
    </row>
    <row r="71" spans="1:11" x14ac:dyDescent="0.2">
      <c r="A71" s="87">
        <f t="shared" si="0"/>
        <v>42</v>
      </c>
      <c r="B71" s="2">
        <f t="shared" si="1"/>
        <v>43983</v>
      </c>
      <c r="C71" s="5">
        <f t="shared" si="6"/>
        <v>6.7500000000000004E-2</v>
      </c>
      <c r="D71" s="99">
        <f t="shared" si="2"/>
        <v>1323.85</v>
      </c>
      <c r="E71" s="77"/>
      <c r="F71" s="88">
        <f t="shared" si="3"/>
        <v>716.8</v>
      </c>
      <c r="G71" s="88">
        <f t="shared" si="4"/>
        <v>607.04999999999995</v>
      </c>
      <c r="H71" s="88">
        <f t="shared" si="5"/>
        <v>126823.87999999998</v>
      </c>
      <c r="I71" s="89">
        <f>IF(A71="","",SUM(F$30:F71))</f>
        <v>31806.739999999994</v>
      </c>
      <c r="J71" s="89">
        <f>IF(A71="","",SUM(G$30:G71))</f>
        <v>23176.119999999995</v>
      </c>
      <c r="K71" s="78"/>
    </row>
    <row r="72" spans="1:11" x14ac:dyDescent="0.2">
      <c r="A72" s="87">
        <f t="shared" si="0"/>
        <v>43</v>
      </c>
      <c r="B72" s="2">
        <f t="shared" si="1"/>
        <v>44013</v>
      </c>
      <c r="C72" s="5">
        <f t="shared" si="6"/>
        <v>6.7500000000000004E-2</v>
      </c>
      <c r="D72" s="99">
        <f t="shared" si="2"/>
        <v>1323.85</v>
      </c>
      <c r="E72" s="77"/>
      <c r="F72" s="88">
        <f t="shared" si="3"/>
        <v>713.38</v>
      </c>
      <c r="G72" s="88">
        <f t="shared" si="4"/>
        <v>610.46999999999991</v>
      </c>
      <c r="H72" s="88">
        <f t="shared" si="5"/>
        <v>126213.40999999997</v>
      </c>
      <c r="I72" s="89">
        <f>IF(A72="","",SUM(F$30:F72))</f>
        <v>32520.119999999995</v>
      </c>
      <c r="J72" s="89">
        <f>IF(A72="","",SUM(G$30:G72))</f>
        <v>23786.589999999997</v>
      </c>
      <c r="K72" s="78"/>
    </row>
    <row r="73" spans="1:11" x14ac:dyDescent="0.2">
      <c r="A73" s="87">
        <f t="shared" si="0"/>
        <v>44</v>
      </c>
      <c r="B73" s="2">
        <f t="shared" si="1"/>
        <v>44044</v>
      </c>
      <c r="C73" s="5">
        <f t="shared" si="6"/>
        <v>6.7500000000000004E-2</v>
      </c>
      <c r="D73" s="99">
        <f t="shared" si="2"/>
        <v>1323.85</v>
      </c>
      <c r="E73" s="77"/>
      <c r="F73" s="88">
        <f t="shared" si="3"/>
        <v>709.95</v>
      </c>
      <c r="G73" s="88">
        <f t="shared" si="4"/>
        <v>613.89999999999986</v>
      </c>
      <c r="H73" s="88">
        <f t="shared" si="5"/>
        <v>125599.50999999998</v>
      </c>
      <c r="I73" s="89">
        <f>IF(A73="","",SUM(F$30:F73))</f>
        <v>33230.069999999992</v>
      </c>
      <c r="J73" s="89">
        <f>IF(A73="","",SUM(G$30:G73))</f>
        <v>24400.489999999998</v>
      </c>
      <c r="K73" s="78"/>
    </row>
    <row r="74" spans="1:11" x14ac:dyDescent="0.2">
      <c r="A74" s="87">
        <f t="shared" si="0"/>
        <v>45</v>
      </c>
      <c r="B74" s="2">
        <f t="shared" si="1"/>
        <v>44075</v>
      </c>
      <c r="C74" s="5">
        <f t="shared" si="6"/>
        <v>6.7500000000000004E-2</v>
      </c>
      <c r="D74" s="99">
        <f t="shared" si="2"/>
        <v>1323.85</v>
      </c>
      <c r="E74" s="77"/>
      <c r="F74" s="88">
        <f t="shared" si="3"/>
        <v>706.5</v>
      </c>
      <c r="G74" s="88">
        <f t="shared" si="4"/>
        <v>617.34999999999991</v>
      </c>
      <c r="H74" s="88">
        <f t="shared" si="5"/>
        <v>124982.15999999997</v>
      </c>
      <c r="I74" s="89">
        <f>IF(A74="","",SUM(F$30:F74))</f>
        <v>33936.569999999992</v>
      </c>
      <c r="J74" s="89">
        <f>IF(A74="","",SUM(G$30:G74))</f>
        <v>25017.839999999997</v>
      </c>
      <c r="K74" s="78"/>
    </row>
    <row r="75" spans="1:11" x14ac:dyDescent="0.2">
      <c r="A75" s="87">
        <f t="shared" si="0"/>
        <v>46</v>
      </c>
      <c r="B75" s="2">
        <f t="shared" si="1"/>
        <v>44105</v>
      </c>
      <c r="C75" s="5">
        <f t="shared" si="6"/>
        <v>6.7500000000000004E-2</v>
      </c>
      <c r="D75" s="99">
        <f t="shared" si="2"/>
        <v>1323.85</v>
      </c>
      <c r="E75" s="77"/>
      <c r="F75" s="88">
        <f t="shared" si="3"/>
        <v>703.02</v>
      </c>
      <c r="G75" s="88">
        <f t="shared" si="4"/>
        <v>620.82999999999993</v>
      </c>
      <c r="H75" s="88">
        <f t="shared" si="5"/>
        <v>124361.32999999997</v>
      </c>
      <c r="I75" s="89">
        <f>IF(A75="","",SUM(F$30:F75))</f>
        <v>34639.589999999989</v>
      </c>
      <c r="J75" s="89">
        <f>IF(A75="","",SUM(G$30:G75))</f>
        <v>25638.67</v>
      </c>
      <c r="K75" s="78"/>
    </row>
    <row r="76" spans="1:11" x14ac:dyDescent="0.2">
      <c r="A76" s="87">
        <f t="shared" si="0"/>
        <v>47</v>
      </c>
      <c r="B76" s="2">
        <f t="shared" si="1"/>
        <v>44136</v>
      </c>
      <c r="C76" s="5">
        <f t="shared" si="6"/>
        <v>6.7500000000000004E-2</v>
      </c>
      <c r="D76" s="99">
        <f t="shared" si="2"/>
        <v>1323.85</v>
      </c>
      <c r="E76" s="77"/>
      <c r="F76" s="88">
        <f t="shared" si="3"/>
        <v>699.53</v>
      </c>
      <c r="G76" s="88">
        <f t="shared" si="4"/>
        <v>624.31999999999994</v>
      </c>
      <c r="H76" s="88">
        <f t="shared" si="5"/>
        <v>123737.00999999997</v>
      </c>
      <c r="I76" s="89">
        <f>IF(A76="","",SUM(F$30:F76))</f>
        <v>35339.119999999988</v>
      </c>
      <c r="J76" s="89">
        <f>IF(A76="","",SUM(G$30:G76))</f>
        <v>26262.989999999998</v>
      </c>
      <c r="K76" s="78"/>
    </row>
    <row r="77" spans="1:11" x14ac:dyDescent="0.2">
      <c r="A77" s="87">
        <f t="shared" si="0"/>
        <v>48</v>
      </c>
      <c r="B77" s="2">
        <f t="shared" si="1"/>
        <v>44166</v>
      </c>
      <c r="C77" s="5">
        <f t="shared" si="6"/>
        <v>6.7500000000000004E-2</v>
      </c>
      <c r="D77" s="99">
        <f t="shared" si="2"/>
        <v>1323.85</v>
      </c>
      <c r="E77" s="77"/>
      <c r="F77" s="88">
        <f t="shared" si="3"/>
        <v>696.02</v>
      </c>
      <c r="G77" s="88">
        <f t="shared" si="4"/>
        <v>627.82999999999993</v>
      </c>
      <c r="H77" s="88">
        <f t="shared" si="5"/>
        <v>123109.17999999996</v>
      </c>
      <c r="I77" s="89">
        <f>IF(A77="","",SUM(F$30:F77))</f>
        <v>36035.139999999985</v>
      </c>
      <c r="J77" s="89">
        <f>IF(A77="","",SUM(G$30:G77))</f>
        <v>26890.82</v>
      </c>
      <c r="K77" s="78"/>
    </row>
    <row r="78" spans="1:11" x14ac:dyDescent="0.2">
      <c r="A78" s="87">
        <f t="shared" si="0"/>
        <v>49</v>
      </c>
      <c r="B78" s="2">
        <f t="shared" si="1"/>
        <v>44197</v>
      </c>
      <c r="C78" s="5">
        <f t="shared" si="6"/>
        <v>7.0000000000000007E-2</v>
      </c>
      <c r="D78" s="99">
        <f t="shared" si="2"/>
        <v>1339.93</v>
      </c>
      <c r="E78" s="77"/>
      <c r="F78" s="88">
        <f t="shared" si="3"/>
        <v>718.14</v>
      </c>
      <c r="G78" s="88">
        <f t="shared" si="4"/>
        <v>621.79000000000008</v>
      </c>
      <c r="H78" s="88">
        <f t="shared" si="5"/>
        <v>122487.38999999997</v>
      </c>
      <c r="I78" s="89">
        <f>IF(A78="","",SUM(F$30:F78))</f>
        <v>36753.279999999984</v>
      </c>
      <c r="J78" s="89">
        <f>IF(A78="","",SUM(G$30:G78))</f>
        <v>27512.61</v>
      </c>
      <c r="K78" s="78"/>
    </row>
    <row r="79" spans="1:11" x14ac:dyDescent="0.2">
      <c r="A79" s="87">
        <f t="shared" si="0"/>
        <v>50</v>
      </c>
      <c r="B79" s="2">
        <f t="shared" si="1"/>
        <v>44228</v>
      </c>
      <c r="C79" s="5">
        <f t="shared" si="6"/>
        <v>7.0000000000000007E-2</v>
      </c>
      <c r="D79" s="99">
        <f t="shared" si="2"/>
        <v>1339.93</v>
      </c>
      <c r="E79" s="77"/>
      <c r="F79" s="88">
        <f t="shared" si="3"/>
        <v>714.51</v>
      </c>
      <c r="G79" s="88">
        <f t="shared" si="4"/>
        <v>625.42000000000007</v>
      </c>
      <c r="H79" s="88">
        <f t="shared" si="5"/>
        <v>121861.96999999997</v>
      </c>
      <c r="I79" s="89">
        <f>IF(A79="","",SUM(F$30:F79))</f>
        <v>37467.789999999986</v>
      </c>
      <c r="J79" s="89">
        <f>IF(A79="","",SUM(G$30:G79))</f>
        <v>28138.03</v>
      </c>
      <c r="K79" s="78"/>
    </row>
    <row r="80" spans="1:11" x14ac:dyDescent="0.2">
      <c r="A80" s="87">
        <f t="shared" si="0"/>
        <v>51</v>
      </c>
      <c r="B80" s="2">
        <f t="shared" si="1"/>
        <v>44256</v>
      </c>
      <c r="C80" s="5">
        <f t="shared" si="6"/>
        <v>7.0000000000000007E-2</v>
      </c>
      <c r="D80" s="99">
        <f t="shared" si="2"/>
        <v>1339.93</v>
      </c>
      <c r="E80" s="77"/>
      <c r="F80" s="88">
        <f t="shared" si="3"/>
        <v>710.86</v>
      </c>
      <c r="G80" s="88">
        <f t="shared" si="4"/>
        <v>629.07000000000005</v>
      </c>
      <c r="H80" s="88">
        <f t="shared" si="5"/>
        <v>121232.89999999997</v>
      </c>
      <c r="I80" s="89">
        <f>IF(A80="","",SUM(F$30:F80))</f>
        <v>38178.649999999987</v>
      </c>
      <c r="J80" s="89">
        <f>IF(A80="","",SUM(G$30:G80))</f>
        <v>28767.1</v>
      </c>
      <c r="K80" s="78"/>
    </row>
    <row r="81" spans="1:11" x14ac:dyDescent="0.2">
      <c r="A81" s="87">
        <f t="shared" si="0"/>
        <v>52</v>
      </c>
      <c r="B81" s="2">
        <f t="shared" si="1"/>
        <v>44287</v>
      </c>
      <c r="C81" s="5">
        <f t="shared" si="6"/>
        <v>7.0000000000000007E-2</v>
      </c>
      <c r="D81" s="99">
        <f t="shared" si="2"/>
        <v>1339.93</v>
      </c>
      <c r="E81" s="77"/>
      <c r="F81" s="88">
        <f t="shared" si="3"/>
        <v>707.19</v>
      </c>
      <c r="G81" s="88">
        <f t="shared" si="4"/>
        <v>632.74</v>
      </c>
      <c r="H81" s="88">
        <f t="shared" si="5"/>
        <v>120600.15999999996</v>
      </c>
      <c r="I81" s="89">
        <f>IF(A81="","",SUM(F$30:F81))</f>
        <v>38885.839999999989</v>
      </c>
      <c r="J81" s="89">
        <f>IF(A81="","",SUM(G$30:G81))</f>
        <v>29399.84</v>
      </c>
      <c r="K81" s="78"/>
    </row>
    <row r="82" spans="1:11" x14ac:dyDescent="0.2">
      <c r="A82" s="87">
        <f t="shared" si="0"/>
        <v>53</v>
      </c>
      <c r="B82" s="2">
        <f t="shared" si="1"/>
        <v>44317</v>
      </c>
      <c r="C82" s="5">
        <f t="shared" si="6"/>
        <v>7.0000000000000007E-2</v>
      </c>
      <c r="D82" s="99">
        <f t="shared" si="2"/>
        <v>1339.93</v>
      </c>
      <c r="E82" s="77"/>
      <c r="F82" s="88">
        <f t="shared" si="3"/>
        <v>703.5</v>
      </c>
      <c r="G82" s="88">
        <f t="shared" si="4"/>
        <v>636.43000000000006</v>
      </c>
      <c r="H82" s="88">
        <f t="shared" si="5"/>
        <v>119963.72999999997</v>
      </c>
      <c r="I82" s="89">
        <f>IF(A82="","",SUM(F$30:F82))</f>
        <v>39589.339999999989</v>
      </c>
      <c r="J82" s="89">
        <f>IF(A82="","",SUM(G$30:G82))</f>
        <v>30036.27</v>
      </c>
      <c r="K82" s="78"/>
    </row>
    <row r="83" spans="1:11" x14ac:dyDescent="0.2">
      <c r="A83" s="87">
        <f t="shared" si="0"/>
        <v>54</v>
      </c>
      <c r="B83" s="2">
        <f t="shared" si="1"/>
        <v>44348</v>
      </c>
      <c r="C83" s="5">
        <f t="shared" si="6"/>
        <v>7.0000000000000007E-2</v>
      </c>
      <c r="D83" s="99">
        <f t="shared" si="2"/>
        <v>1339.93</v>
      </c>
      <c r="E83" s="77"/>
      <c r="F83" s="88">
        <f t="shared" si="3"/>
        <v>699.79</v>
      </c>
      <c r="G83" s="88">
        <f t="shared" si="4"/>
        <v>640.1400000000001</v>
      </c>
      <c r="H83" s="88">
        <f t="shared" si="5"/>
        <v>119323.58999999997</v>
      </c>
      <c r="I83" s="89">
        <f>IF(A83="","",SUM(F$30:F83))</f>
        <v>40289.12999999999</v>
      </c>
      <c r="J83" s="89">
        <f>IF(A83="","",SUM(G$30:G83))</f>
        <v>30676.41</v>
      </c>
      <c r="K83" s="78"/>
    </row>
    <row r="84" spans="1:11" x14ac:dyDescent="0.2">
      <c r="A84" s="87">
        <f t="shared" si="0"/>
        <v>55</v>
      </c>
      <c r="B84" s="2">
        <f t="shared" si="1"/>
        <v>44378</v>
      </c>
      <c r="C84" s="5">
        <f t="shared" si="6"/>
        <v>7.0000000000000007E-2</v>
      </c>
      <c r="D84" s="99">
        <f t="shared" si="2"/>
        <v>1339.93</v>
      </c>
      <c r="E84" s="77"/>
      <c r="F84" s="88">
        <f t="shared" si="3"/>
        <v>696.05</v>
      </c>
      <c r="G84" s="88">
        <f t="shared" si="4"/>
        <v>643.88000000000011</v>
      </c>
      <c r="H84" s="88">
        <f t="shared" si="5"/>
        <v>118679.70999999996</v>
      </c>
      <c r="I84" s="89">
        <f>IF(A84="","",SUM(F$30:F84))</f>
        <v>40985.179999999993</v>
      </c>
      <c r="J84" s="89">
        <f>IF(A84="","",SUM(G$30:G84))</f>
        <v>31320.29</v>
      </c>
      <c r="K84" s="78"/>
    </row>
    <row r="85" spans="1:11" x14ac:dyDescent="0.2">
      <c r="A85" s="87">
        <f t="shared" si="0"/>
        <v>56</v>
      </c>
      <c r="B85" s="2">
        <f t="shared" si="1"/>
        <v>44409</v>
      </c>
      <c r="C85" s="5">
        <f t="shared" si="6"/>
        <v>7.0000000000000007E-2</v>
      </c>
      <c r="D85" s="99">
        <f t="shared" si="2"/>
        <v>1339.93</v>
      </c>
      <c r="E85" s="77"/>
      <c r="F85" s="88">
        <f t="shared" si="3"/>
        <v>692.3</v>
      </c>
      <c r="G85" s="88">
        <f t="shared" si="4"/>
        <v>647.63000000000011</v>
      </c>
      <c r="H85" s="88">
        <f t="shared" si="5"/>
        <v>118032.07999999996</v>
      </c>
      <c r="I85" s="89">
        <f>IF(A85="","",SUM(F$30:F85))</f>
        <v>41677.479999999996</v>
      </c>
      <c r="J85" s="89">
        <f>IF(A85="","",SUM(G$30:G85))</f>
        <v>31967.920000000002</v>
      </c>
      <c r="K85" s="78"/>
    </row>
    <row r="86" spans="1:11" x14ac:dyDescent="0.2">
      <c r="A86" s="87">
        <f t="shared" si="0"/>
        <v>57</v>
      </c>
      <c r="B86" s="2">
        <f t="shared" si="1"/>
        <v>44440</v>
      </c>
      <c r="C86" s="5">
        <f t="shared" si="6"/>
        <v>7.0000000000000007E-2</v>
      </c>
      <c r="D86" s="99">
        <f t="shared" si="2"/>
        <v>1339.93</v>
      </c>
      <c r="E86" s="77"/>
      <c r="F86" s="88">
        <f t="shared" si="3"/>
        <v>688.52</v>
      </c>
      <c r="G86" s="88">
        <f t="shared" si="4"/>
        <v>651.41000000000008</v>
      </c>
      <c r="H86" s="88">
        <f t="shared" si="5"/>
        <v>117380.66999999995</v>
      </c>
      <c r="I86" s="89">
        <f>IF(A86="","",SUM(F$30:F86))</f>
        <v>42365.999999999993</v>
      </c>
      <c r="J86" s="89">
        <f>IF(A86="","",SUM(G$30:G86))</f>
        <v>32619.33</v>
      </c>
      <c r="K86" s="78"/>
    </row>
    <row r="87" spans="1:11" x14ac:dyDescent="0.2">
      <c r="A87" s="87">
        <f t="shared" si="0"/>
        <v>58</v>
      </c>
      <c r="B87" s="2">
        <f t="shared" si="1"/>
        <v>44470</v>
      </c>
      <c r="C87" s="5">
        <f t="shared" si="6"/>
        <v>7.0000000000000007E-2</v>
      </c>
      <c r="D87" s="99">
        <f t="shared" si="2"/>
        <v>1339.93</v>
      </c>
      <c r="E87" s="77"/>
      <c r="F87" s="88">
        <f t="shared" si="3"/>
        <v>684.72</v>
      </c>
      <c r="G87" s="88">
        <f t="shared" si="4"/>
        <v>655.21</v>
      </c>
      <c r="H87" s="88">
        <f t="shared" si="5"/>
        <v>116725.45999999995</v>
      </c>
      <c r="I87" s="89">
        <f>IF(A87="","",SUM(F$30:F87))</f>
        <v>43050.719999999994</v>
      </c>
      <c r="J87" s="89">
        <f>IF(A87="","",SUM(G$30:G87))</f>
        <v>33274.54</v>
      </c>
      <c r="K87" s="78"/>
    </row>
    <row r="88" spans="1:11" x14ac:dyDescent="0.2">
      <c r="A88" s="87">
        <f t="shared" si="0"/>
        <v>59</v>
      </c>
      <c r="B88" s="2">
        <f t="shared" si="1"/>
        <v>44501</v>
      </c>
      <c r="C88" s="5">
        <f t="shared" si="6"/>
        <v>7.0000000000000007E-2</v>
      </c>
      <c r="D88" s="99">
        <f t="shared" si="2"/>
        <v>1339.93</v>
      </c>
      <c r="E88" s="77"/>
      <c r="F88" s="88">
        <f t="shared" si="3"/>
        <v>680.9</v>
      </c>
      <c r="G88" s="88">
        <f t="shared" si="4"/>
        <v>659.03000000000009</v>
      </c>
      <c r="H88" s="88">
        <f t="shared" si="5"/>
        <v>116066.42999999995</v>
      </c>
      <c r="I88" s="89">
        <f>IF(A88="","",SUM(F$30:F88))</f>
        <v>43731.619999999995</v>
      </c>
      <c r="J88" s="89">
        <f>IF(A88="","",SUM(G$30:G88))</f>
        <v>33933.57</v>
      </c>
      <c r="K88" s="78"/>
    </row>
    <row r="89" spans="1:11" x14ac:dyDescent="0.2">
      <c r="A89" s="87">
        <f t="shared" si="0"/>
        <v>60</v>
      </c>
      <c r="B89" s="2">
        <f t="shared" si="1"/>
        <v>44531</v>
      </c>
      <c r="C89" s="5">
        <f t="shared" si="6"/>
        <v>7.0000000000000007E-2</v>
      </c>
      <c r="D89" s="99">
        <f t="shared" si="2"/>
        <v>1339.93</v>
      </c>
      <c r="E89" s="77"/>
      <c r="F89" s="88">
        <f t="shared" si="3"/>
        <v>677.05</v>
      </c>
      <c r="G89" s="88">
        <f t="shared" si="4"/>
        <v>662.88000000000011</v>
      </c>
      <c r="H89" s="88">
        <f t="shared" si="5"/>
        <v>115403.54999999994</v>
      </c>
      <c r="I89" s="89">
        <f>IF(A89="","",SUM(F$30:F89))</f>
        <v>44408.67</v>
      </c>
      <c r="J89" s="89">
        <f>IF(A89="","",SUM(G$30:G89))</f>
        <v>34596.449999999997</v>
      </c>
      <c r="K89" s="78"/>
    </row>
    <row r="90" spans="1:11" x14ac:dyDescent="0.2">
      <c r="A90" s="87">
        <f t="shared" si="0"/>
        <v>61</v>
      </c>
      <c r="B90" s="2">
        <f t="shared" si="1"/>
        <v>44562</v>
      </c>
      <c r="C90" s="5">
        <f t="shared" si="6"/>
        <v>7.2500000000000009E-2</v>
      </c>
      <c r="D90" s="99">
        <f t="shared" si="2"/>
        <v>1354.85</v>
      </c>
      <c r="E90" s="77"/>
      <c r="F90" s="88">
        <f t="shared" si="3"/>
        <v>697.23</v>
      </c>
      <c r="G90" s="88">
        <f t="shared" si="4"/>
        <v>657.61999999999989</v>
      </c>
      <c r="H90" s="88">
        <f t="shared" si="5"/>
        <v>114745.92999999995</v>
      </c>
      <c r="I90" s="89">
        <f>IF(A90="","",SUM(F$30:F90))</f>
        <v>45105.9</v>
      </c>
      <c r="J90" s="89">
        <f>IF(A90="","",SUM(G$30:G90))</f>
        <v>35254.07</v>
      </c>
      <c r="K90" s="78"/>
    </row>
    <row r="91" spans="1:11" x14ac:dyDescent="0.2">
      <c r="A91" s="87">
        <f t="shared" si="0"/>
        <v>62</v>
      </c>
      <c r="B91" s="2">
        <f t="shared" si="1"/>
        <v>44593</v>
      </c>
      <c r="C91" s="5">
        <f t="shared" si="6"/>
        <v>7.2500000000000009E-2</v>
      </c>
      <c r="D91" s="99">
        <f t="shared" si="2"/>
        <v>1354.85</v>
      </c>
      <c r="E91" s="77"/>
      <c r="F91" s="88">
        <f t="shared" si="3"/>
        <v>693.26</v>
      </c>
      <c r="G91" s="88">
        <f t="shared" si="4"/>
        <v>661.58999999999992</v>
      </c>
      <c r="H91" s="88">
        <f t="shared" si="5"/>
        <v>114084.33999999995</v>
      </c>
      <c r="I91" s="89">
        <f>IF(A91="","",SUM(F$30:F91))</f>
        <v>45799.16</v>
      </c>
      <c r="J91" s="89">
        <f>IF(A91="","",SUM(G$30:G91))</f>
        <v>35915.659999999996</v>
      </c>
      <c r="K91" s="78"/>
    </row>
    <row r="92" spans="1:11" x14ac:dyDescent="0.2">
      <c r="A92" s="87">
        <f t="shared" si="0"/>
        <v>63</v>
      </c>
      <c r="B92" s="2">
        <f t="shared" si="1"/>
        <v>44621</v>
      </c>
      <c r="C92" s="5">
        <f t="shared" si="6"/>
        <v>7.2500000000000009E-2</v>
      </c>
      <c r="D92" s="99">
        <f t="shared" si="2"/>
        <v>1354.85</v>
      </c>
      <c r="E92" s="77"/>
      <c r="F92" s="88">
        <f t="shared" si="3"/>
        <v>689.26</v>
      </c>
      <c r="G92" s="88">
        <f t="shared" si="4"/>
        <v>665.58999999999992</v>
      </c>
      <c r="H92" s="88">
        <f t="shared" si="5"/>
        <v>113418.74999999996</v>
      </c>
      <c r="I92" s="89">
        <f>IF(A92="","",SUM(F$30:F92))</f>
        <v>46488.420000000006</v>
      </c>
      <c r="J92" s="89">
        <f>IF(A92="","",SUM(G$30:G92))</f>
        <v>36581.249999999993</v>
      </c>
      <c r="K92" s="78"/>
    </row>
    <row r="93" spans="1:11" x14ac:dyDescent="0.2">
      <c r="A93" s="87">
        <f t="shared" si="0"/>
        <v>64</v>
      </c>
      <c r="B93" s="2">
        <f t="shared" si="1"/>
        <v>44652</v>
      </c>
      <c r="C93" s="5">
        <f t="shared" si="6"/>
        <v>7.2500000000000009E-2</v>
      </c>
      <c r="D93" s="99">
        <f t="shared" si="2"/>
        <v>1354.85</v>
      </c>
      <c r="E93" s="77"/>
      <c r="F93" s="88">
        <f t="shared" si="3"/>
        <v>685.24</v>
      </c>
      <c r="G93" s="88">
        <f t="shared" si="4"/>
        <v>669.6099999999999</v>
      </c>
      <c r="H93" s="88">
        <f t="shared" si="5"/>
        <v>112749.13999999996</v>
      </c>
      <c r="I93" s="89">
        <f>IF(A93="","",SUM(F$30:F93))</f>
        <v>47173.66</v>
      </c>
      <c r="J93" s="89">
        <f>IF(A93="","",SUM(G$30:G93))</f>
        <v>37250.859999999993</v>
      </c>
      <c r="K93" s="78"/>
    </row>
    <row r="94" spans="1:11" x14ac:dyDescent="0.2">
      <c r="A94" s="87">
        <f t="shared" ref="A94:A157" si="7">IF(A93&gt;=nper,"",A93+1)</f>
        <v>65</v>
      </c>
      <c r="B94" s="2">
        <f t="shared" ref="B94:B157" si="8">IF(A94="","",DATE(YEAR(fpdate),MONTH(fpdate)+(A94-1),DAY(fpdate)))</f>
        <v>44682</v>
      </c>
      <c r="C94" s="5">
        <f t="shared" si="6"/>
        <v>7.2500000000000009E-2</v>
      </c>
      <c r="D94" s="99">
        <f t="shared" ref="D94:D157" si="9">IF(A94="","",MIN(ROUND(IF(A94=1,$D$11,IF(C94=C93,D93,-PMT(C94/12,nper-A94+1,H93))),2),H93+ROUND(C94/12*H93,2)))</f>
        <v>1354.85</v>
      </c>
      <c r="E94" s="77"/>
      <c r="F94" s="88">
        <f t="shared" ref="F94:F157" si="10">IF(A94="","",ROUND(C94/12*H93,2))</f>
        <v>681.19</v>
      </c>
      <c r="G94" s="88">
        <f t="shared" ref="G94:G157" si="11">IF(A94="","",D94-F94+E94)</f>
        <v>673.65999999999985</v>
      </c>
      <c r="H94" s="88">
        <f t="shared" ref="H94:H157" si="12">IF(A94="","",H93-G94)</f>
        <v>112075.47999999995</v>
      </c>
      <c r="I94" s="89">
        <f>IF(A94="","",SUM(F$30:F94))</f>
        <v>47854.850000000006</v>
      </c>
      <c r="J94" s="89">
        <f>IF(A94="","",SUM(G$30:G94))</f>
        <v>37924.51999999999</v>
      </c>
      <c r="K94" s="78"/>
    </row>
    <row r="95" spans="1:11" x14ac:dyDescent="0.2">
      <c r="A95" s="87">
        <f t="shared" si="7"/>
        <v>66</v>
      </c>
      <c r="B95" s="2">
        <f t="shared" si="8"/>
        <v>44713</v>
      </c>
      <c r="C95" s="5">
        <f t="shared" ref="C95:C158" si="13">IF(A95="","",IF(A95&lt;=$D$15*12,IF(C94&lt;&gt;$D$8,C94,$D$8),MIN($D$18,IF(MOD((A95-$D$15*12)-1,$D$16)=0,C94+$D$17,C94))))</f>
        <v>7.2500000000000009E-2</v>
      </c>
      <c r="D95" s="99">
        <f t="shared" si="9"/>
        <v>1354.85</v>
      </c>
      <c r="E95" s="77"/>
      <c r="F95" s="88">
        <f t="shared" si="10"/>
        <v>677.12</v>
      </c>
      <c r="G95" s="88">
        <f t="shared" si="11"/>
        <v>677.7299999999999</v>
      </c>
      <c r="H95" s="88">
        <f t="shared" si="12"/>
        <v>111397.74999999996</v>
      </c>
      <c r="I95" s="89">
        <f>IF(A95="","",SUM(F$30:F95))</f>
        <v>48531.970000000008</v>
      </c>
      <c r="J95" s="89">
        <f>IF(A95="","",SUM(G$30:G95))</f>
        <v>38602.249999999993</v>
      </c>
      <c r="K95" s="78"/>
    </row>
    <row r="96" spans="1:11" x14ac:dyDescent="0.2">
      <c r="A96" s="87">
        <f t="shared" si="7"/>
        <v>67</v>
      </c>
      <c r="B96" s="2">
        <f t="shared" si="8"/>
        <v>44743</v>
      </c>
      <c r="C96" s="5">
        <f t="shared" si="13"/>
        <v>7.2500000000000009E-2</v>
      </c>
      <c r="D96" s="99">
        <f t="shared" si="9"/>
        <v>1354.85</v>
      </c>
      <c r="E96" s="77"/>
      <c r="F96" s="88">
        <f t="shared" si="10"/>
        <v>673.03</v>
      </c>
      <c r="G96" s="88">
        <f t="shared" si="11"/>
        <v>681.81999999999994</v>
      </c>
      <c r="H96" s="88">
        <f t="shared" si="12"/>
        <v>110715.92999999995</v>
      </c>
      <c r="I96" s="89">
        <f>IF(A96="","",SUM(F$30:F96))</f>
        <v>49205.000000000007</v>
      </c>
      <c r="J96" s="89">
        <f>IF(A96="","",SUM(G$30:G96))</f>
        <v>39284.069999999992</v>
      </c>
      <c r="K96" s="78"/>
    </row>
    <row r="97" spans="1:11" x14ac:dyDescent="0.2">
      <c r="A97" s="87">
        <f t="shared" si="7"/>
        <v>68</v>
      </c>
      <c r="B97" s="2">
        <f t="shared" si="8"/>
        <v>44774</v>
      </c>
      <c r="C97" s="5">
        <f t="shared" si="13"/>
        <v>7.2500000000000009E-2</v>
      </c>
      <c r="D97" s="99">
        <f t="shared" si="9"/>
        <v>1354.85</v>
      </c>
      <c r="E97" s="77"/>
      <c r="F97" s="88">
        <f t="shared" si="10"/>
        <v>668.91</v>
      </c>
      <c r="G97" s="88">
        <f t="shared" si="11"/>
        <v>685.93999999999994</v>
      </c>
      <c r="H97" s="88">
        <f t="shared" si="12"/>
        <v>110029.98999999995</v>
      </c>
      <c r="I97" s="89">
        <f>IF(A97="","",SUM(F$30:F97))</f>
        <v>49873.910000000011</v>
      </c>
      <c r="J97" s="89">
        <f>IF(A97="","",SUM(G$30:G97))</f>
        <v>39970.009999999995</v>
      </c>
      <c r="K97" s="78"/>
    </row>
    <row r="98" spans="1:11" x14ac:dyDescent="0.2">
      <c r="A98" s="87">
        <f t="shared" si="7"/>
        <v>69</v>
      </c>
      <c r="B98" s="2">
        <f t="shared" si="8"/>
        <v>44805</v>
      </c>
      <c r="C98" s="5">
        <f t="shared" si="13"/>
        <v>7.2500000000000009E-2</v>
      </c>
      <c r="D98" s="99">
        <f t="shared" si="9"/>
        <v>1354.85</v>
      </c>
      <c r="E98" s="77"/>
      <c r="F98" s="88">
        <f t="shared" si="10"/>
        <v>664.76</v>
      </c>
      <c r="G98" s="88">
        <f t="shared" si="11"/>
        <v>690.08999999999992</v>
      </c>
      <c r="H98" s="88">
        <f t="shared" si="12"/>
        <v>109339.89999999995</v>
      </c>
      <c r="I98" s="89">
        <f>IF(A98="","",SUM(F$30:F98))</f>
        <v>50538.670000000013</v>
      </c>
      <c r="J98" s="89">
        <f>IF(A98="","",SUM(G$30:G98))</f>
        <v>40660.099999999991</v>
      </c>
      <c r="K98" s="78"/>
    </row>
    <row r="99" spans="1:11" x14ac:dyDescent="0.2">
      <c r="A99" s="87">
        <f t="shared" si="7"/>
        <v>70</v>
      </c>
      <c r="B99" s="2">
        <f t="shared" si="8"/>
        <v>44835</v>
      </c>
      <c r="C99" s="5">
        <f t="shared" si="13"/>
        <v>7.2500000000000009E-2</v>
      </c>
      <c r="D99" s="99">
        <f t="shared" si="9"/>
        <v>1354.85</v>
      </c>
      <c r="E99" s="77"/>
      <c r="F99" s="88">
        <f t="shared" si="10"/>
        <v>660.6</v>
      </c>
      <c r="G99" s="88">
        <f t="shared" si="11"/>
        <v>694.24999999999989</v>
      </c>
      <c r="H99" s="88">
        <f t="shared" si="12"/>
        <v>108645.64999999995</v>
      </c>
      <c r="I99" s="89">
        <f>IF(A99="","",SUM(F$30:F99))</f>
        <v>51199.270000000011</v>
      </c>
      <c r="J99" s="89">
        <f>IF(A99="","",SUM(G$30:G99))</f>
        <v>41354.349999999991</v>
      </c>
      <c r="K99" s="78"/>
    </row>
    <row r="100" spans="1:11" x14ac:dyDescent="0.2">
      <c r="A100" s="87">
        <f t="shared" si="7"/>
        <v>71</v>
      </c>
      <c r="B100" s="2">
        <f t="shared" si="8"/>
        <v>44866</v>
      </c>
      <c r="C100" s="5">
        <f t="shared" si="13"/>
        <v>7.2500000000000009E-2</v>
      </c>
      <c r="D100" s="99">
        <f t="shared" si="9"/>
        <v>1354.85</v>
      </c>
      <c r="E100" s="77"/>
      <c r="F100" s="88">
        <f t="shared" si="10"/>
        <v>656.4</v>
      </c>
      <c r="G100" s="88">
        <f t="shared" si="11"/>
        <v>698.44999999999993</v>
      </c>
      <c r="H100" s="88">
        <f t="shared" si="12"/>
        <v>107947.19999999995</v>
      </c>
      <c r="I100" s="89">
        <f>IF(A100="","",SUM(F$30:F100))</f>
        <v>51855.670000000013</v>
      </c>
      <c r="J100" s="89">
        <f>IF(A100="","",SUM(G$30:G100))</f>
        <v>42052.799999999988</v>
      </c>
      <c r="K100" s="78"/>
    </row>
    <row r="101" spans="1:11" x14ac:dyDescent="0.2">
      <c r="A101" s="87">
        <f t="shared" si="7"/>
        <v>72</v>
      </c>
      <c r="B101" s="2">
        <f t="shared" si="8"/>
        <v>44896</v>
      </c>
      <c r="C101" s="5">
        <f t="shared" si="13"/>
        <v>7.2500000000000009E-2</v>
      </c>
      <c r="D101" s="99">
        <f t="shared" si="9"/>
        <v>1354.85</v>
      </c>
      <c r="E101" s="77"/>
      <c r="F101" s="88">
        <f t="shared" si="10"/>
        <v>652.17999999999995</v>
      </c>
      <c r="G101" s="88">
        <f t="shared" si="11"/>
        <v>702.67</v>
      </c>
      <c r="H101" s="88">
        <f t="shared" si="12"/>
        <v>107244.52999999996</v>
      </c>
      <c r="I101" s="89">
        <f>IF(A101="","",SUM(F$30:F101))</f>
        <v>52507.850000000013</v>
      </c>
      <c r="J101" s="89">
        <f>IF(A101="","",SUM(G$30:G101))</f>
        <v>42755.469999999987</v>
      </c>
      <c r="K101" s="78"/>
    </row>
    <row r="102" spans="1:11" x14ac:dyDescent="0.2">
      <c r="A102" s="87">
        <f t="shared" si="7"/>
        <v>73</v>
      </c>
      <c r="B102" s="2">
        <f t="shared" si="8"/>
        <v>44927</v>
      </c>
      <c r="C102" s="5">
        <f t="shared" si="13"/>
        <v>7.5000000000000011E-2</v>
      </c>
      <c r="D102" s="99">
        <f t="shared" si="9"/>
        <v>1368.55</v>
      </c>
      <c r="E102" s="77"/>
      <c r="F102" s="88">
        <f t="shared" si="10"/>
        <v>670.28</v>
      </c>
      <c r="G102" s="88">
        <f t="shared" si="11"/>
        <v>698.27</v>
      </c>
      <c r="H102" s="88">
        <f t="shared" si="12"/>
        <v>106546.25999999995</v>
      </c>
      <c r="I102" s="89">
        <f>IF(A102="","",SUM(F$30:F102))</f>
        <v>53178.130000000012</v>
      </c>
      <c r="J102" s="89">
        <f>IF(A102="","",SUM(G$30:G102))</f>
        <v>43453.739999999983</v>
      </c>
      <c r="K102" s="78"/>
    </row>
    <row r="103" spans="1:11" x14ac:dyDescent="0.2">
      <c r="A103" s="87">
        <f t="shared" si="7"/>
        <v>74</v>
      </c>
      <c r="B103" s="2">
        <f t="shared" si="8"/>
        <v>44958</v>
      </c>
      <c r="C103" s="5">
        <f t="shared" si="13"/>
        <v>7.5000000000000011E-2</v>
      </c>
      <c r="D103" s="99">
        <f t="shared" si="9"/>
        <v>1368.55</v>
      </c>
      <c r="E103" s="77"/>
      <c r="F103" s="88">
        <f t="shared" si="10"/>
        <v>665.91</v>
      </c>
      <c r="G103" s="88">
        <f t="shared" si="11"/>
        <v>702.64</v>
      </c>
      <c r="H103" s="88">
        <f t="shared" si="12"/>
        <v>105843.61999999995</v>
      </c>
      <c r="I103" s="89">
        <f>IF(A103="","",SUM(F$30:F103))</f>
        <v>53844.040000000015</v>
      </c>
      <c r="J103" s="89">
        <f>IF(A103="","",SUM(G$30:G103))</f>
        <v>44156.379999999983</v>
      </c>
      <c r="K103" s="78"/>
    </row>
    <row r="104" spans="1:11" x14ac:dyDescent="0.2">
      <c r="A104" s="87">
        <f t="shared" si="7"/>
        <v>75</v>
      </c>
      <c r="B104" s="2">
        <f t="shared" si="8"/>
        <v>44986</v>
      </c>
      <c r="C104" s="5">
        <f t="shared" si="13"/>
        <v>7.5000000000000011E-2</v>
      </c>
      <c r="D104" s="99">
        <f t="shared" si="9"/>
        <v>1368.55</v>
      </c>
      <c r="E104" s="77"/>
      <c r="F104" s="88">
        <f t="shared" si="10"/>
        <v>661.52</v>
      </c>
      <c r="G104" s="88">
        <f t="shared" si="11"/>
        <v>707.03</v>
      </c>
      <c r="H104" s="88">
        <f t="shared" si="12"/>
        <v>105136.58999999995</v>
      </c>
      <c r="I104" s="89">
        <f>IF(A104="","",SUM(F$30:F104))</f>
        <v>54505.560000000012</v>
      </c>
      <c r="J104" s="89">
        <f>IF(A104="","",SUM(G$30:G104))</f>
        <v>44863.409999999982</v>
      </c>
      <c r="K104" s="78"/>
    </row>
    <row r="105" spans="1:11" x14ac:dyDescent="0.2">
      <c r="A105" s="87">
        <f t="shared" si="7"/>
        <v>76</v>
      </c>
      <c r="B105" s="2">
        <f t="shared" si="8"/>
        <v>45017</v>
      </c>
      <c r="C105" s="5">
        <f t="shared" si="13"/>
        <v>7.5000000000000011E-2</v>
      </c>
      <c r="D105" s="99">
        <f t="shared" si="9"/>
        <v>1368.55</v>
      </c>
      <c r="E105" s="77"/>
      <c r="F105" s="88">
        <f t="shared" si="10"/>
        <v>657.1</v>
      </c>
      <c r="G105" s="88">
        <f t="shared" si="11"/>
        <v>711.44999999999993</v>
      </c>
      <c r="H105" s="88">
        <f t="shared" si="12"/>
        <v>104425.13999999996</v>
      </c>
      <c r="I105" s="89">
        <f>IF(A105="","",SUM(F$30:F105))</f>
        <v>55162.660000000011</v>
      </c>
      <c r="J105" s="89">
        <f>IF(A105="","",SUM(G$30:G105))</f>
        <v>45574.859999999979</v>
      </c>
      <c r="K105" s="78"/>
    </row>
    <row r="106" spans="1:11" x14ac:dyDescent="0.2">
      <c r="A106" s="87">
        <f t="shared" si="7"/>
        <v>77</v>
      </c>
      <c r="B106" s="2">
        <f t="shared" si="8"/>
        <v>45047</v>
      </c>
      <c r="C106" s="5">
        <f t="shared" si="13"/>
        <v>7.5000000000000011E-2</v>
      </c>
      <c r="D106" s="99">
        <f t="shared" si="9"/>
        <v>1368.55</v>
      </c>
      <c r="E106" s="77"/>
      <c r="F106" s="88">
        <f t="shared" si="10"/>
        <v>652.66</v>
      </c>
      <c r="G106" s="88">
        <f t="shared" si="11"/>
        <v>715.89</v>
      </c>
      <c r="H106" s="88">
        <f t="shared" si="12"/>
        <v>103709.24999999996</v>
      </c>
      <c r="I106" s="89">
        <f>IF(A106="","",SUM(F$30:F106))</f>
        <v>55815.320000000014</v>
      </c>
      <c r="J106" s="89">
        <f>IF(A106="","",SUM(G$30:G106))</f>
        <v>46290.749999999978</v>
      </c>
      <c r="K106" s="78"/>
    </row>
    <row r="107" spans="1:11" x14ac:dyDescent="0.2">
      <c r="A107" s="87">
        <f t="shared" si="7"/>
        <v>78</v>
      </c>
      <c r="B107" s="2">
        <f t="shared" si="8"/>
        <v>45078</v>
      </c>
      <c r="C107" s="5">
        <f t="shared" si="13"/>
        <v>7.5000000000000011E-2</v>
      </c>
      <c r="D107" s="99">
        <f t="shared" si="9"/>
        <v>1368.55</v>
      </c>
      <c r="E107" s="77"/>
      <c r="F107" s="88">
        <f t="shared" si="10"/>
        <v>648.17999999999995</v>
      </c>
      <c r="G107" s="88">
        <f t="shared" si="11"/>
        <v>720.37</v>
      </c>
      <c r="H107" s="88">
        <f t="shared" si="12"/>
        <v>102988.87999999996</v>
      </c>
      <c r="I107" s="89">
        <f>IF(A107="","",SUM(F$30:F107))</f>
        <v>56463.500000000015</v>
      </c>
      <c r="J107" s="89">
        <f>IF(A107="","",SUM(G$30:G107))</f>
        <v>47011.119999999981</v>
      </c>
      <c r="K107" s="78"/>
    </row>
    <row r="108" spans="1:11" x14ac:dyDescent="0.2">
      <c r="A108" s="87">
        <f t="shared" si="7"/>
        <v>79</v>
      </c>
      <c r="B108" s="2">
        <f t="shared" si="8"/>
        <v>45108</v>
      </c>
      <c r="C108" s="5">
        <f t="shared" si="13"/>
        <v>7.5000000000000011E-2</v>
      </c>
      <c r="D108" s="99">
        <f t="shared" si="9"/>
        <v>1368.55</v>
      </c>
      <c r="E108" s="77"/>
      <c r="F108" s="88">
        <f t="shared" si="10"/>
        <v>643.67999999999995</v>
      </c>
      <c r="G108" s="88">
        <f t="shared" si="11"/>
        <v>724.87</v>
      </c>
      <c r="H108" s="88">
        <f t="shared" si="12"/>
        <v>102264.00999999997</v>
      </c>
      <c r="I108" s="89">
        <f>IF(A108="","",SUM(F$30:F108))</f>
        <v>57107.180000000015</v>
      </c>
      <c r="J108" s="89">
        <f>IF(A108="","",SUM(G$30:G108))</f>
        <v>47735.989999999983</v>
      </c>
      <c r="K108" s="78"/>
    </row>
    <row r="109" spans="1:11" x14ac:dyDescent="0.2">
      <c r="A109" s="87">
        <f t="shared" si="7"/>
        <v>80</v>
      </c>
      <c r="B109" s="2">
        <f t="shared" si="8"/>
        <v>45139</v>
      </c>
      <c r="C109" s="5">
        <f t="shared" si="13"/>
        <v>7.5000000000000011E-2</v>
      </c>
      <c r="D109" s="99">
        <f t="shared" si="9"/>
        <v>1368.55</v>
      </c>
      <c r="E109" s="77"/>
      <c r="F109" s="88">
        <f t="shared" si="10"/>
        <v>639.15</v>
      </c>
      <c r="G109" s="88">
        <f t="shared" si="11"/>
        <v>729.4</v>
      </c>
      <c r="H109" s="88">
        <f t="shared" si="12"/>
        <v>101534.60999999997</v>
      </c>
      <c r="I109" s="89">
        <f>IF(A109="","",SUM(F$30:F109))</f>
        <v>57746.330000000016</v>
      </c>
      <c r="J109" s="89">
        <f>IF(A109="","",SUM(G$30:G109))</f>
        <v>48465.389999999985</v>
      </c>
      <c r="K109" s="78"/>
    </row>
    <row r="110" spans="1:11" x14ac:dyDescent="0.2">
      <c r="A110" s="87">
        <f t="shared" si="7"/>
        <v>81</v>
      </c>
      <c r="B110" s="2">
        <f t="shared" si="8"/>
        <v>45170</v>
      </c>
      <c r="C110" s="5">
        <f t="shared" si="13"/>
        <v>7.5000000000000011E-2</v>
      </c>
      <c r="D110" s="99">
        <f t="shared" si="9"/>
        <v>1368.55</v>
      </c>
      <c r="E110" s="77"/>
      <c r="F110" s="88">
        <f t="shared" si="10"/>
        <v>634.59</v>
      </c>
      <c r="G110" s="88">
        <f t="shared" si="11"/>
        <v>733.95999999999992</v>
      </c>
      <c r="H110" s="88">
        <f t="shared" si="12"/>
        <v>100800.64999999997</v>
      </c>
      <c r="I110" s="89">
        <f>IF(A110="","",SUM(F$30:F110))</f>
        <v>58380.920000000013</v>
      </c>
      <c r="J110" s="89">
        <f>IF(A110="","",SUM(G$30:G110))</f>
        <v>49199.349999999984</v>
      </c>
      <c r="K110" s="78"/>
    </row>
    <row r="111" spans="1:11" x14ac:dyDescent="0.2">
      <c r="A111" s="87">
        <f t="shared" si="7"/>
        <v>82</v>
      </c>
      <c r="B111" s="2">
        <f t="shared" si="8"/>
        <v>45200</v>
      </c>
      <c r="C111" s="5">
        <f t="shared" si="13"/>
        <v>7.5000000000000011E-2</v>
      </c>
      <c r="D111" s="99">
        <f t="shared" si="9"/>
        <v>1368.55</v>
      </c>
      <c r="E111" s="77"/>
      <c r="F111" s="88">
        <f t="shared" si="10"/>
        <v>630</v>
      </c>
      <c r="G111" s="88">
        <f t="shared" si="11"/>
        <v>738.55</v>
      </c>
      <c r="H111" s="88">
        <f t="shared" si="12"/>
        <v>100062.09999999996</v>
      </c>
      <c r="I111" s="89">
        <f>IF(A111="","",SUM(F$30:F111))</f>
        <v>59010.920000000013</v>
      </c>
      <c r="J111" s="89">
        <f>IF(A111="","",SUM(G$30:G111))</f>
        <v>49937.899999999987</v>
      </c>
      <c r="K111" s="78"/>
    </row>
    <row r="112" spans="1:11" x14ac:dyDescent="0.2">
      <c r="A112" s="87">
        <f t="shared" si="7"/>
        <v>83</v>
      </c>
      <c r="B112" s="2">
        <f t="shared" si="8"/>
        <v>45231</v>
      </c>
      <c r="C112" s="5">
        <f t="shared" si="13"/>
        <v>7.5000000000000011E-2</v>
      </c>
      <c r="D112" s="99">
        <f t="shared" si="9"/>
        <v>1368.55</v>
      </c>
      <c r="E112" s="77"/>
      <c r="F112" s="88">
        <f t="shared" si="10"/>
        <v>625.39</v>
      </c>
      <c r="G112" s="88">
        <f t="shared" si="11"/>
        <v>743.16</v>
      </c>
      <c r="H112" s="88">
        <f t="shared" si="12"/>
        <v>99318.939999999959</v>
      </c>
      <c r="I112" s="89">
        <f>IF(A112="","",SUM(F$30:F112))</f>
        <v>59636.310000000012</v>
      </c>
      <c r="J112" s="89">
        <f>IF(A112="","",SUM(G$30:G112))</f>
        <v>50681.05999999999</v>
      </c>
      <c r="K112" s="78"/>
    </row>
    <row r="113" spans="1:11" x14ac:dyDescent="0.2">
      <c r="A113" s="87">
        <f t="shared" si="7"/>
        <v>84</v>
      </c>
      <c r="B113" s="2">
        <f t="shared" si="8"/>
        <v>45261</v>
      </c>
      <c r="C113" s="5">
        <f t="shared" si="13"/>
        <v>7.5000000000000011E-2</v>
      </c>
      <c r="D113" s="99">
        <f t="shared" si="9"/>
        <v>1368.55</v>
      </c>
      <c r="E113" s="77"/>
      <c r="F113" s="88">
        <f t="shared" si="10"/>
        <v>620.74</v>
      </c>
      <c r="G113" s="88">
        <f t="shared" si="11"/>
        <v>747.81</v>
      </c>
      <c r="H113" s="88">
        <f t="shared" si="12"/>
        <v>98571.129999999961</v>
      </c>
      <c r="I113" s="89">
        <f>IF(A113="","",SUM(F$30:F113))</f>
        <v>60257.05000000001</v>
      </c>
      <c r="J113" s="89">
        <f>IF(A113="","",SUM(G$30:G113))</f>
        <v>51428.869999999988</v>
      </c>
      <c r="K113" s="78"/>
    </row>
    <row r="114" spans="1:11" x14ac:dyDescent="0.2">
      <c r="A114" s="87">
        <f t="shared" si="7"/>
        <v>85</v>
      </c>
      <c r="B114" s="2">
        <f t="shared" si="8"/>
        <v>45292</v>
      </c>
      <c r="C114" s="5">
        <f t="shared" si="13"/>
        <v>7.7500000000000013E-2</v>
      </c>
      <c r="D114" s="99">
        <f t="shared" si="9"/>
        <v>1380.98</v>
      </c>
      <c r="E114" s="77"/>
      <c r="F114" s="88">
        <f t="shared" si="10"/>
        <v>636.61</v>
      </c>
      <c r="G114" s="88">
        <f t="shared" si="11"/>
        <v>744.37</v>
      </c>
      <c r="H114" s="88">
        <f t="shared" si="12"/>
        <v>97826.759999999966</v>
      </c>
      <c r="I114" s="89">
        <f>IF(A114="","",SUM(F$30:F114))</f>
        <v>60893.660000000011</v>
      </c>
      <c r="J114" s="89">
        <f>IF(A114="","",SUM(G$30:G114))</f>
        <v>52173.239999999991</v>
      </c>
      <c r="K114" s="78"/>
    </row>
    <row r="115" spans="1:11" x14ac:dyDescent="0.2">
      <c r="A115" s="87">
        <f t="shared" si="7"/>
        <v>86</v>
      </c>
      <c r="B115" s="2">
        <f t="shared" si="8"/>
        <v>45323</v>
      </c>
      <c r="C115" s="5">
        <f t="shared" si="13"/>
        <v>7.7500000000000013E-2</v>
      </c>
      <c r="D115" s="99">
        <f t="shared" si="9"/>
        <v>1380.98</v>
      </c>
      <c r="E115" s="77"/>
      <c r="F115" s="88">
        <f t="shared" si="10"/>
        <v>631.79999999999995</v>
      </c>
      <c r="G115" s="88">
        <f t="shared" si="11"/>
        <v>749.18000000000006</v>
      </c>
      <c r="H115" s="88">
        <f t="shared" si="12"/>
        <v>97077.579999999973</v>
      </c>
      <c r="I115" s="89">
        <f>IF(A115="","",SUM(F$30:F115))</f>
        <v>61525.460000000014</v>
      </c>
      <c r="J115" s="89">
        <f>IF(A115="","",SUM(G$30:G115))</f>
        <v>52922.419999999991</v>
      </c>
      <c r="K115" s="78"/>
    </row>
    <row r="116" spans="1:11" x14ac:dyDescent="0.2">
      <c r="A116" s="87">
        <f t="shared" si="7"/>
        <v>87</v>
      </c>
      <c r="B116" s="2">
        <f t="shared" si="8"/>
        <v>45352</v>
      </c>
      <c r="C116" s="5">
        <f t="shared" si="13"/>
        <v>7.7500000000000013E-2</v>
      </c>
      <c r="D116" s="99">
        <f t="shared" si="9"/>
        <v>1380.98</v>
      </c>
      <c r="E116" s="77"/>
      <c r="F116" s="88">
        <f t="shared" si="10"/>
        <v>626.96</v>
      </c>
      <c r="G116" s="88">
        <f t="shared" si="11"/>
        <v>754.02</v>
      </c>
      <c r="H116" s="88">
        <f t="shared" si="12"/>
        <v>96323.559999999969</v>
      </c>
      <c r="I116" s="89">
        <f>IF(A116="","",SUM(F$30:F116))</f>
        <v>62152.420000000013</v>
      </c>
      <c r="J116" s="89">
        <f>IF(A116="","",SUM(G$30:G116))</f>
        <v>53676.439999999988</v>
      </c>
      <c r="K116" s="78"/>
    </row>
    <row r="117" spans="1:11" x14ac:dyDescent="0.2">
      <c r="A117" s="87">
        <f t="shared" si="7"/>
        <v>88</v>
      </c>
      <c r="B117" s="2">
        <f t="shared" si="8"/>
        <v>45383</v>
      </c>
      <c r="C117" s="5">
        <f t="shared" si="13"/>
        <v>7.7500000000000013E-2</v>
      </c>
      <c r="D117" s="99">
        <f t="shared" si="9"/>
        <v>1380.98</v>
      </c>
      <c r="E117" s="77"/>
      <c r="F117" s="88">
        <f t="shared" si="10"/>
        <v>622.09</v>
      </c>
      <c r="G117" s="88">
        <f t="shared" si="11"/>
        <v>758.89</v>
      </c>
      <c r="H117" s="88">
        <f t="shared" si="12"/>
        <v>95564.669999999969</v>
      </c>
      <c r="I117" s="89">
        <f>IF(A117="","",SUM(F$30:F117))</f>
        <v>62774.510000000009</v>
      </c>
      <c r="J117" s="89">
        <f>IF(A117="","",SUM(G$30:G117))</f>
        <v>54435.329999999987</v>
      </c>
      <c r="K117" s="78"/>
    </row>
    <row r="118" spans="1:11" x14ac:dyDescent="0.2">
      <c r="A118" s="87">
        <f t="shared" si="7"/>
        <v>89</v>
      </c>
      <c r="B118" s="2">
        <f t="shared" si="8"/>
        <v>45413</v>
      </c>
      <c r="C118" s="5">
        <f t="shared" si="13"/>
        <v>7.7500000000000013E-2</v>
      </c>
      <c r="D118" s="99">
        <f t="shared" si="9"/>
        <v>1380.98</v>
      </c>
      <c r="E118" s="77"/>
      <c r="F118" s="88">
        <f t="shared" si="10"/>
        <v>617.19000000000005</v>
      </c>
      <c r="G118" s="88">
        <f t="shared" si="11"/>
        <v>763.79</v>
      </c>
      <c r="H118" s="88">
        <f t="shared" si="12"/>
        <v>94800.879999999976</v>
      </c>
      <c r="I118" s="89">
        <f>IF(A118="","",SUM(F$30:F118))</f>
        <v>63391.700000000012</v>
      </c>
      <c r="J118" s="89">
        <f>IF(A118="","",SUM(G$30:G118))</f>
        <v>55199.119999999988</v>
      </c>
      <c r="K118" s="78"/>
    </row>
    <row r="119" spans="1:11" x14ac:dyDescent="0.2">
      <c r="A119" s="87">
        <f t="shared" si="7"/>
        <v>90</v>
      </c>
      <c r="B119" s="2">
        <f t="shared" si="8"/>
        <v>45444</v>
      </c>
      <c r="C119" s="5">
        <f t="shared" si="13"/>
        <v>7.7500000000000013E-2</v>
      </c>
      <c r="D119" s="99">
        <f t="shared" si="9"/>
        <v>1380.98</v>
      </c>
      <c r="E119" s="77"/>
      <c r="F119" s="88">
        <f t="shared" si="10"/>
        <v>612.26</v>
      </c>
      <c r="G119" s="88">
        <f t="shared" si="11"/>
        <v>768.72</v>
      </c>
      <c r="H119" s="88">
        <f t="shared" si="12"/>
        <v>94032.159999999974</v>
      </c>
      <c r="I119" s="89">
        <f>IF(A119="","",SUM(F$30:F119))</f>
        <v>64003.960000000014</v>
      </c>
      <c r="J119" s="89">
        <f>IF(A119="","",SUM(G$30:G119))</f>
        <v>55967.839999999989</v>
      </c>
      <c r="K119" s="78"/>
    </row>
    <row r="120" spans="1:11" x14ac:dyDescent="0.2">
      <c r="A120" s="87">
        <f t="shared" si="7"/>
        <v>91</v>
      </c>
      <c r="B120" s="2">
        <f t="shared" si="8"/>
        <v>45474</v>
      </c>
      <c r="C120" s="5">
        <f t="shared" si="13"/>
        <v>7.7500000000000013E-2</v>
      </c>
      <c r="D120" s="99">
        <f t="shared" si="9"/>
        <v>1380.98</v>
      </c>
      <c r="E120" s="77"/>
      <c r="F120" s="88">
        <f t="shared" si="10"/>
        <v>607.29</v>
      </c>
      <c r="G120" s="88">
        <f t="shared" si="11"/>
        <v>773.69</v>
      </c>
      <c r="H120" s="88">
        <f t="shared" si="12"/>
        <v>93258.469999999972</v>
      </c>
      <c r="I120" s="89">
        <f>IF(A120="","",SUM(F$30:F120))</f>
        <v>64611.250000000015</v>
      </c>
      <c r="J120" s="89">
        <f>IF(A120="","",SUM(G$30:G120))</f>
        <v>56741.529999999992</v>
      </c>
      <c r="K120" s="78"/>
    </row>
    <row r="121" spans="1:11" x14ac:dyDescent="0.2">
      <c r="A121" s="87">
        <f t="shared" si="7"/>
        <v>92</v>
      </c>
      <c r="B121" s="2">
        <f t="shared" si="8"/>
        <v>45505</v>
      </c>
      <c r="C121" s="5">
        <f t="shared" si="13"/>
        <v>7.7500000000000013E-2</v>
      </c>
      <c r="D121" s="99">
        <f t="shared" si="9"/>
        <v>1380.98</v>
      </c>
      <c r="E121" s="77"/>
      <c r="F121" s="88">
        <f t="shared" si="10"/>
        <v>602.29</v>
      </c>
      <c r="G121" s="88">
        <f t="shared" si="11"/>
        <v>778.69</v>
      </c>
      <c r="H121" s="88">
        <f t="shared" si="12"/>
        <v>92479.77999999997</v>
      </c>
      <c r="I121" s="89">
        <f>IF(A121="","",SUM(F$30:F121))</f>
        <v>65213.540000000015</v>
      </c>
      <c r="J121" s="89">
        <f>IF(A121="","",SUM(G$30:G121))</f>
        <v>57520.219999999994</v>
      </c>
      <c r="K121" s="78"/>
    </row>
    <row r="122" spans="1:11" x14ac:dyDescent="0.2">
      <c r="A122" s="87">
        <f t="shared" si="7"/>
        <v>93</v>
      </c>
      <c r="B122" s="2">
        <f t="shared" si="8"/>
        <v>45536</v>
      </c>
      <c r="C122" s="5">
        <f t="shared" si="13"/>
        <v>7.7500000000000013E-2</v>
      </c>
      <c r="D122" s="99">
        <f t="shared" si="9"/>
        <v>1380.98</v>
      </c>
      <c r="E122" s="77"/>
      <c r="F122" s="88">
        <f t="shared" si="10"/>
        <v>597.27</v>
      </c>
      <c r="G122" s="88">
        <f t="shared" si="11"/>
        <v>783.71</v>
      </c>
      <c r="H122" s="88">
        <f t="shared" si="12"/>
        <v>91696.069999999963</v>
      </c>
      <c r="I122" s="89">
        <f>IF(A122="","",SUM(F$30:F122))</f>
        <v>65810.810000000012</v>
      </c>
      <c r="J122" s="89">
        <f>IF(A122="","",SUM(G$30:G122))</f>
        <v>58303.929999999993</v>
      </c>
      <c r="K122" s="78"/>
    </row>
    <row r="123" spans="1:11" x14ac:dyDescent="0.2">
      <c r="A123" s="87">
        <f t="shared" si="7"/>
        <v>94</v>
      </c>
      <c r="B123" s="2">
        <f t="shared" si="8"/>
        <v>45566</v>
      </c>
      <c r="C123" s="5">
        <f t="shared" si="13"/>
        <v>7.7500000000000013E-2</v>
      </c>
      <c r="D123" s="99">
        <f t="shared" si="9"/>
        <v>1380.98</v>
      </c>
      <c r="E123" s="77"/>
      <c r="F123" s="88">
        <f t="shared" si="10"/>
        <v>592.20000000000005</v>
      </c>
      <c r="G123" s="88">
        <f t="shared" si="11"/>
        <v>788.78</v>
      </c>
      <c r="H123" s="88">
        <f t="shared" si="12"/>
        <v>90907.289999999964</v>
      </c>
      <c r="I123" s="89">
        <f>IF(A123="","",SUM(F$30:F123))</f>
        <v>66403.010000000009</v>
      </c>
      <c r="J123" s="89">
        <f>IF(A123="","",SUM(G$30:G123))</f>
        <v>59092.709999999992</v>
      </c>
      <c r="K123" s="78"/>
    </row>
    <row r="124" spans="1:11" x14ac:dyDescent="0.2">
      <c r="A124" s="87">
        <f t="shared" si="7"/>
        <v>95</v>
      </c>
      <c r="B124" s="2">
        <f t="shared" si="8"/>
        <v>45597</v>
      </c>
      <c r="C124" s="5">
        <f t="shared" si="13"/>
        <v>7.7500000000000013E-2</v>
      </c>
      <c r="D124" s="99">
        <f t="shared" si="9"/>
        <v>1380.98</v>
      </c>
      <c r="E124" s="77"/>
      <c r="F124" s="88">
        <f t="shared" si="10"/>
        <v>587.11</v>
      </c>
      <c r="G124" s="88">
        <f t="shared" si="11"/>
        <v>793.87</v>
      </c>
      <c r="H124" s="88">
        <f t="shared" si="12"/>
        <v>90113.419999999969</v>
      </c>
      <c r="I124" s="89">
        <f>IF(A124="","",SUM(F$30:F124))</f>
        <v>66990.12000000001</v>
      </c>
      <c r="J124" s="89">
        <f>IF(A124="","",SUM(G$30:G124))</f>
        <v>59886.579999999994</v>
      </c>
      <c r="K124" s="78"/>
    </row>
    <row r="125" spans="1:11" x14ac:dyDescent="0.2">
      <c r="A125" s="87">
        <f t="shared" si="7"/>
        <v>96</v>
      </c>
      <c r="B125" s="2">
        <f t="shared" si="8"/>
        <v>45627</v>
      </c>
      <c r="C125" s="5">
        <f t="shared" si="13"/>
        <v>7.7500000000000013E-2</v>
      </c>
      <c r="D125" s="99">
        <f t="shared" si="9"/>
        <v>1380.98</v>
      </c>
      <c r="E125" s="77"/>
      <c r="F125" s="88">
        <f t="shared" si="10"/>
        <v>581.98</v>
      </c>
      <c r="G125" s="88">
        <f t="shared" si="11"/>
        <v>799</v>
      </c>
      <c r="H125" s="88">
        <f t="shared" si="12"/>
        <v>89314.419999999969</v>
      </c>
      <c r="I125" s="89">
        <f>IF(A125="","",SUM(F$30:F125))</f>
        <v>67572.100000000006</v>
      </c>
      <c r="J125" s="89">
        <f>IF(A125="","",SUM(G$30:G125))</f>
        <v>60685.579999999994</v>
      </c>
      <c r="K125" s="78"/>
    </row>
    <row r="126" spans="1:11" x14ac:dyDescent="0.2">
      <c r="A126" s="87">
        <f t="shared" si="7"/>
        <v>97</v>
      </c>
      <c r="B126" s="2">
        <f t="shared" si="8"/>
        <v>45658</v>
      </c>
      <c r="C126" s="5">
        <f t="shared" si="13"/>
        <v>8.0000000000000016E-2</v>
      </c>
      <c r="D126" s="99">
        <f t="shared" si="9"/>
        <v>1392.07</v>
      </c>
      <c r="E126" s="77"/>
      <c r="F126" s="88">
        <f t="shared" si="10"/>
        <v>595.42999999999995</v>
      </c>
      <c r="G126" s="88">
        <f t="shared" si="11"/>
        <v>796.64</v>
      </c>
      <c r="H126" s="88">
        <f t="shared" si="12"/>
        <v>88517.77999999997</v>
      </c>
      <c r="I126" s="89">
        <f>IF(A126="","",SUM(F$30:F126))</f>
        <v>68167.53</v>
      </c>
      <c r="J126" s="89">
        <f>IF(A126="","",SUM(G$30:G126))</f>
        <v>61482.219999999994</v>
      </c>
      <c r="K126" s="78"/>
    </row>
    <row r="127" spans="1:11" x14ac:dyDescent="0.2">
      <c r="A127" s="87">
        <f t="shared" si="7"/>
        <v>98</v>
      </c>
      <c r="B127" s="2">
        <f t="shared" si="8"/>
        <v>45689</v>
      </c>
      <c r="C127" s="5">
        <f t="shared" si="13"/>
        <v>8.0000000000000016E-2</v>
      </c>
      <c r="D127" s="99">
        <f t="shared" si="9"/>
        <v>1392.07</v>
      </c>
      <c r="E127" s="77"/>
      <c r="F127" s="88">
        <f t="shared" si="10"/>
        <v>590.12</v>
      </c>
      <c r="G127" s="88">
        <f t="shared" si="11"/>
        <v>801.94999999999993</v>
      </c>
      <c r="H127" s="88">
        <f t="shared" si="12"/>
        <v>87715.829999999973</v>
      </c>
      <c r="I127" s="89">
        <f>IF(A127="","",SUM(F$30:F127))</f>
        <v>68757.649999999994</v>
      </c>
      <c r="J127" s="89">
        <f>IF(A127="","",SUM(G$30:G127))</f>
        <v>62284.169999999991</v>
      </c>
      <c r="K127" s="78"/>
    </row>
    <row r="128" spans="1:11" x14ac:dyDescent="0.2">
      <c r="A128" s="87">
        <f t="shared" si="7"/>
        <v>99</v>
      </c>
      <c r="B128" s="2">
        <f t="shared" si="8"/>
        <v>45717</v>
      </c>
      <c r="C128" s="5">
        <f t="shared" si="13"/>
        <v>8.0000000000000016E-2</v>
      </c>
      <c r="D128" s="99">
        <f t="shared" si="9"/>
        <v>1392.07</v>
      </c>
      <c r="E128" s="77"/>
      <c r="F128" s="88">
        <f t="shared" si="10"/>
        <v>584.77</v>
      </c>
      <c r="G128" s="88">
        <f t="shared" si="11"/>
        <v>807.3</v>
      </c>
      <c r="H128" s="88">
        <f t="shared" si="12"/>
        <v>86908.52999999997</v>
      </c>
      <c r="I128" s="89">
        <f>IF(A128="","",SUM(F$30:F128))</f>
        <v>69342.42</v>
      </c>
      <c r="J128" s="89">
        <f>IF(A128="","",SUM(G$30:G128))</f>
        <v>63091.469999999994</v>
      </c>
      <c r="K128" s="78"/>
    </row>
    <row r="129" spans="1:11" x14ac:dyDescent="0.2">
      <c r="A129" s="87">
        <f t="shared" si="7"/>
        <v>100</v>
      </c>
      <c r="B129" s="2">
        <f t="shared" si="8"/>
        <v>45748</v>
      </c>
      <c r="C129" s="5">
        <f t="shared" si="13"/>
        <v>8.0000000000000016E-2</v>
      </c>
      <c r="D129" s="99">
        <f t="shared" si="9"/>
        <v>1392.07</v>
      </c>
      <c r="E129" s="77"/>
      <c r="F129" s="88">
        <f t="shared" si="10"/>
        <v>579.39</v>
      </c>
      <c r="G129" s="88">
        <f t="shared" si="11"/>
        <v>812.68</v>
      </c>
      <c r="H129" s="88">
        <f t="shared" si="12"/>
        <v>86095.849999999977</v>
      </c>
      <c r="I129" s="89">
        <f>IF(A129="","",SUM(F$30:F129))</f>
        <v>69921.81</v>
      </c>
      <c r="J129" s="89">
        <f>IF(A129="","",SUM(G$30:G129))</f>
        <v>63904.149999999994</v>
      </c>
      <c r="K129" s="78"/>
    </row>
    <row r="130" spans="1:11" x14ac:dyDescent="0.2">
      <c r="A130" s="87">
        <f t="shared" si="7"/>
        <v>101</v>
      </c>
      <c r="B130" s="2">
        <f t="shared" si="8"/>
        <v>45778</v>
      </c>
      <c r="C130" s="5">
        <f t="shared" si="13"/>
        <v>8.0000000000000016E-2</v>
      </c>
      <c r="D130" s="99">
        <f t="shared" si="9"/>
        <v>1392.07</v>
      </c>
      <c r="E130" s="77"/>
      <c r="F130" s="88">
        <f t="shared" si="10"/>
        <v>573.97</v>
      </c>
      <c r="G130" s="88">
        <f t="shared" si="11"/>
        <v>818.09999999999991</v>
      </c>
      <c r="H130" s="88">
        <f t="shared" si="12"/>
        <v>85277.749999999971</v>
      </c>
      <c r="I130" s="89">
        <f>IF(A130="","",SUM(F$30:F130))</f>
        <v>70495.78</v>
      </c>
      <c r="J130" s="89">
        <f>IF(A130="","",SUM(G$30:G130))</f>
        <v>64722.249999999993</v>
      </c>
      <c r="K130" s="78"/>
    </row>
    <row r="131" spans="1:11" x14ac:dyDescent="0.2">
      <c r="A131" s="87">
        <f t="shared" si="7"/>
        <v>102</v>
      </c>
      <c r="B131" s="2">
        <f t="shared" si="8"/>
        <v>45809</v>
      </c>
      <c r="C131" s="5">
        <f t="shared" si="13"/>
        <v>8.0000000000000016E-2</v>
      </c>
      <c r="D131" s="99">
        <f t="shared" si="9"/>
        <v>1392.07</v>
      </c>
      <c r="E131" s="77"/>
      <c r="F131" s="88">
        <f t="shared" si="10"/>
        <v>568.52</v>
      </c>
      <c r="G131" s="88">
        <f t="shared" si="11"/>
        <v>823.55</v>
      </c>
      <c r="H131" s="88">
        <f t="shared" si="12"/>
        <v>84454.199999999968</v>
      </c>
      <c r="I131" s="89">
        <f>IF(A131="","",SUM(F$30:F131))</f>
        <v>71064.3</v>
      </c>
      <c r="J131" s="89">
        <f>IF(A131="","",SUM(G$30:G131))</f>
        <v>65545.799999999988</v>
      </c>
      <c r="K131" s="78"/>
    </row>
    <row r="132" spans="1:11" x14ac:dyDescent="0.2">
      <c r="A132" s="87">
        <f t="shared" si="7"/>
        <v>103</v>
      </c>
      <c r="B132" s="2">
        <f t="shared" si="8"/>
        <v>45839</v>
      </c>
      <c r="C132" s="5">
        <f t="shared" si="13"/>
        <v>8.0000000000000016E-2</v>
      </c>
      <c r="D132" s="99">
        <f t="shared" si="9"/>
        <v>1392.07</v>
      </c>
      <c r="E132" s="77"/>
      <c r="F132" s="88">
        <f t="shared" si="10"/>
        <v>563.03</v>
      </c>
      <c r="G132" s="88">
        <f t="shared" si="11"/>
        <v>829.04</v>
      </c>
      <c r="H132" s="88">
        <f t="shared" si="12"/>
        <v>83625.159999999974</v>
      </c>
      <c r="I132" s="89">
        <f>IF(A132="","",SUM(F$30:F132))</f>
        <v>71627.33</v>
      </c>
      <c r="J132" s="89">
        <f>IF(A132="","",SUM(G$30:G132))</f>
        <v>66374.839999999982</v>
      </c>
      <c r="K132" s="78"/>
    </row>
    <row r="133" spans="1:11" x14ac:dyDescent="0.2">
      <c r="A133" s="87">
        <f t="shared" si="7"/>
        <v>104</v>
      </c>
      <c r="B133" s="2">
        <f t="shared" si="8"/>
        <v>45870</v>
      </c>
      <c r="C133" s="5">
        <f t="shared" si="13"/>
        <v>8.0000000000000016E-2</v>
      </c>
      <c r="D133" s="99">
        <f t="shared" si="9"/>
        <v>1392.07</v>
      </c>
      <c r="E133" s="77"/>
      <c r="F133" s="88">
        <f t="shared" si="10"/>
        <v>557.5</v>
      </c>
      <c r="G133" s="88">
        <f t="shared" si="11"/>
        <v>834.56999999999994</v>
      </c>
      <c r="H133" s="88">
        <f t="shared" si="12"/>
        <v>82790.589999999967</v>
      </c>
      <c r="I133" s="89">
        <f>IF(A133="","",SUM(F$30:F133))</f>
        <v>72184.83</v>
      </c>
      <c r="J133" s="89">
        <f>IF(A133="","",SUM(G$30:G133))</f>
        <v>67209.409999999989</v>
      </c>
      <c r="K133" s="78"/>
    </row>
    <row r="134" spans="1:11" x14ac:dyDescent="0.2">
      <c r="A134" s="87">
        <f t="shared" si="7"/>
        <v>105</v>
      </c>
      <c r="B134" s="2">
        <f t="shared" si="8"/>
        <v>45901</v>
      </c>
      <c r="C134" s="5">
        <f t="shared" si="13"/>
        <v>8.0000000000000016E-2</v>
      </c>
      <c r="D134" s="99">
        <f t="shared" si="9"/>
        <v>1392.07</v>
      </c>
      <c r="E134" s="77"/>
      <c r="F134" s="88">
        <f t="shared" si="10"/>
        <v>551.94000000000005</v>
      </c>
      <c r="G134" s="88">
        <f t="shared" si="11"/>
        <v>840.12999999999988</v>
      </c>
      <c r="H134" s="88">
        <f t="shared" si="12"/>
        <v>81950.459999999963</v>
      </c>
      <c r="I134" s="89">
        <f>IF(A134="","",SUM(F$30:F134))</f>
        <v>72736.77</v>
      </c>
      <c r="J134" s="89">
        <f>IF(A134="","",SUM(G$30:G134))</f>
        <v>68049.539999999994</v>
      </c>
      <c r="K134" s="78"/>
    </row>
    <row r="135" spans="1:11" x14ac:dyDescent="0.2">
      <c r="A135" s="87">
        <f t="shared" si="7"/>
        <v>106</v>
      </c>
      <c r="B135" s="2">
        <f t="shared" si="8"/>
        <v>45931</v>
      </c>
      <c r="C135" s="5">
        <f t="shared" si="13"/>
        <v>8.0000000000000016E-2</v>
      </c>
      <c r="D135" s="99">
        <f t="shared" si="9"/>
        <v>1392.07</v>
      </c>
      <c r="E135" s="77"/>
      <c r="F135" s="88">
        <f t="shared" si="10"/>
        <v>546.34</v>
      </c>
      <c r="G135" s="88">
        <f t="shared" si="11"/>
        <v>845.7299999999999</v>
      </c>
      <c r="H135" s="88">
        <f t="shared" si="12"/>
        <v>81104.729999999967</v>
      </c>
      <c r="I135" s="89">
        <f>IF(A135="","",SUM(F$30:F135))</f>
        <v>73283.11</v>
      </c>
      <c r="J135" s="89">
        <f>IF(A135="","",SUM(G$30:G135))</f>
        <v>68895.26999999999</v>
      </c>
      <c r="K135" s="78"/>
    </row>
    <row r="136" spans="1:11" x14ac:dyDescent="0.2">
      <c r="A136" s="87">
        <f t="shared" si="7"/>
        <v>107</v>
      </c>
      <c r="B136" s="2">
        <f t="shared" si="8"/>
        <v>45962</v>
      </c>
      <c r="C136" s="5">
        <f t="shared" si="13"/>
        <v>8.0000000000000016E-2</v>
      </c>
      <c r="D136" s="99">
        <f t="shared" si="9"/>
        <v>1392.07</v>
      </c>
      <c r="E136" s="77"/>
      <c r="F136" s="88">
        <f t="shared" si="10"/>
        <v>540.70000000000005</v>
      </c>
      <c r="G136" s="88">
        <f t="shared" si="11"/>
        <v>851.36999999999989</v>
      </c>
      <c r="H136" s="88">
        <f t="shared" si="12"/>
        <v>80253.359999999971</v>
      </c>
      <c r="I136" s="89">
        <f>IF(A136="","",SUM(F$30:F136))</f>
        <v>73823.81</v>
      </c>
      <c r="J136" s="89">
        <f>IF(A136="","",SUM(G$30:G136))</f>
        <v>69746.639999999985</v>
      </c>
      <c r="K136" s="78"/>
    </row>
    <row r="137" spans="1:11" x14ac:dyDescent="0.2">
      <c r="A137" s="87">
        <f t="shared" si="7"/>
        <v>108</v>
      </c>
      <c r="B137" s="2">
        <f t="shared" si="8"/>
        <v>45992</v>
      </c>
      <c r="C137" s="5">
        <f t="shared" si="13"/>
        <v>8.0000000000000016E-2</v>
      </c>
      <c r="D137" s="99">
        <f t="shared" si="9"/>
        <v>1392.07</v>
      </c>
      <c r="E137" s="77"/>
      <c r="F137" s="88">
        <f t="shared" si="10"/>
        <v>535.02</v>
      </c>
      <c r="G137" s="88">
        <f t="shared" si="11"/>
        <v>857.05</v>
      </c>
      <c r="H137" s="88">
        <f t="shared" si="12"/>
        <v>79396.309999999969</v>
      </c>
      <c r="I137" s="89">
        <f>IF(A137="","",SUM(F$30:F137))</f>
        <v>74358.83</v>
      </c>
      <c r="J137" s="89">
        <f>IF(A137="","",SUM(G$30:G137))</f>
        <v>70603.689999999988</v>
      </c>
      <c r="K137" s="78"/>
    </row>
    <row r="138" spans="1:11" x14ac:dyDescent="0.2">
      <c r="A138" s="87">
        <f t="shared" si="7"/>
        <v>109</v>
      </c>
      <c r="B138" s="2">
        <f t="shared" si="8"/>
        <v>46023</v>
      </c>
      <c r="C138" s="5">
        <f t="shared" si="13"/>
        <v>8.2500000000000018E-2</v>
      </c>
      <c r="D138" s="99">
        <f t="shared" si="9"/>
        <v>1401.79</v>
      </c>
      <c r="E138" s="77"/>
      <c r="F138" s="88">
        <f t="shared" si="10"/>
        <v>545.85</v>
      </c>
      <c r="G138" s="88">
        <f t="shared" si="11"/>
        <v>855.93999999999994</v>
      </c>
      <c r="H138" s="88">
        <f t="shared" si="12"/>
        <v>78540.369999999966</v>
      </c>
      <c r="I138" s="89">
        <f>IF(A138="","",SUM(F$30:F138))</f>
        <v>74904.680000000008</v>
      </c>
      <c r="J138" s="89">
        <f>IF(A138="","",SUM(G$30:G138))</f>
        <v>71459.62999999999</v>
      </c>
      <c r="K138" s="78"/>
    </row>
    <row r="139" spans="1:11" x14ac:dyDescent="0.2">
      <c r="A139" s="87">
        <f t="shared" si="7"/>
        <v>110</v>
      </c>
      <c r="B139" s="2">
        <f t="shared" si="8"/>
        <v>46054</v>
      </c>
      <c r="C139" s="5">
        <f t="shared" si="13"/>
        <v>8.2500000000000018E-2</v>
      </c>
      <c r="D139" s="99">
        <f t="shared" si="9"/>
        <v>1401.79</v>
      </c>
      <c r="E139" s="77"/>
      <c r="F139" s="88">
        <f t="shared" si="10"/>
        <v>539.97</v>
      </c>
      <c r="G139" s="88">
        <f t="shared" si="11"/>
        <v>861.81999999999994</v>
      </c>
      <c r="H139" s="88">
        <f t="shared" si="12"/>
        <v>77678.549999999959</v>
      </c>
      <c r="I139" s="89">
        <f>IF(A139="","",SUM(F$30:F139))</f>
        <v>75444.650000000009</v>
      </c>
      <c r="J139" s="89">
        <f>IF(A139="","",SUM(G$30:G139))</f>
        <v>72321.45</v>
      </c>
      <c r="K139" s="78"/>
    </row>
    <row r="140" spans="1:11" x14ac:dyDescent="0.2">
      <c r="A140" s="87">
        <f t="shared" si="7"/>
        <v>111</v>
      </c>
      <c r="B140" s="2">
        <f t="shared" si="8"/>
        <v>46082</v>
      </c>
      <c r="C140" s="5">
        <f t="shared" si="13"/>
        <v>8.2500000000000018E-2</v>
      </c>
      <c r="D140" s="99">
        <f t="shared" si="9"/>
        <v>1401.79</v>
      </c>
      <c r="E140" s="77"/>
      <c r="F140" s="88">
        <f t="shared" si="10"/>
        <v>534.04</v>
      </c>
      <c r="G140" s="88">
        <f t="shared" si="11"/>
        <v>867.75</v>
      </c>
      <c r="H140" s="88">
        <f t="shared" si="12"/>
        <v>76810.799999999959</v>
      </c>
      <c r="I140" s="89">
        <f>IF(A140="","",SUM(F$30:F140))</f>
        <v>75978.69</v>
      </c>
      <c r="J140" s="89">
        <f>IF(A140="","",SUM(G$30:G140))</f>
        <v>73189.2</v>
      </c>
      <c r="K140" s="78"/>
    </row>
    <row r="141" spans="1:11" x14ac:dyDescent="0.2">
      <c r="A141" s="87">
        <f t="shared" si="7"/>
        <v>112</v>
      </c>
      <c r="B141" s="2">
        <f t="shared" si="8"/>
        <v>46113</v>
      </c>
      <c r="C141" s="5">
        <f t="shared" si="13"/>
        <v>8.2500000000000018E-2</v>
      </c>
      <c r="D141" s="99">
        <f t="shared" si="9"/>
        <v>1401.79</v>
      </c>
      <c r="E141" s="77"/>
      <c r="F141" s="88">
        <f t="shared" si="10"/>
        <v>528.07000000000005</v>
      </c>
      <c r="G141" s="88">
        <f t="shared" si="11"/>
        <v>873.71999999999991</v>
      </c>
      <c r="H141" s="88">
        <f t="shared" si="12"/>
        <v>75937.079999999958</v>
      </c>
      <c r="I141" s="89">
        <f>IF(A141="","",SUM(F$30:F141))</f>
        <v>76506.760000000009</v>
      </c>
      <c r="J141" s="89">
        <f>IF(A141="","",SUM(G$30:G141))</f>
        <v>74062.92</v>
      </c>
      <c r="K141" s="78"/>
    </row>
    <row r="142" spans="1:11" x14ac:dyDescent="0.2">
      <c r="A142" s="87">
        <f t="shared" si="7"/>
        <v>113</v>
      </c>
      <c r="B142" s="2">
        <f t="shared" si="8"/>
        <v>46143</v>
      </c>
      <c r="C142" s="5">
        <f t="shared" si="13"/>
        <v>8.2500000000000018E-2</v>
      </c>
      <c r="D142" s="99">
        <f t="shared" si="9"/>
        <v>1401.79</v>
      </c>
      <c r="E142" s="77"/>
      <c r="F142" s="88">
        <f t="shared" si="10"/>
        <v>522.07000000000005</v>
      </c>
      <c r="G142" s="88">
        <f t="shared" si="11"/>
        <v>879.71999999999991</v>
      </c>
      <c r="H142" s="88">
        <f t="shared" si="12"/>
        <v>75057.359999999957</v>
      </c>
      <c r="I142" s="89">
        <f>IF(A142="","",SUM(F$30:F142))</f>
        <v>77028.830000000016</v>
      </c>
      <c r="J142" s="89">
        <f>IF(A142="","",SUM(G$30:G142))</f>
        <v>74942.64</v>
      </c>
      <c r="K142" s="78"/>
    </row>
    <row r="143" spans="1:11" x14ac:dyDescent="0.2">
      <c r="A143" s="87">
        <f t="shared" si="7"/>
        <v>114</v>
      </c>
      <c r="B143" s="2">
        <f t="shared" si="8"/>
        <v>46174</v>
      </c>
      <c r="C143" s="5">
        <f t="shared" si="13"/>
        <v>8.2500000000000018E-2</v>
      </c>
      <c r="D143" s="99">
        <f t="shared" si="9"/>
        <v>1401.79</v>
      </c>
      <c r="E143" s="77"/>
      <c r="F143" s="88">
        <f t="shared" si="10"/>
        <v>516.02</v>
      </c>
      <c r="G143" s="88">
        <f t="shared" si="11"/>
        <v>885.77</v>
      </c>
      <c r="H143" s="88">
        <f t="shared" si="12"/>
        <v>74171.589999999953</v>
      </c>
      <c r="I143" s="89">
        <f>IF(A143="","",SUM(F$30:F143))</f>
        <v>77544.85000000002</v>
      </c>
      <c r="J143" s="89">
        <f>IF(A143="","",SUM(G$30:G143))</f>
        <v>75828.41</v>
      </c>
      <c r="K143" s="78"/>
    </row>
    <row r="144" spans="1:11" x14ac:dyDescent="0.2">
      <c r="A144" s="87">
        <f t="shared" si="7"/>
        <v>115</v>
      </c>
      <c r="B144" s="2">
        <f t="shared" si="8"/>
        <v>46204</v>
      </c>
      <c r="C144" s="5">
        <f t="shared" si="13"/>
        <v>8.2500000000000018E-2</v>
      </c>
      <c r="D144" s="99">
        <f t="shared" si="9"/>
        <v>1401.79</v>
      </c>
      <c r="E144" s="77"/>
      <c r="F144" s="88">
        <f t="shared" si="10"/>
        <v>509.93</v>
      </c>
      <c r="G144" s="88">
        <f t="shared" si="11"/>
        <v>891.8599999999999</v>
      </c>
      <c r="H144" s="88">
        <f t="shared" si="12"/>
        <v>73279.729999999952</v>
      </c>
      <c r="I144" s="89">
        <f>IF(A144="","",SUM(F$30:F144))</f>
        <v>78054.780000000013</v>
      </c>
      <c r="J144" s="89">
        <f>IF(A144="","",SUM(G$30:G144))</f>
        <v>76720.27</v>
      </c>
      <c r="K144" s="78"/>
    </row>
    <row r="145" spans="1:11" x14ac:dyDescent="0.2">
      <c r="A145" s="87">
        <f t="shared" si="7"/>
        <v>116</v>
      </c>
      <c r="B145" s="2">
        <f t="shared" si="8"/>
        <v>46235</v>
      </c>
      <c r="C145" s="5">
        <f t="shared" si="13"/>
        <v>8.2500000000000018E-2</v>
      </c>
      <c r="D145" s="99">
        <f t="shared" si="9"/>
        <v>1401.79</v>
      </c>
      <c r="E145" s="77"/>
      <c r="F145" s="88">
        <f t="shared" si="10"/>
        <v>503.8</v>
      </c>
      <c r="G145" s="88">
        <f t="shared" si="11"/>
        <v>897.99</v>
      </c>
      <c r="H145" s="88">
        <f t="shared" si="12"/>
        <v>72381.739999999947</v>
      </c>
      <c r="I145" s="89">
        <f>IF(A145="","",SUM(F$30:F145))</f>
        <v>78558.580000000016</v>
      </c>
      <c r="J145" s="89">
        <f>IF(A145="","",SUM(G$30:G145))</f>
        <v>77618.260000000009</v>
      </c>
      <c r="K145" s="78"/>
    </row>
    <row r="146" spans="1:11" x14ac:dyDescent="0.2">
      <c r="A146" s="87">
        <f t="shared" si="7"/>
        <v>117</v>
      </c>
      <c r="B146" s="2">
        <f t="shared" si="8"/>
        <v>46266</v>
      </c>
      <c r="C146" s="5">
        <f t="shared" si="13"/>
        <v>8.2500000000000018E-2</v>
      </c>
      <c r="D146" s="99">
        <f t="shared" si="9"/>
        <v>1401.79</v>
      </c>
      <c r="E146" s="77"/>
      <c r="F146" s="88">
        <f t="shared" si="10"/>
        <v>497.62</v>
      </c>
      <c r="G146" s="88">
        <f t="shared" si="11"/>
        <v>904.17</v>
      </c>
      <c r="H146" s="88">
        <f t="shared" si="12"/>
        <v>71477.569999999949</v>
      </c>
      <c r="I146" s="89">
        <f>IF(A146="","",SUM(F$30:F146))</f>
        <v>79056.200000000012</v>
      </c>
      <c r="J146" s="89">
        <f>IF(A146="","",SUM(G$30:G146))</f>
        <v>78522.430000000008</v>
      </c>
      <c r="K146" s="78"/>
    </row>
    <row r="147" spans="1:11" x14ac:dyDescent="0.2">
      <c r="A147" s="87">
        <f t="shared" si="7"/>
        <v>118</v>
      </c>
      <c r="B147" s="2">
        <f t="shared" si="8"/>
        <v>46296</v>
      </c>
      <c r="C147" s="5">
        <f t="shared" si="13"/>
        <v>8.2500000000000018E-2</v>
      </c>
      <c r="D147" s="99">
        <f t="shared" si="9"/>
        <v>1401.79</v>
      </c>
      <c r="E147" s="77"/>
      <c r="F147" s="88">
        <f t="shared" si="10"/>
        <v>491.41</v>
      </c>
      <c r="G147" s="88">
        <f t="shared" si="11"/>
        <v>910.37999999999988</v>
      </c>
      <c r="H147" s="88">
        <f t="shared" si="12"/>
        <v>70567.189999999944</v>
      </c>
      <c r="I147" s="89">
        <f>IF(A147="","",SUM(F$30:F147))</f>
        <v>79547.610000000015</v>
      </c>
      <c r="J147" s="89">
        <f>IF(A147="","",SUM(G$30:G147))</f>
        <v>79432.810000000012</v>
      </c>
      <c r="K147" s="78"/>
    </row>
    <row r="148" spans="1:11" x14ac:dyDescent="0.2">
      <c r="A148" s="87">
        <f t="shared" si="7"/>
        <v>119</v>
      </c>
      <c r="B148" s="2">
        <f t="shared" si="8"/>
        <v>46327</v>
      </c>
      <c r="C148" s="5">
        <f t="shared" si="13"/>
        <v>8.2500000000000018E-2</v>
      </c>
      <c r="D148" s="99">
        <f t="shared" si="9"/>
        <v>1401.79</v>
      </c>
      <c r="E148" s="77"/>
      <c r="F148" s="88">
        <f t="shared" si="10"/>
        <v>485.15</v>
      </c>
      <c r="G148" s="88">
        <f t="shared" si="11"/>
        <v>916.64</v>
      </c>
      <c r="H148" s="88">
        <f t="shared" si="12"/>
        <v>69650.549999999945</v>
      </c>
      <c r="I148" s="89">
        <f>IF(A148="","",SUM(F$30:F148))</f>
        <v>80032.760000000009</v>
      </c>
      <c r="J148" s="89">
        <f>IF(A148="","",SUM(G$30:G148))</f>
        <v>80349.450000000012</v>
      </c>
      <c r="K148" s="78"/>
    </row>
    <row r="149" spans="1:11" x14ac:dyDescent="0.2">
      <c r="A149" s="87">
        <f t="shared" si="7"/>
        <v>120</v>
      </c>
      <c r="B149" s="2">
        <f t="shared" si="8"/>
        <v>46357</v>
      </c>
      <c r="C149" s="5">
        <f t="shared" si="13"/>
        <v>8.2500000000000018E-2</v>
      </c>
      <c r="D149" s="99">
        <f t="shared" si="9"/>
        <v>1401.79</v>
      </c>
      <c r="E149" s="77"/>
      <c r="F149" s="88">
        <f t="shared" si="10"/>
        <v>478.85</v>
      </c>
      <c r="G149" s="88">
        <f t="shared" si="11"/>
        <v>922.93999999999994</v>
      </c>
      <c r="H149" s="88">
        <f t="shared" si="12"/>
        <v>68727.609999999942</v>
      </c>
      <c r="I149" s="89">
        <f>IF(A149="","",SUM(F$30:F149))</f>
        <v>80511.610000000015</v>
      </c>
      <c r="J149" s="89">
        <f>IF(A149="","",SUM(G$30:G149))</f>
        <v>81272.390000000014</v>
      </c>
      <c r="K149" s="78"/>
    </row>
    <row r="150" spans="1:11" x14ac:dyDescent="0.2">
      <c r="A150" s="87">
        <f t="shared" si="7"/>
        <v>121</v>
      </c>
      <c r="B150" s="2">
        <f t="shared" si="8"/>
        <v>46388</v>
      </c>
      <c r="C150" s="5">
        <f t="shared" si="13"/>
        <v>8.500000000000002E-2</v>
      </c>
      <c r="D150" s="99">
        <f t="shared" si="9"/>
        <v>1410.05</v>
      </c>
      <c r="E150" s="77"/>
      <c r="F150" s="88">
        <f t="shared" si="10"/>
        <v>486.82</v>
      </c>
      <c r="G150" s="88">
        <f t="shared" si="11"/>
        <v>923.23</v>
      </c>
      <c r="H150" s="88">
        <f t="shared" si="12"/>
        <v>67804.379999999946</v>
      </c>
      <c r="I150" s="89">
        <f>IF(A150="","",SUM(F$30:F150))</f>
        <v>80998.430000000022</v>
      </c>
      <c r="J150" s="89">
        <f>IF(A150="","",SUM(G$30:G150))</f>
        <v>82195.62000000001</v>
      </c>
      <c r="K150" s="78"/>
    </row>
    <row r="151" spans="1:11" x14ac:dyDescent="0.2">
      <c r="A151" s="87">
        <f t="shared" si="7"/>
        <v>122</v>
      </c>
      <c r="B151" s="2">
        <f t="shared" si="8"/>
        <v>46419</v>
      </c>
      <c r="C151" s="5">
        <f t="shared" si="13"/>
        <v>8.500000000000002E-2</v>
      </c>
      <c r="D151" s="99">
        <f t="shared" si="9"/>
        <v>1410.05</v>
      </c>
      <c r="E151" s="77"/>
      <c r="F151" s="88">
        <f t="shared" si="10"/>
        <v>480.28</v>
      </c>
      <c r="G151" s="88">
        <f t="shared" si="11"/>
        <v>929.77</v>
      </c>
      <c r="H151" s="88">
        <f t="shared" si="12"/>
        <v>66874.609999999942</v>
      </c>
      <c r="I151" s="89">
        <f>IF(A151="","",SUM(F$30:F151))</f>
        <v>81478.710000000021</v>
      </c>
      <c r="J151" s="89">
        <f>IF(A151="","",SUM(G$30:G151))</f>
        <v>83125.390000000014</v>
      </c>
      <c r="K151" s="78"/>
    </row>
    <row r="152" spans="1:11" x14ac:dyDescent="0.2">
      <c r="A152" s="87">
        <f t="shared" si="7"/>
        <v>123</v>
      </c>
      <c r="B152" s="2">
        <f t="shared" si="8"/>
        <v>46447</v>
      </c>
      <c r="C152" s="5">
        <f t="shared" si="13"/>
        <v>8.500000000000002E-2</v>
      </c>
      <c r="D152" s="99">
        <f t="shared" si="9"/>
        <v>1410.05</v>
      </c>
      <c r="E152" s="77"/>
      <c r="F152" s="88">
        <f t="shared" si="10"/>
        <v>473.7</v>
      </c>
      <c r="G152" s="88">
        <f t="shared" si="11"/>
        <v>936.34999999999991</v>
      </c>
      <c r="H152" s="88">
        <f t="shared" si="12"/>
        <v>65938.259999999937</v>
      </c>
      <c r="I152" s="89">
        <f>IF(A152="","",SUM(F$30:F152))</f>
        <v>81952.410000000018</v>
      </c>
      <c r="J152" s="89">
        <f>IF(A152="","",SUM(G$30:G152))</f>
        <v>84061.74000000002</v>
      </c>
      <c r="K152" s="78"/>
    </row>
    <row r="153" spans="1:11" x14ac:dyDescent="0.2">
      <c r="A153" s="87">
        <f t="shared" si="7"/>
        <v>124</v>
      </c>
      <c r="B153" s="2">
        <f t="shared" si="8"/>
        <v>46478</v>
      </c>
      <c r="C153" s="5">
        <f t="shared" si="13"/>
        <v>8.500000000000002E-2</v>
      </c>
      <c r="D153" s="99">
        <f t="shared" si="9"/>
        <v>1410.05</v>
      </c>
      <c r="E153" s="77"/>
      <c r="F153" s="88">
        <f t="shared" si="10"/>
        <v>467.06</v>
      </c>
      <c r="G153" s="88">
        <f t="shared" si="11"/>
        <v>942.99</v>
      </c>
      <c r="H153" s="88">
        <f t="shared" si="12"/>
        <v>64995.269999999939</v>
      </c>
      <c r="I153" s="89">
        <f>IF(A153="","",SUM(F$30:F153))</f>
        <v>82419.470000000016</v>
      </c>
      <c r="J153" s="89">
        <f>IF(A153="","",SUM(G$30:G153))</f>
        <v>85004.730000000025</v>
      </c>
      <c r="K153" s="78"/>
    </row>
    <row r="154" spans="1:11" x14ac:dyDescent="0.2">
      <c r="A154" s="87">
        <f t="shared" si="7"/>
        <v>125</v>
      </c>
      <c r="B154" s="2">
        <f t="shared" si="8"/>
        <v>46508</v>
      </c>
      <c r="C154" s="5">
        <f t="shared" si="13"/>
        <v>8.500000000000002E-2</v>
      </c>
      <c r="D154" s="99">
        <f t="shared" si="9"/>
        <v>1410.05</v>
      </c>
      <c r="E154" s="77"/>
      <c r="F154" s="88">
        <f t="shared" si="10"/>
        <v>460.38</v>
      </c>
      <c r="G154" s="88">
        <f t="shared" si="11"/>
        <v>949.67</v>
      </c>
      <c r="H154" s="88">
        <f t="shared" si="12"/>
        <v>64045.59999999994</v>
      </c>
      <c r="I154" s="89">
        <f>IF(A154="","",SUM(F$30:F154))</f>
        <v>82879.85000000002</v>
      </c>
      <c r="J154" s="89">
        <f>IF(A154="","",SUM(G$30:G154))</f>
        <v>85954.400000000023</v>
      </c>
      <c r="K154" s="78"/>
    </row>
    <row r="155" spans="1:11" x14ac:dyDescent="0.2">
      <c r="A155" s="87">
        <f t="shared" si="7"/>
        <v>126</v>
      </c>
      <c r="B155" s="2">
        <f t="shared" si="8"/>
        <v>46539</v>
      </c>
      <c r="C155" s="5">
        <f t="shared" si="13"/>
        <v>8.500000000000002E-2</v>
      </c>
      <c r="D155" s="99">
        <f t="shared" si="9"/>
        <v>1410.05</v>
      </c>
      <c r="E155" s="77"/>
      <c r="F155" s="88">
        <f t="shared" si="10"/>
        <v>453.66</v>
      </c>
      <c r="G155" s="88">
        <f t="shared" si="11"/>
        <v>956.38999999999987</v>
      </c>
      <c r="H155" s="88">
        <f t="shared" si="12"/>
        <v>63089.209999999941</v>
      </c>
      <c r="I155" s="89">
        <f>IF(A155="","",SUM(F$30:F155))</f>
        <v>83333.510000000024</v>
      </c>
      <c r="J155" s="89">
        <f>IF(A155="","",SUM(G$30:G155))</f>
        <v>86910.790000000023</v>
      </c>
      <c r="K155" s="78"/>
    </row>
    <row r="156" spans="1:11" x14ac:dyDescent="0.2">
      <c r="A156" s="87">
        <f t="shared" si="7"/>
        <v>127</v>
      </c>
      <c r="B156" s="2">
        <f t="shared" si="8"/>
        <v>46569</v>
      </c>
      <c r="C156" s="5">
        <f t="shared" si="13"/>
        <v>8.500000000000002E-2</v>
      </c>
      <c r="D156" s="99">
        <f t="shared" si="9"/>
        <v>1410.05</v>
      </c>
      <c r="E156" s="77"/>
      <c r="F156" s="88">
        <f t="shared" si="10"/>
        <v>446.88</v>
      </c>
      <c r="G156" s="88">
        <f t="shared" si="11"/>
        <v>963.17</v>
      </c>
      <c r="H156" s="88">
        <f t="shared" si="12"/>
        <v>62126.039999999943</v>
      </c>
      <c r="I156" s="89">
        <f>IF(A156="","",SUM(F$30:F156))</f>
        <v>83780.390000000029</v>
      </c>
      <c r="J156" s="89">
        <f>IF(A156="","",SUM(G$30:G156))</f>
        <v>87873.960000000021</v>
      </c>
      <c r="K156" s="78"/>
    </row>
    <row r="157" spans="1:11" x14ac:dyDescent="0.2">
      <c r="A157" s="87">
        <f t="shared" si="7"/>
        <v>128</v>
      </c>
      <c r="B157" s="2">
        <f t="shared" si="8"/>
        <v>46600</v>
      </c>
      <c r="C157" s="5">
        <f t="shared" si="13"/>
        <v>8.500000000000002E-2</v>
      </c>
      <c r="D157" s="99">
        <f t="shared" si="9"/>
        <v>1410.05</v>
      </c>
      <c r="E157" s="77"/>
      <c r="F157" s="88">
        <f t="shared" si="10"/>
        <v>440.06</v>
      </c>
      <c r="G157" s="88">
        <f t="shared" si="11"/>
        <v>969.99</v>
      </c>
      <c r="H157" s="88">
        <f t="shared" si="12"/>
        <v>61156.049999999945</v>
      </c>
      <c r="I157" s="89">
        <f>IF(A157="","",SUM(F$30:F157))</f>
        <v>84220.450000000026</v>
      </c>
      <c r="J157" s="89">
        <f>IF(A157="","",SUM(G$30:G157))</f>
        <v>88843.950000000026</v>
      </c>
      <c r="K157" s="78"/>
    </row>
    <row r="158" spans="1:11" x14ac:dyDescent="0.2">
      <c r="A158" s="87">
        <f t="shared" ref="A158:A221" si="14">IF(A157&gt;=nper,"",A157+1)</f>
        <v>129</v>
      </c>
      <c r="B158" s="2">
        <f t="shared" ref="B158:B221" si="15">IF(A158="","",DATE(YEAR(fpdate),MONTH(fpdate)+(A158-1),DAY(fpdate)))</f>
        <v>46631</v>
      </c>
      <c r="C158" s="5">
        <f t="shared" si="13"/>
        <v>8.500000000000002E-2</v>
      </c>
      <c r="D158" s="99">
        <f t="shared" ref="D158:D221" si="16">IF(A158="","",MIN(ROUND(IF(A158=1,$D$11,IF(C158=C157,D157,-PMT(C158/12,nper-A158+1,H157))),2),H157+ROUND(C158/12*H157,2)))</f>
        <v>1410.05</v>
      </c>
      <c r="E158" s="77"/>
      <c r="F158" s="88">
        <f t="shared" ref="F158:F221" si="17">IF(A158="","",ROUND(C158/12*H157,2))</f>
        <v>433.19</v>
      </c>
      <c r="G158" s="88">
        <f t="shared" ref="G158:G221" si="18">IF(A158="","",D158-F158+E158)</f>
        <v>976.8599999999999</v>
      </c>
      <c r="H158" s="88">
        <f t="shared" ref="H158:H221" si="19">IF(A158="","",H157-G158)</f>
        <v>60179.189999999944</v>
      </c>
      <c r="I158" s="89">
        <f>IF(A158="","",SUM(F$30:F158))</f>
        <v>84653.640000000029</v>
      </c>
      <c r="J158" s="89">
        <f>IF(A158="","",SUM(G$30:G158))</f>
        <v>89820.810000000027</v>
      </c>
      <c r="K158" s="78"/>
    </row>
    <row r="159" spans="1:11" x14ac:dyDescent="0.2">
      <c r="A159" s="87">
        <f t="shared" si="14"/>
        <v>130</v>
      </c>
      <c r="B159" s="2">
        <f t="shared" si="15"/>
        <v>46661</v>
      </c>
      <c r="C159" s="5">
        <f t="shared" ref="C159:C222" si="20">IF(A159="","",IF(A159&lt;=$D$15*12,IF(C158&lt;&gt;$D$8,C158,$D$8),MIN($D$18,IF(MOD((A159-$D$15*12)-1,$D$16)=0,C158+$D$17,C158))))</f>
        <v>8.500000000000002E-2</v>
      </c>
      <c r="D159" s="99">
        <f t="shared" si="16"/>
        <v>1410.05</v>
      </c>
      <c r="E159" s="77"/>
      <c r="F159" s="88">
        <f t="shared" si="17"/>
        <v>426.27</v>
      </c>
      <c r="G159" s="88">
        <f t="shared" si="18"/>
        <v>983.78</v>
      </c>
      <c r="H159" s="88">
        <f t="shared" si="19"/>
        <v>59195.409999999945</v>
      </c>
      <c r="I159" s="89">
        <f>IF(A159="","",SUM(F$30:F159))</f>
        <v>85079.910000000033</v>
      </c>
      <c r="J159" s="89">
        <f>IF(A159="","",SUM(G$30:G159))</f>
        <v>90804.590000000026</v>
      </c>
      <c r="K159" s="78"/>
    </row>
    <row r="160" spans="1:11" x14ac:dyDescent="0.2">
      <c r="A160" s="87">
        <f t="shared" si="14"/>
        <v>131</v>
      </c>
      <c r="B160" s="2">
        <f t="shared" si="15"/>
        <v>46692</v>
      </c>
      <c r="C160" s="5">
        <f t="shared" si="20"/>
        <v>8.500000000000002E-2</v>
      </c>
      <c r="D160" s="99">
        <f t="shared" si="16"/>
        <v>1410.05</v>
      </c>
      <c r="E160" s="77"/>
      <c r="F160" s="88">
        <f t="shared" si="17"/>
        <v>419.3</v>
      </c>
      <c r="G160" s="88">
        <f t="shared" si="18"/>
        <v>990.75</v>
      </c>
      <c r="H160" s="88">
        <f t="shared" si="19"/>
        <v>58204.659999999945</v>
      </c>
      <c r="I160" s="89">
        <f>IF(A160="","",SUM(F$30:F160))</f>
        <v>85499.210000000036</v>
      </c>
      <c r="J160" s="89">
        <f>IF(A160="","",SUM(G$30:G160))</f>
        <v>91795.340000000026</v>
      </c>
      <c r="K160" s="78"/>
    </row>
    <row r="161" spans="1:11" x14ac:dyDescent="0.2">
      <c r="A161" s="87">
        <f t="shared" si="14"/>
        <v>132</v>
      </c>
      <c r="B161" s="2">
        <f t="shared" si="15"/>
        <v>46722</v>
      </c>
      <c r="C161" s="5">
        <f t="shared" si="20"/>
        <v>8.500000000000002E-2</v>
      </c>
      <c r="D161" s="99">
        <f t="shared" si="16"/>
        <v>1410.05</v>
      </c>
      <c r="E161" s="77"/>
      <c r="F161" s="88">
        <f t="shared" si="17"/>
        <v>412.28</v>
      </c>
      <c r="G161" s="88">
        <f t="shared" si="18"/>
        <v>997.77</v>
      </c>
      <c r="H161" s="88">
        <f t="shared" si="19"/>
        <v>57206.889999999948</v>
      </c>
      <c r="I161" s="89">
        <f>IF(A161="","",SUM(F$30:F161))</f>
        <v>85911.490000000034</v>
      </c>
      <c r="J161" s="89">
        <f>IF(A161="","",SUM(G$30:G161))</f>
        <v>92793.11000000003</v>
      </c>
      <c r="K161" s="78"/>
    </row>
    <row r="162" spans="1:11" x14ac:dyDescent="0.2">
      <c r="A162" s="87">
        <f t="shared" si="14"/>
        <v>133</v>
      </c>
      <c r="B162" s="2">
        <f t="shared" si="15"/>
        <v>46753</v>
      </c>
      <c r="C162" s="5">
        <f t="shared" si="20"/>
        <v>8.7500000000000022E-2</v>
      </c>
      <c r="D162" s="99">
        <f t="shared" si="16"/>
        <v>1416.81</v>
      </c>
      <c r="E162" s="77"/>
      <c r="F162" s="88">
        <f t="shared" si="17"/>
        <v>417.13</v>
      </c>
      <c r="G162" s="88">
        <f t="shared" si="18"/>
        <v>999.68</v>
      </c>
      <c r="H162" s="88">
        <f t="shared" si="19"/>
        <v>56207.209999999948</v>
      </c>
      <c r="I162" s="89">
        <f>IF(A162="","",SUM(F$30:F162))</f>
        <v>86328.620000000039</v>
      </c>
      <c r="J162" s="89">
        <f>IF(A162="","",SUM(G$30:G162))</f>
        <v>93792.790000000023</v>
      </c>
      <c r="K162" s="78"/>
    </row>
    <row r="163" spans="1:11" x14ac:dyDescent="0.2">
      <c r="A163" s="87">
        <f t="shared" si="14"/>
        <v>134</v>
      </c>
      <c r="B163" s="2">
        <f t="shared" si="15"/>
        <v>46784</v>
      </c>
      <c r="C163" s="5">
        <f t="shared" si="20"/>
        <v>8.7500000000000022E-2</v>
      </c>
      <c r="D163" s="99">
        <f t="shared" si="16"/>
        <v>1416.81</v>
      </c>
      <c r="E163" s="77"/>
      <c r="F163" s="88">
        <f t="shared" si="17"/>
        <v>409.84</v>
      </c>
      <c r="G163" s="88">
        <f t="shared" si="18"/>
        <v>1006.97</v>
      </c>
      <c r="H163" s="88">
        <f t="shared" si="19"/>
        <v>55200.239999999947</v>
      </c>
      <c r="I163" s="89">
        <f>IF(A163="","",SUM(F$30:F163))</f>
        <v>86738.460000000036</v>
      </c>
      <c r="J163" s="89">
        <f>IF(A163="","",SUM(G$30:G163))</f>
        <v>94799.760000000024</v>
      </c>
      <c r="K163" s="78"/>
    </row>
    <row r="164" spans="1:11" x14ac:dyDescent="0.2">
      <c r="A164" s="87">
        <f t="shared" si="14"/>
        <v>135</v>
      </c>
      <c r="B164" s="2">
        <f t="shared" si="15"/>
        <v>46813</v>
      </c>
      <c r="C164" s="5">
        <f t="shared" si="20"/>
        <v>8.7500000000000022E-2</v>
      </c>
      <c r="D164" s="99">
        <f t="shared" si="16"/>
        <v>1416.81</v>
      </c>
      <c r="E164" s="77"/>
      <c r="F164" s="88">
        <f t="shared" si="17"/>
        <v>402.5</v>
      </c>
      <c r="G164" s="88">
        <f t="shared" si="18"/>
        <v>1014.31</v>
      </c>
      <c r="H164" s="88">
        <f t="shared" si="19"/>
        <v>54185.929999999949</v>
      </c>
      <c r="I164" s="89">
        <f>IF(A164="","",SUM(F$30:F164))</f>
        <v>87140.960000000036</v>
      </c>
      <c r="J164" s="89">
        <f>IF(A164="","",SUM(G$30:G164))</f>
        <v>95814.070000000022</v>
      </c>
      <c r="K164" s="78"/>
    </row>
    <row r="165" spans="1:11" x14ac:dyDescent="0.2">
      <c r="A165" s="87">
        <f t="shared" si="14"/>
        <v>136</v>
      </c>
      <c r="B165" s="2">
        <f t="shared" si="15"/>
        <v>46844</v>
      </c>
      <c r="C165" s="5">
        <f t="shared" si="20"/>
        <v>8.7500000000000022E-2</v>
      </c>
      <c r="D165" s="99">
        <f t="shared" si="16"/>
        <v>1416.81</v>
      </c>
      <c r="E165" s="77"/>
      <c r="F165" s="88">
        <f t="shared" si="17"/>
        <v>395.11</v>
      </c>
      <c r="G165" s="88">
        <f t="shared" si="18"/>
        <v>1021.6999999999999</v>
      </c>
      <c r="H165" s="88">
        <f t="shared" si="19"/>
        <v>53164.229999999952</v>
      </c>
      <c r="I165" s="89">
        <f>IF(A165="","",SUM(F$30:F165))</f>
        <v>87536.070000000036</v>
      </c>
      <c r="J165" s="89">
        <f>IF(A165="","",SUM(G$30:G165))</f>
        <v>96835.770000000019</v>
      </c>
      <c r="K165" s="78"/>
    </row>
    <row r="166" spans="1:11" x14ac:dyDescent="0.2">
      <c r="A166" s="87">
        <f t="shared" si="14"/>
        <v>137</v>
      </c>
      <c r="B166" s="2">
        <f t="shared" si="15"/>
        <v>46874</v>
      </c>
      <c r="C166" s="5">
        <f t="shared" si="20"/>
        <v>8.7500000000000022E-2</v>
      </c>
      <c r="D166" s="99">
        <f t="shared" si="16"/>
        <v>1416.81</v>
      </c>
      <c r="E166" s="77"/>
      <c r="F166" s="88">
        <f t="shared" si="17"/>
        <v>387.66</v>
      </c>
      <c r="G166" s="88">
        <f t="shared" si="18"/>
        <v>1029.1499999999999</v>
      </c>
      <c r="H166" s="88">
        <f t="shared" si="19"/>
        <v>52135.079999999951</v>
      </c>
      <c r="I166" s="89">
        <f>IF(A166="","",SUM(F$30:F166))</f>
        <v>87923.73000000004</v>
      </c>
      <c r="J166" s="89">
        <f>IF(A166="","",SUM(G$30:G166))</f>
        <v>97864.920000000013</v>
      </c>
      <c r="K166" s="78"/>
    </row>
    <row r="167" spans="1:11" x14ac:dyDescent="0.2">
      <c r="A167" s="87">
        <f t="shared" si="14"/>
        <v>138</v>
      </c>
      <c r="B167" s="2">
        <f t="shared" si="15"/>
        <v>46905</v>
      </c>
      <c r="C167" s="5">
        <f t="shared" si="20"/>
        <v>8.7500000000000022E-2</v>
      </c>
      <c r="D167" s="99">
        <f t="shared" si="16"/>
        <v>1416.81</v>
      </c>
      <c r="E167" s="77"/>
      <c r="F167" s="88">
        <f t="shared" si="17"/>
        <v>380.15</v>
      </c>
      <c r="G167" s="88">
        <f t="shared" si="18"/>
        <v>1036.6599999999999</v>
      </c>
      <c r="H167" s="88">
        <f t="shared" si="19"/>
        <v>51098.419999999955</v>
      </c>
      <c r="I167" s="89">
        <f>IF(A167="","",SUM(F$30:F167))</f>
        <v>88303.880000000034</v>
      </c>
      <c r="J167" s="89">
        <f>IF(A167="","",SUM(G$30:G167))</f>
        <v>98901.580000000016</v>
      </c>
      <c r="K167" s="78"/>
    </row>
    <row r="168" spans="1:11" x14ac:dyDescent="0.2">
      <c r="A168" s="87">
        <f t="shared" si="14"/>
        <v>139</v>
      </c>
      <c r="B168" s="2">
        <f t="shared" si="15"/>
        <v>46935</v>
      </c>
      <c r="C168" s="5">
        <f t="shared" si="20"/>
        <v>8.7500000000000022E-2</v>
      </c>
      <c r="D168" s="99">
        <f t="shared" si="16"/>
        <v>1416.81</v>
      </c>
      <c r="E168" s="77"/>
      <c r="F168" s="88">
        <f t="shared" si="17"/>
        <v>372.59</v>
      </c>
      <c r="G168" s="88">
        <f t="shared" si="18"/>
        <v>1044.22</v>
      </c>
      <c r="H168" s="88">
        <f t="shared" si="19"/>
        <v>50054.199999999953</v>
      </c>
      <c r="I168" s="89">
        <f>IF(A168="","",SUM(F$30:F168))</f>
        <v>88676.47000000003</v>
      </c>
      <c r="J168" s="89">
        <f>IF(A168="","",SUM(G$30:G168))</f>
        <v>99945.800000000017</v>
      </c>
      <c r="K168" s="78"/>
    </row>
    <row r="169" spans="1:11" x14ac:dyDescent="0.2">
      <c r="A169" s="87">
        <f t="shared" si="14"/>
        <v>140</v>
      </c>
      <c r="B169" s="2">
        <f t="shared" si="15"/>
        <v>46966</v>
      </c>
      <c r="C169" s="5">
        <f t="shared" si="20"/>
        <v>8.7500000000000022E-2</v>
      </c>
      <c r="D169" s="99">
        <f t="shared" si="16"/>
        <v>1416.81</v>
      </c>
      <c r="E169" s="77"/>
      <c r="F169" s="88">
        <f t="shared" si="17"/>
        <v>364.98</v>
      </c>
      <c r="G169" s="88">
        <f t="shared" si="18"/>
        <v>1051.83</v>
      </c>
      <c r="H169" s="88">
        <f t="shared" si="19"/>
        <v>49002.369999999952</v>
      </c>
      <c r="I169" s="89">
        <f>IF(A169="","",SUM(F$30:F169))</f>
        <v>89041.450000000026</v>
      </c>
      <c r="J169" s="89">
        <f>IF(A169="","",SUM(G$30:G169))</f>
        <v>100997.63000000002</v>
      </c>
      <c r="K169" s="78"/>
    </row>
    <row r="170" spans="1:11" x14ac:dyDescent="0.2">
      <c r="A170" s="87">
        <f t="shared" si="14"/>
        <v>141</v>
      </c>
      <c r="B170" s="2">
        <f t="shared" si="15"/>
        <v>46997</v>
      </c>
      <c r="C170" s="5">
        <f t="shared" si="20"/>
        <v>8.7500000000000022E-2</v>
      </c>
      <c r="D170" s="99">
        <f t="shared" si="16"/>
        <v>1416.81</v>
      </c>
      <c r="E170" s="77"/>
      <c r="F170" s="88">
        <f t="shared" si="17"/>
        <v>357.31</v>
      </c>
      <c r="G170" s="88">
        <f t="shared" si="18"/>
        <v>1059.5</v>
      </c>
      <c r="H170" s="88">
        <f t="shared" si="19"/>
        <v>47942.869999999952</v>
      </c>
      <c r="I170" s="89">
        <f>IF(A170="","",SUM(F$30:F170))</f>
        <v>89398.760000000024</v>
      </c>
      <c r="J170" s="89">
        <f>IF(A170="","",SUM(G$30:G170))</f>
        <v>102057.13000000002</v>
      </c>
      <c r="K170" s="78"/>
    </row>
    <row r="171" spans="1:11" x14ac:dyDescent="0.2">
      <c r="A171" s="87">
        <f t="shared" si="14"/>
        <v>142</v>
      </c>
      <c r="B171" s="2">
        <f t="shared" si="15"/>
        <v>47027</v>
      </c>
      <c r="C171" s="5">
        <f t="shared" si="20"/>
        <v>8.7500000000000022E-2</v>
      </c>
      <c r="D171" s="99">
        <f t="shared" si="16"/>
        <v>1416.81</v>
      </c>
      <c r="E171" s="77"/>
      <c r="F171" s="88">
        <f t="shared" si="17"/>
        <v>349.58</v>
      </c>
      <c r="G171" s="88">
        <f t="shared" si="18"/>
        <v>1067.23</v>
      </c>
      <c r="H171" s="88">
        <f t="shared" si="19"/>
        <v>46875.639999999948</v>
      </c>
      <c r="I171" s="89">
        <f>IF(A171="","",SUM(F$30:F171))</f>
        <v>89748.340000000026</v>
      </c>
      <c r="J171" s="89">
        <f>IF(A171="","",SUM(G$30:G171))</f>
        <v>103124.36000000002</v>
      </c>
      <c r="K171" s="78"/>
    </row>
    <row r="172" spans="1:11" x14ac:dyDescent="0.2">
      <c r="A172" s="87">
        <f t="shared" si="14"/>
        <v>143</v>
      </c>
      <c r="B172" s="2">
        <f t="shared" si="15"/>
        <v>47058</v>
      </c>
      <c r="C172" s="5">
        <f t="shared" si="20"/>
        <v>8.7500000000000022E-2</v>
      </c>
      <c r="D172" s="99">
        <f t="shared" si="16"/>
        <v>1416.81</v>
      </c>
      <c r="E172" s="77"/>
      <c r="F172" s="88">
        <f t="shared" si="17"/>
        <v>341.8</v>
      </c>
      <c r="G172" s="88">
        <f t="shared" si="18"/>
        <v>1075.01</v>
      </c>
      <c r="H172" s="88">
        <f t="shared" si="19"/>
        <v>45800.629999999946</v>
      </c>
      <c r="I172" s="89">
        <f>IF(A172="","",SUM(F$30:F172))</f>
        <v>90090.140000000029</v>
      </c>
      <c r="J172" s="89">
        <f>IF(A172="","",SUM(G$30:G172))</f>
        <v>104199.37000000001</v>
      </c>
      <c r="K172" s="78"/>
    </row>
    <row r="173" spans="1:11" x14ac:dyDescent="0.2">
      <c r="A173" s="87">
        <f t="shared" si="14"/>
        <v>144</v>
      </c>
      <c r="B173" s="2">
        <f t="shared" si="15"/>
        <v>47088</v>
      </c>
      <c r="C173" s="5">
        <f t="shared" si="20"/>
        <v>8.7500000000000022E-2</v>
      </c>
      <c r="D173" s="99">
        <f t="shared" si="16"/>
        <v>1416.81</v>
      </c>
      <c r="E173" s="77"/>
      <c r="F173" s="88">
        <f t="shared" si="17"/>
        <v>333.96</v>
      </c>
      <c r="G173" s="88">
        <f t="shared" si="18"/>
        <v>1082.8499999999999</v>
      </c>
      <c r="H173" s="88">
        <f t="shared" si="19"/>
        <v>44717.779999999948</v>
      </c>
      <c r="I173" s="89">
        <f>IF(A173="","",SUM(F$30:F173))</f>
        <v>90424.100000000035</v>
      </c>
      <c r="J173" s="89">
        <f>IF(A173="","",SUM(G$30:G173))</f>
        <v>105282.22000000002</v>
      </c>
      <c r="K173" s="78"/>
    </row>
    <row r="174" spans="1:11" x14ac:dyDescent="0.2">
      <c r="A174" s="87">
        <f t="shared" si="14"/>
        <v>145</v>
      </c>
      <c r="B174" s="2">
        <f t="shared" si="15"/>
        <v>47119</v>
      </c>
      <c r="C174" s="5">
        <f t="shared" si="20"/>
        <v>9.0000000000000024E-2</v>
      </c>
      <c r="D174" s="99">
        <f t="shared" si="16"/>
        <v>1422.01</v>
      </c>
      <c r="E174" s="77"/>
      <c r="F174" s="88">
        <f t="shared" si="17"/>
        <v>335.38</v>
      </c>
      <c r="G174" s="88">
        <f t="shared" si="18"/>
        <v>1086.6300000000001</v>
      </c>
      <c r="H174" s="88">
        <f t="shared" si="19"/>
        <v>43631.149999999951</v>
      </c>
      <c r="I174" s="89">
        <f>IF(A174="","",SUM(F$30:F174))</f>
        <v>90759.48000000004</v>
      </c>
      <c r="J174" s="89">
        <f>IF(A174="","",SUM(G$30:G174))</f>
        <v>106368.85000000002</v>
      </c>
      <c r="K174" s="78"/>
    </row>
    <row r="175" spans="1:11" x14ac:dyDescent="0.2">
      <c r="A175" s="87">
        <f t="shared" si="14"/>
        <v>146</v>
      </c>
      <c r="B175" s="2">
        <f t="shared" si="15"/>
        <v>47150</v>
      </c>
      <c r="C175" s="5">
        <f t="shared" si="20"/>
        <v>9.0000000000000024E-2</v>
      </c>
      <c r="D175" s="99">
        <f t="shared" si="16"/>
        <v>1422.01</v>
      </c>
      <c r="E175" s="77"/>
      <c r="F175" s="88">
        <f t="shared" si="17"/>
        <v>327.23</v>
      </c>
      <c r="G175" s="88">
        <f t="shared" si="18"/>
        <v>1094.78</v>
      </c>
      <c r="H175" s="88">
        <f t="shared" si="19"/>
        <v>42536.369999999952</v>
      </c>
      <c r="I175" s="89">
        <f>IF(A175="","",SUM(F$30:F175))</f>
        <v>91086.710000000036</v>
      </c>
      <c r="J175" s="89">
        <f>IF(A175="","",SUM(G$30:G175))</f>
        <v>107463.63000000002</v>
      </c>
      <c r="K175" s="78"/>
    </row>
    <row r="176" spans="1:11" x14ac:dyDescent="0.2">
      <c r="A176" s="87">
        <f t="shared" si="14"/>
        <v>147</v>
      </c>
      <c r="B176" s="2">
        <f t="shared" si="15"/>
        <v>47178</v>
      </c>
      <c r="C176" s="5">
        <f t="shared" si="20"/>
        <v>9.0000000000000024E-2</v>
      </c>
      <c r="D176" s="99">
        <f t="shared" si="16"/>
        <v>1422.01</v>
      </c>
      <c r="E176" s="77"/>
      <c r="F176" s="88">
        <f t="shared" si="17"/>
        <v>319.02</v>
      </c>
      <c r="G176" s="88">
        <f t="shared" si="18"/>
        <v>1102.99</v>
      </c>
      <c r="H176" s="88">
        <f t="shared" si="19"/>
        <v>41433.379999999954</v>
      </c>
      <c r="I176" s="89">
        <f>IF(A176="","",SUM(F$30:F176))</f>
        <v>91405.73000000004</v>
      </c>
      <c r="J176" s="89">
        <f>IF(A176="","",SUM(G$30:G176))</f>
        <v>108566.62000000002</v>
      </c>
      <c r="K176" s="78"/>
    </row>
    <row r="177" spans="1:11" x14ac:dyDescent="0.2">
      <c r="A177" s="87">
        <f t="shared" si="14"/>
        <v>148</v>
      </c>
      <c r="B177" s="2">
        <f t="shared" si="15"/>
        <v>47209</v>
      </c>
      <c r="C177" s="5">
        <f t="shared" si="20"/>
        <v>9.0000000000000024E-2</v>
      </c>
      <c r="D177" s="99">
        <f t="shared" si="16"/>
        <v>1422.01</v>
      </c>
      <c r="E177" s="77"/>
      <c r="F177" s="88">
        <f t="shared" si="17"/>
        <v>310.75</v>
      </c>
      <c r="G177" s="88">
        <f t="shared" si="18"/>
        <v>1111.26</v>
      </c>
      <c r="H177" s="88">
        <f t="shared" si="19"/>
        <v>40322.119999999952</v>
      </c>
      <c r="I177" s="89">
        <f>IF(A177="","",SUM(F$30:F177))</f>
        <v>91716.48000000004</v>
      </c>
      <c r="J177" s="89">
        <f>IF(A177="","",SUM(G$30:G177))</f>
        <v>109677.88000000002</v>
      </c>
      <c r="K177" s="78"/>
    </row>
    <row r="178" spans="1:11" x14ac:dyDescent="0.2">
      <c r="A178" s="87">
        <f t="shared" si="14"/>
        <v>149</v>
      </c>
      <c r="B178" s="2">
        <f t="shared" si="15"/>
        <v>47239</v>
      </c>
      <c r="C178" s="5">
        <f t="shared" si="20"/>
        <v>9.0000000000000024E-2</v>
      </c>
      <c r="D178" s="99">
        <f t="shared" si="16"/>
        <v>1422.01</v>
      </c>
      <c r="E178" s="77"/>
      <c r="F178" s="88">
        <f t="shared" si="17"/>
        <v>302.42</v>
      </c>
      <c r="G178" s="88">
        <f t="shared" si="18"/>
        <v>1119.5899999999999</v>
      </c>
      <c r="H178" s="88">
        <f t="shared" si="19"/>
        <v>39202.529999999955</v>
      </c>
      <c r="I178" s="89">
        <f>IF(A178="","",SUM(F$30:F178))</f>
        <v>92018.900000000038</v>
      </c>
      <c r="J178" s="89">
        <f>IF(A178="","",SUM(G$30:G178))</f>
        <v>110797.47000000002</v>
      </c>
      <c r="K178" s="78"/>
    </row>
    <row r="179" spans="1:11" x14ac:dyDescent="0.2">
      <c r="A179" s="87">
        <f t="shared" si="14"/>
        <v>150</v>
      </c>
      <c r="B179" s="2">
        <f t="shared" si="15"/>
        <v>47270</v>
      </c>
      <c r="C179" s="5">
        <f t="shared" si="20"/>
        <v>9.0000000000000024E-2</v>
      </c>
      <c r="D179" s="99">
        <f t="shared" si="16"/>
        <v>1422.01</v>
      </c>
      <c r="E179" s="77"/>
      <c r="F179" s="88">
        <f t="shared" si="17"/>
        <v>294.02</v>
      </c>
      <c r="G179" s="88">
        <f t="shared" si="18"/>
        <v>1127.99</v>
      </c>
      <c r="H179" s="88">
        <f t="shared" si="19"/>
        <v>38074.539999999957</v>
      </c>
      <c r="I179" s="89">
        <f>IF(A179="","",SUM(F$30:F179))</f>
        <v>92312.920000000042</v>
      </c>
      <c r="J179" s="89">
        <f>IF(A179="","",SUM(G$30:G179))</f>
        <v>111925.46000000002</v>
      </c>
      <c r="K179" s="78"/>
    </row>
    <row r="180" spans="1:11" x14ac:dyDescent="0.2">
      <c r="A180" s="87">
        <f t="shared" si="14"/>
        <v>151</v>
      </c>
      <c r="B180" s="2">
        <f t="shared" si="15"/>
        <v>47300</v>
      </c>
      <c r="C180" s="5">
        <f t="shared" si="20"/>
        <v>9.0000000000000024E-2</v>
      </c>
      <c r="D180" s="99">
        <f t="shared" si="16"/>
        <v>1422.01</v>
      </c>
      <c r="E180" s="77"/>
      <c r="F180" s="88">
        <f t="shared" si="17"/>
        <v>285.56</v>
      </c>
      <c r="G180" s="88">
        <f t="shared" si="18"/>
        <v>1136.45</v>
      </c>
      <c r="H180" s="88">
        <f t="shared" si="19"/>
        <v>36938.08999999996</v>
      </c>
      <c r="I180" s="89">
        <f>IF(A180="","",SUM(F$30:F180))</f>
        <v>92598.48000000004</v>
      </c>
      <c r="J180" s="89">
        <f>IF(A180="","",SUM(G$30:G180))</f>
        <v>113061.91000000002</v>
      </c>
      <c r="K180" s="78"/>
    </row>
    <row r="181" spans="1:11" x14ac:dyDescent="0.2">
      <c r="A181" s="87">
        <f t="shared" si="14"/>
        <v>152</v>
      </c>
      <c r="B181" s="2">
        <f t="shared" si="15"/>
        <v>47331</v>
      </c>
      <c r="C181" s="5">
        <f t="shared" si="20"/>
        <v>9.0000000000000024E-2</v>
      </c>
      <c r="D181" s="99">
        <f t="shared" si="16"/>
        <v>1422.01</v>
      </c>
      <c r="E181" s="77"/>
      <c r="F181" s="88">
        <f t="shared" si="17"/>
        <v>277.04000000000002</v>
      </c>
      <c r="G181" s="88">
        <f t="shared" si="18"/>
        <v>1144.97</v>
      </c>
      <c r="H181" s="88">
        <f t="shared" si="19"/>
        <v>35793.119999999959</v>
      </c>
      <c r="I181" s="89">
        <f>IF(A181="","",SUM(F$30:F181))</f>
        <v>92875.520000000033</v>
      </c>
      <c r="J181" s="89">
        <f>IF(A181="","",SUM(G$30:G181))</f>
        <v>114206.88000000002</v>
      </c>
      <c r="K181" s="78"/>
    </row>
    <row r="182" spans="1:11" x14ac:dyDescent="0.2">
      <c r="A182" s="87">
        <f t="shared" si="14"/>
        <v>153</v>
      </c>
      <c r="B182" s="2">
        <f t="shared" si="15"/>
        <v>47362</v>
      </c>
      <c r="C182" s="5">
        <f t="shared" si="20"/>
        <v>9.0000000000000024E-2</v>
      </c>
      <c r="D182" s="99">
        <f t="shared" si="16"/>
        <v>1422.01</v>
      </c>
      <c r="E182" s="77"/>
      <c r="F182" s="88">
        <f t="shared" si="17"/>
        <v>268.45</v>
      </c>
      <c r="G182" s="88">
        <f t="shared" si="18"/>
        <v>1153.56</v>
      </c>
      <c r="H182" s="88">
        <f t="shared" si="19"/>
        <v>34639.559999999961</v>
      </c>
      <c r="I182" s="89">
        <f>IF(A182="","",SUM(F$30:F182))</f>
        <v>93143.97000000003</v>
      </c>
      <c r="J182" s="89">
        <f>IF(A182="","",SUM(G$30:G182))</f>
        <v>115360.44000000002</v>
      </c>
      <c r="K182" s="78"/>
    </row>
    <row r="183" spans="1:11" x14ac:dyDescent="0.2">
      <c r="A183" s="87">
        <f t="shared" si="14"/>
        <v>154</v>
      </c>
      <c r="B183" s="2">
        <f t="shared" si="15"/>
        <v>47392</v>
      </c>
      <c r="C183" s="5">
        <f t="shared" si="20"/>
        <v>9.0000000000000024E-2</v>
      </c>
      <c r="D183" s="99">
        <f t="shared" si="16"/>
        <v>1422.01</v>
      </c>
      <c r="E183" s="77"/>
      <c r="F183" s="88">
        <f t="shared" si="17"/>
        <v>259.8</v>
      </c>
      <c r="G183" s="88">
        <f t="shared" si="18"/>
        <v>1162.21</v>
      </c>
      <c r="H183" s="88">
        <f t="shared" si="19"/>
        <v>33477.349999999962</v>
      </c>
      <c r="I183" s="89">
        <f>IF(A183="","",SUM(F$30:F183))</f>
        <v>93403.770000000033</v>
      </c>
      <c r="J183" s="89">
        <f>IF(A183="","",SUM(G$30:G183))</f>
        <v>116522.65000000002</v>
      </c>
      <c r="K183" s="78"/>
    </row>
    <row r="184" spans="1:11" x14ac:dyDescent="0.2">
      <c r="A184" s="87">
        <f t="shared" si="14"/>
        <v>155</v>
      </c>
      <c r="B184" s="2">
        <f t="shared" si="15"/>
        <v>47423</v>
      </c>
      <c r="C184" s="5">
        <f t="shared" si="20"/>
        <v>9.0000000000000024E-2</v>
      </c>
      <c r="D184" s="99">
        <f t="shared" si="16"/>
        <v>1422.01</v>
      </c>
      <c r="E184" s="77"/>
      <c r="F184" s="88">
        <f t="shared" si="17"/>
        <v>251.08</v>
      </c>
      <c r="G184" s="88">
        <f t="shared" si="18"/>
        <v>1170.93</v>
      </c>
      <c r="H184" s="88">
        <f t="shared" si="19"/>
        <v>32306.419999999962</v>
      </c>
      <c r="I184" s="89">
        <f>IF(A184="","",SUM(F$30:F184))</f>
        <v>93654.850000000035</v>
      </c>
      <c r="J184" s="89">
        <f>IF(A184="","",SUM(G$30:G184))</f>
        <v>117693.58000000002</v>
      </c>
      <c r="K184" s="78"/>
    </row>
    <row r="185" spans="1:11" x14ac:dyDescent="0.2">
      <c r="A185" s="87">
        <f t="shared" si="14"/>
        <v>156</v>
      </c>
      <c r="B185" s="2">
        <f t="shared" si="15"/>
        <v>47453</v>
      </c>
      <c r="C185" s="5">
        <f t="shared" si="20"/>
        <v>9.0000000000000024E-2</v>
      </c>
      <c r="D185" s="99">
        <f t="shared" si="16"/>
        <v>1422.01</v>
      </c>
      <c r="E185" s="77"/>
      <c r="F185" s="88">
        <f t="shared" si="17"/>
        <v>242.3</v>
      </c>
      <c r="G185" s="88">
        <f t="shared" si="18"/>
        <v>1179.71</v>
      </c>
      <c r="H185" s="88">
        <f t="shared" si="19"/>
        <v>31126.709999999963</v>
      </c>
      <c r="I185" s="89">
        <f>IF(A185="","",SUM(F$30:F185))</f>
        <v>93897.150000000038</v>
      </c>
      <c r="J185" s="89">
        <f>IF(A185="","",SUM(G$30:G185))</f>
        <v>118873.29000000002</v>
      </c>
      <c r="K185" s="78"/>
    </row>
    <row r="186" spans="1:11" x14ac:dyDescent="0.2">
      <c r="A186" s="87">
        <f t="shared" si="14"/>
        <v>157</v>
      </c>
      <c r="B186" s="2">
        <f t="shared" si="15"/>
        <v>47484</v>
      </c>
      <c r="C186" s="5">
        <f t="shared" si="20"/>
        <v>9.2500000000000027E-2</v>
      </c>
      <c r="D186" s="99">
        <f t="shared" si="16"/>
        <v>1425.59</v>
      </c>
      <c r="E186" s="77"/>
      <c r="F186" s="88">
        <f t="shared" si="17"/>
        <v>239.94</v>
      </c>
      <c r="G186" s="88">
        <f t="shared" si="18"/>
        <v>1185.6499999999999</v>
      </c>
      <c r="H186" s="88">
        <f t="shared" si="19"/>
        <v>29941.059999999961</v>
      </c>
      <c r="I186" s="89">
        <f>IF(A186="","",SUM(F$30:F186))</f>
        <v>94137.09000000004</v>
      </c>
      <c r="J186" s="89">
        <f>IF(A186="","",SUM(G$30:G186))</f>
        <v>120058.94000000002</v>
      </c>
      <c r="K186" s="78"/>
    </row>
    <row r="187" spans="1:11" x14ac:dyDescent="0.2">
      <c r="A187" s="87">
        <f t="shared" si="14"/>
        <v>158</v>
      </c>
      <c r="B187" s="2">
        <f t="shared" si="15"/>
        <v>47515</v>
      </c>
      <c r="C187" s="5">
        <f t="shared" si="20"/>
        <v>9.2500000000000027E-2</v>
      </c>
      <c r="D187" s="99">
        <f t="shared" si="16"/>
        <v>1425.59</v>
      </c>
      <c r="E187" s="77"/>
      <c r="F187" s="88">
        <f t="shared" si="17"/>
        <v>230.8</v>
      </c>
      <c r="G187" s="88">
        <f t="shared" si="18"/>
        <v>1194.79</v>
      </c>
      <c r="H187" s="88">
        <f t="shared" si="19"/>
        <v>28746.26999999996</v>
      </c>
      <c r="I187" s="89">
        <f>IF(A187="","",SUM(F$30:F187))</f>
        <v>94367.890000000043</v>
      </c>
      <c r="J187" s="89">
        <f>IF(A187="","",SUM(G$30:G187))</f>
        <v>121253.73000000001</v>
      </c>
      <c r="K187" s="78"/>
    </row>
    <row r="188" spans="1:11" x14ac:dyDescent="0.2">
      <c r="A188" s="87">
        <f t="shared" si="14"/>
        <v>159</v>
      </c>
      <c r="B188" s="2">
        <f t="shared" si="15"/>
        <v>47543</v>
      </c>
      <c r="C188" s="5">
        <f t="shared" si="20"/>
        <v>9.2500000000000027E-2</v>
      </c>
      <c r="D188" s="99">
        <f t="shared" si="16"/>
        <v>1425.59</v>
      </c>
      <c r="E188" s="77"/>
      <c r="F188" s="88">
        <f t="shared" si="17"/>
        <v>221.59</v>
      </c>
      <c r="G188" s="88">
        <f t="shared" si="18"/>
        <v>1204</v>
      </c>
      <c r="H188" s="88">
        <f t="shared" si="19"/>
        <v>27542.26999999996</v>
      </c>
      <c r="I188" s="89">
        <f>IF(A188="","",SUM(F$30:F188))</f>
        <v>94589.48000000004</v>
      </c>
      <c r="J188" s="89">
        <f>IF(A188="","",SUM(G$30:G188))</f>
        <v>122457.73000000001</v>
      </c>
      <c r="K188" s="78"/>
    </row>
    <row r="189" spans="1:11" x14ac:dyDescent="0.2">
      <c r="A189" s="87">
        <f t="shared" si="14"/>
        <v>160</v>
      </c>
      <c r="B189" s="2">
        <f t="shared" si="15"/>
        <v>47574</v>
      </c>
      <c r="C189" s="5">
        <f t="shared" si="20"/>
        <v>9.2500000000000027E-2</v>
      </c>
      <c r="D189" s="99">
        <f t="shared" si="16"/>
        <v>1425.59</v>
      </c>
      <c r="E189" s="77"/>
      <c r="F189" s="88">
        <f t="shared" si="17"/>
        <v>212.3</v>
      </c>
      <c r="G189" s="88">
        <f t="shared" si="18"/>
        <v>1213.29</v>
      </c>
      <c r="H189" s="88">
        <f t="shared" si="19"/>
        <v>26328.97999999996</v>
      </c>
      <c r="I189" s="89">
        <f>IF(A189="","",SUM(F$30:F189))</f>
        <v>94801.780000000042</v>
      </c>
      <c r="J189" s="89">
        <f>IF(A189="","",SUM(G$30:G189))</f>
        <v>123671.02</v>
      </c>
      <c r="K189" s="78"/>
    </row>
    <row r="190" spans="1:11" x14ac:dyDescent="0.2">
      <c r="A190" s="87">
        <f t="shared" si="14"/>
        <v>161</v>
      </c>
      <c r="B190" s="2">
        <f t="shared" si="15"/>
        <v>47604</v>
      </c>
      <c r="C190" s="5">
        <f t="shared" si="20"/>
        <v>9.2500000000000027E-2</v>
      </c>
      <c r="D190" s="99">
        <f t="shared" si="16"/>
        <v>1425.59</v>
      </c>
      <c r="E190" s="77"/>
      <c r="F190" s="88">
        <f t="shared" si="17"/>
        <v>202.95</v>
      </c>
      <c r="G190" s="88">
        <f t="shared" si="18"/>
        <v>1222.6399999999999</v>
      </c>
      <c r="H190" s="88">
        <f t="shared" si="19"/>
        <v>25106.33999999996</v>
      </c>
      <c r="I190" s="89">
        <f>IF(A190="","",SUM(F$30:F190))</f>
        <v>95004.73000000004</v>
      </c>
      <c r="J190" s="89">
        <f>IF(A190="","",SUM(G$30:G190))</f>
        <v>124893.66</v>
      </c>
      <c r="K190" s="78"/>
    </row>
    <row r="191" spans="1:11" x14ac:dyDescent="0.2">
      <c r="A191" s="87">
        <f t="shared" si="14"/>
        <v>162</v>
      </c>
      <c r="B191" s="2">
        <f t="shared" si="15"/>
        <v>47635</v>
      </c>
      <c r="C191" s="5">
        <f t="shared" si="20"/>
        <v>9.2500000000000027E-2</v>
      </c>
      <c r="D191" s="99">
        <f t="shared" si="16"/>
        <v>1425.59</v>
      </c>
      <c r="E191" s="77"/>
      <c r="F191" s="88">
        <f t="shared" si="17"/>
        <v>193.53</v>
      </c>
      <c r="G191" s="88">
        <f t="shared" si="18"/>
        <v>1232.06</v>
      </c>
      <c r="H191" s="88">
        <f t="shared" si="19"/>
        <v>23874.279999999959</v>
      </c>
      <c r="I191" s="89">
        <f>IF(A191="","",SUM(F$30:F191))</f>
        <v>95198.260000000038</v>
      </c>
      <c r="J191" s="89">
        <f>IF(A191="","",SUM(G$30:G191))</f>
        <v>126125.72</v>
      </c>
      <c r="K191" s="78"/>
    </row>
    <row r="192" spans="1:11" x14ac:dyDescent="0.2">
      <c r="A192" s="87">
        <f t="shared" si="14"/>
        <v>163</v>
      </c>
      <c r="B192" s="2">
        <f t="shared" si="15"/>
        <v>47665</v>
      </c>
      <c r="C192" s="5">
        <f t="shared" si="20"/>
        <v>9.2500000000000027E-2</v>
      </c>
      <c r="D192" s="99">
        <f t="shared" si="16"/>
        <v>1425.59</v>
      </c>
      <c r="E192" s="77"/>
      <c r="F192" s="88">
        <f t="shared" si="17"/>
        <v>184.03</v>
      </c>
      <c r="G192" s="88">
        <f t="shared" si="18"/>
        <v>1241.56</v>
      </c>
      <c r="H192" s="88">
        <f t="shared" si="19"/>
        <v>22632.719999999958</v>
      </c>
      <c r="I192" s="89">
        <f>IF(A192="","",SUM(F$30:F192))</f>
        <v>95382.290000000037</v>
      </c>
      <c r="J192" s="89">
        <f>IF(A192="","",SUM(G$30:G192))</f>
        <v>127367.28</v>
      </c>
      <c r="K192" s="78"/>
    </row>
    <row r="193" spans="1:11" x14ac:dyDescent="0.2">
      <c r="A193" s="87">
        <f t="shared" si="14"/>
        <v>164</v>
      </c>
      <c r="B193" s="2">
        <f t="shared" si="15"/>
        <v>47696</v>
      </c>
      <c r="C193" s="5">
        <f t="shared" si="20"/>
        <v>9.2500000000000027E-2</v>
      </c>
      <c r="D193" s="99">
        <f t="shared" si="16"/>
        <v>1425.59</v>
      </c>
      <c r="E193" s="77"/>
      <c r="F193" s="88">
        <f t="shared" si="17"/>
        <v>174.46</v>
      </c>
      <c r="G193" s="88">
        <f t="shared" si="18"/>
        <v>1251.1299999999999</v>
      </c>
      <c r="H193" s="88">
        <f t="shared" si="19"/>
        <v>21381.589999999956</v>
      </c>
      <c r="I193" s="89">
        <f>IF(A193="","",SUM(F$30:F193))</f>
        <v>95556.750000000044</v>
      </c>
      <c r="J193" s="89">
        <f>IF(A193="","",SUM(G$30:G193))</f>
        <v>128618.41</v>
      </c>
      <c r="K193" s="78"/>
    </row>
    <row r="194" spans="1:11" x14ac:dyDescent="0.2">
      <c r="A194" s="87">
        <f t="shared" si="14"/>
        <v>165</v>
      </c>
      <c r="B194" s="2">
        <f t="shared" si="15"/>
        <v>47727</v>
      </c>
      <c r="C194" s="5">
        <f t="shared" si="20"/>
        <v>9.2500000000000027E-2</v>
      </c>
      <c r="D194" s="99">
        <f t="shared" si="16"/>
        <v>1425.59</v>
      </c>
      <c r="E194" s="77"/>
      <c r="F194" s="88">
        <f t="shared" si="17"/>
        <v>164.82</v>
      </c>
      <c r="G194" s="88">
        <f t="shared" si="18"/>
        <v>1260.77</v>
      </c>
      <c r="H194" s="88">
        <f t="shared" si="19"/>
        <v>20120.819999999956</v>
      </c>
      <c r="I194" s="89">
        <f>IF(A194="","",SUM(F$30:F194))</f>
        <v>95721.570000000051</v>
      </c>
      <c r="J194" s="89">
        <f>IF(A194="","",SUM(G$30:G194))</f>
        <v>129879.18000000001</v>
      </c>
      <c r="K194" s="78"/>
    </row>
    <row r="195" spans="1:11" x14ac:dyDescent="0.2">
      <c r="A195" s="87">
        <f t="shared" si="14"/>
        <v>166</v>
      </c>
      <c r="B195" s="2">
        <f t="shared" si="15"/>
        <v>47757</v>
      </c>
      <c r="C195" s="5">
        <f t="shared" si="20"/>
        <v>9.2500000000000027E-2</v>
      </c>
      <c r="D195" s="99">
        <f t="shared" si="16"/>
        <v>1425.59</v>
      </c>
      <c r="E195" s="77"/>
      <c r="F195" s="88">
        <f t="shared" si="17"/>
        <v>155.1</v>
      </c>
      <c r="G195" s="88">
        <f t="shared" si="18"/>
        <v>1270.49</v>
      </c>
      <c r="H195" s="88">
        <f t="shared" si="19"/>
        <v>18850.329999999954</v>
      </c>
      <c r="I195" s="89">
        <f>IF(A195="","",SUM(F$30:F195))</f>
        <v>95876.670000000056</v>
      </c>
      <c r="J195" s="89">
        <f>IF(A195="","",SUM(G$30:G195))</f>
        <v>131149.67000000001</v>
      </c>
      <c r="K195" s="78"/>
    </row>
    <row r="196" spans="1:11" x14ac:dyDescent="0.2">
      <c r="A196" s="87">
        <f t="shared" si="14"/>
        <v>167</v>
      </c>
      <c r="B196" s="2">
        <f t="shared" si="15"/>
        <v>47788</v>
      </c>
      <c r="C196" s="5">
        <f t="shared" si="20"/>
        <v>9.2500000000000027E-2</v>
      </c>
      <c r="D196" s="99">
        <f t="shared" si="16"/>
        <v>1425.59</v>
      </c>
      <c r="E196" s="77"/>
      <c r="F196" s="88">
        <f t="shared" si="17"/>
        <v>145.30000000000001</v>
      </c>
      <c r="G196" s="88">
        <f t="shared" si="18"/>
        <v>1280.29</v>
      </c>
      <c r="H196" s="88">
        <f t="shared" si="19"/>
        <v>17570.039999999954</v>
      </c>
      <c r="I196" s="89">
        <f>IF(A196="","",SUM(F$30:F196))</f>
        <v>96021.970000000059</v>
      </c>
      <c r="J196" s="89">
        <f>IF(A196="","",SUM(G$30:G196))</f>
        <v>132429.96000000002</v>
      </c>
      <c r="K196" s="78"/>
    </row>
    <row r="197" spans="1:11" x14ac:dyDescent="0.2">
      <c r="A197" s="87">
        <f t="shared" si="14"/>
        <v>168</v>
      </c>
      <c r="B197" s="2">
        <f t="shared" si="15"/>
        <v>47818</v>
      </c>
      <c r="C197" s="5">
        <f t="shared" si="20"/>
        <v>9.2500000000000027E-2</v>
      </c>
      <c r="D197" s="99">
        <f t="shared" si="16"/>
        <v>1425.59</v>
      </c>
      <c r="E197" s="77"/>
      <c r="F197" s="88">
        <f t="shared" si="17"/>
        <v>135.44</v>
      </c>
      <c r="G197" s="88">
        <f t="shared" si="18"/>
        <v>1290.1499999999999</v>
      </c>
      <c r="H197" s="88">
        <f t="shared" si="19"/>
        <v>16279.889999999954</v>
      </c>
      <c r="I197" s="89">
        <f>IF(A197="","",SUM(F$30:F197))</f>
        <v>96157.410000000062</v>
      </c>
      <c r="J197" s="89">
        <f>IF(A197="","",SUM(G$30:G197))</f>
        <v>133720.11000000002</v>
      </c>
      <c r="K197" s="78"/>
    </row>
    <row r="198" spans="1:11" x14ac:dyDescent="0.2">
      <c r="A198" s="87">
        <f t="shared" si="14"/>
        <v>169</v>
      </c>
      <c r="B198" s="2">
        <f t="shared" si="15"/>
        <v>47849</v>
      </c>
      <c r="C198" s="5">
        <f t="shared" si="20"/>
        <v>9.5000000000000029E-2</v>
      </c>
      <c r="D198" s="99">
        <f t="shared" si="16"/>
        <v>1427.48</v>
      </c>
      <c r="E198" s="77"/>
      <c r="F198" s="88">
        <f t="shared" si="17"/>
        <v>128.88</v>
      </c>
      <c r="G198" s="88">
        <f t="shared" si="18"/>
        <v>1298.5999999999999</v>
      </c>
      <c r="H198" s="88">
        <f t="shared" si="19"/>
        <v>14981.289999999954</v>
      </c>
      <c r="I198" s="89">
        <f>IF(A198="","",SUM(F$30:F198))</f>
        <v>96286.290000000066</v>
      </c>
      <c r="J198" s="89">
        <f>IF(A198="","",SUM(G$30:G198))</f>
        <v>135018.71000000002</v>
      </c>
      <c r="K198" s="78"/>
    </row>
    <row r="199" spans="1:11" x14ac:dyDescent="0.2">
      <c r="A199" s="87">
        <f t="shared" si="14"/>
        <v>170</v>
      </c>
      <c r="B199" s="2">
        <f t="shared" si="15"/>
        <v>47880</v>
      </c>
      <c r="C199" s="5">
        <f t="shared" si="20"/>
        <v>9.5000000000000029E-2</v>
      </c>
      <c r="D199" s="99">
        <f t="shared" si="16"/>
        <v>1427.48</v>
      </c>
      <c r="E199" s="77"/>
      <c r="F199" s="88">
        <f t="shared" si="17"/>
        <v>118.6</v>
      </c>
      <c r="G199" s="88">
        <f t="shared" si="18"/>
        <v>1308.8800000000001</v>
      </c>
      <c r="H199" s="88">
        <f t="shared" si="19"/>
        <v>13672.409999999953</v>
      </c>
      <c r="I199" s="89">
        <f>IF(A199="","",SUM(F$30:F199))</f>
        <v>96404.890000000072</v>
      </c>
      <c r="J199" s="89">
        <f>IF(A199="","",SUM(G$30:G199))</f>
        <v>136327.59000000003</v>
      </c>
      <c r="K199" s="78"/>
    </row>
    <row r="200" spans="1:11" x14ac:dyDescent="0.2">
      <c r="A200" s="87">
        <f t="shared" si="14"/>
        <v>171</v>
      </c>
      <c r="B200" s="2">
        <f t="shared" si="15"/>
        <v>47908</v>
      </c>
      <c r="C200" s="5">
        <f t="shared" si="20"/>
        <v>9.5000000000000029E-2</v>
      </c>
      <c r="D200" s="99">
        <f t="shared" si="16"/>
        <v>1427.48</v>
      </c>
      <c r="E200" s="77"/>
      <c r="F200" s="88">
        <f t="shared" si="17"/>
        <v>108.24</v>
      </c>
      <c r="G200" s="88">
        <f t="shared" si="18"/>
        <v>1319.24</v>
      </c>
      <c r="H200" s="88">
        <f t="shared" si="19"/>
        <v>12353.169999999953</v>
      </c>
      <c r="I200" s="89">
        <f>IF(A200="","",SUM(F$30:F200))</f>
        <v>96513.130000000077</v>
      </c>
      <c r="J200" s="89">
        <f>IF(A200="","",SUM(G$30:G200))</f>
        <v>137646.83000000002</v>
      </c>
      <c r="K200" s="78"/>
    </row>
    <row r="201" spans="1:11" x14ac:dyDescent="0.2">
      <c r="A201" s="87">
        <f t="shared" si="14"/>
        <v>172</v>
      </c>
      <c r="B201" s="2">
        <f t="shared" si="15"/>
        <v>47939</v>
      </c>
      <c r="C201" s="5">
        <f t="shared" si="20"/>
        <v>9.5000000000000029E-2</v>
      </c>
      <c r="D201" s="99">
        <f t="shared" si="16"/>
        <v>1427.48</v>
      </c>
      <c r="E201" s="77"/>
      <c r="F201" s="88">
        <f t="shared" si="17"/>
        <v>97.8</v>
      </c>
      <c r="G201" s="88">
        <f t="shared" si="18"/>
        <v>1329.68</v>
      </c>
      <c r="H201" s="88">
        <f t="shared" si="19"/>
        <v>11023.489999999952</v>
      </c>
      <c r="I201" s="89">
        <f>IF(A201="","",SUM(F$30:F201))</f>
        <v>96610.93000000008</v>
      </c>
      <c r="J201" s="89">
        <f>IF(A201="","",SUM(G$30:G201))</f>
        <v>138976.51</v>
      </c>
      <c r="K201" s="78"/>
    </row>
    <row r="202" spans="1:11" x14ac:dyDescent="0.2">
      <c r="A202" s="87">
        <f t="shared" si="14"/>
        <v>173</v>
      </c>
      <c r="B202" s="2">
        <f t="shared" si="15"/>
        <v>47969</v>
      </c>
      <c r="C202" s="5">
        <f t="shared" si="20"/>
        <v>9.5000000000000029E-2</v>
      </c>
      <c r="D202" s="99">
        <f t="shared" si="16"/>
        <v>1427.48</v>
      </c>
      <c r="E202" s="77"/>
      <c r="F202" s="88">
        <f t="shared" si="17"/>
        <v>87.27</v>
      </c>
      <c r="G202" s="88">
        <f t="shared" si="18"/>
        <v>1340.21</v>
      </c>
      <c r="H202" s="88">
        <f t="shared" si="19"/>
        <v>9683.2799999999515</v>
      </c>
      <c r="I202" s="89">
        <f>IF(A202="","",SUM(F$30:F202))</f>
        <v>96698.200000000084</v>
      </c>
      <c r="J202" s="89">
        <f>IF(A202="","",SUM(G$30:G202))</f>
        <v>140316.72</v>
      </c>
      <c r="K202" s="78"/>
    </row>
    <row r="203" spans="1:11" x14ac:dyDescent="0.2">
      <c r="A203" s="87">
        <f t="shared" si="14"/>
        <v>174</v>
      </c>
      <c r="B203" s="2">
        <f t="shared" si="15"/>
        <v>48000</v>
      </c>
      <c r="C203" s="5">
        <f t="shared" si="20"/>
        <v>9.5000000000000029E-2</v>
      </c>
      <c r="D203" s="99">
        <f t="shared" si="16"/>
        <v>1427.48</v>
      </c>
      <c r="E203" s="77"/>
      <c r="F203" s="88">
        <f t="shared" si="17"/>
        <v>76.66</v>
      </c>
      <c r="G203" s="88">
        <f t="shared" si="18"/>
        <v>1350.82</v>
      </c>
      <c r="H203" s="88">
        <f t="shared" si="19"/>
        <v>8332.4599999999518</v>
      </c>
      <c r="I203" s="89">
        <f>IF(A203="","",SUM(F$30:F203))</f>
        <v>96774.860000000088</v>
      </c>
      <c r="J203" s="89">
        <f>IF(A203="","",SUM(G$30:G203))</f>
        <v>141667.54</v>
      </c>
      <c r="K203" s="78"/>
    </row>
    <row r="204" spans="1:11" x14ac:dyDescent="0.2">
      <c r="A204" s="87">
        <f t="shared" si="14"/>
        <v>175</v>
      </c>
      <c r="B204" s="2">
        <f t="shared" si="15"/>
        <v>48030</v>
      </c>
      <c r="C204" s="5">
        <f t="shared" si="20"/>
        <v>9.5000000000000029E-2</v>
      </c>
      <c r="D204" s="99">
        <f t="shared" si="16"/>
        <v>1427.48</v>
      </c>
      <c r="E204" s="77"/>
      <c r="F204" s="88">
        <f t="shared" si="17"/>
        <v>65.97</v>
      </c>
      <c r="G204" s="88">
        <f t="shared" si="18"/>
        <v>1361.51</v>
      </c>
      <c r="H204" s="88">
        <f t="shared" si="19"/>
        <v>6970.9499999999516</v>
      </c>
      <c r="I204" s="89">
        <f>IF(A204="","",SUM(F$30:F204))</f>
        <v>96840.830000000089</v>
      </c>
      <c r="J204" s="89">
        <f>IF(A204="","",SUM(G$30:G204))</f>
        <v>143029.05000000002</v>
      </c>
      <c r="K204" s="78"/>
    </row>
    <row r="205" spans="1:11" x14ac:dyDescent="0.2">
      <c r="A205" s="87">
        <f t="shared" si="14"/>
        <v>176</v>
      </c>
      <c r="B205" s="2">
        <f t="shared" si="15"/>
        <v>48061</v>
      </c>
      <c r="C205" s="5">
        <f t="shared" si="20"/>
        <v>9.5000000000000029E-2</v>
      </c>
      <c r="D205" s="99">
        <f t="shared" si="16"/>
        <v>1427.48</v>
      </c>
      <c r="E205" s="77"/>
      <c r="F205" s="88">
        <f t="shared" si="17"/>
        <v>55.19</v>
      </c>
      <c r="G205" s="88">
        <f t="shared" si="18"/>
        <v>1372.29</v>
      </c>
      <c r="H205" s="88">
        <f t="shared" si="19"/>
        <v>5598.6599999999517</v>
      </c>
      <c r="I205" s="89">
        <f>IF(A205="","",SUM(F$30:F205))</f>
        <v>96896.020000000091</v>
      </c>
      <c r="J205" s="89">
        <f>IF(A205="","",SUM(G$30:G205))</f>
        <v>144401.34000000003</v>
      </c>
      <c r="K205" s="78"/>
    </row>
    <row r="206" spans="1:11" x14ac:dyDescent="0.2">
      <c r="A206" s="87">
        <f t="shared" si="14"/>
        <v>177</v>
      </c>
      <c r="B206" s="2">
        <f t="shared" si="15"/>
        <v>48092</v>
      </c>
      <c r="C206" s="5">
        <f t="shared" si="20"/>
        <v>9.5000000000000029E-2</v>
      </c>
      <c r="D206" s="99">
        <f t="shared" si="16"/>
        <v>1427.48</v>
      </c>
      <c r="E206" s="77"/>
      <c r="F206" s="88">
        <f t="shared" si="17"/>
        <v>44.32</v>
      </c>
      <c r="G206" s="88">
        <f t="shared" si="18"/>
        <v>1383.16</v>
      </c>
      <c r="H206" s="88">
        <f t="shared" si="19"/>
        <v>4215.4999999999518</v>
      </c>
      <c r="I206" s="89">
        <f>IF(A206="","",SUM(F$30:F206))</f>
        <v>96940.340000000098</v>
      </c>
      <c r="J206" s="89">
        <f>IF(A206="","",SUM(G$30:G206))</f>
        <v>145784.50000000003</v>
      </c>
      <c r="K206" s="78"/>
    </row>
    <row r="207" spans="1:11" x14ac:dyDescent="0.2">
      <c r="A207" s="87">
        <f t="shared" si="14"/>
        <v>178</v>
      </c>
      <c r="B207" s="2">
        <f t="shared" si="15"/>
        <v>48122</v>
      </c>
      <c r="C207" s="5">
        <f t="shared" si="20"/>
        <v>9.5000000000000029E-2</v>
      </c>
      <c r="D207" s="99">
        <f t="shared" si="16"/>
        <v>1427.48</v>
      </c>
      <c r="E207" s="77"/>
      <c r="F207" s="88">
        <f t="shared" si="17"/>
        <v>33.369999999999997</v>
      </c>
      <c r="G207" s="88">
        <f t="shared" si="18"/>
        <v>1394.1100000000001</v>
      </c>
      <c r="H207" s="88">
        <f t="shared" si="19"/>
        <v>2821.3899999999517</v>
      </c>
      <c r="I207" s="89">
        <f>IF(A207="","",SUM(F$30:F207))</f>
        <v>96973.710000000094</v>
      </c>
      <c r="J207" s="89">
        <f>IF(A207="","",SUM(G$30:G207))</f>
        <v>147178.61000000002</v>
      </c>
      <c r="K207" s="78"/>
    </row>
    <row r="208" spans="1:11" x14ac:dyDescent="0.2">
      <c r="A208" s="87">
        <f t="shared" si="14"/>
        <v>179</v>
      </c>
      <c r="B208" s="2">
        <f t="shared" si="15"/>
        <v>48153</v>
      </c>
      <c r="C208" s="5">
        <f t="shared" si="20"/>
        <v>9.5000000000000029E-2</v>
      </c>
      <c r="D208" s="99">
        <f t="shared" si="16"/>
        <v>1427.48</v>
      </c>
      <c r="E208" s="77"/>
      <c r="F208" s="88">
        <f t="shared" si="17"/>
        <v>22.34</v>
      </c>
      <c r="G208" s="88">
        <f t="shared" si="18"/>
        <v>1405.14</v>
      </c>
      <c r="H208" s="88">
        <f t="shared" si="19"/>
        <v>1416.2499999999516</v>
      </c>
      <c r="I208" s="89">
        <f>IF(A208="","",SUM(F$30:F208))</f>
        <v>96996.05000000009</v>
      </c>
      <c r="J208" s="89">
        <f>IF(A208="","",SUM(G$30:G208))</f>
        <v>148583.75000000003</v>
      </c>
      <c r="K208" s="78"/>
    </row>
    <row r="209" spans="1:11" x14ac:dyDescent="0.2">
      <c r="A209" s="87">
        <f t="shared" si="14"/>
        <v>180</v>
      </c>
      <c r="B209" s="2">
        <f t="shared" si="15"/>
        <v>48183</v>
      </c>
      <c r="C209" s="5">
        <f t="shared" si="20"/>
        <v>9.5000000000000029E-2</v>
      </c>
      <c r="D209" s="99">
        <f t="shared" si="16"/>
        <v>1427.4599999999516</v>
      </c>
      <c r="E209" s="77"/>
      <c r="F209" s="88">
        <f t="shared" si="17"/>
        <v>11.21</v>
      </c>
      <c r="G209" s="88">
        <f t="shared" si="18"/>
        <v>1416.2499999999516</v>
      </c>
      <c r="H209" s="88">
        <f t="shared" si="19"/>
        <v>0</v>
      </c>
      <c r="I209" s="89">
        <f>IF(A209="","",SUM(F$30:F209))</f>
        <v>97007.260000000097</v>
      </c>
      <c r="J209" s="89">
        <f>IF(A209="","",SUM(G$30:G209))</f>
        <v>149999.99999999997</v>
      </c>
      <c r="K209" s="78"/>
    </row>
    <row r="210" spans="1:11" x14ac:dyDescent="0.2">
      <c r="A210" s="87" t="str">
        <f t="shared" si="14"/>
        <v/>
      </c>
      <c r="B210" s="2" t="str">
        <f t="shared" si="15"/>
        <v/>
      </c>
      <c r="C210" s="5" t="str">
        <f t="shared" si="20"/>
        <v/>
      </c>
      <c r="D210" s="99" t="str">
        <f t="shared" si="16"/>
        <v/>
      </c>
      <c r="E210" s="77"/>
      <c r="F210" s="88" t="str">
        <f t="shared" si="17"/>
        <v/>
      </c>
      <c r="G210" s="88" t="str">
        <f t="shared" si="18"/>
        <v/>
      </c>
      <c r="H210" s="88" t="str">
        <f t="shared" si="19"/>
        <v/>
      </c>
      <c r="I210" s="89" t="str">
        <f>IF(A210="","",SUM(F$30:F210))</f>
        <v/>
      </c>
      <c r="J210" s="89" t="str">
        <f>IF(A210="","",SUM(G$30:G210))</f>
        <v/>
      </c>
      <c r="K210" s="78"/>
    </row>
    <row r="211" spans="1:11" x14ac:dyDescent="0.2">
      <c r="A211" s="87" t="str">
        <f t="shared" si="14"/>
        <v/>
      </c>
      <c r="B211" s="2" t="str">
        <f t="shared" si="15"/>
        <v/>
      </c>
      <c r="C211" s="5" t="str">
        <f t="shared" si="20"/>
        <v/>
      </c>
      <c r="D211" s="99" t="str">
        <f t="shared" si="16"/>
        <v/>
      </c>
      <c r="E211" s="77"/>
      <c r="F211" s="88" t="str">
        <f t="shared" si="17"/>
        <v/>
      </c>
      <c r="G211" s="88" t="str">
        <f t="shared" si="18"/>
        <v/>
      </c>
      <c r="H211" s="88" t="str">
        <f t="shared" si="19"/>
        <v/>
      </c>
      <c r="I211" s="89" t="str">
        <f>IF(A211="","",SUM(F$30:F211))</f>
        <v/>
      </c>
      <c r="J211" s="89" t="str">
        <f>IF(A211="","",SUM(G$30:G211))</f>
        <v/>
      </c>
      <c r="K211" s="78"/>
    </row>
    <row r="212" spans="1:11" x14ac:dyDescent="0.2">
      <c r="A212" s="87" t="str">
        <f t="shared" si="14"/>
        <v/>
      </c>
      <c r="B212" s="2" t="str">
        <f t="shared" si="15"/>
        <v/>
      </c>
      <c r="C212" s="5" t="str">
        <f t="shared" si="20"/>
        <v/>
      </c>
      <c r="D212" s="99" t="str">
        <f t="shared" si="16"/>
        <v/>
      </c>
      <c r="E212" s="77"/>
      <c r="F212" s="88" t="str">
        <f t="shared" si="17"/>
        <v/>
      </c>
      <c r="G212" s="88" t="str">
        <f t="shared" si="18"/>
        <v/>
      </c>
      <c r="H212" s="88" t="str">
        <f t="shared" si="19"/>
        <v/>
      </c>
      <c r="I212" s="89" t="str">
        <f>IF(A212="","",SUM(F$30:F212))</f>
        <v/>
      </c>
      <c r="J212" s="89" t="str">
        <f>IF(A212="","",SUM(G$30:G212))</f>
        <v/>
      </c>
      <c r="K212" s="78"/>
    </row>
    <row r="213" spans="1:11" x14ac:dyDescent="0.2">
      <c r="A213" s="87" t="str">
        <f t="shared" si="14"/>
        <v/>
      </c>
      <c r="B213" s="2" t="str">
        <f t="shared" si="15"/>
        <v/>
      </c>
      <c r="C213" s="5" t="str">
        <f t="shared" si="20"/>
        <v/>
      </c>
      <c r="D213" s="99" t="str">
        <f t="shared" si="16"/>
        <v/>
      </c>
      <c r="E213" s="77"/>
      <c r="F213" s="88" t="str">
        <f t="shared" si="17"/>
        <v/>
      </c>
      <c r="G213" s="88" t="str">
        <f t="shared" si="18"/>
        <v/>
      </c>
      <c r="H213" s="88" t="str">
        <f t="shared" si="19"/>
        <v/>
      </c>
      <c r="I213" s="89" t="str">
        <f>IF(A213="","",SUM(F$30:F213))</f>
        <v/>
      </c>
      <c r="J213" s="89" t="str">
        <f>IF(A213="","",SUM(G$30:G213))</f>
        <v/>
      </c>
      <c r="K213" s="78"/>
    </row>
    <row r="214" spans="1:11" x14ac:dyDescent="0.2">
      <c r="A214" s="87" t="str">
        <f t="shared" si="14"/>
        <v/>
      </c>
      <c r="B214" s="2" t="str">
        <f t="shared" si="15"/>
        <v/>
      </c>
      <c r="C214" s="5" t="str">
        <f t="shared" si="20"/>
        <v/>
      </c>
      <c r="D214" s="99" t="str">
        <f t="shared" si="16"/>
        <v/>
      </c>
      <c r="E214" s="77"/>
      <c r="F214" s="88" t="str">
        <f t="shared" si="17"/>
        <v/>
      </c>
      <c r="G214" s="88" t="str">
        <f t="shared" si="18"/>
        <v/>
      </c>
      <c r="H214" s="88" t="str">
        <f t="shared" si="19"/>
        <v/>
      </c>
      <c r="I214" s="89" t="str">
        <f>IF(A214="","",SUM(F$30:F214))</f>
        <v/>
      </c>
      <c r="J214" s="89" t="str">
        <f>IF(A214="","",SUM(G$30:G214))</f>
        <v/>
      </c>
      <c r="K214" s="78"/>
    </row>
    <row r="215" spans="1:11" x14ac:dyDescent="0.2">
      <c r="A215" s="87" t="str">
        <f t="shared" si="14"/>
        <v/>
      </c>
      <c r="B215" s="2" t="str">
        <f t="shared" si="15"/>
        <v/>
      </c>
      <c r="C215" s="5" t="str">
        <f t="shared" si="20"/>
        <v/>
      </c>
      <c r="D215" s="99" t="str">
        <f t="shared" si="16"/>
        <v/>
      </c>
      <c r="E215" s="77"/>
      <c r="F215" s="88" t="str">
        <f t="shared" si="17"/>
        <v/>
      </c>
      <c r="G215" s="88" t="str">
        <f t="shared" si="18"/>
        <v/>
      </c>
      <c r="H215" s="88" t="str">
        <f t="shared" si="19"/>
        <v/>
      </c>
      <c r="I215" s="89" t="str">
        <f>IF(A215="","",SUM(F$30:F215))</f>
        <v/>
      </c>
      <c r="J215" s="89" t="str">
        <f>IF(A215="","",SUM(G$30:G215))</f>
        <v/>
      </c>
      <c r="K215" s="78"/>
    </row>
    <row r="216" spans="1:11" x14ac:dyDescent="0.2">
      <c r="A216" s="87" t="str">
        <f t="shared" si="14"/>
        <v/>
      </c>
      <c r="B216" s="2" t="str">
        <f t="shared" si="15"/>
        <v/>
      </c>
      <c r="C216" s="5" t="str">
        <f t="shared" si="20"/>
        <v/>
      </c>
      <c r="D216" s="99" t="str">
        <f t="shared" si="16"/>
        <v/>
      </c>
      <c r="E216" s="77"/>
      <c r="F216" s="88" t="str">
        <f t="shared" si="17"/>
        <v/>
      </c>
      <c r="G216" s="88" t="str">
        <f t="shared" si="18"/>
        <v/>
      </c>
      <c r="H216" s="88" t="str">
        <f t="shared" si="19"/>
        <v/>
      </c>
      <c r="I216" s="89" t="str">
        <f>IF(A216="","",SUM(F$30:F216))</f>
        <v/>
      </c>
      <c r="J216" s="89" t="str">
        <f>IF(A216="","",SUM(G$30:G216))</f>
        <v/>
      </c>
      <c r="K216" s="78"/>
    </row>
    <row r="217" spans="1:11" x14ac:dyDescent="0.2">
      <c r="A217" s="87" t="str">
        <f t="shared" si="14"/>
        <v/>
      </c>
      <c r="B217" s="2" t="str">
        <f t="shared" si="15"/>
        <v/>
      </c>
      <c r="C217" s="5" t="str">
        <f t="shared" si="20"/>
        <v/>
      </c>
      <c r="D217" s="99" t="str">
        <f t="shared" si="16"/>
        <v/>
      </c>
      <c r="E217" s="77"/>
      <c r="F217" s="88" t="str">
        <f t="shared" si="17"/>
        <v/>
      </c>
      <c r="G217" s="88" t="str">
        <f t="shared" si="18"/>
        <v/>
      </c>
      <c r="H217" s="88" t="str">
        <f t="shared" si="19"/>
        <v/>
      </c>
      <c r="I217" s="89" t="str">
        <f>IF(A217="","",SUM(F$30:F217))</f>
        <v/>
      </c>
      <c r="J217" s="89" t="str">
        <f>IF(A217="","",SUM(G$30:G217))</f>
        <v/>
      </c>
      <c r="K217" s="78"/>
    </row>
    <row r="218" spans="1:11" x14ac:dyDescent="0.2">
      <c r="A218" s="87" t="str">
        <f t="shared" si="14"/>
        <v/>
      </c>
      <c r="B218" s="2" t="str">
        <f t="shared" si="15"/>
        <v/>
      </c>
      <c r="C218" s="5" t="str">
        <f t="shared" si="20"/>
        <v/>
      </c>
      <c r="D218" s="99" t="str">
        <f t="shared" si="16"/>
        <v/>
      </c>
      <c r="E218" s="77"/>
      <c r="F218" s="88" t="str">
        <f t="shared" si="17"/>
        <v/>
      </c>
      <c r="G218" s="88" t="str">
        <f t="shared" si="18"/>
        <v/>
      </c>
      <c r="H218" s="88" t="str">
        <f t="shared" si="19"/>
        <v/>
      </c>
      <c r="I218" s="89" t="str">
        <f>IF(A218="","",SUM(F$30:F218))</f>
        <v/>
      </c>
      <c r="J218" s="89" t="str">
        <f>IF(A218="","",SUM(G$30:G218))</f>
        <v/>
      </c>
      <c r="K218" s="78"/>
    </row>
    <row r="219" spans="1:11" x14ac:dyDescent="0.2">
      <c r="A219" s="87" t="str">
        <f t="shared" si="14"/>
        <v/>
      </c>
      <c r="B219" s="2" t="str">
        <f t="shared" si="15"/>
        <v/>
      </c>
      <c r="C219" s="5" t="str">
        <f t="shared" si="20"/>
        <v/>
      </c>
      <c r="D219" s="99" t="str">
        <f t="shared" si="16"/>
        <v/>
      </c>
      <c r="E219" s="77"/>
      <c r="F219" s="88" t="str">
        <f t="shared" si="17"/>
        <v/>
      </c>
      <c r="G219" s="88" t="str">
        <f t="shared" si="18"/>
        <v/>
      </c>
      <c r="H219" s="88" t="str">
        <f t="shared" si="19"/>
        <v/>
      </c>
      <c r="I219" s="89" t="str">
        <f>IF(A219="","",SUM(F$30:F219))</f>
        <v/>
      </c>
      <c r="J219" s="89" t="str">
        <f>IF(A219="","",SUM(G$30:G219))</f>
        <v/>
      </c>
      <c r="K219" s="78"/>
    </row>
    <row r="220" spans="1:11" x14ac:dyDescent="0.2">
      <c r="A220" s="87" t="str">
        <f t="shared" si="14"/>
        <v/>
      </c>
      <c r="B220" s="2" t="str">
        <f t="shared" si="15"/>
        <v/>
      </c>
      <c r="C220" s="5" t="str">
        <f t="shared" si="20"/>
        <v/>
      </c>
      <c r="D220" s="99" t="str">
        <f t="shared" si="16"/>
        <v/>
      </c>
      <c r="E220" s="77"/>
      <c r="F220" s="88" t="str">
        <f t="shared" si="17"/>
        <v/>
      </c>
      <c r="G220" s="88" t="str">
        <f t="shared" si="18"/>
        <v/>
      </c>
      <c r="H220" s="88" t="str">
        <f t="shared" si="19"/>
        <v/>
      </c>
      <c r="I220" s="89" t="str">
        <f>IF(A220="","",SUM(F$30:F220))</f>
        <v/>
      </c>
      <c r="J220" s="89" t="str">
        <f>IF(A220="","",SUM(G$30:G220))</f>
        <v/>
      </c>
      <c r="K220" s="78"/>
    </row>
    <row r="221" spans="1:11" x14ac:dyDescent="0.2">
      <c r="A221" s="87" t="str">
        <f t="shared" si="14"/>
        <v/>
      </c>
      <c r="B221" s="2" t="str">
        <f t="shared" si="15"/>
        <v/>
      </c>
      <c r="C221" s="5" t="str">
        <f t="shared" si="20"/>
        <v/>
      </c>
      <c r="D221" s="99" t="str">
        <f t="shared" si="16"/>
        <v/>
      </c>
      <c r="E221" s="77"/>
      <c r="F221" s="88" t="str">
        <f t="shared" si="17"/>
        <v/>
      </c>
      <c r="G221" s="88" t="str">
        <f t="shared" si="18"/>
        <v/>
      </c>
      <c r="H221" s="88" t="str">
        <f t="shared" si="19"/>
        <v/>
      </c>
      <c r="I221" s="89" t="str">
        <f>IF(A221="","",SUM(F$30:F221))</f>
        <v/>
      </c>
      <c r="J221" s="89" t="str">
        <f>IF(A221="","",SUM(G$30:G221))</f>
        <v/>
      </c>
      <c r="K221" s="78"/>
    </row>
    <row r="222" spans="1:11" x14ac:dyDescent="0.2">
      <c r="A222" s="87" t="str">
        <f t="shared" ref="A222:A253" si="21">IF(A221&gt;=nper,"",A221+1)</f>
        <v/>
      </c>
      <c r="B222" s="2" t="str">
        <f t="shared" ref="B222:B400" si="22">IF(A222="","",DATE(YEAR(fpdate),MONTH(fpdate)+(A222-1),DAY(fpdate)))</f>
        <v/>
      </c>
      <c r="C222" s="5" t="str">
        <f t="shared" si="20"/>
        <v/>
      </c>
      <c r="D222" s="99" t="str">
        <f t="shared" ref="D222:D285" si="23">IF(A222="","",MIN(ROUND(IF(A222=1,$D$11,IF(C222=C221,D221,-PMT(C222/12,nper-A222+1,H221))),2),H221+ROUND(C222/12*H221,2)))</f>
        <v/>
      </c>
      <c r="E222" s="77"/>
      <c r="F222" s="88" t="str">
        <f t="shared" ref="F222:F253" si="24">IF(A222="","",ROUND(C222/12*H221,2))</f>
        <v/>
      </c>
      <c r="G222" s="88" t="str">
        <f t="shared" ref="G222:G253" si="25">IF(A222="","",D222-F222+E222)</f>
        <v/>
      </c>
      <c r="H222" s="88" t="str">
        <f t="shared" ref="H222:H253" si="26">IF(A222="","",H221-G222)</f>
        <v/>
      </c>
      <c r="I222" s="89" t="str">
        <f>IF(A222="","",SUM(F$30:F222))</f>
        <v/>
      </c>
      <c r="J222" s="89" t="str">
        <f>IF(A222="","",SUM(G$30:G222))</f>
        <v/>
      </c>
      <c r="K222" s="78"/>
    </row>
    <row r="223" spans="1:11" x14ac:dyDescent="0.2">
      <c r="A223" s="87" t="str">
        <f t="shared" si="21"/>
        <v/>
      </c>
      <c r="B223" s="2" t="str">
        <f t="shared" si="22"/>
        <v/>
      </c>
      <c r="C223" s="5" t="str">
        <f t="shared" ref="C223:C286" si="27">IF(A223="","",IF(A223&lt;=$D$15*12,IF(C222&lt;&gt;$D$8,C222,$D$8),MIN($D$18,IF(MOD((A223-$D$15*12)-1,$D$16)=0,C222+$D$17,C222))))</f>
        <v/>
      </c>
      <c r="D223" s="99" t="str">
        <f t="shared" si="23"/>
        <v/>
      </c>
      <c r="E223" s="77"/>
      <c r="F223" s="88" t="str">
        <f t="shared" si="24"/>
        <v/>
      </c>
      <c r="G223" s="88" t="str">
        <f t="shared" si="25"/>
        <v/>
      </c>
      <c r="H223" s="88" t="str">
        <f t="shared" si="26"/>
        <v/>
      </c>
      <c r="I223" s="89" t="str">
        <f>IF(A223="","",SUM(F$30:F223))</f>
        <v/>
      </c>
      <c r="J223" s="89" t="str">
        <f>IF(A223="","",SUM(G$30:G223))</f>
        <v/>
      </c>
      <c r="K223" s="78"/>
    </row>
    <row r="224" spans="1:11" x14ac:dyDescent="0.2">
      <c r="A224" s="87" t="str">
        <f t="shared" si="21"/>
        <v/>
      </c>
      <c r="B224" s="2" t="str">
        <f t="shared" si="22"/>
        <v/>
      </c>
      <c r="C224" s="5" t="str">
        <f t="shared" si="27"/>
        <v/>
      </c>
      <c r="D224" s="99" t="str">
        <f t="shared" si="23"/>
        <v/>
      </c>
      <c r="E224" s="77"/>
      <c r="F224" s="88" t="str">
        <f t="shared" si="24"/>
        <v/>
      </c>
      <c r="G224" s="88" t="str">
        <f t="shared" si="25"/>
        <v/>
      </c>
      <c r="H224" s="88" t="str">
        <f t="shared" si="26"/>
        <v/>
      </c>
      <c r="I224" s="89" t="str">
        <f>IF(A224="","",SUM(F$30:F224))</f>
        <v/>
      </c>
      <c r="J224" s="89" t="str">
        <f>IF(A224="","",SUM(G$30:G224))</f>
        <v/>
      </c>
      <c r="K224" s="78"/>
    </row>
    <row r="225" spans="1:11" x14ac:dyDescent="0.2">
      <c r="A225" s="87" t="str">
        <f t="shared" si="21"/>
        <v/>
      </c>
      <c r="B225" s="2" t="str">
        <f t="shared" si="22"/>
        <v/>
      </c>
      <c r="C225" s="5" t="str">
        <f t="shared" si="27"/>
        <v/>
      </c>
      <c r="D225" s="99" t="str">
        <f t="shared" si="23"/>
        <v/>
      </c>
      <c r="E225" s="77"/>
      <c r="F225" s="88" t="str">
        <f t="shared" si="24"/>
        <v/>
      </c>
      <c r="G225" s="88" t="str">
        <f t="shared" si="25"/>
        <v/>
      </c>
      <c r="H225" s="88" t="str">
        <f t="shared" si="26"/>
        <v/>
      </c>
      <c r="I225" s="89" t="str">
        <f>IF(A225="","",SUM(F$30:F225))</f>
        <v/>
      </c>
      <c r="J225" s="89" t="str">
        <f>IF(A225="","",SUM(G$30:G225))</f>
        <v/>
      </c>
      <c r="K225" s="78"/>
    </row>
    <row r="226" spans="1:11" x14ac:dyDescent="0.2">
      <c r="A226" s="87" t="str">
        <f t="shared" si="21"/>
        <v/>
      </c>
      <c r="B226" s="2" t="str">
        <f t="shared" si="22"/>
        <v/>
      </c>
      <c r="C226" s="5" t="str">
        <f t="shared" si="27"/>
        <v/>
      </c>
      <c r="D226" s="99" t="str">
        <f t="shared" si="23"/>
        <v/>
      </c>
      <c r="E226" s="77"/>
      <c r="F226" s="88" t="str">
        <f t="shared" si="24"/>
        <v/>
      </c>
      <c r="G226" s="88" t="str">
        <f t="shared" si="25"/>
        <v/>
      </c>
      <c r="H226" s="88" t="str">
        <f t="shared" si="26"/>
        <v/>
      </c>
      <c r="I226" s="89" t="str">
        <f>IF(A226="","",SUM(F$30:F226))</f>
        <v/>
      </c>
      <c r="J226" s="89" t="str">
        <f>IF(A226="","",SUM(G$30:G226))</f>
        <v/>
      </c>
      <c r="K226" s="78"/>
    </row>
    <row r="227" spans="1:11" x14ac:dyDescent="0.2">
      <c r="A227" s="87" t="str">
        <f t="shared" si="21"/>
        <v/>
      </c>
      <c r="B227" s="2" t="str">
        <f t="shared" si="22"/>
        <v/>
      </c>
      <c r="C227" s="5" t="str">
        <f t="shared" si="27"/>
        <v/>
      </c>
      <c r="D227" s="99" t="str">
        <f t="shared" si="23"/>
        <v/>
      </c>
      <c r="E227" s="77"/>
      <c r="F227" s="88" t="str">
        <f t="shared" si="24"/>
        <v/>
      </c>
      <c r="G227" s="88" t="str">
        <f t="shared" si="25"/>
        <v/>
      </c>
      <c r="H227" s="88" t="str">
        <f t="shared" si="26"/>
        <v/>
      </c>
      <c r="I227" s="89" t="str">
        <f>IF(A227="","",SUM(F$30:F227))</f>
        <v/>
      </c>
      <c r="J227" s="89" t="str">
        <f>IF(A227="","",SUM(G$30:G227))</f>
        <v/>
      </c>
      <c r="K227" s="78"/>
    </row>
    <row r="228" spans="1:11" x14ac:dyDescent="0.2">
      <c r="A228" s="87" t="str">
        <f t="shared" si="21"/>
        <v/>
      </c>
      <c r="B228" s="2" t="str">
        <f t="shared" si="22"/>
        <v/>
      </c>
      <c r="C228" s="5" t="str">
        <f t="shared" si="27"/>
        <v/>
      </c>
      <c r="D228" s="99" t="str">
        <f t="shared" si="23"/>
        <v/>
      </c>
      <c r="E228" s="77"/>
      <c r="F228" s="88" t="str">
        <f t="shared" si="24"/>
        <v/>
      </c>
      <c r="G228" s="88" t="str">
        <f t="shared" si="25"/>
        <v/>
      </c>
      <c r="H228" s="88" t="str">
        <f t="shared" si="26"/>
        <v/>
      </c>
      <c r="I228" s="89" t="str">
        <f>IF(A228="","",SUM(F$30:F228))</f>
        <v/>
      </c>
      <c r="J228" s="89" t="str">
        <f>IF(A228="","",SUM(G$30:G228))</f>
        <v/>
      </c>
      <c r="K228" s="78"/>
    </row>
    <row r="229" spans="1:11" x14ac:dyDescent="0.2">
      <c r="A229" s="87" t="str">
        <f t="shared" si="21"/>
        <v/>
      </c>
      <c r="B229" s="2" t="str">
        <f t="shared" si="22"/>
        <v/>
      </c>
      <c r="C229" s="5" t="str">
        <f t="shared" si="27"/>
        <v/>
      </c>
      <c r="D229" s="99" t="str">
        <f t="shared" si="23"/>
        <v/>
      </c>
      <c r="E229" s="77"/>
      <c r="F229" s="88" t="str">
        <f t="shared" si="24"/>
        <v/>
      </c>
      <c r="G229" s="88" t="str">
        <f t="shared" si="25"/>
        <v/>
      </c>
      <c r="H229" s="88" t="str">
        <f t="shared" si="26"/>
        <v/>
      </c>
      <c r="I229" s="89" t="str">
        <f>IF(A229="","",SUM(F$30:F229))</f>
        <v/>
      </c>
      <c r="J229" s="89" t="str">
        <f>IF(A229="","",SUM(G$30:G229))</f>
        <v/>
      </c>
      <c r="K229" s="78"/>
    </row>
    <row r="230" spans="1:11" x14ac:dyDescent="0.2">
      <c r="A230" s="87" t="str">
        <f t="shared" si="21"/>
        <v/>
      </c>
      <c r="B230" s="2" t="str">
        <f t="shared" si="22"/>
        <v/>
      </c>
      <c r="C230" s="5" t="str">
        <f t="shared" si="27"/>
        <v/>
      </c>
      <c r="D230" s="99" t="str">
        <f t="shared" si="23"/>
        <v/>
      </c>
      <c r="E230" s="77"/>
      <c r="F230" s="88" t="str">
        <f t="shared" si="24"/>
        <v/>
      </c>
      <c r="G230" s="88" t="str">
        <f t="shared" si="25"/>
        <v/>
      </c>
      <c r="H230" s="88" t="str">
        <f t="shared" si="26"/>
        <v/>
      </c>
      <c r="I230" s="89" t="str">
        <f>IF(A230="","",SUM(F$30:F230))</f>
        <v/>
      </c>
      <c r="J230" s="89" t="str">
        <f>IF(A230="","",SUM(G$30:G230))</f>
        <v/>
      </c>
      <c r="K230" s="78"/>
    </row>
    <row r="231" spans="1:11" x14ac:dyDescent="0.2">
      <c r="A231" s="87" t="str">
        <f t="shared" si="21"/>
        <v/>
      </c>
      <c r="B231" s="2" t="str">
        <f t="shared" si="22"/>
        <v/>
      </c>
      <c r="C231" s="5" t="str">
        <f t="shared" si="27"/>
        <v/>
      </c>
      <c r="D231" s="99" t="str">
        <f t="shared" si="23"/>
        <v/>
      </c>
      <c r="E231" s="77"/>
      <c r="F231" s="88" t="str">
        <f t="shared" si="24"/>
        <v/>
      </c>
      <c r="G231" s="88" t="str">
        <f t="shared" si="25"/>
        <v/>
      </c>
      <c r="H231" s="88" t="str">
        <f t="shared" si="26"/>
        <v/>
      </c>
      <c r="I231" s="89" t="str">
        <f>IF(A231="","",SUM(F$30:F231))</f>
        <v/>
      </c>
      <c r="J231" s="89" t="str">
        <f>IF(A231="","",SUM(G$30:G231))</f>
        <v/>
      </c>
      <c r="K231" s="78"/>
    </row>
    <row r="232" spans="1:11" x14ac:dyDescent="0.2">
      <c r="A232" s="87" t="str">
        <f t="shared" si="21"/>
        <v/>
      </c>
      <c r="B232" s="2" t="str">
        <f t="shared" si="22"/>
        <v/>
      </c>
      <c r="C232" s="5" t="str">
        <f t="shared" si="27"/>
        <v/>
      </c>
      <c r="D232" s="99" t="str">
        <f t="shared" si="23"/>
        <v/>
      </c>
      <c r="E232" s="77"/>
      <c r="F232" s="88" t="str">
        <f t="shared" si="24"/>
        <v/>
      </c>
      <c r="G232" s="88" t="str">
        <f t="shared" si="25"/>
        <v/>
      </c>
      <c r="H232" s="88" t="str">
        <f t="shared" si="26"/>
        <v/>
      </c>
      <c r="I232" s="89" t="str">
        <f>IF(A232="","",SUM(F$30:F232))</f>
        <v/>
      </c>
      <c r="J232" s="89" t="str">
        <f>IF(A232="","",SUM(G$30:G232))</f>
        <v/>
      </c>
      <c r="K232" s="78"/>
    </row>
    <row r="233" spans="1:11" x14ac:dyDescent="0.2">
      <c r="A233" s="87" t="str">
        <f t="shared" si="21"/>
        <v/>
      </c>
      <c r="B233" s="2" t="str">
        <f t="shared" si="22"/>
        <v/>
      </c>
      <c r="C233" s="5" t="str">
        <f t="shared" si="27"/>
        <v/>
      </c>
      <c r="D233" s="99" t="str">
        <f t="shared" si="23"/>
        <v/>
      </c>
      <c r="E233" s="77"/>
      <c r="F233" s="88" t="str">
        <f t="shared" si="24"/>
        <v/>
      </c>
      <c r="G233" s="88" t="str">
        <f t="shared" si="25"/>
        <v/>
      </c>
      <c r="H233" s="88" t="str">
        <f t="shared" si="26"/>
        <v/>
      </c>
      <c r="I233" s="89" t="str">
        <f>IF(A233="","",SUM(F$30:F233))</f>
        <v/>
      </c>
      <c r="J233" s="89" t="str">
        <f>IF(A233="","",SUM(G$30:G233))</f>
        <v/>
      </c>
      <c r="K233" s="78"/>
    </row>
    <row r="234" spans="1:11" x14ac:dyDescent="0.2">
      <c r="A234" s="87" t="str">
        <f t="shared" si="21"/>
        <v/>
      </c>
      <c r="B234" s="2" t="str">
        <f t="shared" si="22"/>
        <v/>
      </c>
      <c r="C234" s="5" t="str">
        <f t="shared" si="27"/>
        <v/>
      </c>
      <c r="D234" s="99" t="str">
        <f t="shared" si="23"/>
        <v/>
      </c>
      <c r="E234" s="77"/>
      <c r="F234" s="88" t="str">
        <f t="shared" si="24"/>
        <v/>
      </c>
      <c r="G234" s="88" t="str">
        <f t="shared" si="25"/>
        <v/>
      </c>
      <c r="H234" s="88" t="str">
        <f t="shared" si="26"/>
        <v/>
      </c>
      <c r="I234" s="89" t="str">
        <f>IF(A234="","",SUM(F$30:F234))</f>
        <v/>
      </c>
      <c r="J234" s="89" t="str">
        <f>IF(A234="","",SUM(G$30:G234))</f>
        <v/>
      </c>
      <c r="K234" s="78"/>
    </row>
    <row r="235" spans="1:11" x14ac:dyDescent="0.2">
      <c r="A235" s="87" t="str">
        <f t="shared" si="21"/>
        <v/>
      </c>
      <c r="B235" s="2" t="str">
        <f t="shared" si="22"/>
        <v/>
      </c>
      <c r="C235" s="5" t="str">
        <f t="shared" si="27"/>
        <v/>
      </c>
      <c r="D235" s="99" t="str">
        <f t="shared" si="23"/>
        <v/>
      </c>
      <c r="E235" s="77"/>
      <c r="F235" s="88" t="str">
        <f t="shared" si="24"/>
        <v/>
      </c>
      <c r="G235" s="88" t="str">
        <f t="shared" si="25"/>
        <v/>
      </c>
      <c r="H235" s="88" t="str">
        <f t="shared" si="26"/>
        <v/>
      </c>
      <c r="I235" s="89" t="str">
        <f>IF(A235="","",SUM(F$30:F235))</f>
        <v/>
      </c>
      <c r="J235" s="89" t="str">
        <f>IF(A235="","",SUM(G$30:G235))</f>
        <v/>
      </c>
      <c r="K235" s="78"/>
    </row>
    <row r="236" spans="1:11" x14ac:dyDescent="0.2">
      <c r="A236" s="87" t="str">
        <f t="shared" si="21"/>
        <v/>
      </c>
      <c r="B236" s="2" t="str">
        <f t="shared" si="22"/>
        <v/>
      </c>
      <c r="C236" s="5" t="str">
        <f t="shared" si="27"/>
        <v/>
      </c>
      <c r="D236" s="99" t="str">
        <f t="shared" si="23"/>
        <v/>
      </c>
      <c r="E236" s="77"/>
      <c r="F236" s="88" t="str">
        <f t="shared" si="24"/>
        <v/>
      </c>
      <c r="G236" s="88" t="str">
        <f t="shared" si="25"/>
        <v/>
      </c>
      <c r="H236" s="88" t="str">
        <f t="shared" si="26"/>
        <v/>
      </c>
      <c r="I236" s="89" t="str">
        <f>IF(A236="","",SUM(F$30:F236))</f>
        <v/>
      </c>
      <c r="J236" s="89" t="str">
        <f>IF(A236="","",SUM(G$30:G236))</f>
        <v/>
      </c>
      <c r="K236" s="78"/>
    </row>
    <row r="237" spans="1:11" x14ac:dyDescent="0.2">
      <c r="A237" s="87" t="str">
        <f t="shared" si="21"/>
        <v/>
      </c>
      <c r="B237" s="2" t="str">
        <f t="shared" si="22"/>
        <v/>
      </c>
      <c r="C237" s="5" t="str">
        <f t="shared" si="27"/>
        <v/>
      </c>
      <c r="D237" s="99" t="str">
        <f t="shared" si="23"/>
        <v/>
      </c>
      <c r="E237" s="77"/>
      <c r="F237" s="88" t="str">
        <f t="shared" si="24"/>
        <v/>
      </c>
      <c r="G237" s="88" t="str">
        <f t="shared" si="25"/>
        <v/>
      </c>
      <c r="H237" s="88" t="str">
        <f t="shared" si="26"/>
        <v/>
      </c>
      <c r="I237" s="89" t="str">
        <f>IF(A237="","",SUM(F$30:F237))</f>
        <v/>
      </c>
      <c r="J237" s="89" t="str">
        <f>IF(A237="","",SUM(G$30:G237))</f>
        <v/>
      </c>
      <c r="K237" s="78"/>
    </row>
    <row r="238" spans="1:11" x14ac:dyDescent="0.2">
      <c r="A238" s="87" t="str">
        <f t="shared" si="21"/>
        <v/>
      </c>
      <c r="B238" s="2" t="str">
        <f t="shared" si="22"/>
        <v/>
      </c>
      <c r="C238" s="5" t="str">
        <f t="shared" si="27"/>
        <v/>
      </c>
      <c r="D238" s="99" t="str">
        <f t="shared" si="23"/>
        <v/>
      </c>
      <c r="E238" s="77"/>
      <c r="F238" s="88" t="str">
        <f t="shared" si="24"/>
        <v/>
      </c>
      <c r="G238" s="88" t="str">
        <f t="shared" si="25"/>
        <v/>
      </c>
      <c r="H238" s="88" t="str">
        <f t="shared" si="26"/>
        <v/>
      </c>
      <c r="I238" s="89" t="str">
        <f>IF(A238="","",SUM(F$30:F238))</f>
        <v/>
      </c>
      <c r="J238" s="89" t="str">
        <f>IF(A238="","",SUM(G$30:G238))</f>
        <v/>
      </c>
      <c r="K238" s="78"/>
    </row>
    <row r="239" spans="1:11" x14ac:dyDescent="0.2">
      <c r="A239" s="87" t="str">
        <f t="shared" si="21"/>
        <v/>
      </c>
      <c r="B239" s="2" t="str">
        <f t="shared" si="22"/>
        <v/>
      </c>
      <c r="C239" s="5" t="str">
        <f t="shared" si="27"/>
        <v/>
      </c>
      <c r="D239" s="99" t="str">
        <f t="shared" si="23"/>
        <v/>
      </c>
      <c r="E239" s="77"/>
      <c r="F239" s="88" t="str">
        <f t="shared" si="24"/>
        <v/>
      </c>
      <c r="G239" s="88" t="str">
        <f t="shared" si="25"/>
        <v/>
      </c>
      <c r="H239" s="88" t="str">
        <f t="shared" si="26"/>
        <v/>
      </c>
      <c r="I239" s="89" t="str">
        <f>IF(A239="","",SUM(F$30:F239))</f>
        <v/>
      </c>
      <c r="J239" s="89" t="str">
        <f>IF(A239="","",SUM(G$30:G239))</f>
        <v/>
      </c>
      <c r="K239" s="78"/>
    </row>
    <row r="240" spans="1:11" x14ac:dyDescent="0.2">
      <c r="A240" s="87" t="str">
        <f t="shared" si="21"/>
        <v/>
      </c>
      <c r="B240" s="2" t="str">
        <f t="shared" si="22"/>
        <v/>
      </c>
      <c r="C240" s="5" t="str">
        <f t="shared" si="27"/>
        <v/>
      </c>
      <c r="D240" s="99" t="str">
        <f t="shared" si="23"/>
        <v/>
      </c>
      <c r="E240" s="77"/>
      <c r="F240" s="88" t="str">
        <f t="shared" si="24"/>
        <v/>
      </c>
      <c r="G240" s="88" t="str">
        <f t="shared" si="25"/>
        <v/>
      </c>
      <c r="H240" s="88" t="str">
        <f t="shared" si="26"/>
        <v/>
      </c>
      <c r="I240" s="89" t="str">
        <f>IF(A240="","",SUM(F$30:F240))</f>
        <v/>
      </c>
      <c r="J240" s="89" t="str">
        <f>IF(A240="","",SUM(G$30:G240))</f>
        <v/>
      </c>
      <c r="K240" s="78"/>
    </row>
    <row r="241" spans="1:11" x14ac:dyDescent="0.2">
      <c r="A241" s="87" t="str">
        <f t="shared" si="21"/>
        <v/>
      </c>
      <c r="B241" s="2" t="str">
        <f t="shared" si="22"/>
        <v/>
      </c>
      <c r="C241" s="5" t="str">
        <f t="shared" si="27"/>
        <v/>
      </c>
      <c r="D241" s="99" t="str">
        <f t="shared" si="23"/>
        <v/>
      </c>
      <c r="E241" s="77"/>
      <c r="F241" s="88" t="str">
        <f t="shared" si="24"/>
        <v/>
      </c>
      <c r="G241" s="88" t="str">
        <f t="shared" si="25"/>
        <v/>
      </c>
      <c r="H241" s="88" t="str">
        <f t="shared" si="26"/>
        <v/>
      </c>
      <c r="I241" s="89" t="str">
        <f>IF(A241="","",SUM(F$30:F241))</f>
        <v/>
      </c>
      <c r="J241" s="89" t="str">
        <f>IF(A241="","",SUM(G$30:G241))</f>
        <v/>
      </c>
      <c r="K241" s="78"/>
    </row>
    <row r="242" spans="1:11" x14ac:dyDescent="0.2">
      <c r="A242" s="87" t="str">
        <f t="shared" si="21"/>
        <v/>
      </c>
      <c r="B242" s="2" t="str">
        <f t="shared" si="22"/>
        <v/>
      </c>
      <c r="C242" s="5" t="str">
        <f t="shared" si="27"/>
        <v/>
      </c>
      <c r="D242" s="99" t="str">
        <f t="shared" si="23"/>
        <v/>
      </c>
      <c r="E242" s="77"/>
      <c r="F242" s="88" t="str">
        <f t="shared" si="24"/>
        <v/>
      </c>
      <c r="G242" s="88" t="str">
        <f t="shared" si="25"/>
        <v/>
      </c>
      <c r="H242" s="88" t="str">
        <f t="shared" si="26"/>
        <v/>
      </c>
      <c r="I242" s="89" t="str">
        <f>IF(A242="","",SUM(F$30:F242))</f>
        <v/>
      </c>
      <c r="J242" s="89" t="str">
        <f>IF(A242="","",SUM(G$30:G242))</f>
        <v/>
      </c>
      <c r="K242" s="78"/>
    </row>
    <row r="243" spans="1:11" x14ac:dyDescent="0.2">
      <c r="A243" s="87" t="str">
        <f t="shared" si="21"/>
        <v/>
      </c>
      <c r="B243" s="2" t="str">
        <f t="shared" si="22"/>
        <v/>
      </c>
      <c r="C243" s="5" t="str">
        <f t="shared" si="27"/>
        <v/>
      </c>
      <c r="D243" s="99" t="str">
        <f t="shared" si="23"/>
        <v/>
      </c>
      <c r="E243" s="77"/>
      <c r="F243" s="88" t="str">
        <f t="shared" si="24"/>
        <v/>
      </c>
      <c r="G243" s="88" t="str">
        <f t="shared" si="25"/>
        <v/>
      </c>
      <c r="H243" s="88" t="str">
        <f t="shared" si="26"/>
        <v/>
      </c>
      <c r="I243" s="89" t="str">
        <f>IF(A243="","",SUM(F$30:F243))</f>
        <v/>
      </c>
      <c r="J243" s="89" t="str">
        <f>IF(A243="","",SUM(G$30:G243))</f>
        <v/>
      </c>
      <c r="K243" s="78"/>
    </row>
    <row r="244" spans="1:11" x14ac:dyDescent="0.2">
      <c r="A244" s="87" t="str">
        <f t="shared" si="21"/>
        <v/>
      </c>
      <c r="B244" s="2" t="str">
        <f t="shared" si="22"/>
        <v/>
      </c>
      <c r="C244" s="5" t="str">
        <f t="shared" si="27"/>
        <v/>
      </c>
      <c r="D244" s="99" t="str">
        <f t="shared" si="23"/>
        <v/>
      </c>
      <c r="E244" s="77"/>
      <c r="F244" s="88" t="str">
        <f t="shared" si="24"/>
        <v/>
      </c>
      <c r="G244" s="88" t="str">
        <f t="shared" si="25"/>
        <v/>
      </c>
      <c r="H244" s="88" t="str">
        <f t="shared" si="26"/>
        <v/>
      </c>
      <c r="I244" s="89" t="str">
        <f>IF(A244="","",SUM(F$30:F244))</f>
        <v/>
      </c>
      <c r="J244" s="89" t="str">
        <f>IF(A244="","",SUM(G$30:G244))</f>
        <v/>
      </c>
      <c r="K244" s="78"/>
    </row>
    <row r="245" spans="1:11" x14ac:dyDescent="0.2">
      <c r="A245" s="87" t="str">
        <f t="shared" si="21"/>
        <v/>
      </c>
      <c r="B245" s="2" t="str">
        <f t="shared" si="22"/>
        <v/>
      </c>
      <c r="C245" s="5" t="str">
        <f t="shared" si="27"/>
        <v/>
      </c>
      <c r="D245" s="99" t="str">
        <f t="shared" si="23"/>
        <v/>
      </c>
      <c r="E245" s="77"/>
      <c r="F245" s="88" t="str">
        <f t="shared" si="24"/>
        <v/>
      </c>
      <c r="G245" s="88" t="str">
        <f t="shared" si="25"/>
        <v/>
      </c>
      <c r="H245" s="88" t="str">
        <f t="shared" si="26"/>
        <v/>
      </c>
      <c r="I245" s="89" t="str">
        <f>IF(A245="","",SUM(F$30:F245))</f>
        <v/>
      </c>
      <c r="J245" s="89" t="str">
        <f>IF(A245="","",SUM(G$30:G245))</f>
        <v/>
      </c>
      <c r="K245" s="78"/>
    </row>
    <row r="246" spans="1:11" x14ac:dyDescent="0.2">
      <c r="A246" s="87" t="str">
        <f t="shared" si="21"/>
        <v/>
      </c>
      <c r="B246" s="2" t="str">
        <f t="shared" si="22"/>
        <v/>
      </c>
      <c r="C246" s="5" t="str">
        <f t="shared" si="27"/>
        <v/>
      </c>
      <c r="D246" s="99" t="str">
        <f t="shared" si="23"/>
        <v/>
      </c>
      <c r="E246" s="77"/>
      <c r="F246" s="88" t="str">
        <f t="shared" si="24"/>
        <v/>
      </c>
      <c r="G246" s="88" t="str">
        <f t="shared" si="25"/>
        <v/>
      </c>
      <c r="H246" s="88" t="str">
        <f t="shared" si="26"/>
        <v/>
      </c>
      <c r="I246" s="89" t="str">
        <f>IF(A246="","",SUM(F$30:F246))</f>
        <v/>
      </c>
      <c r="J246" s="89" t="str">
        <f>IF(A246="","",SUM(G$30:G246))</f>
        <v/>
      </c>
      <c r="K246" s="78"/>
    </row>
    <row r="247" spans="1:11" x14ac:dyDescent="0.2">
      <c r="A247" s="87" t="str">
        <f t="shared" si="21"/>
        <v/>
      </c>
      <c r="B247" s="2" t="str">
        <f t="shared" si="22"/>
        <v/>
      </c>
      <c r="C247" s="5" t="str">
        <f t="shared" si="27"/>
        <v/>
      </c>
      <c r="D247" s="99" t="str">
        <f t="shared" si="23"/>
        <v/>
      </c>
      <c r="E247" s="77"/>
      <c r="F247" s="88" t="str">
        <f t="shared" si="24"/>
        <v/>
      </c>
      <c r="G247" s="88" t="str">
        <f t="shared" si="25"/>
        <v/>
      </c>
      <c r="H247" s="88" t="str">
        <f t="shared" si="26"/>
        <v/>
      </c>
      <c r="I247" s="89" t="str">
        <f>IF(A247="","",SUM(F$30:F247))</f>
        <v/>
      </c>
      <c r="J247" s="89" t="str">
        <f>IF(A247="","",SUM(G$30:G247))</f>
        <v/>
      </c>
      <c r="K247" s="78"/>
    </row>
    <row r="248" spans="1:11" x14ac:dyDescent="0.2">
      <c r="A248" s="87" t="str">
        <f t="shared" si="21"/>
        <v/>
      </c>
      <c r="B248" s="2" t="str">
        <f t="shared" si="22"/>
        <v/>
      </c>
      <c r="C248" s="5" t="str">
        <f t="shared" si="27"/>
        <v/>
      </c>
      <c r="D248" s="99" t="str">
        <f t="shared" si="23"/>
        <v/>
      </c>
      <c r="E248" s="77"/>
      <c r="F248" s="88" t="str">
        <f t="shared" si="24"/>
        <v/>
      </c>
      <c r="G248" s="88" t="str">
        <f t="shared" si="25"/>
        <v/>
      </c>
      <c r="H248" s="88" t="str">
        <f t="shared" si="26"/>
        <v/>
      </c>
      <c r="I248" s="89" t="str">
        <f>IF(A248="","",SUM(F$30:F248))</f>
        <v/>
      </c>
      <c r="J248" s="89" t="str">
        <f>IF(A248="","",SUM(G$30:G248))</f>
        <v/>
      </c>
      <c r="K248" s="78"/>
    </row>
    <row r="249" spans="1:11" x14ac:dyDescent="0.2">
      <c r="A249" s="87" t="str">
        <f t="shared" si="21"/>
        <v/>
      </c>
      <c r="B249" s="2" t="str">
        <f t="shared" si="22"/>
        <v/>
      </c>
      <c r="C249" s="5" t="str">
        <f t="shared" si="27"/>
        <v/>
      </c>
      <c r="D249" s="99" t="str">
        <f t="shared" si="23"/>
        <v/>
      </c>
      <c r="E249" s="77"/>
      <c r="F249" s="88" t="str">
        <f t="shared" si="24"/>
        <v/>
      </c>
      <c r="G249" s="88" t="str">
        <f t="shared" si="25"/>
        <v/>
      </c>
      <c r="H249" s="88" t="str">
        <f t="shared" si="26"/>
        <v/>
      </c>
      <c r="I249" s="89" t="str">
        <f>IF(A249="","",SUM(F$30:F249))</f>
        <v/>
      </c>
      <c r="J249" s="89" t="str">
        <f>IF(A249="","",SUM(G$30:G249))</f>
        <v/>
      </c>
      <c r="K249" s="78"/>
    </row>
    <row r="250" spans="1:11" x14ac:dyDescent="0.2">
      <c r="A250" s="87" t="str">
        <f t="shared" si="21"/>
        <v/>
      </c>
      <c r="B250" s="2" t="str">
        <f t="shared" si="22"/>
        <v/>
      </c>
      <c r="C250" s="5" t="str">
        <f t="shared" si="27"/>
        <v/>
      </c>
      <c r="D250" s="99" t="str">
        <f t="shared" si="23"/>
        <v/>
      </c>
      <c r="E250" s="77"/>
      <c r="F250" s="88" t="str">
        <f t="shared" si="24"/>
        <v/>
      </c>
      <c r="G250" s="88" t="str">
        <f t="shared" si="25"/>
        <v/>
      </c>
      <c r="H250" s="88" t="str">
        <f t="shared" si="26"/>
        <v/>
      </c>
      <c r="I250" s="89" t="str">
        <f>IF(A250="","",SUM(F$30:F250))</f>
        <v/>
      </c>
      <c r="J250" s="89" t="str">
        <f>IF(A250="","",SUM(G$30:G250))</f>
        <v/>
      </c>
      <c r="K250" s="78"/>
    </row>
    <row r="251" spans="1:11" x14ac:dyDescent="0.2">
      <c r="A251" s="87" t="str">
        <f t="shared" si="21"/>
        <v/>
      </c>
      <c r="B251" s="2" t="str">
        <f t="shared" si="22"/>
        <v/>
      </c>
      <c r="C251" s="5" t="str">
        <f t="shared" si="27"/>
        <v/>
      </c>
      <c r="D251" s="99" t="str">
        <f t="shared" si="23"/>
        <v/>
      </c>
      <c r="E251" s="77"/>
      <c r="F251" s="88" t="str">
        <f t="shared" si="24"/>
        <v/>
      </c>
      <c r="G251" s="88" t="str">
        <f t="shared" si="25"/>
        <v/>
      </c>
      <c r="H251" s="88" t="str">
        <f t="shared" si="26"/>
        <v/>
      </c>
      <c r="I251" s="89" t="str">
        <f>IF(A251="","",SUM(F$30:F251))</f>
        <v/>
      </c>
      <c r="J251" s="89" t="str">
        <f>IF(A251="","",SUM(G$30:G251))</f>
        <v/>
      </c>
      <c r="K251" s="78"/>
    </row>
    <row r="252" spans="1:11" x14ac:dyDescent="0.2">
      <c r="A252" s="87" t="str">
        <f t="shared" si="21"/>
        <v/>
      </c>
      <c r="B252" s="2" t="str">
        <f t="shared" si="22"/>
        <v/>
      </c>
      <c r="C252" s="5" t="str">
        <f t="shared" si="27"/>
        <v/>
      </c>
      <c r="D252" s="99" t="str">
        <f t="shared" si="23"/>
        <v/>
      </c>
      <c r="E252" s="77"/>
      <c r="F252" s="88" t="str">
        <f t="shared" si="24"/>
        <v/>
      </c>
      <c r="G252" s="88" t="str">
        <f t="shared" si="25"/>
        <v/>
      </c>
      <c r="H252" s="88" t="str">
        <f t="shared" si="26"/>
        <v/>
      </c>
      <c r="I252" s="89" t="str">
        <f>IF(A252="","",SUM(F$30:F252))</f>
        <v/>
      </c>
      <c r="J252" s="89" t="str">
        <f>IF(A252="","",SUM(G$30:G252))</f>
        <v/>
      </c>
      <c r="K252" s="78"/>
    </row>
    <row r="253" spans="1:11" x14ac:dyDescent="0.2">
      <c r="A253" s="87" t="str">
        <f t="shared" si="21"/>
        <v/>
      </c>
      <c r="B253" s="2" t="str">
        <f t="shared" si="22"/>
        <v/>
      </c>
      <c r="C253" s="5" t="str">
        <f t="shared" si="27"/>
        <v/>
      </c>
      <c r="D253" s="99" t="str">
        <f t="shared" si="23"/>
        <v/>
      </c>
      <c r="E253" s="77"/>
      <c r="F253" s="88" t="str">
        <f t="shared" si="24"/>
        <v/>
      </c>
      <c r="G253" s="88" t="str">
        <f t="shared" si="25"/>
        <v/>
      </c>
      <c r="H253" s="88" t="str">
        <f t="shared" si="26"/>
        <v/>
      </c>
      <c r="I253" s="89" t="str">
        <f>IF(A253="","",SUM(F$30:F253))</f>
        <v/>
      </c>
      <c r="J253" s="89" t="str">
        <f>IF(A253="","",SUM(G$30:G253))</f>
        <v/>
      </c>
      <c r="K253" s="78"/>
    </row>
    <row r="254" spans="1:11" x14ac:dyDescent="0.2">
      <c r="A254" s="87" t="str">
        <f t="shared" ref="A254:A273" si="28">IF(A253&gt;=nper,"",A253+1)</f>
        <v/>
      </c>
      <c r="B254" s="2" t="str">
        <f t="shared" si="22"/>
        <v/>
      </c>
      <c r="C254" s="5" t="str">
        <f t="shared" si="27"/>
        <v/>
      </c>
      <c r="D254" s="99" t="str">
        <f t="shared" si="23"/>
        <v/>
      </c>
      <c r="E254" s="77"/>
      <c r="F254" s="88" t="str">
        <f t="shared" ref="F254:F273" si="29">IF(A254="","",ROUND(C254/12*H253,2))</f>
        <v/>
      </c>
      <c r="G254" s="88" t="str">
        <f t="shared" ref="G254:G273" si="30">IF(A254="","",D254-F254+E254)</f>
        <v/>
      </c>
      <c r="H254" s="88" t="str">
        <f t="shared" ref="H254:H273" si="31">IF(A254="","",H253-G254)</f>
        <v/>
      </c>
      <c r="I254" s="89" t="str">
        <f>IF(A254="","",SUM(F$30:F254))</f>
        <v/>
      </c>
      <c r="J254" s="89" t="str">
        <f>IF(A254="","",SUM(G$30:G254))</f>
        <v/>
      </c>
      <c r="K254" s="78"/>
    </row>
    <row r="255" spans="1:11" x14ac:dyDescent="0.2">
      <c r="A255" s="87" t="str">
        <f t="shared" si="28"/>
        <v/>
      </c>
      <c r="B255" s="2" t="str">
        <f t="shared" si="22"/>
        <v/>
      </c>
      <c r="C255" s="5" t="str">
        <f t="shared" si="27"/>
        <v/>
      </c>
      <c r="D255" s="99" t="str">
        <f t="shared" si="23"/>
        <v/>
      </c>
      <c r="E255" s="77"/>
      <c r="F255" s="88" t="str">
        <f t="shared" si="29"/>
        <v/>
      </c>
      <c r="G255" s="88" t="str">
        <f t="shared" si="30"/>
        <v/>
      </c>
      <c r="H255" s="88" t="str">
        <f t="shared" si="31"/>
        <v/>
      </c>
      <c r="I255" s="89" t="str">
        <f>IF(A255="","",SUM(F$30:F255))</f>
        <v/>
      </c>
      <c r="J255" s="89" t="str">
        <f>IF(A255="","",SUM(G$30:G255))</f>
        <v/>
      </c>
      <c r="K255" s="78"/>
    </row>
    <row r="256" spans="1:11" x14ac:dyDescent="0.2">
      <c r="A256" s="87" t="str">
        <f t="shared" si="28"/>
        <v/>
      </c>
      <c r="B256" s="2" t="str">
        <f t="shared" si="22"/>
        <v/>
      </c>
      <c r="C256" s="5" t="str">
        <f t="shared" si="27"/>
        <v/>
      </c>
      <c r="D256" s="99" t="str">
        <f t="shared" si="23"/>
        <v/>
      </c>
      <c r="E256" s="77"/>
      <c r="F256" s="88" t="str">
        <f t="shared" si="29"/>
        <v/>
      </c>
      <c r="G256" s="88" t="str">
        <f t="shared" si="30"/>
        <v/>
      </c>
      <c r="H256" s="88" t="str">
        <f t="shared" si="31"/>
        <v/>
      </c>
      <c r="I256" s="89" t="str">
        <f>IF(A256="","",SUM(F$30:F256))</f>
        <v/>
      </c>
      <c r="J256" s="89" t="str">
        <f>IF(A256="","",SUM(G$30:G256))</f>
        <v/>
      </c>
      <c r="K256" s="78"/>
    </row>
    <row r="257" spans="1:11" x14ac:dyDescent="0.2">
      <c r="A257" s="87" t="str">
        <f t="shared" si="28"/>
        <v/>
      </c>
      <c r="B257" s="2" t="str">
        <f t="shared" si="22"/>
        <v/>
      </c>
      <c r="C257" s="5" t="str">
        <f t="shared" si="27"/>
        <v/>
      </c>
      <c r="D257" s="99" t="str">
        <f t="shared" si="23"/>
        <v/>
      </c>
      <c r="E257" s="77"/>
      <c r="F257" s="88" t="str">
        <f t="shared" si="29"/>
        <v/>
      </c>
      <c r="G257" s="88" t="str">
        <f t="shared" si="30"/>
        <v/>
      </c>
      <c r="H257" s="88" t="str">
        <f t="shared" si="31"/>
        <v/>
      </c>
      <c r="I257" s="89" t="str">
        <f>IF(A257="","",SUM(F$30:F257))</f>
        <v/>
      </c>
      <c r="J257" s="89" t="str">
        <f>IF(A257="","",SUM(G$30:G257))</f>
        <v/>
      </c>
      <c r="K257" s="78"/>
    </row>
    <row r="258" spans="1:11" x14ac:dyDescent="0.2">
      <c r="A258" s="87" t="str">
        <f t="shared" si="28"/>
        <v/>
      </c>
      <c r="B258" s="2" t="str">
        <f t="shared" si="22"/>
        <v/>
      </c>
      <c r="C258" s="5" t="str">
        <f t="shared" si="27"/>
        <v/>
      </c>
      <c r="D258" s="99" t="str">
        <f t="shared" si="23"/>
        <v/>
      </c>
      <c r="E258" s="77"/>
      <c r="F258" s="88" t="str">
        <f t="shared" si="29"/>
        <v/>
      </c>
      <c r="G258" s="88" t="str">
        <f t="shared" si="30"/>
        <v/>
      </c>
      <c r="H258" s="88" t="str">
        <f t="shared" si="31"/>
        <v/>
      </c>
      <c r="I258" s="89" t="str">
        <f>IF(A258="","",SUM(F$30:F258))</f>
        <v/>
      </c>
      <c r="J258" s="89" t="str">
        <f>IF(A258="","",SUM(G$30:G258))</f>
        <v/>
      </c>
      <c r="K258" s="78"/>
    </row>
    <row r="259" spans="1:11" x14ac:dyDescent="0.2">
      <c r="A259" s="87" t="str">
        <f t="shared" si="28"/>
        <v/>
      </c>
      <c r="B259" s="2" t="str">
        <f t="shared" si="22"/>
        <v/>
      </c>
      <c r="C259" s="5" t="str">
        <f t="shared" si="27"/>
        <v/>
      </c>
      <c r="D259" s="99" t="str">
        <f t="shared" si="23"/>
        <v/>
      </c>
      <c r="E259" s="77"/>
      <c r="F259" s="88" t="str">
        <f t="shared" si="29"/>
        <v/>
      </c>
      <c r="G259" s="88" t="str">
        <f t="shared" si="30"/>
        <v/>
      </c>
      <c r="H259" s="88" t="str">
        <f t="shared" si="31"/>
        <v/>
      </c>
      <c r="I259" s="89" t="str">
        <f>IF(A259="","",SUM(F$30:F259))</f>
        <v/>
      </c>
      <c r="J259" s="89" t="str">
        <f>IF(A259="","",SUM(G$30:G259))</f>
        <v/>
      </c>
      <c r="K259" s="78"/>
    </row>
    <row r="260" spans="1:11" x14ac:dyDescent="0.2">
      <c r="A260" s="87" t="str">
        <f t="shared" si="28"/>
        <v/>
      </c>
      <c r="B260" s="2" t="str">
        <f t="shared" si="22"/>
        <v/>
      </c>
      <c r="C260" s="5" t="str">
        <f t="shared" si="27"/>
        <v/>
      </c>
      <c r="D260" s="99" t="str">
        <f t="shared" si="23"/>
        <v/>
      </c>
      <c r="E260" s="77"/>
      <c r="F260" s="88" t="str">
        <f t="shared" si="29"/>
        <v/>
      </c>
      <c r="G260" s="88" t="str">
        <f t="shared" si="30"/>
        <v/>
      </c>
      <c r="H260" s="88" t="str">
        <f t="shared" si="31"/>
        <v/>
      </c>
      <c r="I260" s="89" t="str">
        <f>IF(A260="","",SUM(F$30:F260))</f>
        <v/>
      </c>
      <c r="J260" s="89" t="str">
        <f>IF(A260="","",SUM(G$30:G260))</f>
        <v/>
      </c>
      <c r="K260" s="78"/>
    </row>
    <row r="261" spans="1:11" x14ac:dyDescent="0.2">
      <c r="A261" s="87" t="str">
        <f t="shared" si="28"/>
        <v/>
      </c>
      <c r="B261" s="2" t="str">
        <f t="shared" si="22"/>
        <v/>
      </c>
      <c r="C261" s="5" t="str">
        <f t="shared" si="27"/>
        <v/>
      </c>
      <c r="D261" s="99" t="str">
        <f t="shared" si="23"/>
        <v/>
      </c>
      <c r="E261" s="77"/>
      <c r="F261" s="88" t="str">
        <f t="shared" si="29"/>
        <v/>
      </c>
      <c r="G261" s="88" t="str">
        <f t="shared" si="30"/>
        <v/>
      </c>
      <c r="H261" s="88" t="str">
        <f t="shared" si="31"/>
        <v/>
      </c>
      <c r="I261" s="89" t="str">
        <f>IF(A261="","",SUM(F$30:F261))</f>
        <v/>
      </c>
      <c r="J261" s="89" t="str">
        <f>IF(A261="","",SUM(G$30:G261))</f>
        <v/>
      </c>
      <c r="K261" s="78"/>
    </row>
    <row r="262" spans="1:11" x14ac:dyDescent="0.2">
      <c r="A262" s="87" t="str">
        <f t="shared" si="28"/>
        <v/>
      </c>
      <c r="B262" s="2" t="str">
        <f t="shared" si="22"/>
        <v/>
      </c>
      <c r="C262" s="5" t="str">
        <f t="shared" si="27"/>
        <v/>
      </c>
      <c r="D262" s="99" t="str">
        <f t="shared" si="23"/>
        <v/>
      </c>
      <c r="E262" s="77"/>
      <c r="F262" s="88" t="str">
        <f t="shared" si="29"/>
        <v/>
      </c>
      <c r="G262" s="88" t="str">
        <f t="shared" si="30"/>
        <v/>
      </c>
      <c r="H262" s="88" t="str">
        <f t="shared" si="31"/>
        <v/>
      </c>
      <c r="I262" s="89" t="str">
        <f>IF(A262="","",SUM(F$30:F262))</f>
        <v/>
      </c>
      <c r="J262" s="89" t="str">
        <f>IF(A262="","",SUM(G$30:G262))</f>
        <v/>
      </c>
      <c r="K262" s="78"/>
    </row>
    <row r="263" spans="1:11" x14ac:dyDescent="0.2">
      <c r="A263" s="87" t="str">
        <f t="shared" si="28"/>
        <v/>
      </c>
      <c r="B263" s="2" t="str">
        <f t="shared" si="22"/>
        <v/>
      </c>
      <c r="C263" s="5" t="str">
        <f t="shared" si="27"/>
        <v/>
      </c>
      <c r="D263" s="99" t="str">
        <f t="shared" si="23"/>
        <v/>
      </c>
      <c r="E263" s="77"/>
      <c r="F263" s="88" t="str">
        <f t="shared" si="29"/>
        <v/>
      </c>
      <c r="G263" s="88" t="str">
        <f t="shared" si="30"/>
        <v/>
      </c>
      <c r="H263" s="88" t="str">
        <f t="shared" si="31"/>
        <v/>
      </c>
      <c r="I263" s="89" t="str">
        <f>IF(A263="","",SUM(F$30:F263))</f>
        <v/>
      </c>
      <c r="J263" s="89" t="str">
        <f>IF(A263="","",SUM(G$30:G263))</f>
        <v/>
      </c>
      <c r="K263" s="78"/>
    </row>
    <row r="264" spans="1:11" x14ac:dyDescent="0.2">
      <c r="A264" s="87" t="str">
        <f t="shared" si="28"/>
        <v/>
      </c>
      <c r="B264" s="2" t="str">
        <f t="shared" si="22"/>
        <v/>
      </c>
      <c r="C264" s="5" t="str">
        <f t="shared" si="27"/>
        <v/>
      </c>
      <c r="D264" s="99" t="str">
        <f t="shared" si="23"/>
        <v/>
      </c>
      <c r="E264" s="77"/>
      <c r="F264" s="88" t="str">
        <f t="shared" si="29"/>
        <v/>
      </c>
      <c r="G264" s="88" t="str">
        <f t="shared" si="30"/>
        <v/>
      </c>
      <c r="H264" s="88" t="str">
        <f t="shared" si="31"/>
        <v/>
      </c>
      <c r="I264" s="89" t="str">
        <f>IF(A264="","",SUM(F$30:F264))</f>
        <v/>
      </c>
      <c r="J264" s="89" t="str">
        <f>IF(A264="","",SUM(G$30:G264))</f>
        <v/>
      </c>
      <c r="K264" s="78"/>
    </row>
    <row r="265" spans="1:11" x14ac:dyDescent="0.2">
      <c r="A265" s="87" t="str">
        <f t="shared" si="28"/>
        <v/>
      </c>
      <c r="B265" s="2" t="str">
        <f t="shared" si="22"/>
        <v/>
      </c>
      <c r="C265" s="5" t="str">
        <f t="shared" si="27"/>
        <v/>
      </c>
      <c r="D265" s="99" t="str">
        <f t="shared" si="23"/>
        <v/>
      </c>
      <c r="E265" s="77"/>
      <c r="F265" s="88" t="str">
        <f t="shared" si="29"/>
        <v/>
      </c>
      <c r="G265" s="88" t="str">
        <f t="shared" si="30"/>
        <v/>
      </c>
      <c r="H265" s="88" t="str">
        <f t="shared" si="31"/>
        <v/>
      </c>
      <c r="I265" s="89" t="str">
        <f>IF(A265="","",SUM(F$30:F265))</f>
        <v/>
      </c>
      <c r="J265" s="89" t="str">
        <f>IF(A265="","",SUM(G$30:G265))</f>
        <v/>
      </c>
      <c r="K265" s="78"/>
    </row>
    <row r="266" spans="1:11" x14ac:dyDescent="0.2">
      <c r="A266" s="87" t="str">
        <f t="shared" si="28"/>
        <v/>
      </c>
      <c r="B266" s="2" t="str">
        <f t="shared" si="22"/>
        <v/>
      </c>
      <c r="C266" s="5" t="str">
        <f t="shared" si="27"/>
        <v/>
      </c>
      <c r="D266" s="99" t="str">
        <f t="shared" si="23"/>
        <v/>
      </c>
      <c r="E266" s="77"/>
      <c r="F266" s="88" t="str">
        <f t="shared" si="29"/>
        <v/>
      </c>
      <c r="G266" s="88" t="str">
        <f t="shared" si="30"/>
        <v/>
      </c>
      <c r="H266" s="88" t="str">
        <f t="shared" si="31"/>
        <v/>
      </c>
      <c r="I266" s="89" t="str">
        <f>IF(A266="","",SUM(F$30:F266))</f>
        <v/>
      </c>
      <c r="J266" s="89" t="str">
        <f>IF(A266="","",SUM(G$30:G266))</f>
        <v/>
      </c>
      <c r="K266" s="78"/>
    </row>
    <row r="267" spans="1:11" x14ac:dyDescent="0.2">
      <c r="A267" s="87" t="str">
        <f t="shared" si="28"/>
        <v/>
      </c>
      <c r="B267" s="2" t="str">
        <f t="shared" si="22"/>
        <v/>
      </c>
      <c r="C267" s="5" t="str">
        <f t="shared" si="27"/>
        <v/>
      </c>
      <c r="D267" s="99" t="str">
        <f t="shared" si="23"/>
        <v/>
      </c>
      <c r="E267" s="77"/>
      <c r="F267" s="88" t="str">
        <f t="shared" si="29"/>
        <v/>
      </c>
      <c r="G267" s="88" t="str">
        <f t="shared" si="30"/>
        <v/>
      </c>
      <c r="H267" s="88" t="str">
        <f t="shared" si="31"/>
        <v/>
      </c>
      <c r="I267" s="89" t="str">
        <f>IF(A267="","",SUM(F$30:F267))</f>
        <v/>
      </c>
      <c r="J267" s="89" t="str">
        <f>IF(A267="","",SUM(G$30:G267))</f>
        <v/>
      </c>
      <c r="K267" s="78"/>
    </row>
    <row r="268" spans="1:11" x14ac:dyDescent="0.2">
      <c r="A268" s="87" t="str">
        <f t="shared" si="28"/>
        <v/>
      </c>
      <c r="B268" s="2" t="str">
        <f t="shared" si="22"/>
        <v/>
      </c>
      <c r="C268" s="5" t="str">
        <f t="shared" si="27"/>
        <v/>
      </c>
      <c r="D268" s="99" t="str">
        <f t="shared" si="23"/>
        <v/>
      </c>
      <c r="E268" s="77"/>
      <c r="F268" s="88" t="str">
        <f t="shared" si="29"/>
        <v/>
      </c>
      <c r="G268" s="88" t="str">
        <f t="shared" si="30"/>
        <v/>
      </c>
      <c r="H268" s="88" t="str">
        <f t="shared" si="31"/>
        <v/>
      </c>
      <c r="I268" s="89" t="str">
        <f>IF(A268="","",SUM(F$30:F268))</f>
        <v/>
      </c>
      <c r="J268" s="89" t="str">
        <f>IF(A268="","",SUM(G$30:G268))</f>
        <v/>
      </c>
      <c r="K268" s="78"/>
    </row>
    <row r="269" spans="1:11" x14ac:dyDescent="0.2">
      <c r="A269" s="87" t="str">
        <f t="shared" si="28"/>
        <v/>
      </c>
      <c r="B269" s="2" t="str">
        <f t="shared" si="22"/>
        <v/>
      </c>
      <c r="C269" s="5" t="str">
        <f t="shared" si="27"/>
        <v/>
      </c>
      <c r="D269" s="99" t="str">
        <f t="shared" si="23"/>
        <v/>
      </c>
      <c r="E269" s="77"/>
      <c r="F269" s="88" t="str">
        <f t="shared" si="29"/>
        <v/>
      </c>
      <c r="G269" s="88" t="str">
        <f t="shared" si="30"/>
        <v/>
      </c>
      <c r="H269" s="88" t="str">
        <f t="shared" si="31"/>
        <v/>
      </c>
      <c r="I269" s="89" t="str">
        <f>IF(A269="","",SUM(F$30:F269))</f>
        <v/>
      </c>
      <c r="J269" s="89" t="str">
        <f>IF(A269="","",SUM(G$30:G269))</f>
        <v/>
      </c>
      <c r="K269" s="78"/>
    </row>
    <row r="270" spans="1:11" x14ac:dyDescent="0.2">
      <c r="A270" s="87" t="str">
        <f t="shared" si="28"/>
        <v/>
      </c>
      <c r="B270" s="2" t="str">
        <f t="shared" si="22"/>
        <v/>
      </c>
      <c r="C270" s="5" t="str">
        <f t="shared" si="27"/>
        <v/>
      </c>
      <c r="D270" s="99" t="str">
        <f t="shared" si="23"/>
        <v/>
      </c>
      <c r="E270" s="77"/>
      <c r="F270" s="88" t="str">
        <f t="shared" si="29"/>
        <v/>
      </c>
      <c r="G270" s="88" t="str">
        <f t="shared" si="30"/>
        <v/>
      </c>
      <c r="H270" s="88" t="str">
        <f t="shared" si="31"/>
        <v/>
      </c>
      <c r="I270" s="89" t="str">
        <f>IF(A270="","",SUM(F$30:F270))</f>
        <v/>
      </c>
      <c r="J270" s="89" t="str">
        <f>IF(A270="","",SUM(G$30:G270))</f>
        <v/>
      </c>
      <c r="K270" s="78"/>
    </row>
    <row r="271" spans="1:11" x14ac:dyDescent="0.2">
      <c r="A271" s="87" t="str">
        <f t="shared" si="28"/>
        <v/>
      </c>
      <c r="B271" s="2" t="str">
        <f t="shared" si="22"/>
        <v/>
      </c>
      <c r="C271" s="5" t="str">
        <f t="shared" si="27"/>
        <v/>
      </c>
      <c r="D271" s="99" t="str">
        <f t="shared" si="23"/>
        <v/>
      </c>
      <c r="E271" s="77"/>
      <c r="F271" s="88" t="str">
        <f t="shared" si="29"/>
        <v/>
      </c>
      <c r="G271" s="88" t="str">
        <f t="shared" si="30"/>
        <v/>
      </c>
      <c r="H271" s="88" t="str">
        <f t="shared" si="31"/>
        <v/>
      </c>
      <c r="I271" s="89" t="str">
        <f>IF(A271="","",SUM(F$30:F271))</f>
        <v/>
      </c>
      <c r="J271" s="89" t="str">
        <f>IF(A271="","",SUM(G$30:G271))</f>
        <v/>
      </c>
      <c r="K271" s="78"/>
    </row>
    <row r="272" spans="1:11" x14ac:dyDescent="0.2">
      <c r="A272" s="87" t="str">
        <f t="shared" si="28"/>
        <v/>
      </c>
      <c r="B272" s="2" t="str">
        <f t="shared" si="22"/>
        <v/>
      </c>
      <c r="C272" s="5" t="str">
        <f t="shared" si="27"/>
        <v/>
      </c>
      <c r="D272" s="99" t="str">
        <f t="shared" si="23"/>
        <v/>
      </c>
      <c r="E272" s="77"/>
      <c r="F272" s="88" t="str">
        <f t="shared" si="29"/>
        <v/>
      </c>
      <c r="G272" s="88" t="str">
        <f t="shared" si="30"/>
        <v/>
      </c>
      <c r="H272" s="88" t="str">
        <f t="shared" si="31"/>
        <v/>
      </c>
      <c r="I272" s="89" t="str">
        <f>IF(A272="","",SUM(F$30:F272))</f>
        <v/>
      </c>
      <c r="J272" s="89" t="str">
        <f>IF(A272="","",SUM(G$30:G272))</f>
        <v/>
      </c>
      <c r="K272" s="78"/>
    </row>
    <row r="273" spans="1:11" x14ac:dyDescent="0.2">
      <c r="A273" s="87" t="str">
        <f t="shared" si="28"/>
        <v/>
      </c>
      <c r="B273" s="2" t="str">
        <f t="shared" si="22"/>
        <v/>
      </c>
      <c r="C273" s="5" t="str">
        <f t="shared" si="27"/>
        <v/>
      </c>
      <c r="D273" s="99" t="str">
        <f t="shared" si="23"/>
        <v/>
      </c>
      <c r="E273" s="77"/>
      <c r="F273" s="88" t="str">
        <f t="shared" si="29"/>
        <v/>
      </c>
      <c r="G273" s="88" t="str">
        <f t="shared" si="30"/>
        <v/>
      </c>
      <c r="H273" s="88" t="str">
        <f t="shared" si="31"/>
        <v/>
      </c>
      <c r="I273" s="89" t="str">
        <f>IF(A273="","",SUM(F$30:F273))</f>
        <v/>
      </c>
      <c r="J273" s="89" t="str">
        <f>IF(A273="","",SUM(G$30:G273))</f>
        <v/>
      </c>
      <c r="K273" s="78"/>
    </row>
    <row r="274" spans="1:11" x14ac:dyDescent="0.2">
      <c r="A274" s="87" t="str">
        <f t="shared" ref="A274:A337" si="32">IF(A273&gt;=nper,"",A273+1)</f>
        <v/>
      </c>
      <c r="B274" s="2" t="str">
        <f t="shared" si="22"/>
        <v/>
      </c>
      <c r="C274" s="5" t="str">
        <f t="shared" si="27"/>
        <v/>
      </c>
      <c r="D274" s="99" t="str">
        <f t="shared" si="23"/>
        <v/>
      </c>
      <c r="E274" s="77"/>
      <c r="F274" s="88" t="str">
        <f t="shared" ref="F274:F337" si="33">IF(A274="","",ROUND(C274/12*H273,2))</f>
        <v/>
      </c>
      <c r="G274" s="88" t="str">
        <f t="shared" ref="G274:G337" si="34">IF(A274="","",D274-F274+E274)</f>
        <v/>
      </c>
      <c r="H274" s="88" t="str">
        <f t="shared" ref="H274:H337" si="35">IF(A274="","",H273-G274)</f>
        <v/>
      </c>
      <c r="I274" s="89" t="str">
        <f>IF(A274="","",SUM(F$30:F274))</f>
        <v/>
      </c>
      <c r="J274" s="89" t="str">
        <f>IF(A274="","",SUM(G$30:G274))</f>
        <v/>
      </c>
      <c r="K274" s="78"/>
    </row>
    <row r="275" spans="1:11" x14ac:dyDescent="0.2">
      <c r="A275" s="87" t="str">
        <f t="shared" si="32"/>
        <v/>
      </c>
      <c r="B275" s="2" t="str">
        <f t="shared" si="22"/>
        <v/>
      </c>
      <c r="C275" s="5" t="str">
        <f t="shared" si="27"/>
        <v/>
      </c>
      <c r="D275" s="99" t="str">
        <f t="shared" si="23"/>
        <v/>
      </c>
      <c r="E275" s="77"/>
      <c r="F275" s="88" t="str">
        <f t="shared" si="33"/>
        <v/>
      </c>
      <c r="G275" s="88" t="str">
        <f t="shared" si="34"/>
        <v/>
      </c>
      <c r="H275" s="88" t="str">
        <f t="shared" si="35"/>
        <v/>
      </c>
      <c r="I275" s="89" t="str">
        <f>IF(A275="","",SUM(F$30:F275))</f>
        <v/>
      </c>
      <c r="J275" s="89" t="str">
        <f>IF(A275="","",SUM(G$30:G275))</f>
        <v/>
      </c>
      <c r="K275" s="78"/>
    </row>
    <row r="276" spans="1:11" x14ac:dyDescent="0.2">
      <c r="A276" s="87" t="str">
        <f t="shared" si="32"/>
        <v/>
      </c>
      <c r="B276" s="2" t="str">
        <f t="shared" si="22"/>
        <v/>
      </c>
      <c r="C276" s="5" t="str">
        <f t="shared" si="27"/>
        <v/>
      </c>
      <c r="D276" s="99" t="str">
        <f t="shared" si="23"/>
        <v/>
      </c>
      <c r="E276" s="77"/>
      <c r="F276" s="88" t="str">
        <f t="shared" si="33"/>
        <v/>
      </c>
      <c r="G276" s="88" t="str">
        <f t="shared" si="34"/>
        <v/>
      </c>
      <c r="H276" s="88" t="str">
        <f t="shared" si="35"/>
        <v/>
      </c>
      <c r="I276" s="89" t="str">
        <f>IF(A276="","",SUM(F$30:F276))</f>
        <v/>
      </c>
      <c r="J276" s="89" t="str">
        <f>IF(A276="","",SUM(G$30:G276))</f>
        <v/>
      </c>
      <c r="K276" s="78"/>
    </row>
    <row r="277" spans="1:11" x14ac:dyDescent="0.2">
      <c r="A277" s="87" t="str">
        <f t="shared" si="32"/>
        <v/>
      </c>
      <c r="B277" s="2" t="str">
        <f t="shared" si="22"/>
        <v/>
      </c>
      <c r="C277" s="5" t="str">
        <f t="shared" si="27"/>
        <v/>
      </c>
      <c r="D277" s="99" t="str">
        <f t="shared" si="23"/>
        <v/>
      </c>
      <c r="E277" s="77"/>
      <c r="F277" s="88" t="str">
        <f t="shared" si="33"/>
        <v/>
      </c>
      <c r="G277" s="88" t="str">
        <f t="shared" si="34"/>
        <v/>
      </c>
      <c r="H277" s="88" t="str">
        <f t="shared" si="35"/>
        <v/>
      </c>
      <c r="I277" s="89" t="str">
        <f>IF(A277="","",SUM(F$30:F277))</f>
        <v/>
      </c>
      <c r="J277" s="89" t="str">
        <f>IF(A277="","",SUM(G$30:G277))</f>
        <v/>
      </c>
      <c r="K277" s="78"/>
    </row>
    <row r="278" spans="1:11" x14ac:dyDescent="0.2">
      <c r="A278" s="87" t="str">
        <f t="shared" si="32"/>
        <v/>
      </c>
      <c r="B278" s="2" t="str">
        <f t="shared" si="22"/>
        <v/>
      </c>
      <c r="C278" s="5" t="str">
        <f t="shared" si="27"/>
        <v/>
      </c>
      <c r="D278" s="99" t="str">
        <f t="shared" si="23"/>
        <v/>
      </c>
      <c r="E278" s="77"/>
      <c r="F278" s="88" t="str">
        <f t="shared" si="33"/>
        <v/>
      </c>
      <c r="G278" s="88" t="str">
        <f t="shared" si="34"/>
        <v/>
      </c>
      <c r="H278" s="88" t="str">
        <f t="shared" si="35"/>
        <v/>
      </c>
      <c r="I278" s="89" t="str">
        <f>IF(A278="","",SUM(F$30:F278))</f>
        <v/>
      </c>
      <c r="J278" s="89" t="str">
        <f>IF(A278="","",SUM(G$30:G278))</f>
        <v/>
      </c>
      <c r="K278" s="78"/>
    </row>
    <row r="279" spans="1:11" x14ac:dyDescent="0.2">
      <c r="A279" s="87" t="str">
        <f t="shared" si="32"/>
        <v/>
      </c>
      <c r="B279" s="2" t="str">
        <f t="shared" si="22"/>
        <v/>
      </c>
      <c r="C279" s="5" t="str">
        <f t="shared" si="27"/>
        <v/>
      </c>
      <c r="D279" s="99" t="str">
        <f t="shared" si="23"/>
        <v/>
      </c>
      <c r="E279" s="77"/>
      <c r="F279" s="88" t="str">
        <f t="shared" si="33"/>
        <v/>
      </c>
      <c r="G279" s="88" t="str">
        <f t="shared" si="34"/>
        <v/>
      </c>
      <c r="H279" s="88" t="str">
        <f t="shared" si="35"/>
        <v/>
      </c>
      <c r="I279" s="89" t="str">
        <f>IF(A279="","",SUM(F$30:F279))</f>
        <v/>
      </c>
      <c r="J279" s="89" t="str">
        <f>IF(A279="","",SUM(G$30:G279))</f>
        <v/>
      </c>
      <c r="K279" s="78"/>
    </row>
    <row r="280" spans="1:11" x14ac:dyDescent="0.2">
      <c r="A280" s="87" t="str">
        <f t="shared" si="32"/>
        <v/>
      </c>
      <c r="B280" s="2" t="str">
        <f t="shared" si="22"/>
        <v/>
      </c>
      <c r="C280" s="5" t="str">
        <f t="shared" si="27"/>
        <v/>
      </c>
      <c r="D280" s="99" t="str">
        <f t="shared" si="23"/>
        <v/>
      </c>
      <c r="E280" s="77"/>
      <c r="F280" s="88" t="str">
        <f t="shared" si="33"/>
        <v/>
      </c>
      <c r="G280" s="88" t="str">
        <f t="shared" si="34"/>
        <v/>
      </c>
      <c r="H280" s="88" t="str">
        <f t="shared" si="35"/>
        <v/>
      </c>
      <c r="I280" s="89" t="str">
        <f>IF(A280="","",SUM(F$30:F280))</f>
        <v/>
      </c>
      <c r="J280" s="89" t="str">
        <f>IF(A280="","",SUM(G$30:G280))</f>
        <v/>
      </c>
      <c r="K280" s="78"/>
    </row>
    <row r="281" spans="1:11" x14ac:dyDescent="0.2">
      <c r="A281" s="87" t="str">
        <f t="shared" si="32"/>
        <v/>
      </c>
      <c r="B281" s="2" t="str">
        <f t="shared" si="22"/>
        <v/>
      </c>
      <c r="C281" s="5" t="str">
        <f t="shared" si="27"/>
        <v/>
      </c>
      <c r="D281" s="99" t="str">
        <f t="shared" si="23"/>
        <v/>
      </c>
      <c r="E281" s="77"/>
      <c r="F281" s="88" t="str">
        <f t="shared" si="33"/>
        <v/>
      </c>
      <c r="G281" s="88" t="str">
        <f t="shared" si="34"/>
        <v/>
      </c>
      <c r="H281" s="88" t="str">
        <f t="shared" si="35"/>
        <v/>
      </c>
      <c r="I281" s="89" t="str">
        <f>IF(A281="","",SUM(F$30:F281))</f>
        <v/>
      </c>
      <c r="J281" s="89" t="str">
        <f>IF(A281="","",SUM(G$30:G281))</f>
        <v/>
      </c>
      <c r="K281" s="78"/>
    </row>
    <row r="282" spans="1:11" x14ac:dyDescent="0.2">
      <c r="A282" s="87" t="str">
        <f t="shared" si="32"/>
        <v/>
      </c>
      <c r="B282" s="2" t="str">
        <f t="shared" si="22"/>
        <v/>
      </c>
      <c r="C282" s="5" t="str">
        <f t="shared" si="27"/>
        <v/>
      </c>
      <c r="D282" s="99" t="str">
        <f t="shared" si="23"/>
        <v/>
      </c>
      <c r="E282" s="77"/>
      <c r="F282" s="88" t="str">
        <f t="shared" si="33"/>
        <v/>
      </c>
      <c r="G282" s="88" t="str">
        <f t="shared" si="34"/>
        <v/>
      </c>
      <c r="H282" s="88" t="str">
        <f t="shared" si="35"/>
        <v/>
      </c>
      <c r="I282" s="89" t="str">
        <f>IF(A282="","",SUM(F$30:F282))</f>
        <v/>
      </c>
      <c r="J282" s="89" t="str">
        <f>IF(A282="","",SUM(G$30:G282))</f>
        <v/>
      </c>
      <c r="K282" s="78"/>
    </row>
    <row r="283" spans="1:11" x14ac:dyDescent="0.2">
      <c r="A283" s="87" t="str">
        <f t="shared" si="32"/>
        <v/>
      </c>
      <c r="B283" s="2" t="str">
        <f t="shared" si="22"/>
        <v/>
      </c>
      <c r="C283" s="5" t="str">
        <f t="shared" si="27"/>
        <v/>
      </c>
      <c r="D283" s="99" t="str">
        <f t="shared" si="23"/>
        <v/>
      </c>
      <c r="E283" s="77"/>
      <c r="F283" s="88" t="str">
        <f t="shared" si="33"/>
        <v/>
      </c>
      <c r="G283" s="88" t="str">
        <f t="shared" si="34"/>
        <v/>
      </c>
      <c r="H283" s="88" t="str">
        <f t="shared" si="35"/>
        <v/>
      </c>
      <c r="I283" s="89" t="str">
        <f>IF(A283="","",SUM(F$30:F283))</f>
        <v/>
      </c>
      <c r="J283" s="89" t="str">
        <f>IF(A283="","",SUM(G$30:G283))</f>
        <v/>
      </c>
      <c r="K283" s="78"/>
    </row>
    <row r="284" spans="1:11" x14ac:dyDescent="0.2">
      <c r="A284" s="87" t="str">
        <f t="shared" si="32"/>
        <v/>
      </c>
      <c r="B284" s="2" t="str">
        <f t="shared" si="22"/>
        <v/>
      </c>
      <c r="C284" s="5" t="str">
        <f t="shared" si="27"/>
        <v/>
      </c>
      <c r="D284" s="99" t="str">
        <f t="shared" si="23"/>
        <v/>
      </c>
      <c r="E284" s="77"/>
      <c r="F284" s="88" t="str">
        <f t="shared" si="33"/>
        <v/>
      </c>
      <c r="G284" s="88" t="str">
        <f t="shared" si="34"/>
        <v/>
      </c>
      <c r="H284" s="88" t="str">
        <f t="shared" si="35"/>
        <v/>
      </c>
      <c r="I284" s="89" t="str">
        <f>IF(A284="","",SUM(F$30:F284))</f>
        <v/>
      </c>
      <c r="J284" s="89" t="str">
        <f>IF(A284="","",SUM(G$30:G284))</f>
        <v/>
      </c>
      <c r="K284" s="78"/>
    </row>
    <row r="285" spans="1:11" x14ac:dyDescent="0.2">
      <c r="A285" s="87" t="str">
        <f t="shared" si="32"/>
        <v/>
      </c>
      <c r="B285" s="2" t="str">
        <f t="shared" si="22"/>
        <v/>
      </c>
      <c r="C285" s="5" t="str">
        <f t="shared" si="27"/>
        <v/>
      </c>
      <c r="D285" s="99" t="str">
        <f t="shared" si="23"/>
        <v/>
      </c>
      <c r="E285" s="77"/>
      <c r="F285" s="88" t="str">
        <f t="shared" si="33"/>
        <v/>
      </c>
      <c r="G285" s="88" t="str">
        <f t="shared" si="34"/>
        <v/>
      </c>
      <c r="H285" s="88" t="str">
        <f t="shared" si="35"/>
        <v/>
      </c>
      <c r="I285" s="89" t="str">
        <f>IF(A285="","",SUM(F$30:F285))</f>
        <v/>
      </c>
      <c r="J285" s="89" t="str">
        <f>IF(A285="","",SUM(G$30:G285))</f>
        <v/>
      </c>
      <c r="K285" s="78"/>
    </row>
    <row r="286" spans="1:11" x14ac:dyDescent="0.2">
      <c r="A286" s="87" t="str">
        <f t="shared" si="32"/>
        <v/>
      </c>
      <c r="B286" s="2" t="str">
        <f t="shared" si="22"/>
        <v/>
      </c>
      <c r="C286" s="5" t="str">
        <f t="shared" si="27"/>
        <v/>
      </c>
      <c r="D286" s="99" t="str">
        <f t="shared" ref="D286:D349" si="36">IF(A286="","",MIN(ROUND(IF(A286=1,$D$11,IF(C286=C285,D285,-PMT(C286/12,nper-A286+1,H285))),2),H285+ROUND(C286/12*H285,2)))</f>
        <v/>
      </c>
      <c r="E286" s="77"/>
      <c r="F286" s="88" t="str">
        <f t="shared" si="33"/>
        <v/>
      </c>
      <c r="G286" s="88" t="str">
        <f t="shared" si="34"/>
        <v/>
      </c>
      <c r="H286" s="88" t="str">
        <f t="shared" si="35"/>
        <v/>
      </c>
      <c r="I286" s="89" t="str">
        <f>IF(A286="","",SUM(F$30:F286))</f>
        <v/>
      </c>
      <c r="J286" s="89" t="str">
        <f>IF(A286="","",SUM(G$30:G286))</f>
        <v/>
      </c>
      <c r="K286" s="78"/>
    </row>
    <row r="287" spans="1:11" x14ac:dyDescent="0.2">
      <c r="A287" s="87" t="str">
        <f t="shared" si="32"/>
        <v/>
      </c>
      <c r="B287" s="2" t="str">
        <f t="shared" si="22"/>
        <v/>
      </c>
      <c r="C287" s="5" t="str">
        <f t="shared" ref="C287:C350" si="37">IF(A287="","",IF(A287&lt;=$D$15*12,IF(C286&lt;&gt;$D$8,C286,$D$8),MIN($D$18,IF(MOD((A287-$D$15*12)-1,$D$16)=0,C286+$D$17,C286))))</f>
        <v/>
      </c>
      <c r="D287" s="99" t="str">
        <f t="shared" si="36"/>
        <v/>
      </c>
      <c r="E287" s="77"/>
      <c r="F287" s="88" t="str">
        <f t="shared" si="33"/>
        <v/>
      </c>
      <c r="G287" s="88" t="str">
        <f t="shared" si="34"/>
        <v/>
      </c>
      <c r="H287" s="88" t="str">
        <f t="shared" si="35"/>
        <v/>
      </c>
      <c r="I287" s="89" t="str">
        <f>IF(A287="","",SUM(F$30:F287))</f>
        <v/>
      </c>
      <c r="J287" s="89" t="str">
        <f>IF(A287="","",SUM(G$30:G287))</f>
        <v/>
      </c>
      <c r="K287" s="78"/>
    </row>
    <row r="288" spans="1:11" x14ac:dyDescent="0.2">
      <c r="A288" s="87" t="str">
        <f t="shared" si="32"/>
        <v/>
      </c>
      <c r="B288" s="2" t="str">
        <f t="shared" si="22"/>
        <v/>
      </c>
      <c r="C288" s="5" t="str">
        <f t="shared" si="37"/>
        <v/>
      </c>
      <c r="D288" s="99" t="str">
        <f t="shared" si="36"/>
        <v/>
      </c>
      <c r="E288" s="77"/>
      <c r="F288" s="88" t="str">
        <f t="shared" si="33"/>
        <v/>
      </c>
      <c r="G288" s="88" t="str">
        <f t="shared" si="34"/>
        <v/>
      </c>
      <c r="H288" s="88" t="str">
        <f t="shared" si="35"/>
        <v/>
      </c>
      <c r="I288" s="89" t="str">
        <f>IF(A288="","",SUM(F$30:F288))</f>
        <v/>
      </c>
      <c r="J288" s="89" t="str">
        <f>IF(A288="","",SUM(G$30:G288))</f>
        <v/>
      </c>
      <c r="K288" s="78"/>
    </row>
    <row r="289" spans="1:11" x14ac:dyDescent="0.2">
      <c r="A289" s="87" t="str">
        <f t="shared" si="32"/>
        <v/>
      </c>
      <c r="B289" s="2" t="str">
        <f t="shared" si="22"/>
        <v/>
      </c>
      <c r="C289" s="5" t="str">
        <f t="shared" si="37"/>
        <v/>
      </c>
      <c r="D289" s="99" t="str">
        <f t="shared" si="36"/>
        <v/>
      </c>
      <c r="E289" s="77"/>
      <c r="F289" s="88" t="str">
        <f t="shared" si="33"/>
        <v/>
      </c>
      <c r="G289" s="88" t="str">
        <f t="shared" si="34"/>
        <v/>
      </c>
      <c r="H289" s="88" t="str">
        <f t="shared" si="35"/>
        <v/>
      </c>
      <c r="I289" s="89" t="str">
        <f>IF(A289="","",SUM(F$30:F289))</f>
        <v/>
      </c>
      <c r="J289" s="89" t="str">
        <f>IF(A289="","",SUM(G$30:G289))</f>
        <v/>
      </c>
      <c r="K289" s="78"/>
    </row>
    <row r="290" spans="1:11" x14ac:dyDescent="0.2">
      <c r="A290" s="87" t="str">
        <f t="shared" si="32"/>
        <v/>
      </c>
      <c r="B290" s="2" t="str">
        <f t="shared" si="22"/>
        <v/>
      </c>
      <c r="C290" s="5" t="str">
        <f t="shared" si="37"/>
        <v/>
      </c>
      <c r="D290" s="99" t="str">
        <f t="shared" si="36"/>
        <v/>
      </c>
      <c r="E290" s="77"/>
      <c r="F290" s="88" t="str">
        <f t="shared" si="33"/>
        <v/>
      </c>
      <c r="G290" s="88" t="str">
        <f t="shared" si="34"/>
        <v/>
      </c>
      <c r="H290" s="88" t="str">
        <f t="shared" si="35"/>
        <v/>
      </c>
      <c r="I290" s="89" t="str">
        <f>IF(A290="","",SUM(F$30:F290))</f>
        <v/>
      </c>
      <c r="J290" s="89" t="str">
        <f>IF(A290="","",SUM(G$30:G290))</f>
        <v/>
      </c>
      <c r="K290" s="78"/>
    </row>
    <row r="291" spans="1:11" x14ac:dyDescent="0.2">
      <c r="A291" s="87" t="str">
        <f t="shared" si="32"/>
        <v/>
      </c>
      <c r="B291" s="2" t="str">
        <f t="shared" si="22"/>
        <v/>
      </c>
      <c r="C291" s="5" t="str">
        <f t="shared" si="37"/>
        <v/>
      </c>
      <c r="D291" s="99" t="str">
        <f t="shared" si="36"/>
        <v/>
      </c>
      <c r="E291" s="77"/>
      <c r="F291" s="88" t="str">
        <f t="shared" si="33"/>
        <v/>
      </c>
      <c r="G291" s="88" t="str">
        <f t="shared" si="34"/>
        <v/>
      </c>
      <c r="H291" s="88" t="str">
        <f t="shared" si="35"/>
        <v/>
      </c>
      <c r="I291" s="89" t="str">
        <f>IF(A291="","",SUM(F$30:F291))</f>
        <v/>
      </c>
      <c r="J291" s="89" t="str">
        <f>IF(A291="","",SUM(G$30:G291))</f>
        <v/>
      </c>
      <c r="K291" s="78"/>
    </row>
    <row r="292" spans="1:11" x14ac:dyDescent="0.2">
      <c r="A292" s="87" t="str">
        <f t="shared" si="32"/>
        <v/>
      </c>
      <c r="B292" s="2" t="str">
        <f t="shared" si="22"/>
        <v/>
      </c>
      <c r="C292" s="5" t="str">
        <f t="shared" si="37"/>
        <v/>
      </c>
      <c r="D292" s="99" t="str">
        <f t="shared" si="36"/>
        <v/>
      </c>
      <c r="E292" s="77"/>
      <c r="F292" s="88" t="str">
        <f t="shared" si="33"/>
        <v/>
      </c>
      <c r="G292" s="88" t="str">
        <f t="shared" si="34"/>
        <v/>
      </c>
      <c r="H292" s="88" t="str">
        <f t="shared" si="35"/>
        <v/>
      </c>
      <c r="I292" s="89" t="str">
        <f>IF(A292="","",SUM(F$30:F292))</f>
        <v/>
      </c>
      <c r="J292" s="89" t="str">
        <f>IF(A292="","",SUM(G$30:G292))</f>
        <v/>
      </c>
      <c r="K292" s="78"/>
    </row>
    <row r="293" spans="1:11" x14ac:dyDescent="0.2">
      <c r="A293" s="87" t="str">
        <f t="shared" si="32"/>
        <v/>
      </c>
      <c r="B293" s="2" t="str">
        <f t="shared" si="22"/>
        <v/>
      </c>
      <c r="C293" s="5" t="str">
        <f t="shared" si="37"/>
        <v/>
      </c>
      <c r="D293" s="99" t="str">
        <f t="shared" si="36"/>
        <v/>
      </c>
      <c r="E293" s="77"/>
      <c r="F293" s="88" t="str">
        <f t="shared" si="33"/>
        <v/>
      </c>
      <c r="G293" s="88" t="str">
        <f t="shared" si="34"/>
        <v/>
      </c>
      <c r="H293" s="88" t="str">
        <f t="shared" si="35"/>
        <v/>
      </c>
      <c r="I293" s="89" t="str">
        <f>IF(A293="","",SUM(F$30:F293))</f>
        <v/>
      </c>
      <c r="J293" s="89" t="str">
        <f>IF(A293="","",SUM(G$30:G293))</f>
        <v/>
      </c>
      <c r="K293" s="78"/>
    </row>
    <row r="294" spans="1:11" x14ac:dyDescent="0.2">
      <c r="A294" s="87" t="str">
        <f t="shared" si="32"/>
        <v/>
      </c>
      <c r="B294" s="2" t="str">
        <f t="shared" si="22"/>
        <v/>
      </c>
      <c r="C294" s="5" t="str">
        <f t="shared" si="37"/>
        <v/>
      </c>
      <c r="D294" s="99" t="str">
        <f t="shared" si="36"/>
        <v/>
      </c>
      <c r="E294" s="77"/>
      <c r="F294" s="88" t="str">
        <f t="shared" si="33"/>
        <v/>
      </c>
      <c r="G294" s="88" t="str">
        <f t="shared" si="34"/>
        <v/>
      </c>
      <c r="H294" s="88" t="str">
        <f t="shared" si="35"/>
        <v/>
      </c>
      <c r="I294" s="89" t="str">
        <f>IF(A294="","",SUM(F$30:F294))</f>
        <v/>
      </c>
      <c r="J294" s="89" t="str">
        <f>IF(A294="","",SUM(G$30:G294))</f>
        <v/>
      </c>
      <c r="K294" s="78"/>
    </row>
    <row r="295" spans="1:11" x14ac:dyDescent="0.2">
      <c r="A295" s="87" t="str">
        <f t="shared" si="32"/>
        <v/>
      </c>
      <c r="B295" s="2" t="str">
        <f t="shared" si="22"/>
        <v/>
      </c>
      <c r="C295" s="5" t="str">
        <f t="shared" si="37"/>
        <v/>
      </c>
      <c r="D295" s="99" t="str">
        <f t="shared" si="36"/>
        <v/>
      </c>
      <c r="E295" s="77"/>
      <c r="F295" s="88" t="str">
        <f t="shared" si="33"/>
        <v/>
      </c>
      <c r="G295" s="88" t="str">
        <f t="shared" si="34"/>
        <v/>
      </c>
      <c r="H295" s="88" t="str">
        <f t="shared" si="35"/>
        <v/>
      </c>
      <c r="I295" s="89" t="str">
        <f>IF(A295="","",SUM(F$30:F295))</f>
        <v/>
      </c>
      <c r="J295" s="89" t="str">
        <f>IF(A295="","",SUM(G$30:G295))</f>
        <v/>
      </c>
      <c r="K295" s="78"/>
    </row>
    <row r="296" spans="1:11" x14ac:dyDescent="0.2">
      <c r="A296" s="87" t="str">
        <f t="shared" si="32"/>
        <v/>
      </c>
      <c r="B296" s="2" t="str">
        <f t="shared" si="22"/>
        <v/>
      </c>
      <c r="C296" s="5" t="str">
        <f t="shared" si="37"/>
        <v/>
      </c>
      <c r="D296" s="99" t="str">
        <f t="shared" si="36"/>
        <v/>
      </c>
      <c r="E296" s="77"/>
      <c r="F296" s="88" t="str">
        <f t="shared" si="33"/>
        <v/>
      </c>
      <c r="G296" s="88" t="str">
        <f t="shared" si="34"/>
        <v/>
      </c>
      <c r="H296" s="88" t="str">
        <f t="shared" si="35"/>
        <v/>
      </c>
      <c r="I296" s="89" t="str">
        <f>IF(A296="","",SUM(F$30:F296))</f>
        <v/>
      </c>
      <c r="J296" s="89" t="str">
        <f>IF(A296="","",SUM(G$30:G296))</f>
        <v/>
      </c>
      <c r="K296" s="78"/>
    </row>
    <row r="297" spans="1:11" x14ac:dyDescent="0.2">
      <c r="A297" s="87" t="str">
        <f t="shared" si="32"/>
        <v/>
      </c>
      <c r="B297" s="2" t="str">
        <f t="shared" si="22"/>
        <v/>
      </c>
      <c r="C297" s="5" t="str">
        <f t="shared" si="37"/>
        <v/>
      </c>
      <c r="D297" s="99" t="str">
        <f t="shared" si="36"/>
        <v/>
      </c>
      <c r="E297" s="77"/>
      <c r="F297" s="88" t="str">
        <f t="shared" si="33"/>
        <v/>
      </c>
      <c r="G297" s="88" t="str">
        <f t="shared" si="34"/>
        <v/>
      </c>
      <c r="H297" s="88" t="str">
        <f t="shared" si="35"/>
        <v/>
      </c>
      <c r="I297" s="89" t="str">
        <f>IF(A297="","",SUM(F$30:F297))</f>
        <v/>
      </c>
      <c r="J297" s="89" t="str">
        <f>IF(A297="","",SUM(G$30:G297))</f>
        <v/>
      </c>
      <c r="K297" s="78"/>
    </row>
    <row r="298" spans="1:11" x14ac:dyDescent="0.2">
      <c r="A298" s="87" t="str">
        <f t="shared" si="32"/>
        <v/>
      </c>
      <c r="B298" s="2" t="str">
        <f t="shared" si="22"/>
        <v/>
      </c>
      <c r="C298" s="5" t="str">
        <f t="shared" si="37"/>
        <v/>
      </c>
      <c r="D298" s="99" t="str">
        <f t="shared" si="36"/>
        <v/>
      </c>
      <c r="E298" s="77"/>
      <c r="F298" s="88" t="str">
        <f t="shared" si="33"/>
        <v/>
      </c>
      <c r="G298" s="88" t="str">
        <f t="shared" si="34"/>
        <v/>
      </c>
      <c r="H298" s="88" t="str">
        <f t="shared" si="35"/>
        <v/>
      </c>
      <c r="I298" s="89" t="str">
        <f>IF(A298="","",SUM(F$30:F298))</f>
        <v/>
      </c>
      <c r="J298" s="89" t="str">
        <f>IF(A298="","",SUM(G$30:G298))</f>
        <v/>
      </c>
      <c r="K298" s="78"/>
    </row>
    <row r="299" spans="1:11" x14ac:dyDescent="0.2">
      <c r="A299" s="87" t="str">
        <f t="shared" si="32"/>
        <v/>
      </c>
      <c r="B299" s="2" t="str">
        <f t="shared" si="22"/>
        <v/>
      </c>
      <c r="C299" s="5" t="str">
        <f t="shared" si="37"/>
        <v/>
      </c>
      <c r="D299" s="99" t="str">
        <f t="shared" si="36"/>
        <v/>
      </c>
      <c r="E299" s="77"/>
      <c r="F299" s="88" t="str">
        <f t="shared" si="33"/>
        <v/>
      </c>
      <c r="G299" s="88" t="str">
        <f t="shared" si="34"/>
        <v/>
      </c>
      <c r="H299" s="88" t="str">
        <f t="shared" si="35"/>
        <v/>
      </c>
      <c r="I299" s="89" t="str">
        <f>IF(A299="","",SUM(F$30:F299))</f>
        <v/>
      </c>
      <c r="J299" s="89" t="str">
        <f>IF(A299="","",SUM(G$30:G299))</f>
        <v/>
      </c>
      <c r="K299" s="78"/>
    </row>
    <row r="300" spans="1:11" x14ac:dyDescent="0.2">
      <c r="A300" s="87" t="str">
        <f t="shared" si="32"/>
        <v/>
      </c>
      <c r="B300" s="2" t="str">
        <f t="shared" si="22"/>
        <v/>
      </c>
      <c r="C300" s="5" t="str">
        <f t="shared" si="37"/>
        <v/>
      </c>
      <c r="D300" s="99" t="str">
        <f t="shared" si="36"/>
        <v/>
      </c>
      <c r="E300" s="77"/>
      <c r="F300" s="88" t="str">
        <f t="shared" si="33"/>
        <v/>
      </c>
      <c r="G300" s="88" t="str">
        <f t="shared" si="34"/>
        <v/>
      </c>
      <c r="H300" s="88" t="str">
        <f t="shared" si="35"/>
        <v/>
      </c>
      <c r="I300" s="89" t="str">
        <f>IF(A300="","",SUM(F$30:F300))</f>
        <v/>
      </c>
      <c r="J300" s="89" t="str">
        <f>IF(A300="","",SUM(G$30:G300))</f>
        <v/>
      </c>
      <c r="K300" s="78"/>
    </row>
    <row r="301" spans="1:11" x14ac:dyDescent="0.2">
      <c r="A301" s="87" t="str">
        <f t="shared" si="32"/>
        <v/>
      </c>
      <c r="B301" s="2" t="str">
        <f t="shared" si="22"/>
        <v/>
      </c>
      <c r="C301" s="5" t="str">
        <f t="shared" si="37"/>
        <v/>
      </c>
      <c r="D301" s="99" t="str">
        <f t="shared" si="36"/>
        <v/>
      </c>
      <c r="E301" s="77"/>
      <c r="F301" s="88" t="str">
        <f t="shared" si="33"/>
        <v/>
      </c>
      <c r="G301" s="88" t="str">
        <f t="shared" si="34"/>
        <v/>
      </c>
      <c r="H301" s="88" t="str">
        <f t="shared" si="35"/>
        <v/>
      </c>
      <c r="I301" s="89" t="str">
        <f>IF(A301="","",SUM(F$30:F301))</f>
        <v/>
      </c>
      <c r="J301" s="89" t="str">
        <f>IF(A301="","",SUM(G$30:G301))</f>
        <v/>
      </c>
      <c r="K301" s="78"/>
    </row>
    <row r="302" spans="1:11" x14ac:dyDescent="0.2">
      <c r="A302" s="87" t="str">
        <f t="shared" si="32"/>
        <v/>
      </c>
      <c r="B302" s="2" t="str">
        <f t="shared" si="22"/>
        <v/>
      </c>
      <c r="C302" s="5" t="str">
        <f t="shared" si="37"/>
        <v/>
      </c>
      <c r="D302" s="99" t="str">
        <f t="shared" si="36"/>
        <v/>
      </c>
      <c r="E302" s="77"/>
      <c r="F302" s="88" t="str">
        <f t="shared" si="33"/>
        <v/>
      </c>
      <c r="G302" s="88" t="str">
        <f t="shared" si="34"/>
        <v/>
      </c>
      <c r="H302" s="88" t="str">
        <f t="shared" si="35"/>
        <v/>
      </c>
      <c r="I302" s="89" t="str">
        <f>IF(A302="","",SUM(F$30:F302))</f>
        <v/>
      </c>
      <c r="J302" s="89" t="str">
        <f>IF(A302="","",SUM(G$30:G302))</f>
        <v/>
      </c>
      <c r="K302" s="78"/>
    </row>
    <row r="303" spans="1:11" x14ac:dyDescent="0.2">
      <c r="A303" s="87" t="str">
        <f t="shared" si="32"/>
        <v/>
      </c>
      <c r="B303" s="2" t="str">
        <f t="shared" si="22"/>
        <v/>
      </c>
      <c r="C303" s="5" t="str">
        <f t="shared" si="37"/>
        <v/>
      </c>
      <c r="D303" s="99" t="str">
        <f t="shared" si="36"/>
        <v/>
      </c>
      <c r="E303" s="77"/>
      <c r="F303" s="88" t="str">
        <f t="shared" si="33"/>
        <v/>
      </c>
      <c r="G303" s="88" t="str">
        <f t="shared" si="34"/>
        <v/>
      </c>
      <c r="H303" s="88" t="str">
        <f t="shared" si="35"/>
        <v/>
      </c>
      <c r="I303" s="89" t="str">
        <f>IF(A303="","",SUM(F$30:F303))</f>
        <v/>
      </c>
      <c r="J303" s="89" t="str">
        <f>IF(A303="","",SUM(G$30:G303))</f>
        <v/>
      </c>
      <c r="K303" s="78"/>
    </row>
    <row r="304" spans="1:11" x14ac:dyDescent="0.2">
      <c r="A304" s="87" t="str">
        <f t="shared" si="32"/>
        <v/>
      </c>
      <c r="B304" s="2" t="str">
        <f t="shared" si="22"/>
        <v/>
      </c>
      <c r="C304" s="5" t="str">
        <f t="shared" si="37"/>
        <v/>
      </c>
      <c r="D304" s="99" t="str">
        <f t="shared" si="36"/>
        <v/>
      </c>
      <c r="E304" s="77"/>
      <c r="F304" s="88" t="str">
        <f t="shared" si="33"/>
        <v/>
      </c>
      <c r="G304" s="88" t="str">
        <f t="shared" si="34"/>
        <v/>
      </c>
      <c r="H304" s="88" t="str">
        <f t="shared" si="35"/>
        <v/>
      </c>
      <c r="I304" s="89" t="str">
        <f>IF(A304="","",SUM(F$30:F304))</f>
        <v/>
      </c>
      <c r="J304" s="89" t="str">
        <f>IF(A304="","",SUM(G$30:G304))</f>
        <v/>
      </c>
      <c r="K304" s="78"/>
    </row>
    <row r="305" spans="1:11" x14ac:dyDescent="0.2">
      <c r="A305" s="87" t="str">
        <f t="shared" si="32"/>
        <v/>
      </c>
      <c r="B305" s="2" t="str">
        <f t="shared" si="22"/>
        <v/>
      </c>
      <c r="C305" s="5" t="str">
        <f t="shared" si="37"/>
        <v/>
      </c>
      <c r="D305" s="99" t="str">
        <f t="shared" si="36"/>
        <v/>
      </c>
      <c r="E305" s="77"/>
      <c r="F305" s="88" t="str">
        <f t="shared" si="33"/>
        <v/>
      </c>
      <c r="G305" s="88" t="str">
        <f t="shared" si="34"/>
        <v/>
      </c>
      <c r="H305" s="88" t="str">
        <f t="shared" si="35"/>
        <v/>
      </c>
      <c r="I305" s="89" t="str">
        <f>IF(A305="","",SUM(F$30:F305))</f>
        <v/>
      </c>
      <c r="J305" s="89" t="str">
        <f>IF(A305="","",SUM(G$30:G305))</f>
        <v/>
      </c>
      <c r="K305" s="78"/>
    </row>
    <row r="306" spans="1:11" x14ac:dyDescent="0.2">
      <c r="A306" s="87" t="str">
        <f t="shared" si="32"/>
        <v/>
      </c>
      <c r="B306" s="2" t="str">
        <f t="shared" si="22"/>
        <v/>
      </c>
      <c r="C306" s="5" t="str">
        <f t="shared" si="37"/>
        <v/>
      </c>
      <c r="D306" s="99" t="str">
        <f t="shared" si="36"/>
        <v/>
      </c>
      <c r="E306" s="77"/>
      <c r="F306" s="88" t="str">
        <f t="shared" si="33"/>
        <v/>
      </c>
      <c r="G306" s="88" t="str">
        <f t="shared" si="34"/>
        <v/>
      </c>
      <c r="H306" s="88" t="str">
        <f t="shared" si="35"/>
        <v/>
      </c>
      <c r="I306" s="89" t="str">
        <f>IF(A306="","",SUM(F$30:F306))</f>
        <v/>
      </c>
      <c r="J306" s="89" t="str">
        <f>IF(A306="","",SUM(G$30:G306))</f>
        <v/>
      </c>
      <c r="K306" s="78"/>
    </row>
    <row r="307" spans="1:11" x14ac:dyDescent="0.2">
      <c r="A307" s="87" t="str">
        <f t="shared" si="32"/>
        <v/>
      </c>
      <c r="B307" s="2" t="str">
        <f t="shared" si="22"/>
        <v/>
      </c>
      <c r="C307" s="5" t="str">
        <f t="shared" si="37"/>
        <v/>
      </c>
      <c r="D307" s="99" t="str">
        <f t="shared" si="36"/>
        <v/>
      </c>
      <c r="E307" s="77"/>
      <c r="F307" s="88" t="str">
        <f t="shared" si="33"/>
        <v/>
      </c>
      <c r="G307" s="88" t="str">
        <f t="shared" si="34"/>
        <v/>
      </c>
      <c r="H307" s="88" t="str">
        <f t="shared" si="35"/>
        <v/>
      </c>
      <c r="I307" s="89" t="str">
        <f>IF(A307="","",SUM(F$30:F307))</f>
        <v/>
      </c>
      <c r="J307" s="89" t="str">
        <f>IF(A307="","",SUM(G$30:G307))</f>
        <v/>
      </c>
      <c r="K307" s="78"/>
    </row>
    <row r="308" spans="1:11" x14ac:dyDescent="0.2">
      <c r="A308" s="87" t="str">
        <f t="shared" si="32"/>
        <v/>
      </c>
      <c r="B308" s="2" t="str">
        <f t="shared" si="22"/>
        <v/>
      </c>
      <c r="C308" s="5" t="str">
        <f t="shared" si="37"/>
        <v/>
      </c>
      <c r="D308" s="99" t="str">
        <f t="shared" si="36"/>
        <v/>
      </c>
      <c r="E308" s="77"/>
      <c r="F308" s="88" t="str">
        <f t="shared" si="33"/>
        <v/>
      </c>
      <c r="G308" s="88" t="str">
        <f t="shared" si="34"/>
        <v/>
      </c>
      <c r="H308" s="88" t="str">
        <f t="shared" si="35"/>
        <v/>
      </c>
      <c r="I308" s="89" t="str">
        <f>IF(A308="","",SUM(F$30:F308))</f>
        <v/>
      </c>
      <c r="J308" s="89" t="str">
        <f>IF(A308="","",SUM(G$30:G308))</f>
        <v/>
      </c>
      <c r="K308" s="78"/>
    </row>
    <row r="309" spans="1:11" x14ac:dyDescent="0.2">
      <c r="A309" s="87" t="str">
        <f t="shared" si="32"/>
        <v/>
      </c>
      <c r="B309" s="2" t="str">
        <f t="shared" si="22"/>
        <v/>
      </c>
      <c r="C309" s="5" t="str">
        <f t="shared" si="37"/>
        <v/>
      </c>
      <c r="D309" s="99" t="str">
        <f t="shared" si="36"/>
        <v/>
      </c>
      <c r="E309" s="77"/>
      <c r="F309" s="88" t="str">
        <f t="shared" si="33"/>
        <v/>
      </c>
      <c r="G309" s="88" t="str">
        <f t="shared" si="34"/>
        <v/>
      </c>
      <c r="H309" s="88" t="str">
        <f t="shared" si="35"/>
        <v/>
      </c>
      <c r="I309" s="89" t="str">
        <f>IF(A309="","",SUM(F$30:F309))</f>
        <v/>
      </c>
      <c r="J309" s="89" t="str">
        <f>IF(A309="","",SUM(G$30:G309))</f>
        <v/>
      </c>
      <c r="K309" s="78"/>
    </row>
    <row r="310" spans="1:11" x14ac:dyDescent="0.2">
      <c r="A310" s="87" t="str">
        <f t="shared" si="32"/>
        <v/>
      </c>
      <c r="B310" s="2" t="str">
        <f t="shared" si="22"/>
        <v/>
      </c>
      <c r="C310" s="5" t="str">
        <f t="shared" si="37"/>
        <v/>
      </c>
      <c r="D310" s="99" t="str">
        <f t="shared" si="36"/>
        <v/>
      </c>
      <c r="E310" s="77"/>
      <c r="F310" s="88" t="str">
        <f t="shared" si="33"/>
        <v/>
      </c>
      <c r="G310" s="88" t="str">
        <f t="shared" si="34"/>
        <v/>
      </c>
      <c r="H310" s="88" t="str">
        <f t="shared" si="35"/>
        <v/>
      </c>
      <c r="I310" s="89" t="str">
        <f>IF(A310="","",SUM(F$30:F310))</f>
        <v/>
      </c>
      <c r="J310" s="89" t="str">
        <f>IF(A310="","",SUM(G$30:G310))</f>
        <v/>
      </c>
      <c r="K310" s="78"/>
    </row>
    <row r="311" spans="1:11" x14ac:dyDescent="0.2">
      <c r="A311" s="87" t="str">
        <f t="shared" si="32"/>
        <v/>
      </c>
      <c r="B311" s="2" t="str">
        <f t="shared" si="22"/>
        <v/>
      </c>
      <c r="C311" s="5" t="str">
        <f t="shared" si="37"/>
        <v/>
      </c>
      <c r="D311" s="99" t="str">
        <f t="shared" si="36"/>
        <v/>
      </c>
      <c r="E311" s="77"/>
      <c r="F311" s="88" t="str">
        <f t="shared" si="33"/>
        <v/>
      </c>
      <c r="G311" s="88" t="str">
        <f t="shared" si="34"/>
        <v/>
      </c>
      <c r="H311" s="88" t="str">
        <f t="shared" si="35"/>
        <v/>
      </c>
      <c r="I311" s="89" t="str">
        <f>IF(A311="","",SUM(F$30:F311))</f>
        <v/>
      </c>
      <c r="J311" s="89" t="str">
        <f>IF(A311="","",SUM(G$30:G311))</f>
        <v/>
      </c>
      <c r="K311" s="78"/>
    </row>
    <row r="312" spans="1:11" x14ac:dyDescent="0.2">
      <c r="A312" s="87" t="str">
        <f t="shared" si="32"/>
        <v/>
      </c>
      <c r="B312" s="2" t="str">
        <f t="shared" si="22"/>
        <v/>
      </c>
      <c r="C312" s="5" t="str">
        <f t="shared" si="37"/>
        <v/>
      </c>
      <c r="D312" s="99" t="str">
        <f t="shared" si="36"/>
        <v/>
      </c>
      <c r="E312" s="77"/>
      <c r="F312" s="88" t="str">
        <f t="shared" si="33"/>
        <v/>
      </c>
      <c r="G312" s="88" t="str">
        <f t="shared" si="34"/>
        <v/>
      </c>
      <c r="H312" s="88" t="str">
        <f t="shared" si="35"/>
        <v/>
      </c>
      <c r="I312" s="89" t="str">
        <f>IF(A312="","",SUM(F$30:F312))</f>
        <v/>
      </c>
      <c r="J312" s="89" t="str">
        <f>IF(A312="","",SUM(G$30:G312))</f>
        <v/>
      </c>
      <c r="K312" s="78"/>
    </row>
    <row r="313" spans="1:11" x14ac:dyDescent="0.2">
      <c r="A313" s="87" t="str">
        <f t="shared" si="32"/>
        <v/>
      </c>
      <c r="B313" s="2" t="str">
        <f t="shared" si="22"/>
        <v/>
      </c>
      <c r="C313" s="5" t="str">
        <f t="shared" si="37"/>
        <v/>
      </c>
      <c r="D313" s="99" t="str">
        <f t="shared" si="36"/>
        <v/>
      </c>
      <c r="E313" s="77"/>
      <c r="F313" s="88" t="str">
        <f t="shared" si="33"/>
        <v/>
      </c>
      <c r="G313" s="88" t="str">
        <f t="shared" si="34"/>
        <v/>
      </c>
      <c r="H313" s="88" t="str">
        <f t="shared" si="35"/>
        <v/>
      </c>
      <c r="I313" s="89" t="str">
        <f>IF(A313="","",SUM(F$30:F313))</f>
        <v/>
      </c>
      <c r="J313" s="89" t="str">
        <f>IF(A313="","",SUM(G$30:G313))</f>
        <v/>
      </c>
      <c r="K313" s="78"/>
    </row>
    <row r="314" spans="1:11" x14ac:dyDescent="0.2">
      <c r="A314" s="87" t="str">
        <f t="shared" si="32"/>
        <v/>
      </c>
      <c r="B314" s="2" t="str">
        <f t="shared" si="22"/>
        <v/>
      </c>
      <c r="C314" s="5" t="str">
        <f t="shared" si="37"/>
        <v/>
      </c>
      <c r="D314" s="99" t="str">
        <f t="shared" si="36"/>
        <v/>
      </c>
      <c r="E314" s="77"/>
      <c r="F314" s="88" t="str">
        <f t="shared" si="33"/>
        <v/>
      </c>
      <c r="G314" s="88" t="str">
        <f t="shared" si="34"/>
        <v/>
      </c>
      <c r="H314" s="88" t="str">
        <f t="shared" si="35"/>
        <v/>
      </c>
      <c r="I314" s="89" t="str">
        <f>IF(A314="","",SUM(F$30:F314))</f>
        <v/>
      </c>
      <c r="J314" s="89" t="str">
        <f>IF(A314="","",SUM(G$30:G314))</f>
        <v/>
      </c>
      <c r="K314" s="78"/>
    </row>
    <row r="315" spans="1:11" x14ac:dyDescent="0.2">
      <c r="A315" s="87" t="str">
        <f t="shared" si="32"/>
        <v/>
      </c>
      <c r="B315" s="2" t="str">
        <f t="shared" si="22"/>
        <v/>
      </c>
      <c r="C315" s="5" t="str">
        <f t="shared" si="37"/>
        <v/>
      </c>
      <c r="D315" s="99" t="str">
        <f t="shared" si="36"/>
        <v/>
      </c>
      <c r="E315" s="77"/>
      <c r="F315" s="88" t="str">
        <f t="shared" si="33"/>
        <v/>
      </c>
      <c r="G315" s="88" t="str">
        <f t="shared" si="34"/>
        <v/>
      </c>
      <c r="H315" s="88" t="str">
        <f t="shared" si="35"/>
        <v/>
      </c>
      <c r="I315" s="89" t="str">
        <f>IF(A315="","",SUM(F$30:F315))</f>
        <v/>
      </c>
      <c r="J315" s="89" t="str">
        <f>IF(A315="","",SUM(G$30:G315))</f>
        <v/>
      </c>
      <c r="K315" s="78"/>
    </row>
    <row r="316" spans="1:11" x14ac:dyDescent="0.2">
      <c r="A316" s="87" t="str">
        <f t="shared" si="32"/>
        <v/>
      </c>
      <c r="B316" s="2" t="str">
        <f t="shared" si="22"/>
        <v/>
      </c>
      <c r="C316" s="5" t="str">
        <f t="shared" si="37"/>
        <v/>
      </c>
      <c r="D316" s="99" t="str">
        <f t="shared" si="36"/>
        <v/>
      </c>
      <c r="E316" s="77"/>
      <c r="F316" s="88" t="str">
        <f t="shared" si="33"/>
        <v/>
      </c>
      <c r="G316" s="88" t="str">
        <f t="shared" si="34"/>
        <v/>
      </c>
      <c r="H316" s="88" t="str">
        <f t="shared" si="35"/>
        <v/>
      </c>
      <c r="I316" s="89" t="str">
        <f>IF(A316="","",SUM(F$30:F316))</f>
        <v/>
      </c>
      <c r="J316" s="89" t="str">
        <f>IF(A316="","",SUM(G$30:G316))</f>
        <v/>
      </c>
      <c r="K316" s="78"/>
    </row>
    <row r="317" spans="1:11" x14ac:dyDescent="0.2">
      <c r="A317" s="87" t="str">
        <f t="shared" si="32"/>
        <v/>
      </c>
      <c r="B317" s="2" t="str">
        <f t="shared" si="22"/>
        <v/>
      </c>
      <c r="C317" s="5" t="str">
        <f t="shared" si="37"/>
        <v/>
      </c>
      <c r="D317" s="99" t="str">
        <f t="shared" si="36"/>
        <v/>
      </c>
      <c r="E317" s="77"/>
      <c r="F317" s="88" t="str">
        <f t="shared" si="33"/>
        <v/>
      </c>
      <c r="G317" s="88" t="str">
        <f t="shared" si="34"/>
        <v/>
      </c>
      <c r="H317" s="88" t="str">
        <f t="shared" si="35"/>
        <v/>
      </c>
      <c r="I317" s="89" t="str">
        <f>IF(A317="","",SUM(F$30:F317))</f>
        <v/>
      </c>
      <c r="J317" s="89" t="str">
        <f>IF(A317="","",SUM(G$30:G317))</f>
        <v/>
      </c>
      <c r="K317" s="78"/>
    </row>
    <row r="318" spans="1:11" x14ac:dyDescent="0.2">
      <c r="A318" s="87" t="str">
        <f t="shared" si="32"/>
        <v/>
      </c>
      <c r="B318" s="2" t="str">
        <f t="shared" si="22"/>
        <v/>
      </c>
      <c r="C318" s="5" t="str">
        <f t="shared" si="37"/>
        <v/>
      </c>
      <c r="D318" s="99" t="str">
        <f t="shared" si="36"/>
        <v/>
      </c>
      <c r="E318" s="77"/>
      <c r="F318" s="88" t="str">
        <f t="shared" si="33"/>
        <v/>
      </c>
      <c r="G318" s="88" t="str">
        <f t="shared" si="34"/>
        <v/>
      </c>
      <c r="H318" s="88" t="str">
        <f t="shared" si="35"/>
        <v/>
      </c>
      <c r="I318" s="89" t="str">
        <f>IF(A318="","",SUM(F$30:F318))</f>
        <v/>
      </c>
      <c r="J318" s="89" t="str">
        <f>IF(A318="","",SUM(G$30:G318))</f>
        <v/>
      </c>
      <c r="K318" s="78"/>
    </row>
    <row r="319" spans="1:11" x14ac:dyDescent="0.2">
      <c r="A319" s="87" t="str">
        <f t="shared" si="32"/>
        <v/>
      </c>
      <c r="B319" s="2" t="str">
        <f t="shared" si="22"/>
        <v/>
      </c>
      <c r="C319" s="5" t="str">
        <f t="shared" si="37"/>
        <v/>
      </c>
      <c r="D319" s="99" t="str">
        <f t="shared" si="36"/>
        <v/>
      </c>
      <c r="E319" s="77"/>
      <c r="F319" s="88" t="str">
        <f t="shared" si="33"/>
        <v/>
      </c>
      <c r="G319" s="88" t="str">
        <f t="shared" si="34"/>
        <v/>
      </c>
      <c r="H319" s="88" t="str">
        <f t="shared" si="35"/>
        <v/>
      </c>
      <c r="I319" s="89" t="str">
        <f>IF(A319="","",SUM(F$30:F319))</f>
        <v/>
      </c>
      <c r="J319" s="89" t="str">
        <f>IF(A319="","",SUM(G$30:G319))</f>
        <v/>
      </c>
      <c r="K319" s="78"/>
    </row>
    <row r="320" spans="1:11" x14ac:dyDescent="0.2">
      <c r="A320" s="87" t="str">
        <f t="shared" si="32"/>
        <v/>
      </c>
      <c r="B320" s="2" t="str">
        <f t="shared" si="22"/>
        <v/>
      </c>
      <c r="C320" s="5" t="str">
        <f t="shared" si="37"/>
        <v/>
      </c>
      <c r="D320" s="99" t="str">
        <f t="shared" si="36"/>
        <v/>
      </c>
      <c r="E320" s="77"/>
      <c r="F320" s="88" t="str">
        <f t="shared" si="33"/>
        <v/>
      </c>
      <c r="G320" s="88" t="str">
        <f t="shared" si="34"/>
        <v/>
      </c>
      <c r="H320" s="88" t="str">
        <f t="shared" si="35"/>
        <v/>
      </c>
      <c r="I320" s="89" t="str">
        <f>IF(A320="","",SUM(F$30:F320))</f>
        <v/>
      </c>
      <c r="J320" s="89" t="str">
        <f>IF(A320="","",SUM(G$30:G320))</f>
        <v/>
      </c>
      <c r="K320" s="78"/>
    </row>
    <row r="321" spans="1:11" x14ac:dyDescent="0.2">
      <c r="A321" s="87" t="str">
        <f t="shared" si="32"/>
        <v/>
      </c>
      <c r="B321" s="2" t="str">
        <f t="shared" si="22"/>
        <v/>
      </c>
      <c r="C321" s="5" t="str">
        <f t="shared" si="37"/>
        <v/>
      </c>
      <c r="D321" s="99" t="str">
        <f t="shared" si="36"/>
        <v/>
      </c>
      <c r="E321" s="77"/>
      <c r="F321" s="88" t="str">
        <f t="shared" si="33"/>
        <v/>
      </c>
      <c r="G321" s="88" t="str">
        <f t="shared" si="34"/>
        <v/>
      </c>
      <c r="H321" s="88" t="str">
        <f t="shared" si="35"/>
        <v/>
      </c>
      <c r="I321" s="89" t="str">
        <f>IF(A321="","",SUM(F$30:F321))</f>
        <v/>
      </c>
      <c r="J321" s="89" t="str">
        <f>IF(A321="","",SUM(G$30:G321))</f>
        <v/>
      </c>
      <c r="K321" s="78"/>
    </row>
    <row r="322" spans="1:11" x14ac:dyDescent="0.2">
      <c r="A322" s="87" t="str">
        <f t="shared" si="32"/>
        <v/>
      </c>
      <c r="B322" s="2" t="str">
        <f t="shared" si="22"/>
        <v/>
      </c>
      <c r="C322" s="5" t="str">
        <f t="shared" si="37"/>
        <v/>
      </c>
      <c r="D322" s="99" t="str">
        <f t="shared" si="36"/>
        <v/>
      </c>
      <c r="E322" s="77"/>
      <c r="F322" s="88" t="str">
        <f t="shared" si="33"/>
        <v/>
      </c>
      <c r="G322" s="88" t="str">
        <f t="shared" si="34"/>
        <v/>
      </c>
      <c r="H322" s="88" t="str">
        <f t="shared" si="35"/>
        <v/>
      </c>
      <c r="I322" s="89" t="str">
        <f>IF(A322="","",SUM(F$30:F322))</f>
        <v/>
      </c>
      <c r="J322" s="89" t="str">
        <f>IF(A322="","",SUM(G$30:G322))</f>
        <v/>
      </c>
      <c r="K322" s="78"/>
    </row>
    <row r="323" spans="1:11" x14ac:dyDescent="0.2">
      <c r="A323" s="87" t="str">
        <f t="shared" si="32"/>
        <v/>
      </c>
      <c r="B323" s="2" t="str">
        <f t="shared" si="22"/>
        <v/>
      </c>
      <c r="C323" s="5" t="str">
        <f t="shared" si="37"/>
        <v/>
      </c>
      <c r="D323" s="99" t="str">
        <f t="shared" si="36"/>
        <v/>
      </c>
      <c r="E323" s="77"/>
      <c r="F323" s="88" t="str">
        <f t="shared" si="33"/>
        <v/>
      </c>
      <c r="G323" s="88" t="str">
        <f t="shared" si="34"/>
        <v/>
      </c>
      <c r="H323" s="88" t="str">
        <f t="shared" si="35"/>
        <v/>
      </c>
      <c r="I323" s="89" t="str">
        <f>IF(A323="","",SUM(F$30:F323))</f>
        <v/>
      </c>
      <c r="J323" s="89" t="str">
        <f>IF(A323="","",SUM(G$30:G323))</f>
        <v/>
      </c>
      <c r="K323" s="78"/>
    </row>
    <row r="324" spans="1:11" x14ac:dyDescent="0.2">
      <c r="A324" s="87" t="str">
        <f t="shared" si="32"/>
        <v/>
      </c>
      <c r="B324" s="2" t="str">
        <f t="shared" si="22"/>
        <v/>
      </c>
      <c r="C324" s="5" t="str">
        <f t="shared" si="37"/>
        <v/>
      </c>
      <c r="D324" s="99" t="str">
        <f t="shared" si="36"/>
        <v/>
      </c>
      <c r="E324" s="77"/>
      <c r="F324" s="88" t="str">
        <f t="shared" si="33"/>
        <v/>
      </c>
      <c r="G324" s="88" t="str">
        <f t="shared" si="34"/>
        <v/>
      </c>
      <c r="H324" s="88" t="str">
        <f t="shared" si="35"/>
        <v/>
      </c>
      <c r="I324" s="89" t="str">
        <f>IF(A324="","",SUM(F$30:F324))</f>
        <v/>
      </c>
      <c r="J324" s="89" t="str">
        <f>IF(A324="","",SUM(G$30:G324))</f>
        <v/>
      </c>
      <c r="K324" s="78"/>
    </row>
    <row r="325" spans="1:11" x14ac:dyDescent="0.2">
      <c r="A325" s="87" t="str">
        <f t="shared" si="32"/>
        <v/>
      </c>
      <c r="B325" s="2" t="str">
        <f t="shared" si="22"/>
        <v/>
      </c>
      <c r="C325" s="5" t="str">
        <f t="shared" si="37"/>
        <v/>
      </c>
      <c r="D325" s="99" t="str">
        <f t="shared" si="36"/>
        <v/>
      </c>
      <c r="E325" s="77"/>
      <c r="F325" s="88" t="str">
        <f t="shared" si="33"/>
        <v/>
      </c>
      <c r="G325" s="88" t="str">
        <f t="shared" si="34"/>
        <v/>
      </c>
      <c r="H325" s="88" t="str">
        <f t="shared" si="35"/>
        <v/>
      </c>
      <c r="I325" s="89" t="str">
        <f>IF(A325="","",SUM(F$30:F325))</f>
        <v/>
      </c>
      <c r="J325" s="89" t="str">
        <f>IF(A325="","",SUM(G$30:G325))</f>
        <v/>
      </c>
      <c r="K325" s="78"/>
    </row>
    <row r="326" spans="1:11" x14ac:dyDescent="0.2">
      <c r="A326" s="87" t="str">
        <f t="shared" si="32"/>
        <v/>
      </c>
      <c r="B326" s="2" t="str">
        <f t="shared" si="22"/>
        <v/>
      </c>
      <c r="C326" s="5" t="str">
        <f t="shared" si="37"/>
        <v/>
      </c>
      <c r="D326" s="99" t="str">
        <f t="shared" si="36"/>
        <v/>
      </c>
      <c r="E326" s="77"/>
      <c r="F326" s="88" t="str">
        <f t="shared" si="33"/>
        <v/>
      </c>
      <c r="G326" s="88" t="str">
        <f t="shared" si="34"/>
        <v/>
      </c>
      <c r="H326" s="88" t="str">
        <f t="shared" si="35"/>
        <v/>
      </c>
      <c r="I326" s="89" t="str">
        <f>IF(A326="","",SUM(F$30:F326))</f>
        <v/>
      </c>
      <c r="J326" s="89" t="str">
        <f>IF(A326="","",SUM(G$30:G326))</f>
        <v/>
      </c>
      <c r="K326" s="78"/>
    </row>
    <row r="327" spans="1:11" x14ac:dyDescent="0.2">
      <c r="A327" s="87" t="str">
        <f t="shared" si="32"/>
        <v/>
      </c>
      <c r="B327" s="2" t="str">
        <f t="shared" si="22"/>
        <v/>
      </c>
      <c r="C327" s="5" t="str">
        <f t="shared" si="37"/>
        <v/>
      </c>
      <c r="D327" s="99" t="str">
        <f t="shared" si="36"/>
        <v/>
      </c>
      <c r="E327" s="77"/>
      <c r="F327" s="88" t="str">
        <f t="shared" si="33"/>
        <v/>
      </c>
      <c r="G327" s="88" t="str">
        <f t="shared" si="34"/>
        <v/>
      </c>
      <c r="H327" s="88" t="str">
        <f t="shared" si="35"/>
        <v/>
      </c>
      <c r="I327" s="89" t="str">
        <f>IF(A327="","",SUM(F$30:F327))</f>
        <v/>
      </c>
      <c r="J327" s="89" t="str">
        <f>IF(A327="","",SUM(G$30:G327))</f>
        <v/>
      </c>
      <c r="K327" s="78"/>
    </row>
    <row r="328" spans="1:11" x14ac:dyDescent="0.2">
      <c r="A328" s="87" t="str">
        <f t="shared" si="32"/>
        <v/>
      </c>
      <c r="B328" s="2" t="str">
        <f t="shared" si="22"/>
        <v/>
      </c>
      <c r="C328" s="5" t="str">
        <f t="shared" si="37"/>
        <v/>
      </c>
      <c r="D328" s="99" t="str">
        <f t="shared" si="36"/>
        <v/>
      </c>
      <c r="E328" s="77"/>
      <c r="F328" s="88" t="str">
        <f t="shared" si="33"/>
        <v/>
      </c>
      <c r="G328" s="88" t="str">
        <f t="shared" si="34"/>
        <v/>
      </c>
      <c r="H328" s="88" t="str">
        <f t="shared" si="35"/>
        <v/>
      </c>
      <c r="I328" s="89" t="str">
        <f>IF(A328="","",SUM(F$30:F328))</f>
        <v/>
      </c>
      <c r="J328" s="89" t="str">
        <f>IF(A328="","",SUM(G$30:G328))</f>
        <v/>
      </c>
      <c r="K328" s="78"/>
    </row>
    <row r="329" spans="1:11" x14ac:dyDescent="0.2">
      <c r="A329" s="87" t="str">
        <f t="shared" si="32"/>
        <v/>
      </c>
      <c r="B329" s="2" t="str">
        <f t="shared" si="22"/>
        <v/>
      </c>
      <c r="C329" s="5" t="str">
        <f t="shared" si="37"/>
        <v/>
      </c>
      <c r="D329" s="99" t="str">
        <f t="shared" si="36"/>
        <v/>
      </c>
      <c r="E329" s="77"/>
      <c r="F329" s="88" t="str">
        <f t="shared" si="33"/>
        <v/>
      </c>
      <c r="G329" s="88" t="str">
        <f t="shared" si="34"/>
        <v/>
      </c>
      <c r="H329" s="88" t="str">
        <f t="shared" si="35"/>
        <v/>
      </c>
      <c r="I329" s="89" t="str">
        <f>IF(A329="","",SUM(F$30:F329))</f>
        <v/>
      </c>
      <c r="J329" s="89" t="str">
        <f>IF(A329="","",SUM(G$30:G329))</f>
        <v/>
      </c>
      <c r="K329" s="78"/>
    </row>
    <row r="330" spans="1:11" x14ac:dyDescent="0.2">
      <c r="A330" s="87" t="str">
        <f t="shared" si="32"/>
        <v/>
      </c>
      <c r="B330" s="2" t="str">
        <f t="shared" si="22"/>
        <v/>
      </c>
      <c r="C330" s="5" t="str">
        <f t="shared" si="37"/>
        <v/>
      </c>
      <c r="D330" s="99" t="str">
        <f t="shared" si="36"/>
        <v/>
      </c>
      <c r="E330" s="77"/>
      <c r="F330" s="88" t="str">
        <f t="shared" si="33"/>
        <v/>
      </c>
      <c r="G330" s="88" t="str">
        <f t="shared" si="34"/>
        <v/>
      </c>
      <c r="H330" s="88" t="str">
        <f t="shared" si="35"/>
        <v/>
      </c>
      <c r="I330" s="89" t="str">
        <f>IF(A330="","",SUM(F$30:F330))</f>
        <v/>
      </c>
      <c r="J330" s="89" t="str">
        <f>IF(A330="","",SUM(G$30:G330))</f>
        <v/>
      </c>
      <c r="K330" s="78"/>
    </row>
    <row r="331" spans="1:11" x14ac:dyDescent="0.2">
      <c r="A331" s="87" t="str">
        <f t="shared" si="32"/>
        <v/>
      </c>
      <c r="B331" s="2" t="str">
        <f t="shared" si="22"/>
        <v/>
      </c>
      <c r="C331" s="5" t="str">
        <f t="shared" si="37"/>
        <v/>
      </c>
      <c r="D331" s="99" t="str">
        <f t="shared" si="36"/>
        <v/>
      </c>
      <c r="E331" s="77"/>
      <c r="F331" s="88" t="str">
        <f t="shared" si="33"/>
        <v/>
      </c>
      <c r="G331" s="88" t="str">
        <f t="shared" si="34"/>
        <v/>
      </c>
      <c r="H331" s="88" t="str">
        <f t="shared" si="35"/>
        <v/>
      </c>
      <c r="I331" s="89" t="str">
        <f>IF(A331="","",SUM(F$30:F331))</f>
        <v/>
      </c>
      <c r="J331" s="89" t="str">
        <f>IF(A331="","",SUM(G$30:G331))</f>
        <v/>
      </c>
      <c r="K331" s="78"/>
    </row>
    <row r="332" spans="1:11" x14ac:dyDescent="0.2">
      <c r="A332" s="87" t="str">
        <f t="shared" si="32"/>
        <v/>
      </c>
      <c r="B332" s="2" t="str">
        <f t="shared" si="22"/>
        <v/>
      </c>
      <c r="C332" s="5" t="str">
        <f t="shared" si="37"/>
        <v/>
      </c>
      <c r="D332" s="99" t="str">
        <f t="shared" si="36"/>
        <v/>
      </c>
      <c r="E332" s="77"/>
      <c r="F332" s="88" t="str">
        <f t="shared" si="33"/>
        <v/>
      </c>
      <c r="G332" s="88" t="str">
        <f t="shared" si="34"/>
        <v/>
      </c>
      <c r="H332" s="88" t="str">
        <f t="shared" si="35"/>
        <v/>
      </c>
      <c r="I332" s="89" t="str">
        <f>IF(A332="","",SUM(F$30:F332))</f>
        <v/>
      </c>
      <c r="J332" s="89" t="str">
        <f>IF(A332="","",SUM(G$30:G332))</f>
        <v/>
      </c>
      <c r="K332" s="78"/>
    </row>
    <row r="333" spans="1:11" x14ac:dyDescent="0.2">
      <c r="A333" s="87" t="str">
        <f t="shared" si="32"/>
        <v/>
      </c>
      <c r="B333" s="2" t="str">
        <f t="shared" si="22"/>
        <v/>
      </c>
      <c r="C333" s="5" t="str">
        <f t="shared" si="37"/>
        <v/>
      </c>
      <c r="D333" s="99" t="str">
        <f t="shared" si="36"/>
        <v/>
      </c>
      <c r="E333" s="77"/>
      <c r="F333" s="88" t="str">
        <f t="shared" si="33"/>
        <v/>
      </c>
      <c r="G333" s="88" t="str">
        <f t="shared" si="34"/>
        <v/>
      </c>
      <c r="H333" s="88" t="str">
        <f t="shared" si="35"/>
        <v/>
      </c>
      <c r="I333" s="89" t="str">
        <f>IF(A333="","",SUM(F$30:F333))</f>
        <v/>
      </c>
      <c r="J333" s="89" t="str">
        <f>IF(A333="","",SUM(G$30:G333))</f>
        <v/>
      </c>
      <c r="K333" s="78"/>
    </row>
    <row r="334" spans="1:11" x14ac:dyDescent="0.2">
      <c r="A334" s="87" t="str">
        <f t="shared" si="32"/>
        <v/>
      </c>
      <c r="B334" s="2" t="str">
        <f t="shared" si="22"/>
        <v/>
      </c>
      <c r="C334" s="5" t="str">
        <f t="shared" si="37"/>
        <v/>
      </c>
      <c r="D334" s="99" t="str">
        <f t="shared" si="36"/>
        <v/>
      </c>
      <c r="E334" s="77"/>
      <c r="F334" s="88" t="str">
        <f t="shared" si="33"/>
        <v/>
      </c>
      <c r="G334" s="88" t="str">
        <f t="shared" si="34"/>
        <v/>
      </c>
      <c r="H334" s="88" t="str">
        <f t="shared" si="35"/>
        <v/>
      </c>
      <c r="I334" s="89" t="str">
        <f>IF(A334="","",SUM(F$30:F334))</f>
        <v/>
      </c>
      <c r="J334" s="89" t="str">
        <f>IF(A334="","",SUM(G$30:G334))</f>
        <v/>
      </c>
      <c r="K334" s="78"/>
    </row>
    <row r="335" spans="1:11" x14ac:dyDescent="0.2">
      <c r="A335" s="87" t="str">
        <f t="shared" si="32"/>
        <v/>
      </c>
      <c r="B335" s="2" t="str">
        <f t="shared" si="22"/>
        <v/>
      </c>
      <c r="C335" s="5" t="str">
        <f t="shared" si="37"/>
        <v/>
      </c>
      <c r="D335" s="99" t="str">
        <f t="shared" si="36"/>
        <v/>
      </c>
      <c r="E335" s="77"/>
      <c r="F335" s="88" t="str">
        <f t="shared" si="33"/>
        <v/>
      </c>
      <c r="G335" s="88" t="str">
        <f t="shared" si="34"/>
        <v/>
      </c>
      <c r="H335" s="88" t="str">
        <f t="shared" si="35"/>
        <v/>
      </c>
      <c r="I335" s="89" t="str">
        <f>IF(A335="","",SUM(F$30:F335))</f>
        <v/>
      </c>
      <c r="J335" s="89" t="str">
        <f>IF(A335="","",SUM(G$30:G335))</f>
        <v/>
      </c>
      <c r="K335" s="78"/>
    </row>
    <row r="336" spans="1:11" x14ac:dyDescent="0.2">
      <c r="A336" s="87" t="str">
        <f t="shared" si="32"/>
        <v/>
      </c>
      <c r="B336" s="2" t="str">
        <f t="shared" si="22"/>
        <v/>
      </c>
      <c r="C336" s="5" t="str">
        <f t="shared" si="37"/>
        <v/>
      </c>
      <c r="D336" s="99" t="str">
        <f t="shared" si="36"/>
        <v/>
      </c>
      <c r="E336" s="77"/>
      <c r="F336" s="88" t="str">
        <f t="shared" si="33"/>
        <v/>
      </c>
      <c r="G336" s="88" t="str">
        <f t="shared" si="34"/>
        <v/>
      </c>
      <c r="H336" s="88" t="str">
        <f t="shared" si="35"/>
        <v/>
      </c>
      <c r="I336" s="89" t="str">
        <f>IF(A336="","",SUM(F$30:F336))</f>
        <v/>
      </c>
      <c r="J336" s="89" t="str">
        <f>IF(A336="","",SUM(G$30:G336))</f>
        <v/>
      </c>
      <c r="K336" s="78"/>
    </row>
    <row r="337" spans="1:11" x14ac:dyDescent="0.2">
      <c r="A337" s="87" t="str">
        <f t="shared" si="32"/>
        <v/>
      </c>
      <c r="B337" s="2" t="str">
        <f t="shared" si="22"/>
        <v/>
      </c>
      <c r="C337" s="5" t="str">
        <f t="shared" si="37"/>
        <v/>
      </c>
      <c r="D337" s="99" t="str">
        <f t="shared" si="36"/>
        <v/>
      </c>
      <c r="E337" s="77"/>
      <c r="F337" s="88" t="str">
        <f t="shared" si="33"/>
        <v/>
      </c>
      <c r="G337" s="88" t="str">
        <f t="shared" si="34"/>
        <v/>
      </c>
      <c r="H337" s="88" t="str">
        <f t="shared" si="35"/>
        <v/>
      </c>
      <c r="I337" s="89" t="str">
        <f>IF(A337="","",SUM(F$30:F337))</f>
        <v/>
      </c>
      <c r="J337" s="89" t="str">
        <f>IF(A337="","",SUM(G$30:G337))</f>
        <v/>
      </c>
      <c r="K337" s="78"/>
    </row>
    <row r="338" spans="1:11" x14ac:dyDescent="0.2">
      <c r="A338" s="87" t="str">
        <f t="shared" ref="A338:A395" si="38">IF(A337&gt;=nper,"",A337+1)</f>
        <v/>
      </c>
      <c r="B338" s="2" t="str">
        <f t="shared" si="22"/>
        <v/>
      </c>
      <c r="C338" s="5" t="str">
        <f t="shared" si="37"/>
        <v/>
      </c>
      <c r="D338" s="99" t="str">
        <f t="shared" si="36"/>
        <v/>
      </c>
      <c r="E338" s="77"/>
      <c r="F338" s="88" t="str">
        <f t="shared" ref="F338:F395" si="39">IF(A338="","",ROUND(C338/12*H337,2))</f>
        <v/>
      </c>
      <c r="G338" s="88" t="str">
        <f t="shared" ref="G338:G395" si="40">IF(A338="","",D338-F338+E338)</f>
        <v/>
      </c>
      <c r="H338" s="88" t="str">
        <f t="shared" ref="H338:H395" si="41">IF(A338="","",H337-G338)</f>
        <v/>
      </c>
      <c r="I338" s="89" t="str">
        <f>IF(A338="","",SUM(F$30:F338))</f>
        <v/>
      </c>
      <c r="J338" s="89" t="str">
        <f>IF(A338="","",SUM(G$30:G338))</f>
        <v/>
      </c>
      <c r="K338" s="78"/>
    </row>
    <row r="339" spans="1:11" x14ac:dyDescent="0.2">
      <c r="A339" s="87" t="str">
        <f t="shared" si="38"/>
        <v/>
      </c>
      <c r="B339" s="2" t="str">
        <f t="shared" si="22"/>
        <v/>
      </c>
      <c r="C339" s="5" t="str">
        <f t="shared" si="37"/>
        <v/>
      </c>
      <c r="D339" s="99" t="str">
        <f t="shared" si="36"/>
        <v/>
      </c>
      <c r="E339" s="77"/>
      <c r="F339" s="88" t="str">
        <f t="shared" si="39"/>
        <v/>
      </c>
      <c r="G339" s="88" t="str">
        <f t="shared" si="40"/>
        <v/>
      </c>
      <c r="H339" s="88" t="str">
        <f t="shared" si="41"/>
        <v/>
      </c>
      <c r="I339" s="89" t="str">
        <f>IF(A339="","",SUM(F$30:F339))</f>
        <v/>
      </c>
      <c r="J339" s="89" t="str">
        <f>IF(A339="","",SUM(G$30:G339))</f>
        <v/>
      </c>
      <c r="K339" s="78"/>
    </row>
    <row r="340" spans="1:11" x14ac:dyDescent="0.2">
      <c r="A340" s="87" t="str">
        <f t="shared" si="38"/>
        <v/>
      </c>
      <c r="B340" s="2" t="str">
        <f t="shared" si="22"/>
        <v/>
      </c>
      <c r="C340" s="5" t="str">
        <f t="shared" si="37"/>
        <v/>
      </c>
      <c r="D340" s="99" t="str">
        <f t="shared" si="36"/>
        <v/>
      </c>
      <c r="E340" s="77"/>
      <c r="F340" s="88" t="str">
        <f t="shared" si="39"/>
        <v/>
      </c>
      <c r="G340" s="88" t="str">
        <f t="shared" si="40"/>
        <v/>
      </c>
      <c r="H340" s="88" t="str">
        <f t="shared" si="41"/>
        <v/>
      </c>
      <c r="I340" s="89" t="str">
        <f>IF(A340="","",SUM(F$30:F340))</f>
        <v/>
      </c>
      <c r="J340" s="89" t="str">
        <f>IF(A340="","",SUM(G$30:G340))</f>
        <v/>
      </c>
      <c r="K340" s="78"/>
    </row>
    <row r="341" spans="1:11" x14ac:dyDescent="0.2">
      <c r="A341" s="87" t="str">
        <f t="shared" si="38"/>
        <v/>
      </c>
      <c r="B341" s="2" t="str">
        <f t="shared" si="22"/>
        <v/>
      </c>
      <c r="C341" s="5" t="str">
        <f t="shared" si="37"/>
        <v/>
      </c>
      <c r="D341" s="99" t="str">
        <f t="shared" si="36"/>
        <v/>
      </c>
      <c r="E341" s="77"/>
      <c r="F341" s="88" t="str">
        <f t="shared" si="39"/>
        <v/>
      </c>
      <c r="G341" s="88" t="str">
        <f t="shared" si="40"/>
        <v/>
      </c>
      <c r="H341" s="88" t="str">
        <f t="shared" si="41"/>
        <v/>
      </c>
      <c r="I341" s="89" t="str">
        <f>IF(A341="","",SUM(F$30:F341))</f>
        <v/>
      </c>
      <c r="J341" s="89" t="str">
        <f>IF(A341="","",SUM(G$30:G341))</f>
        <v/>
      </c>
      <c r="K341" s="78"/>
    </row>
    <row r="342" spans="1:11" x14ac:dyDescent="0.2">
      <c r="A342" s="87" t="str">
        <f t="shared" si="38"/>
        <v/>
      </c>
      <c r="B342" s="2" t="str">
        <f t="shared" si="22"/>
        <v/>
      </c>
      <c r="C342" s="5" t="str">
        <f t="shared" si="37"/>
        <v/>
      </c>
      <c r="D342" s="99" t="str">
        <f t="shared" si="36"/>
        <v/>
      </c>
      <c r="E342" s="77"/>
      <c r="F342" s="88" t="str">
        <f t="shared" si="39"/>
        <v/>
      </c>
      <c r="G342" s="88" t="str">
        <f t="shared" si="40"/>
        <v/>
      </c>
      <c r="H342" s="88" t="str">
        <f t="shared" si="41"/>
        <v/>
      </c>
      <c r="I342" s="89" t="str">
        <f>IF(A342="","",SUM(F$30:F342))</f>
        <v/>
      </c>
      <c r="J342" s="89" t="str">
        <f>IF(A342="","",SUM(G$30:G342))</f>
        <v/>
      </c>
      <c r="K342" s="78"/>
    </row>
    <row r="343" spans="1:11" x14ac:dyDescent="0.2">
      <c r="A343" s="87" t="str">
        <f t="shared" si="38"/>
        <v/>
      </c>
      <c r="B343" s="2" t="str">
        <f t="shared" si="22"/>
        <v/>
      </c>
      <c r="C343" s="5" t="str">
        <f t="shared" si="37"/>
        <v/>
      </c>
      <c r="D343" s="99" t="str">
        <f t="shared" si="36"/>
        <v/>
      </c>
      <c r="E343" s="77"/>
      <c r="F343" s="88" t="str">
        <f t="shared" si="39"/>
        <v/>
      </c>
      <c r="G343" s="88" t="str">
        <f t="shared" si="40"/>
        <v/>
      </c>
      <c r="H343" s="88" t="str">
        <f t="shared" si="41"/>
        <v/>
      </c>
      <c r="I343" s="89" t="str">
        <f>IF(A343="","",SUM(F$30:F343))</f>
        <v/>
      </c>
      <c r="J343" s="89" t="str">
        <f>IF(A343="","",SUM(G$30:G343))</f>
        <v/>
      </c>
      <c r="K343" s="78"/>
    </row>
    <row r="344" spans="1:11" x14ac:dyDescent="0.2">
      <c r="A344" s="87" t="str">
        <f t="shared" si="38"/>
        <v/>
      </c>
      <c r="B344" s="2" t="str">
        <f t="shared" si="22"/>
        <v/>
      </c>
      <c r="C344" s="5" t="str">
        <f t="shared" si="37"/>
        <v/>
      </c>
      <c r="D344" s="99" t="str">
        <f t="shared" si="36"/>
        <v/>
      </c>
      <c r="E344" s="77"/>
      <c r="F344" s="88" t="str">
        <f t="shared" si="39"/>
        <v/>
      </c>
      <c r="G344" s="88" t="str">
        <f t="shared" si="40"/>
        <v/>
      </c>
      <c r="H344" s="88" t="str">
        <f t="shared" si="41"/>
        <v/>
      </c>
      <c r="I344" s="89" t="str">
        <f>IF(A344="","",SUM(F$30:F344))</f>
        <v/>
      </c>
      <c r="J344" s="89" t="str">
        <f>IF(A344="","",SUM(G$30:G344))</f>
        <v/>
      </c>
      <c r="K344" s="78"/>
    </row>
    <row r="345" spans="1:11" x14ac:dyDescent="0.2">
      <c r="A345" s="87" t="str">
        <f t="shared" si="38"/>
        <v/>
      </c>
      <c r="B345" s="2" t="str">
        <f t="shared" si="22"/>
        <v/>
      </c>
      <c r="C345" s="5" t="str">
        <f t="shared" si="37"/>
        <v/>
      </c>
      <c r="D345" s="99" t="str">
        <f t="shared" si="36"/>
        <v/>
      </c>
      <c r="E345" s="77"/>
      <c r="F345" s="88" t="str">
        <f t="shared" si="39"/>
        <v/>
      </c>
      <c r="G345" s="88" t="str">
        <f t="shared" si="40"/>
        <v/>
      </c>
      <c r="H345" s="88" t="str">
        <f t="shared" si="41"/>
        <v/>
      </c>
      <c r="I345" s="89" t="str">
        <f>IF(A345="","",SUM(F$30:F345))</f>
        <v/>
      </c>
      <c r="J345" s="89" t="str">
        <f>IF(A345="","",SUM(G$30:G345))</f>
        <v/>
      </c>
      <c r="K345" s="78"/>
    </row>
    <row r="346" spans="1:11" x14ac:dyDescent="0.2">
      <c r="A346" s="87" t="str">
        <f t="shared" si="38"/>
        <v/>
      </c>
      <c r="B346" s="2" t="str">
        <f t="shared" si="22"/>
        <v/>
      </c>
      <c r="C346" s="5" t="str">
        <f t="shared" si="37"/>
        <v/>
      </c>
      <c r="D346" s="99" t="str">
        <f t="shared" si="36"/>
        <v/>
      </c>
      <c r="E346" s="77"/>
      <c r="F346" s="88" t="str">
        <f t="shared" si="39"/>
        <v/>
      </c>
      <c r="G346" s="88" t="str">
        <f t="shared" si="40"/>
        <v/>
      </c>
      <c r="H346" s="88" t="str">
        <f t="shared" si="41"/>
        <v/>
      </c>
      <c r="I346" s="89" t="str">
        <f>IF(A346="","",SUM(F$30:F346))</f>
        <v/>
      </c>
      <c r="J346" s="89" t="str">
        <f>IF(A346="","",SUM(G$30:G346))</f>
        <v/>
      </c>
      <c r="K346" s="78"/>
    </row>
    <row r="347" spans="1:11" x14ac:dyDescent="0.2">
      <c r="A347" s="87" t="str">
        <f t="shared" si="38"/>
        <v/>
      </c>
      <c r="B347" s="2" t="str">
        <f t="shared" si="22"/>
        <v/>
      </c>
      <c r="C347" s="5" t="str">
        <f t="shared" si="37"/>
        <v/>
      </c>
      <c r="D347" s="99" t="str">
        <f t="shared" si="36"/>
        <v/>
      </c>
      <c r="E347" s="77"/>
      <c r="F347" s="88" t="str">
        <f t="shared" si="39"/>
        <v/>
      </c>
      <c r="G347" s="88" t="str">
        <f t="shared" si="40"/>
        <v/>
      </c>
      <c r="H347" s="88" t="str">
        <f t="shared" si="41"/>
        <v/>
      </c>
      <c r="I347" s="89" t="str">
        <f>IF(A347="","",SUM(F$30:F347))</f>
        <v/>
      </c>
      <c r="J347" s="89" t="str">
        <f>IF(A347="","",SUM(G$30:G347))</f>
        <v/>
      </c>
      <c r="K347" s="78"/>
    </row>
    <row r="348" spans="1:11" x14ac:dyDescent="0.2">
      <c r="A348" s="87" t="str">
        <f t="shared" si="38"/>
        <v/>
      </c>
      <c r="B348" s="2" t="str">
        <f t="shared" si="22"/>
        <v/>
      </c>
      <c r="C348" s="5" t="str">
        <f t="shared" si="37"/>
        <v/>
      </c>
      <c r="D348" s="99" t="str">
        <f t="shared" si="36"/>
        <v/>
      </c>
      <c r="E348" s="77"/>
      <c r="F348" s="88" t="str">
        <f t="shared" si="39"/>
        <v/>
      </c>
      <c r="G348" s="88" t="str">
        <f t="shared" si="40"/>
        <v/>
      </c>
      <c r="H348" s="88" t="str">
        <f t="shared" si="41"/>
        <v/>
      </c>
      <c r="I348" s="89" t="str">
        <f>IF(A348="","",SUM(F$30:F348))</f>
        <v/>
      </c>
      <c r="J348" s="89" t="str">
        <f>IF(A348="","",SUM(G$30:G348))</f>
        <v/>
      </c>
      <c r="K348" s="78"/>
    </row>
    <row r="349" spans="1:11" x14ac:dyDescent="0.2">
      <c r="A349" s="87" t="str">
        <f t="shared" si="38"/>
        <v/>
      </c>
      <c r="B349" s="2" t="str">
        <f t="shared" si="22"/>
        <v/>
      </c>
      <c r="C349" s="5" t="str">
        <f t="shared" si="37"/>
        <v/>
      </c>
      <c r="D349" s="99" t="str">
        <f t="shared" si="36"/>
        <v/>
      </c>
      <c r="E349" s="77"/>
      <c r="F349" s="88" t="str">
        <f t="shared" si="39"/>
        <v/>
      </c>
      <c r="G349" s="88" t="str">
        <f t="shared" si="40"/>
        <v/>
      </c>
      <c r="H349" s="88" t="str">
        <f t="shared" si="41"/>
        <v/>
      </c>
      <c r="I349" s="89" t="str">
        <f>IF(A349="","",SUM(F$30:F349))</f>
        <v/>
      </c>
      <c r="J349" s="89" t="str">
        <f>IF(A349="","",SUM(G$30:G349))</f>
        <v/>
      </c>
      <c r="K349" s="78"/>
    </row>
    <row r="350" spans="1:11" x14ac:dyDescent="0.2">
      <c r="A350" s="87" t="str">
        <f t="shared" si="38"/>
        <v/>
      </c>
      <c r="B350" s="2" t="str">
        <f t="shared" si="22"/>
        <v/>
      </c>
      <c r="C350" s="5" t="str">
        <f t="shared" si="37"/>
        <v/>
      </c>
      <c r="D350" s="99" t="str">
        <f t="shared" ref="D350:D413" si="42">IF(A350="","",MIN(ROUND(IF(A350=1,$D$11,IF(C350=C349,D349,-PMT(C350/12,nper-A350+1,H349))),2),H349+ROUND(C350/12*H349,2)))</f>
        <v/>
      </c>
      <c r="E350" s="77"/>
      <c r="F350" s="88" t="str">
        <f t="shared" si="39"/>
        <v/>
      </c>
      <c r="G350" s="88" t="str">
        <f t="shared" si="40"/>
        <v/>
      </c>
      <c r="H350" s="88" t="str">
        <f t="shared" si="41"/>
        <v/>
      </c>
      <c r="I350" s="89" t="str">
        <f>IF(A350="","",SUM(F$30:F350))</f>
        <v/>
      </c>
      <c r="J350" s="89" t="str">
        <f>IF(A350="","",SUM(G$30:G350))</f>
        <v/>
      </c>
      <c r="K350" s="78"/>
    </row>
    <row r="351" spans="1:11" x14ac:dyDescent="0.2">
      <c r="A351" s="87" t="str">
        <f t="shared" si="38"/>
        <v/>
      </c>
      <c r="B351" s="2" t="str">
        <f t="shared" si="22"/>
        <v/>
      </c>
      <c r="C351" s="5" t="str">
        <f t="shared" ref="C351:C414" si="43">IF(A351="","",IF(A351&lt;=$D$15*12,IF(C350&lt;&gt;$D$8,C350,$D$8),MIN($D$18,IF(MOD((A351-$D$15*12)-1,$D$16)=0,C350+$D$17,C350))))</f>
        <v/>
      </c>
      <c r="D351" s="99" t="str">
        <f t="shared" si="42"/>
        <v/>
      </c>
      <c r="E351" s="77"/>
      <c r="F351" s="88" t="str">
        <f t="shared" si="39"/>
        <v/>
      </c>
      <c r="G351" s="88" t="str">
        <f t="shared" si="40"/>
        <v/>
      </c>
      <c r="H351" s="88" t="str">
        <f t="shared" si="41"/>
        <v/>
      </c>
      <c r="I351" s="89" t="str">
        <f>IF(A351="","",SUM(F$30:F351))</f>
        <v/>
      </c>
      <c r="J351" s="89" t="str">
        <f>IF(A351="","",SUM(G$30:G351))</f>
        <v/>
      </c>
      <c r="K351" s="78"/>
    </row>
    <row r="352" spans="1:11" x14ac:dyDescent="0.2">
      <c r="A352" s="87" t="str">
        <f t="shared" si="38"/>
        <v/>
      </c>
      <c r="B352" s="2" t="str">
        <f t="shared" si="22"/>
        <v/>
      </c>
      <c r="C352" s="5" t="str">
        <f t="shared" si="43"/>
        <v/>
      </c>
      <c r="D352" s="99" t="str">
        <f t="shared" si="42"/>
        <v/>
      </c>
      <c r="E352" s="77"/>
      <c r="F352" s="88" t="str">
        <f t="shared" si="39"/>
        <v/>
      </c>
      <c r="G352" s="88" t="str">
        <f t="shared" si="40"/>
        <v/>
      </c>
      <c r="H352" s="88" t="str">
        <f t="shared" si="41"/>
        <v/>
      </c>
      <c r="I352" s="89" t="str">
        <f>IF(A352="","",SUM(F$30:F352))</f>
        <v/>
      </c>
      <c r="J352" s="89" t="str">
        <f>IF(A352="","",SUM(G$30:G352))</f>
        <v/>
      </c>
      <c r="K352" s="78"/>
    </row>
    <row r="353" spans="1:11" x14ac:dyDescent="0.2">
      <c r="A353" s="87" t="str">
        <f t="shared" si="38"/>
        <v/>
      </c>
      <c r="B353" s="2" t="str">
        <f t="shared" si="22"/>
        <v/>
      </c>
      <c r="C353" s="5" t="str">
        <f t="shared" si="43"/>
        <v/>
      </c>
      <c r="D353" s="99" t="str">
        <f t="shared" si="42"/>
        <v/>
      </c>
      <c r="E353" s="77"/>
      <c r="F353" s="88" t="str">
        <f t="shared" si="39"/>
        <v/>
      </c>
      <c r="G353" s="88" t="str">
        <f t="shared" si="40"/>
        <v/>
      </c>
      <c r="H353" s="88" t="str">
        <f t="shared" si="41"/>
        <v/>
      </c>
      <c r="I353" s="89" t="str">
        <f>IF(A353="","",SUM(F$30:F353))</f>
        <v/>
      </c>
      <c r="J353" s="89" t="str">
        <f>IF(A353="","",SUM(G$30:G353))</f>
        <v/>
      </c>
      <c r="K353" s="78"/>
    </row>
    <row r="354" spans="1:11" x14ac:dyDescent="0.2">
      <c r="A354" s="87" t="str">
        <f t="shared" si="38"/>
        <v/>
      </c>
      <c r="B354" s="2" t="str">
        <f t="shared" si="22"/>
        <v/>
      </c>
      <c r="C354" s="5" t="str">
        <f t="shared" si="43"/>
        <v/>
      </c>
      <c r="D354" s="99" t="str">
        <f t="shared" si="42"/>
        <v/>
      </c>
      <c r="E354" s="77"/>
      <c r="F354" s="88" t="str">
        <f t="shared" si="39"/>
        <v/>
      </c>
      <c r="G354" s="88" t="str">
        <f t="shared" si="40"/>
        <v/>
      </c>
      <c r="H354" s="88" t="str">
        <f t="shared" si="41"/>
        <v/>
      </c>
      <c r="I354" s="89" t="str">
        <f>IF(A354="","",SUM(F$30:F354))</f>
        <v/>
      </c>
      <c r="J354" s="89" t="str">
        <f>IF(A354="","",SUM(G$30:G354))</f>
        <v/>
      </c>
      <c r="K354" s="78"/>
    </row>
    <row r="355" spans="1:11" x14ac:dyDescent="0.2">
      <c r="A355" s="87" t="str">
        <f t="shared" si="38"/>
        <v/>
      </c>
      <c r="B355" s="2" t="str">
        <f t="shared" si="22"/>
        <v/>
      </c>
      <c r="C355" s="5" t="str">
        <f t="shared" si="43"/>
        <v/>
      </c>
      <c r="D355" s="99" t="str">
        <f t="shared" si="42"/>
        <v/>
      </c>
      <c r="E355" s="77"/>
      <c r="F355" s="88" t="str">
        <f t="shared" si="39"/>
        <v/>
      </c>
      <c r="G355" s="88" t="str">
        <f t="shared" si="40"/>
        <v/>
      </c>
      <c r="H355" s="88" t="str">
        <f t="shared" si="41"/>
        <v/>
      </c>
      <c r="I355" s="89" t="str">
        <f>IF(A355="","",SUM(F$30:F355))</f>
        <v/>
      </c>
      <c r="J355" s="89" t="str">
        <f>IF(A355="","",SUM(G$30:G355))</f>
        <v/>
      </c>
      <c r="K355" s="78"/>
    </row>
    <row r="356" spans="1:11" x14ac:dyDescent="0.2">
      <c r="A356" s="87" t="str">
        <f t="shared" si="38"/>
        <v/>
      </c>
      <c r="B356" s="2" t="str">
        <f t="shared" si="22"/>
        <v/>
      </c>
      <c r="C356" s="5" t="str">
        <f t="shared" si="43"/>
        <v/>
      </c>
      <c r="D356" s="99" t="str">
        <f t="shared" si="42"/>
        <v/>
      </c>
      <c r="E356" s="77"/>
      <c r="F356" s="88" t="str">
        <f t="shared" si="39"/>
        <v/>
      </c>
      <c r="G356" s="88" t="str">
        <f t="shared" si="40"/>
        <v/>
      </c>
      <c r="H356" s="88" t="str">
        <f t="shared" si="41"/>
        <v/>
      </c>
      <c r="I356" s="89" t="str">
        <f>IF(A356="","",SUM(F$30:F356))</f>
        <v/>
      </c>
      <c r="J356" s="89" t="str">
        <f>IF(A356="","",SUM(G$30:G356))</f>
        <v/>
      </c>
      <c r="K356" s="78"/>
    </row>
    <row r="357" spans="1:11" x14ac:dyDescent="0.2">
      <c r="A357" s="87" t="str">
        <f t="shared" si="38"/>
        <v/>
      </c>
      <c r="B357" s="2" t="str">
        <f t="shared" si="22"/>
        <v/>
      </c>
      <c r="C357" s="5" t="str">
        <f t="shared" si="43"/>
        <v/>
      </c>
      <c r="D357" s="99" t="str">
        <f t="shared" si="42"/>
        <v/>
      </c>
      <c r="E357" s="77"/>
      <c r="F357" s="88" t="str">
        <f t="shared" si="39"/>
        <v/>
      </c>
      <c r="G357" s="88" t="str">
        <f t="shared" si="40"/>
        <v/>
      </c>
      <c r="H357" s="88" t="str">
        <f t="shared" si="41"/>
        <v/>
      </c>
      <c r="I357" s="89" t="str">
        <f>IF(A357="","",SUM(F$30:F357))</f>
        <v/>
      </c>
      <c r="J357" s="89" t="str">
        <f>IF(A357="","",SUM(G$30:G357))</f>
        <v/>
      </c>
      <c r="K357" s="78"/>
    </row>
    <row r="358" spans="1:11" x14ac:dyDescent="0.2">
      <c r="A358" s="87" t="str">
        <f t="shared" si="38"/>
        <v/>
      </c>
      <c r="B358" s="2" t="str">
        <f t="shared" si="22"/>
        <v/>
      </c>
      <c r="C358" s="5" t="str">
        <f t="shared" si="43"/>
        <v/>
      </c>
      <c r="D358" s="99" t="str">
        <f t="shared" si="42"/>
        <v/>
      </c>
      <c r="E358" s="77"/>
      <c r="F358" s="88" t="str">
        <f t="shared" si="39"/>
        <v/>
      </c>
      <c r="G358" s="88" t="str">
        <f t="shared" si="40"/>
        <v/>
      </c>
      <c r="H358" s="88" t="str">
        <f t="shared" si="41"/>
        <v/>
      </c>
      <c r="I358" s="89" t="str">
        <f>IF(A358="","",SUM(F$30:F358))</f>
        <v/>
      </c>
      <c r="J358" s="89" t="str">
        <f>IF(A358="","",SUM(G$30:G358))</f>
        <v/>
      </c>
      <c r="K358" s="78"/>
    </row>
    <row r="359" spans="1:11" x14ac:dyDescent="0.2">
      <c r="A359" s="87" t="str">
        <f t="shared" si="38"/>
        <v/>
      </c>
      <c r="B359" s="2" t="str">
        <f t="shared" si="22"/>
        <v/>
      </c>
      <c r="C359" s="5" t="str">
        <f t="shared" si="43"/>
        <v/>
      </c>
      <c r="D359" s="99" t="str">
        <f t="shared" si="42"/>
        <v/>
      </c>
      <c r="E359" s="77"/>
      <c r="F359" s="88" t="str">
        <f t="shared" si="39"/>
        <v/>
      </c>
      <c r="G359" s="88" t="str">
        <f t="shared" si="40"/>
        <v/>
      </c>
      <c r="H359" s="88" t="str">
        <f t="shared" si="41"/>
        <v/>
      </c>
      <c r="I359" s="89" t="str">
        <f>IF(A359="","",SUM(F$30:F359))</f>
        <v/>
      </c>
      <c r="J359" s="89" t="str">
        <f>IF(A359="","",SUM(G$30:G359))</f>
        <v/>
      </c>
      <c r="K359" s="78"/>
    </row>
    <row r="360" spans="1:11" x14ac:dyDescent="0.2">
      <c r="A360" s="87" t="str">
        <f t="shared" si="38"/>
        <v/>
      </c>
      <c r="B360" s="2" t="str">
        <f t="shared" si="22"/>
        <v/>
      </c>
      <c r="C360" s="5" t="str">
        <f t="shared" si="43"/>
        <v/>
      </c>
      <c r="D360" s="99" t="str">
        <f t="shared" si="42"/>
        <v/>
      </c>
      <c r="E360" s="77"/>
      <c r="F360" s="88" t="str">
        <f t="shared" si="39"/>
        <v/>
      </c>
      <c r="G360" s="88" t="str">
        <f t="shared" si="40"/>
        <v/>
      </c>
      <c r="H360" s="88" t="str">
        <f t="shared" si="41"/>
        <v/>
      </c>
      <c r="I360" s="89" t="str">
        <f>IF(A360="","",SUM(F$30:F360))</f>
        <v/>
      </c>
      <c r="J360" s="89" t="str">
        <f>IF(A360="","",SUM(G$30:G360))</f>
        <v/>
      </c>
      <c r="K360" s="78"/>
    </row>
    <row r="361" spans="1:11" x14ac:dyDescent="0.2">
      <c r="A361" s="87" t="str">
        <f t="shared" si="38"/>
        <v/>
      </c>
      <c r="B361" s="2" t="str">
        <f t="shared" si="22"/>
        <v/>
      </c>
      <c r="C361" s="5" t="str">
        <f t="shared" si="43"/>
        <v/>
      </c>
      <c r="D361" s="99" t="str">
        <f t="shared" si="42"/>
        <v/>
      </c>
      <c r="E361" s="77"/>
      <c r="F361" s="88" t="str">
        <f t="shared" si="39"/>
        <v/>
      </c>
      <c r="G361" s="88" t="str">
        <f t="shared" si="40"/>
        <v/>
      </c>
      <c r="H361" s="88" t="str">
        <f t="shared" si="41"/>
        <v/>
      </c>
      <c r="I361" s="89" t="str">
        <f>IF(A361="","",SUM(F$30:F361))</f>
        <v/>
      </c>
      <c r="J361" s="89" t="str">
        <f>IF(A361="","",SUM(G$30:G361))</f>
        <v/>
      </c>
      <c r="K361" s="78"/>
    </row>
    <row r="362" spans="1:11" x14ac:dyDescent="0.2">
      <c r="A362" s="87" t="str">
        <f t="shared" si="38"/>
        <v/>
      </c>
      <c r="B362" s="2" t="str">
        <f t="shared" si="22"/>
        <v/>
      </c>
      <c r="C362" s="5" t="str">
        <f t="shared" si="43"/>
        <v/>
      </c>
      <c r="D362" s="99" t="str">
        <f t="shared" si="42"/>
        <v/>
      </c>
      <c r="E362" s="77"/>
      <c r="F362" s="88" t="str">
        <f t="shared" si="39"/>
        <v/>
      </c>
      <c r="G362" s="88" t="str">
        <f t="shared" si="40"/>
        <v/>
      </c>
      <c r="H362" s="88" t="str">
        <f t="shared" si="41"/>
        <v/>
      </c>
      <c r="I362" s="89" t="str">
        <f>IF(A362="","",SUM(F$30:F362))</f>
        <v/>
      </c>
      <c r="J362" s="89" t="str">
        <f>IF(A362="","",SUM(G$30:G362))</f>
        <v/>
      </c>
      <c r="K362" s="78"/>
    </row>
    <row r="363" spans="1:11" x14ac:dyDescent="0.2">
      <c r="A363" s="87" t="str">
        <f t="shared" si="38"/>
        <v/>
      </c>
      <c r="B363" s="2" t="str">
        <f t="shared" si="22"/>
        <v/>
      </c>
      <c r="C363" s="5" t="str">
        <f t="shared" si="43"/>
        <v/>
      </c>
      <c r="D363" s="99" t="str">
        <f t="shared" si="42"/>
        <v/>
      </c>
      <c r="E363" s="77"/>
      <c r="F363" s="88" t="str">
        <f t="shared" si="39"/>
        <v/>
      </c>
      <c r="G363" s="88" t="str">
        <f t="shared" si="40"/>
        <v/>
      </c>
      <c r="H363" s="88" t="str">
        <f t="shared" si="41"/>
        <v/>
      </c>
      <c r="I363" s="89" t="str">
        <f>IF(A363="","",SUM(F$30:F363))</f>
        <v/>
      </c>
      <c r="J363" s="89" t="str">
        <f>IF(A363="","",SUM(G$30:G363))</f>
        <v/>
      </c>
      <c r="K363" s="78"/>
    </row>
    <row r="364" spans="1:11" x14ac:dyDescent="0.2">
      <c r="A364" s="87" t="str">
        <f t="shared" si="38"/>
        <v/>
      </c>
      <c r="B364" s="2" t="str">
        <f t="shared" si="22"/>
        <v/>
      </c>
      <c r="C364" s="5" t="str">
        <f t="shared" si="43"/>
        <v/>
      </c>
      <c r="D364" s="99" t="str">
        <f t="shared" si="42"/>
        <v/>
      </c>
      <c r="E364" s="77"/>
      <c r="F364" s="88" t="str">
        <f t="shared" si="39"/>
        <v/>
      </c>
      <c r="G364" s="88" t="str">
        <f t="shared" si="40"/>
        <v/>
      </c>
      <c r="H364" s="88" t="str">
        <f t="shared" si="41"/>
        <v/>
      </c>
      <c r="I364" s="89" t="str">
        <f>IF(A364="","",SUM(F$30:F364))</f>
        <v/>
      </c>
      <c r="J364" s="89" t="str">
        <f>IF(A364="","",SUM(G$30:G364))</f>
        <v/>
      </c>
      <c r="K364" s="78"/>
    </row>
    <row r="365" spans="1:11" x14ac:dyDescent="0.2">
      <c r="A365" s="87" t="str">
        <f t="shared" si="38"/>
        <v/>
      </c>
      <c r="B365" s="2" t="str">
        <f t="shared" si="22"/>
        <v/>
      </c>
      <c r="C365" s="5" t="str">
        <f t="shared" si="43"/>
        <v/>
      </c>
      <c r="D365" s="99" t="str">
        <f t="shared" si="42"/>
        <v/>
      </c>
      <c r="E365" s="77"/>
      <c r="F365" s="88" t="str">
        <f t="shared" si="39"/>
        <v/>
      </c>
      <c r="G365" s="88" t="str">
        <f t="shared" si="40"/>
        <v/>
      </c>
      <c r="H365" s="88" t="str">
        <f t="shared" si="41"/>
        <v/>
      </c>
      <c r="I365" s="89" t="str">
        <f>IF(A365="","",SUM(F$30:F365))</f>
        <v/>
      </c>
      <c r="J365" s="89" t="str">
        <f>IF(A365="","",SUM(G$30:G365))</f>
        <v/>
      </c>
      <c r="K365" s="78"/>
    </row>
    <row r="366" spans="1:11" x14ac:dyDescent="0.2">
      <c r="A366" s="87" t="str">
        <f t="shared" si="38"/>
        <v/>
      </c>
      <c r="B366" s="2" t="str">
        <f t="shared" si="22"/>
        <v/>
      </c>
      <c r="C366" s="5" t="str">
        <f t="shared" si="43"/>
        <v/>
      </c>
      <c r="D366" s="99" t="str">
        <f t="shared" si="42"/>
        <v/>
      </c>
      <c r="E366" s="77"/>
      <c r="F366" s="88" t="str">
        <f t="shared" si="39"/>
        <v/>
      </c>
      <c r="G366" s="88" t="str">
        <f t="shared" si="40"/>
        <v/>
      </c>
      <c r="H366" s="88" t="str">
        <f t="shared" si="41"/>
        <v/>
      </c>
      <c r="I366" s="89" t="str">
        <f>IF(A366="","",SUM(F$30:F366))</f>
        <v/>
      </c>
      <c r="J366" s="89" t="str">
        <f>IF(A366="","",SUM(G$30:G366))</f>
        <v/>
      </c>
      <c r="K366" s="78"/>
    </row>
    <row r="367" spans="1:11" x14ac:dyDescent="0.2">
      <c r="A367" s="87" t="str">
        <f t="shared" si="38"/>
        <v/>
      </c>
      <c r="B367" s="2" t="str">
        <f t="shared" si="22"/>
        <v/>
      </c>
      <c r="C367" s="5" t="str">
        <f t="shared" si="43"/>
        <v/>
      </c>
      <c r="D367" s="99" t="str">
        <f t="shared" si="42"/>
        <v/>
      </c>
      <c r="E367" s="77"/>
      <c r="F367" s="88" t="str">
        <f t="shared" si="39"/>
        <v/>
      </c>
      <c r="G367" s="88" t="str">
        <f t="shared" si="40"/>
        <v/>
      </c>
      <c r="H367" s="88" t="str">
        <f t="shared" si="41"/>
        <v/>
      </c>
      <c r="I367" s="89" t="str">
        <f>IF(A367="","",SUM(F$30:F367))</f>
        <v/>
      </c>
      <c r="J367" s="89" t="str">
        <f>IF(A367="","",SUM(G$30:G367))</f>
        <v/>
      </c>
      <c r="K367" s="78"/>
    </row>
    <row r="368" spans="1:11" x14ac:dyDescent="0.2">
      <c r="A368" s="87" t="str">
        <f t="shared" si="38"/>
        <v/>
      </c>
      <c r="B368" s="2" t="str">
        <f t="shared" si="22"/>
        <v/>
      </c>
      <c r="C368" s="5" t="str">
        <f t="shared" si="43"/>
        <v/>
      </c>
      <c r="D368" s="99" t="str">
        <f t="shared" si="42"/>
        <v/>
      </c>
      <c r="E368" s="77"/>
      <c r="F368" s="88" t="str">
        <f t="shared" si="39"/>
        <v/>
      </c>
      <c r="G368" s="88" t="str">
        <f t="shared" si="40"/>
        <v/>
      </c>
      <c r="H368" s="88" t="str">
        <f t="shared" si="41"/>
        <v/>
      </c>
      <c r="I368" s="89" t="str">
        <f>IF(A368="","",SUM(F$30:F368))</f>
        <v/>
      </c>
      <c r="J368" s="89" t="str">
        <f>IF(A368="","",SUM(G$30:G368))</f>
        <v/>
      </c>
      <c r="K368" s="78"/>
    </row>
    <row r="369" spans="1:11" x14ac:dyDescent="0.2">
      <c r="A369" s="87" t="str">
        <f t="shared" si="38"/>
        <v/>
      </c>
      <c r="B369" s="2" t="str">
        <f t="shared" si="22"/>
        <v/>
      </c>
      <c r="C369" s="5" t="str">
        <f t="shared" si="43"/>
        <v/>
      </c>
      <c r="D369" s="99" t="str">
        <f t="shared" si="42"/>
        <v/>
      </c>
      <c r="E369" s="77"/>
      <c r="F369" s="88" t="str">
        <f t="shared" si="39"/>
        <v/>
      </c>
      <c r="G369" s="88" t="str">
        <f t="shared" si="40"/>
        <v/>
      </c>
      <c r="H369" s="88" t="str">
        <f t="shared" si="41"/>
        <v/>
      </c>
      <c r="I369" s="89" t="str">
        <f>IF(A369="","",SUM(F$30:F369))</f>
        <v/>
      </c>
      <c r="J369" s="89" t="str">
        <f>IF(A369="","",SUM(G$30:G369))</f>
        <v/>
      </c>
      <c r="K369" s="78"/>
    </row>
    <row r="370" spans="1:11" x14ac:dyDescent="0.2">
      <c r="A370" s="87" t="str">
        <f t="shared" si="38"/>
        <v/>
      </c>
      <c r="B370" s="2" t="str">
        <f t="shared" si="22"/>
        <v/>
      </c>
      <c r="C370" s="5" t="str">
        <f t="shared" si="43"/>
        <v/>
      </c>
      <c r="D370" s="99" t="str">
        <f t="shared" si="42"/>
        <v/>
      </c>
      <c r="E370" s="77"/>
      <c r="F370" s="88" t="str">
        <f t="shared" si="39"/>
        <v/>
      </c>
      <c r="G370" s="88" t="str">
        <f t="shared" si="40"/>
        <v/>
      </c>
      <c r="H370" s="88" t="str">
        <f t="shared" si="41"/>
        <v/>
      </c>
      <c r="I370" s="89" t="str">
        <f>IF(A370="","",SUM(F$30:F370))</f>
        <v/>
      </c>
      <c r="J370" s="89" t="str">
        <f>IF(A370="","",SUM(G$30:G370))</f>
        <v/>
      </c>
      <c r="K370" s="78"/>
    </row>
    <row r="371" spans="1:11" x14ac:dyDescent="0.2">
      <c r="A371" s="87" t="str">
        <f t="shared" si="38"/>
        <v/>
      </c>
      <c r="B371" s="2" t="str">
        <f t="shared" si="22"/>
        <v/>
      </c>
      <c r="C371" s="5" t="str">
        <f t="shared" si="43"/>
        <v/>
      </c>
      <c r="D371" s="99" t="str">
        <f t="shared" si="42"/>
        <v/>
      </c>
      <c r="E371" s="77"/>
      <c r="F371" s="88" t="str">
        <f t="shared" si="39"/>
        <v/>
      </c>
      <c r="G371" s="88" t="str">
        <f t="shared" si="40"/>
        <v/>
      </c>
      <c r="H371" s="88" t="str">
        <f t="shared" si="41"/>
        <v/>
      </c>
      <c r="I371" s="89" t="str">
        <f>IF(A371="","",SUM(F$30:F371))</f>
        <v/>
      </c>
      <c r="J371" s="89" t="str">
        <f>IF(A371="","",SUM(G$30:G371))</f>
        <v/>
      </c>
      <c r="K371" s="78"/>
    </row>
    <row r="372" spans="1:11" x14ac:dyDescent="0.2">
      <c r="A372" s="87" t="str">
        <f t="shared" si="38"/>
        <v/>
      </c>
      <c r="B372" s="2" t="str">
        <f t="shared" si="22"/>
        <v/>
      </c>
      <c r="C372" s="5" t="str">
        <f t="shared" si="43"/>
        <v/>
      </c>
      <c r="D372" s="99" t="str">
        <f t="shared" si="42"/>
        <v/>
      </c>
      <c r="E372" s="77"/>
      <c r="F372" s="88" t="str">
        <f t="shared" si="39"/>
        <v/>
      </c>
      <c r="G372" s="88" t="str">
        <f t="shared" si="40"/>
        <v/>
      </c>
      <c r="H372" s="88" t="str">
        <f t="shared" si="41"/>
        <v/>
      </c>
      <c r="I372" s="89" t="str">
        <f>IF(A372="","",SUM(F$30:F372))</f>
        <v/>
      </c>
      <c r="J372" s="89" t="str">
        <f>IF(A372="","",SUM(G$30:G372))</f>
        <v/>
      </c>
      <c r="K372" s="78"/>
    </row>
    <row r="373" spans="1:11" x14ac:dyDescent="0.2">
      <c r="A373" s="87" t="str">
        <f t="shared" si="38"/>
        <v/>
      </c>
      <c r="B373" s="2" t="str">
        <f t="shared" si="22"/>
        <v/>
      </c>
      <c r="C373" s="5" t="str">
        <f t="shared" si="43"/>
        <v/>
      </c>
      <c r="D373" s="99" t="str">
        <f t="shared" si="42"/>
        <v/>
      </c>
      <c r="E373" s="77"/>
      <c r="F373" s="88" t="str">
        <f t="shared" si="39"/>
        <v/>
      </c>
      <c r="G373" s="88" t="str">
        <f t="shared" si="40"/>
        <v/>
      </c>
      <c r="H373" s="88" t="str">
        <f t="shared" si="41"/>
        <v/>
      </c>
      <c r="I373" s="89" t="str">
        <f>IF(A373="","",SUM(F$30:F373))</f>
        <v/>
      </c>
      <c r="J373" s="89" t="str">
        <f>IF(A373="","",SUM(G$30:G373))</f>
        <v/>
      </c>
      <c r="K373" s="78"/>
    </row>
    <row r="374" spans="1:11" x14ac:dyDescent="0.2">
      <c r="A374" s="87" t="str">
        <f t="shared" si="38"/>
        <v/>
      </c>
      <c r="B374" s="2" t="str">
        <f t="shared" si="22"/>
        <v/>
      </c>
      <c r="C374" s="5" t="str">
        <f t="shared" si="43"/>
        <v/>
      </c>
      <c r="D374" s="99" t="str">
        <f t="shared" si="42"/>
        <v/>
      </c>
      <c r="E374" s="77"/>
      <c r="F374" s="88" t="str">
        <f t="shared" si="39"/>
        <v/>
      </c>
      <c r="G374" s="88" t="str">
        <f t="shared" si="40"/>
        <v/>
      </c>
      <c r="H374" s="88" t="str">
        <f t="shared" si="41"/>
        <v/>
      </c>
      <c r="I374" s="89" t="str">
        <f>IF(A374="","",SUM(F$30:F374))</f>
        <v/>
      </c>
      <c r="J374" s="89" t="str">
        <f>IF(A374="","",SUM(G$30:G374))</f>
        <v/>
      </c>
      <c r="K374" s="78"/>
    </row>
    <row r="375" spans="1:11" x14ac:dyDescent="0.2">
      <c r="A375" s="87" t="str">
        <f t="shared" si="38"/>
        <v/>
      </c>
      <c r="B375" s="2" t="str">
        <f t="shared" si="22"/>
        <v/>
      </c>
      <c r="C375" s="5" t="str">
        <f t="shared" si="43"/>
        <v/>
      </c>
      <c r="D375" s="99" t="str">
        <f t="shared" si="42"/>
        <v/>
      </c>
      <c r="E375" s="77"/>
      <c r="F375" s="88" t="str">
        <f t="shared" si="39"/>
        <v/>
      </c>
      <c r="G375" s="88" t="str">
        <f t="shared" si="40"/>
        <v/>
      </c>
      <c r="H375" s="88" t="str">
        <f t="shared" si="41"/>
        <v/>
      </c>
      <c r="I375" s="89" t="str">
        <f>IF(A375="","",SUM(F$30:F375))</f>
        <v/>
      </c>
      <c r="J375" s="89" t="str">
        <f>IF(A375="","",SUM(G$30:G375))</f>
        <v/>
      </c>
      <c r="K375" s="78"/>
    </row>
    <row r="376" spans="1:11" x14ac:dyDescent="0.2">
      <c r="A376" s="87" t="str">
        <f t="shared" si="38"/>
        <v/>
      </c>
      <c r="B376" s="2" t="str">
        <f t="shared" si="22"/>
        <v/>
      </c>
      <c r="C376" s="5" t="str">
        <f t="shared" si="43"/>
        <v/>
      </c>
      <c r="D376" s="99" t="str">
        <f t="shared" si="42"/>
        <v/>
      </c>
      <c r="E376" s="77"/>
      <c r="F376" s="88" t="str">
        <f t="shared" si="39"/>
        <v/>
      </c>
      <c r="G376" s="88" t="str">
        <f t="shared" si="40"/>
        <v/>
      </c>
      <c r="H376" s="88" t="str">
        <f t="shared" si="41"/>
        <v/>
      </c>
      <c r="I376" s="89" t="str">
        <f>IF(A376="","",SUM(F$30:F376))</f>
        <v/>
      </c>
      <c r="J376" s="89" t="str">
        <f>IF(A376="","",SUM(G$30:G376))</f>
        <v/>
      </c>
      <c r="K376" s="78"/>
    </row>
    <row r="377" spans="1:11" x14ac:dyDescent="0.2">
      <c r="A377" s="87" t="str">
        <f t="shared" si="38"/>
        <v/>
      </c>
      <c r="B377" s="2" t="str">
        <f t="shared" si="22"/>
        <v/>
      </c>
      <c r="C377" s="5" t="str">
        <f t="shared" si="43"/>
        <v/>
      </c>
      <c r="D377" s="99" t="str">
        <f t="shared" si="42"/>
        <v/>
      </c>
      <c r="E377" s="77"/>
      <c r="F377" s="88" t="str">
        <f t="shared" si="39"/>
        <v/>
      </c>
      <c r="G377" s="88" t="str">
        <f t="shared" si="40"/>
        <v/>
      </c>
      <c r="H377" s="88" t="str">
        <f t="shared" si="41"/>
        <v/>
      </c>
      <c r="I377" s="89" t="str">
        <f>IF(A377="","",SUM(F$30:F377))</f>
        <v/>
      </c>
      <c r="J377" s="89" t="str">
        <f>IF(A377="","",SUM(G$30:G377))</f>
        <v/>
      </c>
      <c r="K377" s="78"/>
    </row>
    <row r="378" spans="1:11" x14ac:dyDescent="0.2">
      <c r="A378" s="87" t="str">
        <f t="shared" si="38"/>
        <v/>
      </c>
      <c r="B378" s="2" t="str">
        <f t="shared" si="22"/>
        <v/>
      </c>
      <c r="C378" s="5" t="str">
        <f t="shared" si="43"/>
        <v/>
      </c>
      <c r="D378" s="99" t="str">
        <f t="shared" si="42"/>
        <v/>
      </c>
      <c r="E378" s="77"/>
      <c r="F378" s="88" t="str">
        <f t="shared" si="39"/>
        <v/>
      </c>
      <c r="G378" s="88" t="str">
        <f t="shared" si="40"/>
        <v/>
      </c>
      <c r="H378" s="88" t="str">
        <f t="shared" si="41"/>
        <v/>
      </c>
      <c r="I378" s="89" t="str">
        <f>IF(A378="","",SUM(F$30:F378))</f>
        <v/>
      </c>
      <c r="J378" s="89" t="str">
        <f>IF(A378="","",SUM(G$30:G378))</f>
        <v/>
      </c>
      <c r="K378" s="78"/>
    </row>
    <row r="379" spans="1:11" x14ac:dyDescent="0.2">
      <c r="A379" s="87" t="str">
        <f t="shared" si="38"/>
        <v/>
      </c>
      <c r="B379" s="2" t="str">
        <f t="shared" si="22"/>
        <v/>
      </c>
      <c r="C379" s="5" t="str">
        <f t="shared" si="43"/>
        <v/>
      </c>
      <c r="D379" s="99" t="str">
        <f t="shared" si="42"/>
        <v/>
      </c>
      <c r="E379" s="77"/>
      <c r="F379" s="88" t="str">
        <f t="shared" si="39"/>
        <v/>
      </c>
      <c r="G379" s="88" t="str">
        <f t="shared" si="40"/>
        <v/>
      </c>
      <c r="H379" s="88" t="str">
        <f t="shared" si="41"/>
        <v/>
      </c>
      <c r="I379" s="89" t="str">
        <f>IF(A379="","",SUM(F$30:F379))</f>
        <v/>
      </c>
      <c r="J379" s="89" t="str">
        <f>IF(A379="","",SUM(G$30:G379))</f>
        <v/>
      </c>
      <c r="K379" s="78"/>
    </row>
    <row r="380" spans="1:11" x14ac:dyDescent="0.2">
      <c r="A380" s="87" t="str">
        <f t="shared" si="38"/>
        <v/>
      </c>
      <c r="B380" s="2" t="str">
        <f t="shared" si="22"/>
        <v/>
      </c>
      <c r="C380" s="5" t="str">
        <f t="shared" si="43"/>
        <v/>
      </c>
      <c r="D380" s="99" t="str">
        <f t="shared" si="42"/>
        <v/>
      </c>
      <c r="E380" s="77"/>
      <c r="F380" s="88" t="str">
        <f t="shared" si="39"/>
        <v/>
      </c>
      <c r="G380" s="88" t="str">
        <f t="shared" si="40"/>
        <v/>
      </c>
      <c r="H380" s="88" t="str">
        <f t="shared" si="41"/>
        <v/>
      </c>
      <c r="I380" s="89" t="str">
        <f>IF(A380="","",SUM(F$30:F380))</f>
        <v/>
      </c>
      <c r="J380" s="89" t="str">
        <f>IF(A380="","",SUM(G$30:G380))</f>
        <v/>
      </c>
      <c r="K380" s="78"/>
    </row>
    <row r="381" spans="1:11" x14ac:dyDescent="0.2">
      <c r="A381" s="87" t="str">
        <f t="shared" si="38"/>
        <v/>
      </c>
      <c r="B381" s="2" t="str">
        <f t="shared" si="22"/>
        <v/>
      </c>
      <c r="C381" s="5" t="str">
        <f t="shared" si="43"/>
        <v/>
      </c>
      <c r="D381" s="99" t="str">
        <f t="shared" si="42"/>
        <v/>
      </c>
      <c r="E381" s="77"/>
      <c r="F381" s="88" t="str">
        <f t="shared" si="39"/>
        <v/>
      </c>
      <c r="G381" s="88" t="str">
        <f t="shared" si="40"/>
        <v/>
      </c>
      <c r="H381" s="88" t="str">
        <f t="shared" si="41"/>
        <v/>
      </c>
      <c r="I381" s="89" t="str">
        <f>IF(A381="","",SUM(F$30:F381))</f>
        <v/>
      </c>
      <c r="J381" s="89" t="str">
        <f>IF(A381="","",SUM(G$30:G381))</f>
        <v/>
      </c>
      <c r="K381" s="78"/>
    </row>
    <row r="382" spans="1:11" x14ac:dyDescent="0.2">
      <c r="A382" s="87" t="str">
        <f t="shared" si="38"/>
        <v/>
      </c>
      <c r="B382" s="2" t="str">
        <f t="shared" si="22"/>
        <v/>
      </c>
      <c r="C382" s="5" t="str">
        <f t="shared" si="43"/>
        <v/>
      </c>
      <c r="D382" s="99" t="str">
        <f t="shared" si="42"/>
        <v/>
      </c>
      <c r="E382" s="77"/>
      <c r="F382" s="88" t="str">
        <f t="shared" si="39"/>
        <v/>
      </c>
      <c r="G382" s="88" t="str">
        <f t="shared" si="40"/>
        <v/>
      </c>
      <c r="H382" s="88" t="str">
        <f t="shared" si="41"/>
        <v/>
      </c>
      <c r="I382" s="89" t="str">
        <f>IF(A382="","",SUM(F$30:F382))</f>
        <v/>
      </c>
      <c r="J382" s="89" t="str">
        <f>IF(A382="","",SUM(G$30:G382))</f>
        <v/>
      </c>
      <c r="K382" s="78"/>
    </row>
    <row r="383" spans="1:11" x14ac:dyDescent="0.2">
      <c r="A383" s="87" t="str">
        <f t="shared" si="38"/>
        <v/>
      </c>
      <c r="B383" s="2" t="str">
        <f t="shared" si="22"/>
        <v/>
      </c>
      <c r="C383" s="5" t="str">
        <f t="shared" si="43"/>
        <v/>
      </c>
      <c r="D383" s="99" t="str">
        <f t="shared" si="42"/>
        <v/>
      </c>
      <c r="E383" s="77"/>
      <c r="F383" s="88" t="str">
        <f t="shared" si="39"/>
        <v/>
      </c>
      <c r="G383" s="88" t="str">
        <f t="shared" si="40"/>
        <v/>
      </c>
      <c r="H383" s="88" t="str">
        <f t="shared" si="41"/>
        <v/>
      </c>
      <c r="I383" s="89" t="str">
        <f>IF(A383="","",SUM(F$30:F383))</f>
        <v/>
      </c>
      <c r="J383" s="89" t="str">
        <f>IF(A383="","",SUM(G$30:G383))</f>
        <v/>
      </c>
      <c r="K383" s="78"/>
    </row>
    <row r="384" spans="1:11" x14ac:dyDescent="0.2">
      <c r="A384" s="87" t="str">
        <f t="shared" si="38"/>
        <v/>
      </c>
      <c r="B384" s="2" t="str">
        <f t="shared" si="22"/>
        <v/>
      </c>
      <c r="C384" s="5" t="str">
        <f t="shared" si="43"/>
        <v/>
      </c>
      <c r="D384" s="99" t="str">
        <f t="shared" si="42"/>
        <v/>
      </c>
      <c r="E384" s="77"/>
      <c r="F384" s="88" t="str">
        <f t="shared" si="39"/>
        <v/>
      </c>
      <c r="G384" s="88" t="str">
        <f t="shared" si="40"/>
        <v/>
      </c>
      <c r="H384" s="88" t="str">
        <f t="shared" si="41"/>
        <v/>
      </c>
      <c r="I384" s="89" t="str">
        <f>IF(A384="","",SUM(F$30:F384))</f>
        <v/>
      </c>
      <c r="J384" s="89" t="str">
        <f>IF(A384="","",SUM(G$30:G384))</f>
        <v/>
      </c>
      <c r="K384" s="78"/>
    </row>
    <row r="385" spans="1:11" x14ac:dyDescent="0.2">
      <c r="A385" s="87" t="str">
        <f t="shared" si="38"/>
        <v/>
      </c>
      <c r="B385" s="2" t="str">
        <f t="shared" si="22"/>
        <v/>
      </c>
      <c r="C385" s="5" t="str">
        <f t="shared" si="43"/>
        <v/>
      </c>
      <c r="D385" s="99" t="str">
        <f t="shared" si="42"/>
        <v/>
      </c>
      <c r="E385" s="77"/>
      <c r="F385" s="88" t="str">
        <f t="shared" si="39"/>
        <v/>
      </c>
      <c r="G385" s="88" t="str">
        <f t="shared" si="40"/>
        <v/>
      </c>
      <c r="H385" s="88" t="str">
        <f t="shared" si="41"/>
        <v/>
      </c>
      <c r="I385" s="89" t="str">
        <f>IF(A385="","",SUM(F$30:F385))</f>
        <v/>
      </c>
      <c r="J385" s="89" t="str">
        <f>IF(A385="","",SUM(G$30:G385))</f>
        <v/>
      </c>
      <c r="K385" s="78"/>
    </row>
    <row r="386" spans="1:11" x14ac:dyDescent="0.2">
      <c r="A386" s="87" t="str">
        <f t="shared" si="38"/>
        <v/>
      </c>
      <c r="B386" s="2" t="str">
        <f t="shared" si="22"/>
        <v/>
      </c>
      <c r="C386" s="5" t="str">
        <f t="shared" si="43"/>
        <v/>
      </c>
      <c r="D386" s="99" t="str">
        <f t="shared" si="42"/>
        <v/>
      </c>
      <c r="E386" s="77"/>
      <c r="F386" s="88" t="str">
        <f t="shared" si="39"/>
        <v/>
      </c>
      <c r="G386" s="88" t="str">
        <f t="shared" si="40"/>
        <v/>
      </c>
      <c r="H386" s="88" t="str">
        <f t="shared" si="41"/>
        <v/>
      </c>
      <c r="I386" s="89" t="str">
        <f>IF(A386="","",SUM(F$30:F386))</f>
        <v/>
      </c>
      <c r="J386" s="89" t="str">
        <f>IF(A386="","",SUM(G$30:G386))</f>
        <v/>
      </c>
      <c r="K386" s="78"/>
    </row>
    <row r="387" spans="1:11" x14ac:dyDescent="0.2">
      <c r="A387" s="87" t="str">
        <f t="shared" si="38"/>
        <v/>
      </c>
      <c r="B387" s="2" t="str">
        <f t="shared" si="22"/>
        <v/>
      </c>
      <c r="C387" s="5" t="str">
        <f t="shared" si="43"/>
        <v/>
      </c>
      <c r="D387" s="99" t="str">
        <f t="shared" si="42"/>
        <v/>
      </c>
      <c r="E387" s="77"/>
      <c r="F387" s="88" t="str">
        <f t="shared" si="39"/>
        <v/>
      </c>
      <c r="G387" s="88" t="str">
        <f t="shared" si="40"/>
        <v/>
      </c>
      <c r="H387" s="88" t="str">
        <f t="shared" si="41"/>
        <v/>
      </c>
      <c r="I387" s="89" t="str">
        <f>IF(A387="","",SUM(F$30:F387))</f>
        <v/>
      </c>
      <c r="J387" s="89" t="str">
        <f>IF(A387="","",SUM(G$30:G387))</f>
        <v/>
      </c>
      <c r="K387" s="78"/>
    </row>
    <row r="388" spans="1:11" x14ac:dyDescent="0.2">
      <c r="A388" s="87" t="str">
        <f t="shared" si="38"/>
        <v/>
      </c>
      <c r="B388" s="2" t="str">
        <f t="shared" si="22"/>
        <v/>
      </c>
      <c r="C388" s="5" t="str">
        <f t="shared" si="43"/>
        <v/>
      </c>
      <c r="D388" s="99" t="str">
        <f t="shared" si="42"/>
        <v/>
      </c>
      <c r="E388" s="77"/>
      <c r="F388" s="88" t="str">
        <f t="shared" si="39"/>
        <v/>
      </c>
      <c r="G388" s="88" t="str">
        <f t="shared" si="40"/>
        <v/>
      </c>
      <c r="H388" s="88" t="str">
        <f t="shared" si="41"/>
        <v/>
      </c>
      <c r="I388" s="89" t="str">
        <f>IF(A388="","",SUM(F$30:F388))</f>
        <v/>
      </c>
      <c r="J388" s="89" t="str">
        <f>IF(A388="","",SUM(G$30:G388))</f>
        <v/>
      </c>
      <c r="K388" s="78"/>
    </row>
    <row r="389" spans="1:11" x14ac:dyDescent="0.2">
      <c r="A389" s="87" t="str">
        <f t="shared" si="38"/>
        <v/>
      </c>
      <c r="B389" s="2" t="str">
        <f t="shared" si="22"/>
        <v/>
      </c>
      <c r="C389" s="5" t="str">
        <f t="shared" si="43"/>
        <v/>
      </c>
      <c r="D389" s="99" t="str">
        <f t="shared" si="42"/>
        <v/>
      </c>
      <c r="E389" s="77"/>
      <c r="F389" s="88" t="str">
        <f t="shared" si="39"/>
        <v/>
      </c>
      <c r="G389" s="88" t="str">
        <f t="shared" si="40"/>
        <v/>
      </c>
      <c r="H389" s="88" t="str">
        <f t="shared" si="41"/>
        <v/>
      </c>
      <c r="I389" s="89" t="str">
        <f>IF(A389="","",SUM(F$30:F389))</f>
        <v/>
      </c>
      <c r="J389" s="89" t="str">
        <f>IF(A389="","",SUM(G$30:G389))</f>
        <v/>
      </c>
      <c r="K389" s="78"/>
    </row>
    <row r="390" spans="1:11" x14ac:dyDescent="0.2">
      <c r="A390" s="87" t="str">
        <f t="shared" si="38"/>
        <v/>
      </c>
      <c r="B390" s="2" t="str">
        <f t="shared" si="22"/>
        <v/>
      </c>
      <c r="C390" s="5" t="str">
        <f t="shared" si="43"/>
        <v/>
      </c>
      <c r="D390" s="99" t="str">
        <f t="shared" si="42"/>
        <v/>
      </c>
      <c r="E390" s="77"/>
      <c r="F390" s="88" t="str">
        <f t="shared" si="39"/>
        <v/>
      </c>
      <c r="G390" s="88" t="str">
        <f t="shared" si="40"/>
        <v/>
      </c>
      <c r="H390" s="88" t="str">
        <f t="shared" si="41"/>
        <v/>
      </c>
      <c r="I390" s="89" t="str">
        <f>IF(A390="","",SUM(F$30:F390))</f>
        <v/>
      </c>
      <c r="J390" s="89" t="str">
        <f>IF(A390="","",SUM(G$30:G390))</f>
        <v/>
      </c>
      <c r="K390" s="78"/>
    </row>
    <row r="391" spans="1:11" x14ac:dyDescent="0.2">
      <c r="A391" s="87" t="str">
        <f t="shared" si="38"/>
        <v/>
      </c>
      <c r="B391" s="2" t="str">
        <f t="shared" si="22"/>
        <v/>
      </c>
      <c r="C391" s="5" t="str">
        <f t="shared" si="43"/>
        <v/>
      </c>
      <c r="D391" s="99" t="str">
        <f t="shared" si="42"/>
        <v/>
      </c>
      <c r="E391" s="77"/>
      <c r="F391" s="88" t="str">
        <f t="shared" si="39"/>
        <v/>
      </c>
      <c r="G391" s="88" t="str">
        <f t="shared" si="40"/>
        <v/>
      </c>
      <c r="H391" s="88" t="str">
        <f t="shared" si="41"/>
        <v/>
      </c>
      <c r="I391" s="89" t="str">
        <f>IF(A391="","",SUM(F$30:F391))</f>
        <v/>
      </c>
      <c r="J391" s="89" t="str">
        <f>IF(A391="","",SUM(G$30:G391))</f>
        <v/>
      </c>
      <c r="K391" s="78"/>
    </row>
    <row r="392" spans="1:11" x14ac:dyDescent="0.2">
      <c r="A392" s="87" t="str">
        <f t="shared" si="38"/>
        <v/>
      </c>
      <c r="B392" s="2" t="str">
        <f t="shared" si="22"/>
        <v/>
      </c>
      <c r="C392" s="5" t="str">
        <f t="shared" si="43"/>
        <v/>
      </c>
      <c r="D392" s="99" t="str">
        <f t="shared" si="42"/>
        <v/>
      </c>
      <c r="E392" s="77"/>
      <c r="F392" s="88" t="str">
        <f t="shared" si="39"/>
        <v/>
      </c>
      <c r="G392" s="88" t="str">
        <f t="shared" si="40"/>
        <v/>
      </c>
      <c r="H392" s="88" t="str">
        <f t="shared" si="41"/>
        <v/>
      </c>
      <c r="I392" s="89" t="str">
        <f>IF(A392="","",SUM(F$30:F392))</f>
        <v/>
      </c>
      <c r="J392" s="89" t="str">
        <f>IF(A392="","",SUM(G$30:G392))</f>
        <v/>
      </c>
      <c r="K392" s="78"/>
    </row>
    <row r="393" spans="1:11" x14ac:dyDescent="0.2">
      <c r="A393" s="87" t="str">
        <f t="shared" si="38"/>
        <v/>
      </c>
      <c r="B393" s="2" t="str">
        <f t="shared" si="22"/>
        <v/>
      </c>
      <c r="C393" s="5" t="str">
        <f t="shared" si="43"/>
        <v/>
      </c>
      <c r="D393" s="99" t="str">
        <f t="shared" si="42"/>
        <v/>
      </c>
      <c r="E393" s="77"/>
      <c r="F393" s="88" t="str">
        <f t="shared" si="39"/>
        <v/>
      </c>
      <c r="G393" s="88" t="str">
        <f t="shared" si="40"/>
        <v/>
      </c>
      <c r="H393" s="88" t="str">
        <f t="shared" si="41"/>
        <v/>
      </c>
      <c r="I393" s="89" t="str">
        <f>IF(A393="","",SUM(F$30:F393))</f>
        <v/>
      </c>
      <c r="J393" s="89" t="str">
        <f>IF(A393="","",SUM(G$30:G393))</f>
        <v/>
      </c>
      <c r="K393" s="78"/>
    </row>
    <row r="394" spans="1:11" x14ac:dyDescent="0.2">
      <c r="A394" s="87" t="str">
        <f t="shared" si="38"/>
        <v/>
      </c>
      <c r="B394" s="2" t="str">
        <f t="shared" si="22"/>
        <v/>
      </c>
      <c r="C394" s="5" t="str">
        <f t="shared" si="43"/>
        <v/>
      </c>
      <c r="D394" s="99" t="str">
        <f t="shared" si="42"/>
        <v/>
      </c>
      <c r="E394" s="77"/>
      <c r="F394" s="88" t="str">
        <f t="shared" si="39"/>
        <v/>
      </c>
      <c r="G394" s="88" t="str">
        <f t="shared" si="40"/>
        <v/>
      </c>
      <c r="H394" s="88" t="str">
        <f t="shared" si="41"/>
        <v/>
      </c>
      <c r="I394" s="89" t="str">
        <f>IF(A394="","",SUM(F$30:F394))</f>
        <v/>
      </c>
      <c r="J394" s="89" t="str">
        <f>IF(A394="","",SUM(G$30:G394))</f>
        <v/>
      </c>
      <c r="K394" s="78"/>
    </row>
    <row r="395" spans="1:11" x14ac:dyDescent="0.2">
      <c r="A395" s="87" t="str">
        <f t="shared" si="38"/>
        <v/>
      </c>
      <c r="B395" s="2" t="str">
        <f t="shared" si="22"/>
        <v/>
      </c>
      <c r="C395" s="5" t="str">
        <f t="shared" si="43"/>
        <v/>
      </c>
      <c r="D395" s="99" t="str">
        <f t="shared" si="42"/>
        <v/>
      </c>
      <c r="E395" s="77"/>
      <c r="F395" s="88" t="str">
        <f t="shared" si="39"/>
        <v/>
      </c>
      <c r="G395" s="88" t="str">
        <f t="shared" si="40"/>
        <v/>
      </c>
      <c r="H395" s="88" t="str">
        <f t="shared" si="41"/>
        <v/>
      </c>
      <c r="I395" s="89" t="str">
        <f>IF(A395="","",SUM(F$30:F395))</f>
        <v/>
      </c>
      <c r="J395" s="89" t="str">
        <f>IF(A395="","",SUM(G$30:G395))</f>
        <v/>
      </c>
      <c r="K395" s="78"/>
    </row>
    <row r="396" spans="1:11" x14ac:dyDescent="0.2">
      <c r="A396" s="87" t="str">
        <f>IF(A395&gt;=nper,"",A395+1)</f>
        <v/>
      </c>
      <c r="B396" s="2" t="str">
        <f t="shared" si="22"/>
        <v/>
      </c>
      <c r="C396" s="5" t="str">
        <f t="shared" si="43"/>
        <v/>
      </c>
      <c r="D396" s="99" t="str">
        <f t="shared" si="42"/>
        <v/>
      </c>
      <c r="E396" s="77"/>
      <c r="F396" s="88" t="str">
        <f>IF(A396="","",ROUND(C396/12*H395,2))</f>
        <v/>
      </c>
      <c r="G396" s="88" t="str">
        <f>IF(A396="","",D396-F396+E396)</f>
        <v/>
      </c>
      <c r="H396" s="88" t="str">
        <f>IF(A396="","",H395-G396)</f>
        <v/>
      </c>
      <c r="I396" s="89" t="str">
        <f>IF(A396="","",SUM(F$30:F396))</f>
        <v/>
      </c>
      <c r="J396" s="89" t="str">
        <f>IF(A396="","",SUM(G$30:G396))</f>
        <v/>
      </c>
      <c r="K396" s="78"/>
    </row>
    <row r="397" spans="1:11" x14ac:dyDescent="0.2">
      <c r="A397" s="87" t="str">
        <f>IF(A396&gt;=nper,"",A396+1)</f>
        <v/>
      </c>
      <c r="B397" s="2" t="str">
        <f t="shared" si="22"/>
        <v/>
      </c>
      <c r="C397" s="5" t="str">
        <f t="shared" si="43"/>
        <v/>
      </c>
      <c r="D397" s="99" t="str">
        <f t="shared" si="42"/>
        <v/>
      </c>
      <c r="E397" s="77"/>
      <c r="F397" s="88" t="str">
        <f>IF(A397="","",ROUND(C397/12*H396,2))</f>
        <v/>
      </c>
      <c r="G397" s="88" t="str">
        <f>IF(A397="","",D397-F397+E397)</f>
        <v/>
      </c>
      <c r="H397" s="88" t="str">
        <f>IF(A397="","",H396-G397)</f>
        <v/>
      </c>
      <c r="I397" s="89" t="str">
        <f>IF(A397="","",SUM(F$30:F397))</f>
        <v/>
      </c>
      <c r="J397" s="89" t="str">
        <f>IF(A397="","",SUM(G$30:G397))</f>
        <v/>
      </c>
      <c r="K397" s="78"/>
    </row>
    <row r="398" spans="1:11" x14ac:dyDescent="0.2">
      <c r="A398" s="87" t="str">
        <f>IF(A397&gt;=nper,"",A397+1)</f>
        <v/>
      </c>
      <c r="B398" s="2" t="str">
        <f t="shared" si="22"/>
        <v/>
      </c>
      <c r="C398" s="5" t="str">
        <f t="shared" si="43"/>
        <v/>
      </c>
      <c r="D398" s="99" t="str">
        <f t="shared" si="42"/>
        <v/>
      </c>
      <c r="E398" s="77"/>
      <c r="F398" s="88" t="str">
        <f>IF(A398="","",ROUND(C398/12*H397,2))</f>
        <v/>
      </c>
      <c r="G398" s="88" t="str">
        <f>IF(A398="","",D398-F398+E398)</f>
        <v/>
      </c>
      <c r="H398" s="88" t="str">
        <f>IF(A398="","",H397-G398)</f>
        <v/>
      </c>
      <c r="I398" s="89" t="str">
        <f>IF(A398="","",SUM(F$30:F398))</f>
        <v/>
      </c>
      <c r="J398" s="89" t="str">
        <f>IF(A398="","",SUM(G$30:G398))</f>
        <v/>
      </c>
      <c r="K398" s="78"/>
    </row>
    <row r="399" spans="1:11" x14ac:dyDescent="0.2">
      <c r="A399" s="87" t="str">
        <f>IF(A398&gt;=nper,"",A398+1)</f>
        <v/>
      </c>
      <c r="B399" s="2" t="str">
        <f t="shared" si="22"/>
        <v/>
      </c>
      <c r="C399" s="5" t="str">
        <f t="shared" si="43"/>
        <v/>
      </c>
      <c r="D399" s="99" t="str">
        <f t="shared" si="42"/>
        <v/>
      </c>
      <c r="E399" s="77"/>
      <c r="F399" s="88" t="str">
        <f>IF(A399="","",ROUND(C399/12*H398,2))</f>
        <v/>
      </c>
      <c r="G399" s="88" t="str">
        <f>IF(A399="","",D399-F399+E399)</f>
        <v/>
      </c>
      <c r="H399" s="88" t="str">
        <f>IF(A399="","",H398-G399)</f>
        <v/>
      </c>
      <c r="I399" s="89" t="str">
        <f>IF(A399="","",SUM(F$30:F399))</f>
        <v/>
      </c>
      <c r="J399" s="89" t="str">
        <f>IF(A399="","",SUM(G$30:G399))</f>
        <v/>
      </c>
      <c r="K399" s="78"/>
    </row>
    <row r="400" spans="1:11" x14ac:dyDescent="0.2">
      <c r="A400" s="87" t="str">
        <f>IF(A399&gt;=nper,"",A399+1)</f>
        <v/>
      </c>
      <c r="B400" s="2" t="str">
        <f t="shared" si="22"/>
        <v/>
      </c>
      <c r="C400" s="5" t="str">
        <f t="shared" si="43"/>
        <v/>
      </c>
      <c r="D400" s="99" t="str">
        <f t="shared" si="42"/>
        <v/>
      </c>
      <c r="E400" s="77"/>
      <c r="F400" s="88" t="str">
        <f>IF(A400="","",ROUND(C400/12*H399,2))</f>
        <v/>
      </c>
      <c r="G400" s="88" t="str">
        <f>IF(A400="","",D400-F400+E400)</f>
        <v/>
      </c>
      <c r="H400" s="88" t="str">
        <f>IF(A400="","",H399-G400)</f>
        <v/>
      </c>
      <c r="I400" s="89" t="str">
        <f>IF(A400="","",SUM(F$30:F400))</f>
        <v/>
      </c>
      <c r="J400" s="89" t="str">
        <f>IF(A400="","",SUM(G$30:G400))</f>
        <v/>
      </c>
      <c r="K400" s="78"/>
    </row>
    <row r="401" spans="1:11" x14ac:dyDescent="0.2">
      <c r="A401" s="87" t="str">
        <f t="shared" ref="A401:A464" si="44">IF(A400&gt;=nper,"",A400+1)</f>
        <v/>
      </c>
      <c r="B401" s="2" t="str">
        <f t="shared" ref="B401:B464" si="45">IF(A401="","",DATE(YEAR(fpdate),MONTH(fpdate)+(A401-1),DAY(fpdate)))</f>
        <v/>
      </c>
      <c r="C401" s="5" t="str">
        <f t="shared" si="43"/>
        <v/>
      </c>
      <c r="D401" s="99" t="str">
        <f t="shared" si="42"/>
        <v/>
      </c>
      <c r="E401" s="77"/>
      <c r="F401" s="88" t="str">
        <f t="shared" ref="F401:F464" si="46">IF(A401="","",ROUND(C401/12*H400,2))</f>
        <v/>
      </c>
      <c r="G401" s="88" t="str">
        <f t="shared" ref="G401:G464" si="47">IF(A401="","",D401-F401+E401)</f>
        <v/>
      </c>
      <c r="H401" s="88" t="str">
        <f t="shared" ref="H401:H464" si="48">IF(A401="","",H400-G401)</f>
        <v/>
      </c>
      <c r="I401" s="89" t="str">
        <f>IF(A401="","",SUM(F$30:F401))</f>
        <v/>
      </c>
      <c r="J401" s="89" t="str">
        <f>IF(A401="","",SUM(G$30:G401))</f>
        <v/>
      </c>
      <c r="K401" s="78"/>
    </row>
    <row r="402" spans="1:11" x14ac:dyDescent="0.2">
      <c r="A402" s="87" t="str">
        <f t="shared" si="44"/>
        <v/>
      </c>
      <c r="B402" s="2" t="str">
        <f t="shared" si="45"/>
        <v/>
      </c>
      <c r="C402" s="5" t="str">
        <f t="shared" si="43"/>
        <v/>
      </c>
      <c r="D402" s="99" t="str">
        <f t="shared" si="42"/>
        <v/>
      </c>
      <c r="E402" s="77"/>
      <c r="F402" s="88" t="str">
        <f t="shared" si="46"/>
        <v/>
      </c>
      <c r="G402" s="88" t="str">
        <f t="shared" si="47"/>
        <v/>
      </c>
      <c r="H402" s="88" t="str">
        <f t="shared" si="48"/>
        <v/>
      </c>
      <c r="I402" s="89" t="str">
        <f>IF(A402="","",SUM(F$30:F402))</f>
        <v/>
      </c>
      <c r="J402" s="89" t="str">
        <f>IF(A402="","",SUM(G$30:G402))</f>
        <v/>
      </c>
      <c r="K402" s="78"/>
    </row>
    <row r="403" spans="1:11" x14ac:dyDescent="0.2">
      <c r="A403" s="87" t="str">
        <f t="shared" si="44"/>
        <v/>
      </c>
      <c r="B403" s="2" t="str">
        <f t="shared" si="45"/>
        <v/>
      </c>
      <c r="C403" s="5" t="str">
        <f t="shared" si="43"/>
        <v/>
      </c>
      <c r="D403" s="99" t="str">
        <f t="shared" si="42"/>
        <v/>
      </c>
      <c r="E403" s="77"/>
      <c r="F403" s="88" t="str">
        <f t="shared" si="46"/>
        <v/>
      </c>
      <c r="G403" s="88" t="str">
        <f t="shared" si="47"/>
        <v/>
      </c>
      <c r="H403" s="88" t="str">
        <f t="shared" si="48"/>
        <v/>
      </c>
      <c r="I403" s="89" t="str">
        <f>IF(A403="","",SUM(F$30:F403))</f>
        <v/>
      </c>
      <c r="J403" s="89" t="str">
        <f>IF(A403="","",SUM(G$30:G403))</f>
        <v/>
      </c>
      <c r="K403" s="78"/>
    </row>
    <row r="404" spans="1:11" x14ac:dyDescent="0.2">
      <c r="A404" s="87" t="str">
        <f t="shared" si="44"/>
        <v/>
      </c>
      <c r="B404" s="2" t="str">
        <f t="shared" si="45"/>
        <v/>
      </c>
      <c r="C404" s="5" t="str">
        <f t="shared" si="43"/>
        <v/>
      </c>
      <c r="D404" s="99" t="str">
        <f t="shared" si="42"/>
        <v/>
      </c>
      <c r="E404" s="77"/>
      <c r="F404" s="88" t="str">
        <f t="shared" si="46"/>
        <v/>
      </c>
      <c r="G404" s="88" t="str">
        <f t="shared" si="47"/>
        <v/>
      </c>
      <c r="H404" s="88" t="str">
        <f t="shared" si="48"/>
        <v/>
      </c>
      <c r="I404" s="89" t="str">
        <f>IF(A404="","",SUM(F$30:F404))</f>
        <v/>
      </c>
      <c r="J404" s="89" t="str">
        <f>IF(A404="","",SUM(G$30:G404))</f>
        <v/>
      </c>
      <c r="K404" s="78"/>
    </row>
    <row r="405" spans="1:11" x14ac:dyDescent="0.2">
      <c r="A405" s="87" t="str">
        <f t="shared" si="44"/>
        <v/>
      </c>
      <c r="B405" s="2" t="str">
        <f t="shared" si="45"/>
        <v/>
      </c>
      <c r="C405" s="5" t="str">
        <f t="shared" si="43"/>
        <v/>
      </c>
      <c r="D405" s="99" t="str">
        <f t="shared" si="42"/>
        <v/>
      </c>
      <c r="E405" s="77"/>
      <c r="F405" s="88" t="str">
        <f t="shared" si="46"/>
        <v/>
      </c>
      <c r="G405" s="88" t="str">
        <f t="shared" si="47"/>
        <v/>
      </c>
      <c r="H405" s="88" t="str">
        <f t="shared" si="48"/>
        <v/>
      </c>
      <c r="I405" s="89" t="str">
        <f>IF(A405="","",SUM(F$30:F405))</f>
        <v/>
      </c>
      <c r="J405" s="89" t="str">
        <f>IF(A405="","",SUM(G$30:G405))</f>
        <v/>
      </c>
      <c r="K405" s="78"/>
    </row>
    <row r="406" spans="1:11" x14ac:dyDescent="0.2">
      <c r="A406" s="87" t="str">
        <f t="shared" si="44"/>
        <v/>
      </c>
      <c r="B406" s="2" t="str">
        <f t="shared" si="45"/>
        <v/>
      </c>
      <c r="C406" s="5" t="str">
        <f t="shared" si="43"/>
        <v/>
      </c>
      <c r="D406" s="99" t="str">
        <f t="shared" si="42"/>
        <v/>
      </c>
      <c r="E406" s="77"/>
      <c r="F406" s="88" t="str">
        <f t="shared" si="46"/>
        <v/>
      </c>
      <c r="G406" s="88" t="str">
        <f t="shared" si="47"/>
        <v/>
      </c>
      <c r="H406" s="88" t="str">
        <f t="shared" si="48"/>
        <v/>
      </c>
      <c r="I406" s="89" t="str">
        <f>IF(A406="","",SUM(F$30:F406))</f>
        <v/>
      </c>
      <c r="J406" s="89" t="str">
        <f>IF(A406="","",SUM(G$30:G406))</f>
        <v/>
      </c>
      <c r="K406" s="78"/>
    </row>
    <row r="407" spans="1:11" x14ac:dyDescent="0.2">
      <c r="A407" s="87" t="str">
        <f t="shared" si="44"/>
        <v/>
      </c>
      <c r="B407" s="2" t="str">
        <f t="shared" si="45"/>
        <v/>
      </c>
      <c r="C407" s="5" t="str">
        <f t="shared" si="43"/>
        <v/>
      </c>
      <c r="D407" s="99" t="str">
        <f t="shared" si="42"/>
        <v/>
      </c>
      <c r="E407" s="77"/>
      <c r="F407" s="88" t="str">
        <f t="shared" si="46"/>
        <v/>
      </c>
      <c r="G407" s="88" t="str">
        <f t="shared" si="47"/>
        <v/>
      </c>
      <c r="H407" s="88" t="str">
        <f t="shared" si="48"/>
        <v/>
      </c>
      <c r="I407" s="89" t="str">
        <f>IF(A407="","",SUM(F$30:F407))</f>
        <v/>
      </c>
      <c r="J407" s="89" t="str">
        <f>IF(A407="","",SUM(G$30:G407))</f>
        <v/>
      </c>
      <c r="K407" s="78"/>
    </row>
    <row r="408" spans="1:11" x14ac:dyDescent="0.2">
      <c r="A408" s="87" t="str">
        <f t="shared" si="44"/>
        <v/>
      </c>
      <c r="B408" s="2" t="str">
        <f t="shared" si="45"/>
        <v/>
      </c>
      <c r="C408" s="5" t="str">
        <f t="shared" si="43"/>
        <v/>
      </c>
      <c r="D408" s="99" t="str">
        <f t="shared" si="42"/>
        <v/>
      </c>
      <c r="E408" s="77"/>
      <c r="F408" s="88" t="str">
        <f t="shared" si="46"/>
        <v/>
      </c>
      <c r="G408" s="88" t="str">
        <f t="shared" si="47"/>
        <v/>
      </c>
      <c r="H408" s="88" t="str">
        <f t="shared" si="48"/>
        <v/>
      </c>
      <c r="I408" s="89" t="str">
        <f>IF(A408="","",SUM(F$30:F408))</f>
        <v/>
      </c>
      <c r="J408" s="89" t="str">
        <f>IF(A408="","",SUM(G$30:G408))</f>
        <v/>
      </c>
      <c r="K408" s="78"/>
    </row>
    <row r="409" spans="1:11" x14ac:dyDescent="0.2">
      <c r="A409" s="87" t="str">
        <f t="shared" si="44"/>
        <v/>
      </c>
      <c r="B409" s="2" t="str">
        <f t="shared" si="45"/>
        <v/>
      </c>
      <c r="C409" s="5" t="str">
        <f t="shared" si="43"/>
        <v/>
      </c>
      <c r="D409" s="99" t="str">
        <f t="shared" si="42"/>
        <v/>
      </c>
      <c r="E409" s="77"/>
      <c r="F409" s="88" t="str">
        <f t="shared" si="46"/>
        <v/>
      </c>
      <c r="G409" s="88" t="str">
        <f t="shared" si="47"/>
        <v/>
      </c>
      <c r="H409" s="88" t="str">
        <f t="shared" si="48"/>
        <v/>
      </c>
      <c r="I409" s="89" t="str">
        <f>IF(A409="","",SUM(F$30:F409))</f>
        <v/>
      </c>
      <c r="J409" s="89" t="str">
        <f>IF(A409="","",SUM(G$30:G409))</f>
        <v/>
      </c>
      <c r="K409" s="78"/>
    </row>
    <row r="410" spans="1:11" x14ac:dyDescent="0.2">
      <c r="A410" s="87" t="str">
        <f t="shared" si="44"/>
        <v/>
      </c>
      <c r="B410" s="2" t="str">
        <f t="shared" si="45"/>
        <v/>
      </c>
      <c r="C410" s="5" t="str">
        <f t="shared" si="43"/>
        <v/>
      </c>
      <c r="D410" s="99" t="str">
        <f t="shared" si="42"/>
        <v/>
      </c>
      <c r="E410" s="77"/>
      <c r="F410" s="88" t="str">
        <f t="shared" si="46"/>
        <v/>
      </c>
      <c r="G410" s="88" t="str">
        <f t="shared" si="47"/>
        <v/>
      </c>
      <c r="H410" s="88" t="str">
        <f t="shared" si="48"/>
        <v/>
      </c>
      <c r="I410" s="89" t="str">
        <f>IF(A410="","",SUM(F$30:F410))</f>
        <v/>
      </c>
      <c r="J410" s="89" t="str">
        <f>IF(A410="","",SUM(G$30:G410))</f>
        <v/>
      </c>
      <c r="K410" s="78"/>
    </row>
    <row r="411" spans="1:11" x14ac:dyDescent="0.2">
      <c r="A411" s="87" t="str">
        <f t="shared" si="44"/>
        <v/>
      </c>
      <c r="B411" s="2" t="str">
        <f t="shared" si="45"/>
        <v/>
      </c>
      <c r="C411" s="5" t="str">
        <f t="shared" si="43"/>
        <v/>
      </c>
      <c r="D411" s="99" t="str">
        <f t="shared" si="42"/>
        <v/>
      </c>
      <c r="E411" s="77"/>
      <c r="F411" s="88" t="str">
        <f t="shared" si="46"/>
        <v/>
      </c>
      <c r="G411" s="88" t="str">
        <f t="shared" si="47"/>
        <v/>
      </c>
      <c r="H411" s="88" t="str">
        <f t="shared" si="48"/>
        <v/>
      </c>
      <c r="I411" s="89" t="str">
        <f>IF(A411="","",SUM(F$30:F411))</f>
        <v/>
      </c>
      <c r="J411" s="89" t="str">
        <f>IF(A411="","",SUM(G$30:G411))</f>
        <v/>
      </c>
      <c r="K411" s="78"/>
    </row>
    <row r="412" spans="1:11" x14ac:dyDescent="0.2">
      <c r="A412" s="87" t="str">
        <f t="shared" si="44"/>
        <v/>
      </c>
      <c r="B412" s="2" t="str">
        <f t="shared" si="45"/>
        <v/>
      </c>
      <c r="C412" s="5" t="str">
        <f t="shared" si="43"/>
        <v/>
      </c>
      <c r="D412" s="99" t="str">
        <f t="shared" si="42"/>
        <v/>
      </c>
      <c r="E412" s="77"/>
      <c r="F412" s="88" t="str">
        <f t="shared" si="46"/>
        <v/>
      </c>
      <c r="G412" s="88" t="str">
        <f t="shared" si="47"/>
        <v/>
      </c>
      <c r="H412" s="88" t="str">
        <f t="shared" si="48"/>
        <v/>
      </c>
      <c r="I412" s="89" t="str">
        <f>IF(A412="","",SUM(F$30:F412))</f>
        <v/>
      </c>
      <c r="J412" s="89" t="str">
        <f>IF(A412="","",SUM(G$30:G412))</f>
        <v/>
      </c>
      <c r="K412" s="78"/>
    </row>
    <row r="413" spans="1:11" x14ac:dyDescent="0.2">
      <c r="A413" s="87" t="str">
        <f t="shared" si="44"/>
        <v/>
      </c>
      <c r="B413" s="2" t="str">
        <f t="shared" si="45"/>
        <v/>
      </c>
      <c r="C413" s="5" t="str">
        <f t="shared" si="43"/>
        <v/>
      </c>
      <c r="D413" s="99" t="str">
        <f t="shared" si="42"/>
        <v/>
      </c>
      <c r="E413" s="77"/>
      <c r="F413" s="88" t="str">
        <f t="shared" si="46"/>
        <v/>
      </c>
      <c r="G413" s="88" t="str">
        <f t="shared" si="47"/>
        <v/>
      </c>
      <c r="H413" s="88" t="str">
        <f t="shared" si="48"/>
        <v/>
      </c>
      <c r="I413" s="89" t="str">
        <f>IF(A413="","",SUM(F$30:F413))</f>
        <v/>
      </c>
      <c r="J413" s="89" t="str">
        <f>IF(A413="","",SUM(G$30:G413))</f>
        <v/>
      </c>
      <c r="K413" s="78"/>
    </row>
    <row r="414" spans="1:11" x14ac:dyDescent="0.2">
      <c r="A414" s="87" t="str">
        <f t="shared" si="44"/>
        <v/>
      </c>
      <c r="B414" s="2" t="str">
        <f t="shared" si="45"/>
        <v/>
      </c>
      <c r="C414" s="5" t="str">
        <f t="shared" si="43"/>
        <v/>
      </c>
      <c r="D414" s="99" t="str">
        <f t="shared" ref="D414:D477" si="49">IF(A414="","",MIN(ROUND(IF(A414=1,$D$11,IF(C414=C413,D413,-PMT(C414/12,nper-A414+1,H413))),2),H413+ROUND(C414/12*H413,2)))</f>
        <v/>
      </c>
      <c r="E414" s="77"/>
      <c r="F414" s="88" t="str">
        <f t="shared" si="46"/>
        <v/>
      </c>
      <c r="G414" s="88" t="str">
        <f t="shared" si="47"/>
        <v/>
      </c>
      <c r="H414" s="88" t="str">
        <f t="shared" si="48"/>
        <v/>
      </c>
      <c r="I414" s="89" t="str">
        <f>IF(A414="","",SUM(F$30:F414))</f>
        <v/>
      </c>
      <c r="J414" s="89" t="str">
        <f>IF(A414="","",SUM(G$30:G414))</f>
        <v/>
      </c>
      <c r="K414" s="78"/>
    </row>
    <row r="415" spans="1:11" x14ac:dyDescent="0.2">
      <c r="A415" s="87" t="str">
        <f t="shared" si="44"/>
        <v/>
      </c>
      <c r="B415" s="2" t="str">
        <f t="shared" si="45"/>
        <v/>
      </c>
      <c r="C415" s="5" t="str">
        <f t="shared" ref="C415:C478" si="50">IF(A415="","",IF(A415&lt;=$D$15*12,IF(C414&lt;&gt;$D$8,C414,$D$8),MIN($D$18,IF(MOD((A415-$D$15*12)-1,$D$16)=0,C414+$D$17,C414))))</f>
        <v/>
      </c>
      <c r="D415" s="99" t="str">
        <f t="shared" si="49"/>
        <v/>
      </c>
      <c r="E415" s="77"/>
      <c r="F415" s="88" t="str">
        <f t="shared" si="46"/>
        <v/>
      </c>
      <c r="G415" s="88" t="str">
        <f t="shared" si="47"/>
        <v/>
      </c>
      <c r="H415" s="88" t="str">
        <f t="shared" si="48"/>
        <v/>
      </c>
      <c r="I415" s="89" t="str">
        <f>IF(A415="","",SUM(F$30:F415))</f>
        <v/>
      </c>
      <c r="J415" s="89" t="str">
        <f>IF(A415="","",SUM(G$30:G415))</f>
        <v/>
      </c>
      <c r="K415" s="78"/>
    </row>
    <row r="416" spans="1:11" x14ac:dyDescent="0.2">
      <c r="A416" s="87" t="str">
        <f t="shared" si="44"/>
        <v/>
      </c>
      <c r="B416" s="2" t="str">
        <f t="shared" si="45"/>
        <v/>
      </c>
      <c r="C416" s="5" t="str">
        <f t="shared" si="50"/>
        <v/>
      </c>
      <c r="D416" s="99" t="str">
        <f t="shared" si="49"/>
        <v/>
      </c>
      <c r="E416" s="77"/>
      <c r="F416" s="88" t="str">
        <f t="shared" si="46"/>
        <v/>
      </c>
      <c r="G416" s="88" t="str">
        <f t="shared" si="47"/>
        <v/>
      </c>
      <c r="H416" s="88" t="str">
        <f t="shared" si="48"/>
        <v/>
      </c>
      <c r="I416" s="89" t="str">
        <f>IF(A416="","",SUM(F$30:F416))</f>
        <v/>
      </c>
      <c r="J416" s="89" t="str">
        <f>IF(A416="","",SUM(G$30:G416))</f>
        <v/>
      </c>
      <c r="K416" s="78"/>
    </row>
    <row r="417" spans="1:11" x14ac:dyDescent="0.2">
      <c r="A417" s="87" t="str">
        <f t="shared" si="44"/>
        <v/>
      </c>
      <c r="B417" s="2" t="str">
        <f t="shared" si="45"/>
        <v/>
      </c>
      <c r="C417" s="5" t="str">
        <f t="shared" si="50"/>
        <v/>
      </c>
      <c r="D417" s="99" t="str">
        <f t="shared" si="49"/>
        <v/>
      </c>
      <c r="E417" s="77"/>
      <c r="F417" s="88" t="str">
        <f t="shared" si="46"/>
        <v/>
      </c>
      <c r="G417" s="88" t="str">
        <f t="shared" si="47"/>
        <v/>
      </c>
      <c r="H417" s="88" t="str">
        <f t="shared" si="48"/>
        <v/>
      </c>
      <c r="I417" s="89" t="str">
        <f>IF(A417="","",SUM(F$30:F417))</f>
        <v/>
      </c>
      <c r="J417" s="89" t="str">
        <f>IF(A417="","",SUM(G$30:G417))</f>
        <v/>
      </c>
      <c r="K417" s="78"/>
    </row>
    <row r="418" spans="1:11" x14ac:dyDescent="0.2">
      <c r="A418" s="87" t="str">
        <f t="shared" si="44"/>
        <v/>
      </c>
      <c r="B418" s="2" t="str">
        <f t="shared" si="45"/>
        <v/>
      </c>
      <c r="C418" s="5" t="str">
        <f t="shared" si="50"/>
        <v/>
      </c>
      <c r="D418" s="99" t="str">
        <f t="shared" si="49"/>
        <v/>
      </c>
      <c r="E418" s="77"/>
      <c r="F418" s="88" t="str">
        <f t="shared" si="46"/>
        <v/>
      </c>
      <c r="G418" s="88" t="str">
        <f t="shared" si="47"/>
        <v/>
      </c>
      <c r="H418" s="88" t="str">
        <f t="shared" si="48"/>
        <v/>
      </c>
      <c r="I418" s="89" t="str">
        <f>IF(A418="","",SUM(F$30:F418))</f>
        <v/>
      </c>
      <c r="J418" s="89" t="str">
        <f>IF(A418="","",SUM(G$30:G418))</f>
        <v/>
      </c>
      <c r="K418" s="78"/>
    </row>
    <row r="419" spans="1:11" x14ac:dyDescent="0.2">
      <c r="A419" s="87" t="str">
        <f t="shared" si="44"/>
        <v/>
      </c>
      <c r="B419" s="2" t="str">
        <f t="shared" si="45"/>
        <v/>
      </c>
      <c r="C419" s="5" t="str">
        <f t="shared" si="50"/>
        <v/>
      </c>
      <c r="D419" s="99" t="str">
        <f t="shared" si="49"/>
        <v/>
      </c>
      <c r="E419" s="77"/>
      <c r="F419" s="88" t="str">
        <f t="shared" si="46"/>
        <v/>
      </c>
      <c r="G419" s="88" t="str">
        <f t="shared" si="47"/>
        <v/>
      </c>
      <c r="H419" s="88" t="str">
        <f t="shared" si="48"/>
        <v/>
      </c>
      <c r="I419" s="89" t="str">
        <f>IF(A419="","",SUM(F$30:F419))</f>
        <v/>
      </c>
      <c r="J419" s="89" t="str">
        <f>IF(A419="","",SUM(G$30:G419))</f>
        <v/>
      </c>
      <c r="K419" s="78"/>
    </row>
    <row r="420" spans="1:11" x14ac:dyDescent="0.2">
      <c r="A420" s="87" t="str">
        <f t="shared" si="44"/>
        <v/>
      </c>
      <c r="B420" s="2" t="str">
        <f t="shared" si="45"/>
        <v/>
      </c>
      <c r="C420" s="5" t="str">
        <f t="shared" si="50"/>
        <v/>
      </c>
      <c r="D420" s="99" t="str">
        <f t="shared" si="49"/>
        <v/>
      </c>
      <c r="E420" s="77"/>
      <c r="F420" s="88" t="str">
        <f t="shared" si="46"/>
        <v/>
      </c>
      <c r="G420" s="88" t="str">
        <f t="shared" si="47"/>
        <v/>
      </c>
      <c r="H420" s="88" t="str">
        <f t="shared" si="48"/>
        <v/>
      </c>
      <c r="I420" s="89" t="str">
        <f>IF(A420="","",SUM(F$30:F420))</f>
        <v/>
      </c>
      <c r="J420" s="89" t="str">
        <f>IF(A420="","",SUM(G$30:G420))</f>
        <v/>
      </c>
      <c r="K420" s="78"/>
    </row>
    <row r="421" spans="1:11" x14ac:dyDescent="0.2">
      <c r="A421" s="87" t="str">
        <f t="shared" si="44"/>
        <v/>
      </c>
      <c r="B421" s="2" t="str">
        <f t="shared" si="45"/>
        <v/>
      </c>
      <c r="C421" s="5" t="str">
        <f t="shared" si="50"/>
        <v/>
      </c>
      <c r="D421" s="99" t="str">
        <f t="shared" si="49"/>
        <v/>
      </c>
      <c r="E421" s="77"/>
      <c r="F421" s="88" t="str">
        <f t="shared" si="46"/>
        <v/>
      </c>
      <c r="G421" s="88" t="str">
        <f t="shared" si="47"/>
        <v/>
      </c>
      <c r="H421" s="88" t="str">
        <f t="shared" si="48"/>
        <v/>
      </c>
      <c r="I421" s="89" t="str">
        <f>IF(A421="","",SUM(F$30:F421))</f>
        <v/>
      </c>
      <c r="J421" s="89" t="str">
        <f>IF(A421="","",SUM(G$30:G421))</f>
        <v/>
      </c>
      <c r="K421" s="78"/>
    </row>
    <row r="422" spans="1:11" x14ac:dyDescent="0.2">
      <c r="A422" s="87" t="str">
        <f t="shared" si="44"/>
        <v/>
      </c>
      <c r="B422" s="2" t="str">
        <f t="shared" si="45"/>
        <v/>
      </c>
      <c r="C422" s="5" t="str">
        <f t="shared" si="50"/>
        <v/>
      </c>
      <c r="D422" s="99" t="str">
        <f t="shared" si="49"/>
        <v/>
      </c>
      <c r="E422" s="77"/>
      <c r="F422" s="88" t="str">
        <f t="shared" si="46"/>
        <v/>
      </c>
      <c r="G422" s="88" t="str">
        <f t="shared" si="47"/>
        <v/>
      </c>
      <c r="H422" s="88" t="str">
        <f t="shared" si="48"/>
        <v/>
      </c>
      <c r="I422" s="89" t="str">
        <f>IF(A422="","",SUM(F$30:F422))</f>
        <v/>
      </c>
      <c r="J422" s="89" t="str">
        <f>IF(A422="","",SUM(G$30:G422))</f>
        <v/>
      </c>
      <c r="K422" s="78"/>
    </row>
    <row r="423" spans="1:11" x14ac:dyDescent="0.2">
      <c r="A423" s="87" t="str">
        <f t="shared" si="44"/>
        <v/>
      </c>
      <c r="B423" s="2" t="str">
        <f t="shared" si="45"/>
        <v/>
      </c>
      <c r="C423" s="5" t="str">
        <f t="shared" si="50"/>
        <v/>
      </c>
      <c r="D423" s="99" t="str">
        <f t="shared" si="49"/>
        <v/>
      </c>
      <c r="E423" s="77"/>
      <c r="F423" s="88" t="str">
        <f t="shared" si="46"/>
        <v/>
      </c>
      <c r="G423" s="88" t="str">
        <f t="shared" si="47"/>
        <v/>
      </c>
      <c r="H423" s="88" t="str">
        <f t="shared" si="48"/>
        <v/>
      </c>
      <c r="I423" s="89" t="str">
        <f>IF(A423="","",SUM(F$30:F423))</f>
        <v/>
      </c>
      <c r="J423" s="89" t="str">
        <f>IF(A423="","",SUM(G$30:G423))</f>
        <v/>
      </c>
      <c r="K423" s="78"/>
    </row>
    <row r="424" spans="1:11" x14ac:dyDescent="0.2">
      <c r="A424" s="87" t="str">
        <f t="shared" si="44"/>
        <v/>
      </c>
      <c r="B424" s="2" t="str">
        <f t="shared" si="45"/>
        <v/>
      </c>
      <c r="C424" s="5" t="str">
        <f t="shared" si="50"/>
        <v/>
      </c>
      <c r="D424" s="99" t="str">
        <f t="shared" si="49"/>
        <v/>
      </c>
      <c r="E424" s="77"/>
      <c r="F424" s="88" t="str">
        <f t="shared" si="46"/>
        <v/>
      </c>
      <c r="G424" s="88" t="str">
        <f t="shared" si="47"/>
        <v/>
      </c>
      <c r="H424" s="88" t="str">
        <f t="shared" si="48"/>
        <v/>
      </c>
      <c r="I424" s="89" t="str">
        <f>IF(A424="","",SUM(F$30:F424))</f>
        <v/>
      </c>
      <c r="J424" s="89" t="str">
        <f>IF(A424="","",SUM(G$30:G424))</f>
        <v/>
      </c>
      <c r="K424" s="78"/>
    </row>
    <row r="425" spans="1:11" x14ac:dyDescent="0.2">
      <c r="A425" s="87" t="str">
        <f t="shared" si="44"/>
        <v/>
      </c>
      <c r="B425" s="2" t="str">
        <f t="shared" si="45"/>
        <v/>
      </c>
      <c r="C425" s="5" t="str">
        <f t="shared" si="50"/>
        <v/>
      </c>
      <c r="D425" s="99" t="str">
        <f t="shared" si="49"/>
        <v/>
      </c>
      <c r="E425" s="77"/>
      <c r="F425" s="88" t="str">
        <f t="shared" si="46"/>
        <v/>
      </c>
      <c r="G425" s="88" t="str">
        <f t="shared" si="47"/>
        <v/>
      </c>
      <c r="H425" s="88" t="str">
        <f t="shared" si="48"/>
        <v/>
      </c>
      <c r="I425" s="89" t="str">
        <f>IF(A425="","",SUM(F$30:F425))</f>
        <v/>
      </c>
      <c r="J425" s="89" t="str">
        <f>IF(A425="","",SUM(G$30:G425))</f>
        <v/>
      </c>
      <c r="K425" s="78"/>
    </row>
    <row r="426" spans="1:11" x14ac:dyDescent="0.2">
      <c r="A426" s="87" t="str">
        <f t="shared" si="44"/>
        <v/>
      </c>
      <c r="B426" s="2" t="str">
        <f t="shared" si="45"/>
        <v/>
      </c>
      <c r="C426" s="5" t="str">
        <f t="shared" si="50"/>
        <v/>
      </c>
      <c r="D426" s="99" t="str">
        <f t="shared" si="49"/>
        <v/>
      </c>
      <c r="E426" s="77"/>
      <c r="F426" s="88" t="str">
        <f t="shared" si="46"/>
        <v/>
      </c>
      <c r="G426" s="88" t="str">
        <f t="shared" si="47"/>
        <v/>
      </c>
      <c r="H426" s="88" t="str">
        <f t="shared" si="48"/>
        <v/>
      </c>
      <c r="I426" s="89" t="str">
        <f>IF(A426="","",SUM(F$30:F426))</f>
        <v/>
      </c>
      <c r="J426" s="89" t="str">
        <f>IF(A426="","",SUM(G$30:G426))</f>
        <v/>
      </c>
      <c r="K426" s="78"/>
    </row>
    <row r="427" spans="1:11" x14ac:dyDescent="0.2">
      <c r="A427" s="87" t="str">
        <f t="shared" si="44"/>
        <v/>
      </c>
      <c r="B427" s="2" t="str">
        <f t="shared" si="45"/>
        <v/>
      </c>
      <c r="C427" s="5" t="str">
        <f t="shared" si="50"/>
        <v/>
      </c>
      <c r="D427" s="99" t="str">
        <f t="shared" si="49"/>
        <v/>
      </c>
      <c r="E427" s="77"/>
      <c r="F427" s="88" t="str">
        <f t="shared" si="46"/>
        <v/>
      </c>
      <c r="G427" s="88" t="str">
        <f t="shared" si="47"/>
        <v/>
      </c>
      <c r="H427" s="88" t="str">
        <f t="shared" si="48"/>
        <v/>
      </c>
      <c r="I427" s="89" t="str">
        <f>IF(A427="","",SUM(F$30:F427))</f>
        <v/>
      </c>
      <c r="J427" s="89" t="str">
        <f>IF(A427="","",SUM(G$30:G427))</f>
        <v/>
      </c>
      <c r="K427" s="78"/>
    </row>
    <row r="428" spans="1:11" x14ac:dyDescent="0.2">
      <c r="A428" s="87" t="str">
        <f t="shared" si="44"/>
        <v/>
      </c>
      <c r="B428" s="2" t="str">
        <f t="shared" si="45"/>
        <v/>
      </c>
      <c r="C428" s="5" t="str">
        <f t="shared" si="50"/>
        <v/>
      </c>
      <c r="D428" s="99" t="str">
        <f t="shared" si="49"/>
        <v/>
      </c>
      <c r="E428" s="77"/>
      <c r="F428" s="88" t="str">
        <f t="shared" si="46"/>
        <v/>
      </c>
      <c r="G428" s="88" t="str">
        <f t="shared" si="47"/>
        <v/>
      </c>
      <c r="H428" s="88" t="str">
        <f t="shared" si="48"/>
        <v/>
      </c>
      <c r="I428" s="89" t="str">
        <f>IF(A428="","",SUM(F$30:F428))</f>
        <v/>
      </c>
      <c r="J428" s="89" t="str">
        <f>IF(A428="","",SUM(G$30:G428))</f>
        <v/>
      </c>
      <c r="K428" s="78"/>
    </row>
    <row r="429" spans="1:11" x14ac:dyDescent="0.2">
      <c r="A429" s="87" t="str">
        <f t="shared" si="44"/>
        <v/>
      </c>
      <c r="B429" s="2" t="str">
        <f t="shared" si="45"/>
        <v/>
      </c>
      <c r="C429" s="5" t="str">
        <f t="shared" si="50"/>
        <v/>
      </c>
      <c r="D429" s="99" t="str">
        <f t="shared" si="49"/>
        <v/>
      </c>
      <c r="E429" s="77"/>
      <c r="F429" s="88" t="str">
        <f t="shared" si="46"/>
        <v/>
      </c>
      <c r="G429" s="88" t="str">
        <f t="shared" si="47"/>
        <v/>
      </c>
      <c r="H429" s="88" t="str">
        <f t="shared" si="48"/>
        <v/>
      </c>
      <c r="I429" s="89" t="str">
        <f>IF(A429="","",SUM(F$30:F429))</f>
        <v/>
      </c>
      <c r="J429" s="89" t="str">
        <f>IF(A429="","",SUM(G$30:G429))</f>
        <v/>
      </c>
      <c r="K429" s="78"/>
    </row>
    <row r="430" spans="1:11" x14ac:dyDescent="0.2">
      <c r="A430" s="87" t="str">
        <f t="shared" si="44"/>
        <v/>
      </c>
      <c r="B430" s="2" t="str">
        <f t="shared" si="45"/>
        <v/>
      </c>
      <c r="C430" s="5" t="str">
        <f t="shared" si="50"/>
        <v/>
      </c>
      <c r="D430" s="99" t="str">
        <f t="shared" si="49"/>
        <v/>
      </c>
      <c r="E430" s="77"/>
      <c r="F430" s="88" t="str">
        <f t="shared" si="46"/>
        <v/>
      </c>
      <c r="G430" s="88" t="str">
        <f t="shared" si="47"/>
        <v/>
      </c>
      <c r="H430" s="88" t="str">
        <f t="shared" si="48"/>
        <v/>
      </c>
      <c r="I430" s="89" t="str">
        <f>IF(A430="","",SUM(F$30:F430))</f>
        <v/>
      </c>
      <c r="J430" s="89" t="str">
        <f>IF(A430="","",SUM(G$30:G430))</f>
        <v/>
      </c>
      <c r="K430" s="78"/>
    </row>
    <row r="431" spans="1:11" x14ac:dyDescent="0.2">
      <c r="A431" s="87" t="str">
        <f t="shared" si="44"/>
        <v/>
      </c>
      <c r="B431" s="2" t="str">
        <f t="shared" si="45"/>
        <v/>
      </c>
      <c r="C431" s="5" t="str">
        <f t="shared" si="50"/>
        <v/>
      </c>
      <c r="D431" s="99" t="str">
        <f t="shared" si="49"/>
        <v/>
      </c>
      <c r="E431" s="77"/>
      <c r="F431" s="88" t="str">
        <f t="shared" si="46"/>
        <v/>
      </c>
      <c r="G431" s="88" t="str">
        <f t="shared" si="47"/>
        <v/>
      </c>
      <c r="H431" s="88" t="str">
        <f t="shared" si="48"/>
        <v/>
      </c>
      <c r="I431" s="89" t="str">
        <f>IF(A431="","",SUM(F$30:F431))</f>
        <v/>
      </c>
      <c r="J431" s="89" t="str">
        <f>IF(A431="","",SUM(G$30:G431))</f>
        <v/>
      </c>
      <c r="K431" s="78"/>
    </row>
    <row r="432" spans="1:11" x14ac:dyDescent="0.2">
      <c r="A432" s="87" t="str">
        <f t="shared" si="44"/>
        <v/>
      </c>
      <c r="B432" s="2" t="str">
        <f t="shared" si="45"/>
        <v/>
      </c>
      <c r="C432" s="5" t="str">
        <f t="shared" si="50"/>
        <v/>
      </c>
      <c r="D432" s="99" t="str">
        <f t="shared" si="49"/>
        <v/>
      </c>
      <c r="E432" s="77"/>
      <c r="F432" s="88" t="str">
        <f t="shared" si="46"/>
        <v/>
      </c>
      <c r="G432" s="88" t="str">
        <f t="shared" si="47"/>
        <v/>
      </c>
      <c r="H432" s="88" t="str">
        <f t="shared" si="48"/>
        <v/>
      </c>
      <c r="I432" s="89" t="str">
        <f>IF(A432="","",SUM(F$30:F432))</f>
        <v/>
      </c>
      <c r="J432" s="89" t="str">
        <f>IF(A432="","",SUM(G$30:G432))</f>
        <v/>
      </c>
      <c r="K432" s="78"/>
    </row>
    <row r="433" spans="1:11" x14ac:dyDescent="0.2">
      <c r="A433" s="87" t="str">
        <f t="shared" si="44"/>
        <v/>
      </c>
      <c r="B433" s="2" t="str">
        <f t="shared" si="45"/>
        <v/>
      </c>
      <c r="C433" s="5" t="str">
        <f t="shared" si="50"/>
        <v/>
      </c>
      <c r="D433" s="99" t="str">
        <f t="shared" si="49"/>
        <v/>
      </c>
      <c r="E433" s="77"/>
      <c r="F433" s="88" t="str">
        <f t="shared" si="46"/>
        <v/>
      </c>
      <c r="G433" s="88" t="str">
        <f t="shared" si="47"/>
        <v/>
      </c>
      <c r="H433" s="88" t="str">
        <f t="shared" si="48"/>
        <v/>
      </c>
      <c r="I433" s="89" t="str">
        <f>IF(A433="","",SUM(F$30:F433))</f>
        <v/>
      </c>
      <c r="J433" s="89" t="str">
        <f>IF(A433="","",SUM(G$30:G433))</f>
        <v/>
      </c>
      <c r="K433" s="78"/>
    </row>
    <row r="434" spans="1:11" x14ac:dyDescent="0.2">
      <c r="A434" s="87" t="str">
        <f t="shared" si="44"/>
        <v/>
      </c>
      <c r="B434" s="2" t="str">
        <f t="shared" si="45"/>
        <v/>
      </c>
      <c r="C434" s="5" t="str">
        <f t="shared" si="50"/>
        <v/>
      </c>
      <c r="D434" s="99" t="str">
        <f t="shared" si="49"/>
        <v/>
      </c>
      <c r="E434" s="77"/>
      <c r="F434" s="88" t="str">
        <f t="shared" si="46"/>
        <v/>
      </c>
      <c r="G434" s="88" t="str">
        <f t="shared" si="47"/>
        <v/>
      </c>
      <c r="H434" s="88" t="str">
        <f t="shared" si="48"/>
        <v/>
      </c>
      <c r="I434" s="89" t="str">
        <f>IF(A434="","",SUM(F$30:F434))</f>
        <v/>
      </c>
      <c r="J434" s="89" t="str">
        <f>IF(A434="","",SUM(G$30:G434))</f>
        <v/>
      </c>
      <c r="K434" s="78"/>
    </row>
    <row r="435" spans="1:11" x14ac:dyDescent="0.2">
      <c r="A435" s="87" t="str">
        <f t="shared" si="44"/>
        <v/>
      </c>
      <c r="B435" s="2" t="str">
        <f t="shared" si="45"/>
        <v/>
      </c>
      <c r="C435" s="5" t="str">
        <f t="shared" si="50"/>
        <v/>
      </c>
      <c r="D435" s="99" t="str">
        <f t="shared" si="49"/>
        <v/>
      </c>
      <c r="E435" s="77"/>
      <c r="F435" s="88" t="str">
        <f t="shared" si="46"/>
        <v/>
      </c>
      <c r="G435" s="88" t="str">
        <f t="shared" si="47"/>
        <v/>
      </c>
      <c r="H435" s="88" t="str">
        <f t="shared" si="48"/>
        <v/>
      </c>
      <c r="I435" s="89" t="str">
        <f>IF(A435="","",SUM(F$30:F435))</f>
        <v/>
      </c>
      <c r="J435" s="89" t="str">
        <f>IF(A435="","",SUM(G$30:G435))</f>
        <v/>
      </c>
      <c r="K435" s="78"/>
    </row>
    <row r="436" spans="1:11" x14ac:dyDescent="0.2">
      <c r="A436" s="87" t="str">
        <f t="shared" si="44"/>
        <v/>
      </c>
      <c r="B436" s="2" t="str">
        <f t="shared" si="45"/>
        <v/>
      </c>
      <c r="C436" s="5" t="str">
        <f t="shared" si="50"/>
        <v/>
      </c>
      <c r="D436" s="99" t="str">
        <f t="shared" si="49"/>
        <v/>
      </c>
      <c r="E436" s="77"/>
      <c r="F436" s="88" t="str">
        <f t="shared" si="46"/>
        <v/>
      </c>
      <c r="G436" s="88" t="str">
        <f t="shared" si="47"/>
        <v/>
      </c>
      <c r="H436" s="88" t="str">
        <f t="shared" si="48"/>
        <v/>
      </c>
      <c r="I436" s="89" t="str">
        <f>IF(A436="","",SUM(F$30:F436))</f>
        <v/>
      </c>
      <c r="J436" s="89" t="str">
        <f>IF(A436="","",SUM(G$30:G436))</f>
        <v/>
      </c>
      <c r="K436" s="78"/>
    </row>
    <row r="437" spans="1:11" x14ac:dyDescent="0.2">
      <c r="A437" s="87" t="str">
        <f t="shared" si="44"/>
        <v/>
      </c>
      <c r="B437" s="2" t="str">
        <f t="shared" si="45"/>
        <v/>
      </c>
      <c r="C437" s="5" t="str">
        <f t="shared" si="50"/>
        <v/>
      </c>
      <c r="D437" s="99" t="str">
        <f t="shared" si="49"/>
        <v/>
      </c>
      <c r="E437" s="77"/>
      <c r="F437" s="88" t="str">
        <f t="shared" si="46"/>
        <v/>
      </c>
      <c r="G437" s="88" t="str">
        <f t="shared" si="47"/>
        <v/>
      </c>
      <c r="H437" s="88" t="str">
        <f t="shared" si="48"/>
        <v/>
      </c>
      <c r="I437" s="89" t="str">
        <f>IF(A437="","",SUM(F$30:F437))</f>
        <v/>
      </c>
      <c r="J437" s="89" t="str">
        <f>IF(A437="","",SUM(G$30:G437))</f>
        <v/>
      </c>
      <c r="K437" s="78"/>
    </row>
    <row r="438" spans="1:11" x14ac:dyDescent="0.2">
      <c r="A438" s="87" t="str">
        <f t="shared" si="44"/>
        <v/>
      </c>
      <c r="B438" s="2" t="str">
        <f t="shared" si="45"/>
        <v/>
      </c>
      <c r="C438" s="5" t="str">
        <f t="shared" si="50"/>
        <v/>
      </c>
      <c r="D438" s="99" t="str">
        <f t="shared" si="49"/>
        <v/>
      </c>
      <c r="E438" s="77"/>
      <c r="F438" s="88" t="str">
        <f t="shared" si="46"/>
        <v/>
      </c>
      <c r="G438" s="88" t="str">
        <f t="shared" si="47"/>
        <v/>
      </c>
      <c r="H438" s="88" t="str">
        <f t="shared" si="48"/>
        <v/>
      </c>
      <c r="I438" s="89" t="str">
        <f>IF(A438="","",SUM(F$30:F438))</f>
        <v/>
      </c>
      <c r="J438" s="89" t="str">
        <f>IF(A438="","",SUM(G$30:G438))</f>
        <v/>
      </c>
      <c r="K438" s="78"/>
    </row>
    <row r="439" spans="1:11" x14ac:dyDescent="0.2">
      <c r="A439" s="87" t="str">
        <f t="shared" si="44"/>
        <v/>
      </c>
      <c r="B439" s="2" t="str">
        <f t="shared" si="45"/>
        <v/>
      </c>
      <c r="C439" s="5" t="str">
        <f t="shared" si="50"/>
        <v/>
      </c>
      <c r="D439" s="99" t="str">
        <f t="shared" si="49"/>
        <v/>
      </c>
      <c r="E439" s="77"/>
      <c r="F439" s="88" t="str">
        <f t="shared" si="46"/>
        <v/>
      </c>
      <c r="G439" s="88" t="str">
        <f t="shared" si="47"/>
        <v/>
      </c>
      <c r="H439" s="88" t="str">
        <f t="shared" si="48"/>
        <v/>
      </c>
      <c r="I439" s="89" t="str">
        <f>IF(A439="","",SUM(F$30:F439))</f>
        <v/>
      </c>
      <c r="J439" s="89" t="str">
        <f>IF(A439="","",SUM(G$30:G439))</f>
        <v/>
      </c>
      <c r="K439" s="78"/>
    </row>
    <row r="440" spans="1:11" x14ac:dyDescent="0.2">
      <c r="A440" s="87" t="str">
        <f t="shared" si="44"/>
        <v/>
      </c>
      <c r="B440" s="2" t="str">
        <f t="shared" si="45"/>
        <v/>
      </c>
      <c r="C440" s="5" t="str">
        <f t="shared" si="50"/>
        <v/>
      </c>
      <c r="D440" s="99" t="str">
        <f t="shared" si="49"/>
        <v/>
      </c>
      <c r="E440" s="77"/>
      <c r="F440" s="88" t="str">
        <f t="shared" si="46"/>
        <v/>
      </c>
      <c r="G440" s="88" t="str">
        <f t="shared" si="47"/>
        <v/>
      </c>
      <c r="H440" s="88" t="str">
        <f t="shared" si="48"/>
        <v/>
      </c>
      <c r="I440" s="89" t="str">
        <f>IF(A440="","",SUM(F$30:F440))</f>
        <v/>
      </c>
      <c r="J440" s="89" t="str">
        <f>IF(A440="","",SUM(G$30:G440))</f>
        <v/>
      </c>
      <c r="K440" s="78"/>
    </row>
    <row r="441" spans="1:11" x14ac:dyDescent="0.2">
      <c r="A441" s="87" t="str">
        <f t="shared" si="44"/>
        <v/>
      </c>
      <c r="B441" s="2" t="str">
        <f t="shared" si="45"/>
        <v/>
      </c>
      <c r="C441" s="5" t="str">
        <f t="shared" si="50"/>
        <v/>
      </c>
      <c r="D441" s="99" t="str">
        <f t="shared" si="49"/>
        <v/>
      </c>
      <c r="E441" s="77"/>
      <c r="F441" s="88" t="str">
        <f t="shared" si="46"/>
        <v/>
      </c>
      <c r="G441" s="88" t="str">
        <f t="shared" si="47"/>
        <v/>
      </c>
      <c r="H441" s="88" t="str">
        <f t="shared" si="48"/>
        <v/>
      </c>
      <c r="I441" s="89" t="str">
        <f>IF(A441="","",SUM(F$30:F441))</f>
        <v/>
      </c>
      <c r="J441" s="89" t="str">
        <f>IF(A441="","",SUM(G$30:G441))</f>
        <v/>
      </c>
      <c r="K441" s="78"/>
    </row>
    <row r="442" spans="1:11" x14ac:dyDescent="0.2">
      <c r="A442" s="87" t="str">
        <f t="shared" si="44"/>
        <v/>
      </c>
      <c r="B442" s="2" t="str">
        <f t="shared" si="45"/>
        <v/>
      </c>
      <c r="C442" s="5" t="str">
        <f t="shared" si="50"/>
        <v/>
      </c>
      <c r="D442" s="99" t="str">
        <f t="shared" si="49"/>
        <v/>
      </c>
      <c r="E442" s="77"/>
      <c r="F442" s="88" t="str">
        <f t="shared" si="46"/>
        <v/>
      </c>
      <c r="G442" s="88" t="str">
        <f t="shared" si="47"/>
        <v/>
      </c>
      <c r="H442" s="88" t="str">
        <f t="shared" si="48"/>
        <v/>
      </c>
      <c r="I442" s="89" t="str">
        <f>IF(A442="","",SUM(F$30:F442))</f>
        <v/>
      </c>
      <c r="J442" s="89" t="str">
        <f>IF(A442="","",SUM(G$30:G442))</f>
        <v/>
      </c>
      <c r="K442" s="78"/>
    </row>
    <row r="443" spans="1:11" x14ac:dyDescent="0.2">
      <c r="A443" s="87" t="str">
        <f t="shared" si="44"/>
        <v/>
      </c>
      <c r="B443" s="2" t="str">
        <f t="shared" si="45"/>
        <v/>
      </c>
      <c r="C443" s="5" t="str">
        <f t="shared" si="50"/>
        <v/>
      </c>
      <c r="D443" s="99" t="str">
        <f t="shared" si="49"/>
        <v/>
      </c>
      <c r="E443" s="77"/>
      <c r="F443" s="88" t="str">
        <f t="shared" si="46"/>
        <v/>
      </c>
      <c r="G443" s="88" t="str">
        <f t="shared" si="47"/>
        <v/>
      </c>
      <c r="H443" s="88" t="str">
        <f t="shared" si="48"/>
        <v/>
      </c>
      <c r="I443" s="89" t="str">
        <f>IF(A443="","",SUM(F$30:F443))</f>
        <v/>
      </c>
      <c r="J443" s="89" t="str">
        <f>IF(A443="","",SUM(G$30:G443))</f>
        <v/>
      </c>
      <c r="K443" s="78"/>
    </row>
    <row r="444" spans="1:11" x14ac:dyDescent="0.2">
      <c r="A444" s="87" t="str">
        <f t="shared" si="44"/>
        <v/>
      </c>
      <c r="B444" s="2" t="str">
        <f t="shared" si="45"/>
        <v/>
      </c>
      <c r="C444" s="5" t="str">
        <f t="shared" si="50"/>
        <v/>
      </c>
      <c r="D444" s="99" t="str">
        <f t="shared" si="49"/>
        <v/>
      </c>
      <c r="E444" s="77"/>
      <c r="F444" s="88" t="str">
        <f t="shared" si="46"/>
        <v/>
      </c>
      <c r="G444" s="88" t="str">
        <f t="shared" si="47"/>
        <v/>
      </c>
      <c r="H444" s="88" t="str">
        <f t="shared" si="48"/>
        <v/>
      </c>
      <c r="I444" s="89" t="str">
        <f>IF(A444="","",SUM(F$30:F444))</f>
        <v/>
      </c>
      <c r="J444" s="89" t="str">
        <f>IF(A444="","",SUM(G$30:G444))</f>
        <v/>
      </c>
      <c r="K444" s="78"/>
    </row>
    <row r="445" spans="1:11" x14ac:dyDescent="0.2">
      <c r="A445" s="87" t="str">
        <f t="shared" si="44"/>
        <v/>
      </c>
      <c r="B445" s="2" t="str">
        <f t="shared" si="45"/>
        <v/>
      </c>
      <c r="C445" s="5" t="str">
        <f t="shared" si="50"/>
        <v/>
      </c>
      <c r="D445" s="99" t="str">
        <f t="shared" si="49"/>
        <v/>
      </c>
      <c r="E445" s="77"/>
      <c r="F445" s="88" t="str">
        <f t="shared" si="46"/>
        <v/>
      </c>
      <c r="G445" s="88" t="str">
        <f t="shared" si="47"/>
        <v/>
      </c>
      <c r="H445" s="88" t="str">
        <f t="shared" si="48"/>
        <v/>
      </c>
      <c r="I445" s="89" t="str">
        <f>IF(A445="","",SUM(F$30:F445))</f>
        <v/>
      </c>
      <c r="J445" s="89" t="str">
        <f>IF(A445="","",SUM(G$30:G445))</f>
        <v/>
      </c>
      <c r="K445" s="78"/>
    </row>
    <row r="446" spans="1:11" x14ac:dyDescent="0.2">
      <c r="A446" s="87" t="str">
        <f t="shared" si="44"/>
        <v/>
      </c>
      <c r="B446" s="2" t="str">
        <f t="shared" si="45"/>
        <v/>
      </c>
      <c r="C446" s="5" t="str">
        <f t="shared" si="50"/>
        <v/>
      </c>
      <c r="D446" s="99" t="str">
        <f t="shared" si="49"/>
        <v/>
      </c>
      <c r="E446" s="77"/>
      <c r="F446" s="88" t="str">
        <f t="shared" si="46"/>
        <v/>
      </c>
      <c r="G446" s="88" t="str">
        <f t="shared" si="47"/>
        <v/>
      </c>
      <c r="H446" s="88" t="str">
        <f t="shared" si="48"/>
        <v/>
      </c>
      <c r="I446" s="89" t="str">
        <f>IF(A446="","",SUM(F$30:F446))</f>
        <v/>
      </c>
      <c r="J446" s="89" t="str">
        <f>IF(A446="","",SUM(G$30:G446))</f>
        <v/>
      </c>
      <c r="K446" s="78"/>
    </row>
    <row r="447" spans="1:11" x14ac:dyDescent="0.2">
      <c r="A447" s="87" t="str">
        <f t="shared" si="44"/>
        <v/>
      </c>
      <c r="B447" s="2" t="str">
        <f t="shared" si="45"/>
        <v/>
      </c>
      <c r="C447" s="5" t="str">
        <f t="shared" si="50"/>
        <v/>
      </c>
      <c r="D447" s="99" t="str">
        <f t="shared" si="49"/>
        <v/>
      </c>
      <c r="E447" s="77"/>
      <c r="F447" s="88" t="str">
        <f t="shared" si="46"/>
        <v/>
      </c>
      <c r="G447" s="88" t="str">
        <f t="shared" si="47"/>
        <v/>
      </c>
      <c r="H447" s="88" t="str">
        <f t="shared" si="48"/>
        <v/>
      </c>
      <c r="I447" s="89" t="str">
        <f>IF(A447="","",SUM(F$30:F447))</f>
        <v/>
      </c>
      <c r="J447" s="89" t="str">
        <f>IF(A447="","",SUM(G$30:G447))</f>
        <v/>
      </c>
      <c r="K447" s="78"/>
    </row>
    <row r="448" spans="1:11" x14ac:dyDescent="0.2">
      <c r="A448" s="87" t="str">
        <f t="shared" si="44"/>
        <v/>
      </c>
      <c r="B448" s="2" t="str">
        <f t="shared" si="45"/>
        <v/>
      </c>
      <c r="C448" s="5" t="str">
        <f t="shared" si="50"/>
        <v/>
      </c>
      <c r="D448" s="99" t="str">
        <f t="shared" si="49"/>
        <v/>
      </c>
      <c r="E448" s="77"/>
      <c r="F448" s="88" t="str">
        <f t="shared" si="46"/>
        <v/>
      </c>
      <c r="G448" s="88" t="str">
        <f t="shared" si="47"/>
        <v/>
      </c>
      <c r="H448" s="88" t="str">
        <f t="shared" si="48"/>
        <v/>
      </c>
      <c r="I448" s="89" t="str">
        <f>IF(A448="","",SUM(F$30:F448))</f>
        <v/>
      </c>
      <c r="J448" s="89" t="str">
        <f>IF(A448="","",SUM(G$30:G448))</f>
        <v/>
      </c>
      <c r="K448" s="78"/>
    </row>
    <row r="449" spans="1:11" x14ac:dyDescent="0.2">
      <c r="A449" s="87" t="str">
        <f t="shared" si="44"/>
        <v/>
      </c>
      <c r="B449" s="2" t="str">
        <f t="shared" si="45"/>
        <v/>
      </c>
      <c r="C449" s="5" t="str">
        <f t="shared" si="50"/>
        <v/>
      </c>
      <c r="D449" s="99" t="str">
        <f t="shared" si="49"/>
        <v/>
      </c>
      <c r="E449" s="77"/>
      <c r="F449" s="88" t="str">
        <f t="shared" si="46"/>
        <v/>
      </c>
      <c r="G449" s="88" t="str">
        <f t="shared" si="47"/>
        <v/>
      </c>
      <c r="H449" s="88" t="str">
        <f t="shared" si="48"/>
        <v/>
      </c>
      <c r="I449" s="89" t="str">
        <f>IF(A449="","",SUM(F$30:F449))</f>
        <v/>
      </c>
      <c r="J449" s="89" t="str">
        <f>IF(A449="","",SUM(G$30:G449))</f>
        <v/>
      </c>
      <c r="K449" s="78"/>
    </row>
    <row r="450" spans="1:11" x14ac:dyDescent="0.2">
      <c r="A450" s="87" t="str">
        <f t="shared" si="44"/>
        <v/>
      </c>
      <c r="B450" s="2" t="str">
        <f t="shared" si="45"/>
        <v/>
      </c>
      <c r="C450" s="5" t="str">
        <f t="shared" si="50"/>
        <v/>
      </c>
      <c r="D450" s="99" t="str">
        <f t="shared" si="49"/>
        <v/>
      </c>
      <c r="E450" s="77"/>
      <c r="F450" s="88" t="str">
        <f t="shared" si="46"/>
        <v/>
      </c>
      <c r="G450" s="88" t="str">
        <f t="shared" si="47"/>
        <v/>
      </c>
      <c r="H450" s="88" t="str">
        <f t="shared" si="48"/>
        <v/>
      </c>
      <c r="I450" s="89" t="str">
        <f>IF(A450="","",SUM(F$30:F450))</f>
        <v/>
      </c>
      <c r="J450" s="89" t="str">
        <f>IF(A450="","",SUM(G$30:G450))</f>
        <v/>
      </c>
      <c r="K450" s="78"/>
    </row>
    <row r="451" spans="1:11" x14ac:dyDescent="0.2">
      <c r="A451" s="87" t="str">
        <f t="shared" si="44"/>
        <v/>
      </c>
      <c r="B451" s="2" t="str">
        <f t="shared" si="45"/>
        <v/>
      </c>
      <c r="C451" s="5" t="str">
        <f t="shared" si="50"/>
        <v/>
      </c>
      <c r="D451" s="99" t="str">
        <f t="shared" si="49"/>
        <v/>
      </c>
      <c r="E451" s="77"/>
      <c r="F451" s="88" t="str">
        <f t="shared" si="46"/>
        <v/>
      </c>
      <c r="G451" s="88" t="str">
        <f t="shared" si="47"/>
        <v/>
      </c>
      <c r="H451" s="88" t="str">
        <f t="shared" si="48"/>
        <v/>
      </c>
      <c r="I451" s="89" t="str">
        <f>IF(A451="","",SUM(F$30:F451))</f>
        <v/>
      </c>
      <c r="J451" s="89" t="str">
        <f>IF(A451="","",SUM(G$30:G451))</f>
        <v/>
      </c>
      <c r="K451" s="78"/>
    </row>
    <row r="452" spans="1:11" x14ac:dyDescent="0.2">
      <c r="A452" s="87" t="str">
        <f t="shared" si="44"/>
        <v/>
      </c>
      <c r="B452" s="2" t="str">
        <f t="shared" si="45"/>
        <v/>
      </c>
      <c r="C452" s="5" t="str">
        <f t="shared" si="50"/>
        <v/>
      </c>
      <c r="D452" s="99" t="str">
        <f t="shared" si="49"/>
        <v/>
      </c>
      <c r="E452" s="77"/>
      <c r="F452" s="88" t="str">
        <f t="shared" si="46"/>
        <v/>
      </c>
      <c r="G452" s="88" t="str">
        <f t="shared" si="47"/>
        <v/>
      </c>
      <c r="H452" s="88" t="str">
        <f t="shared" si="48"/>
        <v/>
      </c>
      <c r="I452" s="89" t="str">
        <f>IF(A452="","",SUM(F$30:F452))</f>
        <v/>
      </c>
      <c r="J452" s="89" t="str">
        <f>IF(A452="","",SUM(G$30:G452))</f>
        <v/>
      </c>
      <c r="K452" s="78"/>
    </row>
    <row r="453" spans="1:11" x14ac:dyDescent="0.2">
      <c r="A453" s="87" t="str">
        <f t="shared" si="44"/>
        <v/>
      </c>
      <c r="B453" s="2" t="str">
        <f t="shared" si="45"/>
        <v/>
      </c>
      <c r="C453" s="5" t="str">
        <f t="shared" si="50"/>
        <v/>
      </c>
      <c r="D453" s="99" t="str">
        <f t="shared" si="49"/>
        <v/>
      </c>
      <c r="E453" s="77"/>
      <c r="F453" s="88" t="str">
        <f t="shared" si="46"/>
        <v/>
      </c>
      <c r="G453" s="88" t="str">
        <f t="shared" si="47"/>
        <v/>
      </c>
      <c r="H453" s="88" t="str">
        <f t="shared" si="48"/>
        <v/>
      </c>
      <c r="I453" s="89" t="str">
        <f>IF(A453="","",SUM(F$30:F453))</f>
        <v/>
      </c>
      <c r="J453" s="89" t="str">
        <f>IF(A453="","",SUM(G$30:G453))</f>
        <v/>
      </c>
      <c r="K453" s="78"/>
    </row>
    <row r="454" spans="1:11" x14ac:dyDescent="0.2">
      <c r="A454" s="87" t="str">
        <f t="shared" si="44"/>
        <v/>
      </c>
      <c r="B454" s="2" t="str">
        <f t="shared" si="45"/>
        <v/>
      </c>
      <c r="C454" s="5" t="str">
        <f t="shared" si="50"/>
        <v/>
      </c>
      <c r="D454" s="99" t="str">
        <f t="shared" si="49"/>
        <v/>
      </c>
      <c r="E454" s="77"/>
      <c r="F454" s="88" t="str">
        <f t="shared" si="46"/>
        <v/>
      </c>
      <c r="G454" s="88" t="str">
        <f t="shared" si="47"/>
        <v/>
      </c>
      <c r="H454" s="88" t="str">
        <f t="shared" si="48"/>
        <v/>
      </c>
      <c r="I454" s="89" t="str">
        <f>IF(A454="","",SUM(F$30:F454))</f>
        <v/>
      </c>
      <c r="J454" s="89" t="str">
        <f>IF(A454="","",SUM(G$30:G454))</f>
        <v/>
      </c>
      <c r="K454" s="78"/>
    </row>
    <row r="455" spans="1:11" x14ac:dyDescent="0.2">
      <c r="A455" s="87" t="str">
        <f t="shared" si="44"/>
        <v/>
      </c>
      <c r="B455" s="2" t="str">
        <f t="shared" si="45"/>
        <v/>
      </c>
      <c r="C455" s="5" t="str">
        <f t="shared" si="50"/>
        <v/>
      </c>
      <c r="D455" s="99" t="str">
        <f t="shared" si="49"/>
        <v/>
      </c>
      <c r="E455" s="77"/>
      <c r="F455" s="88" t="str">
        <f t="shared" si="46"/>
        <v/>
      </c>
      <c r="G455" s="88" t="str">
        <f t="shared" si="47"/>
        <v/>
      </c>
      <c r="H455" s="88" t="str">
        <f t="shared" si="48"/>
        <v/>
      </c>
      <c r="I455" s="89" t="str">
        <f>IF(A455="","",SUM(F$30:F455))</f>
        <v/>
      </c>
      <c r="J455" s="89" t="str">
        <f>IF(A455="","",SUM(G$30:G455))</f>
        <v/>
      </c>
      <c r="K455" s="78"/>
    </row>
    <row r="456" spans="1:11" x14ac:dyDescent="0.2">
      <c r="A456" s="87" t="str">
        <f t="shared" si="44"/>
        <v/>
      </c>
      <c r="B456" s="2" t="str">
        <f t="shared" si="45"/>
        <v/>
      </c>
      <c r="C456" s="5" t="str">
        <f t="shared" si="50"/>
        <v/>
      </c>
      <c r="D456" s="99" t="str">
        <f t="shared" si="49"/>
        <v/>
      </c>
      <c r="E456" s="77"/>
      <c r="F456" s="88" t="str">
        <f t="shared" si="46"/>
        <v/>
      </c>
      <c r="G456" s="88" t="str">
        <f t="shared" si="47"/>
        <v/>
      </c>
      <c r="H456" s="88" t="str">
        <f t="shared" si="48"/>
        <v/>
      </c>
      <c r="I456" s="89" t="str">
        <f>IF(A456="","",SUM(F$30:F456))</f>
        <v/>
      </c>
      <c r="J456" s="89" t="str">
        <f>IF(A456="","",SUM(G$30:G456))</f>
        <v/>
      </c>
      <c r="K456" s="78"/>
    </row>
    <row r="457" spans="1:11" x14ac:dyDescent="0.2">
      <c r="A457" s="87" t="str">
        <f t="shared" si="44"/>
        <v/>
      </c>
      <c r="B457" s="2" t="str">
        <f t="shared" si="45"/>
        <v/>
      </c>
      <c r="C457" s="5" t="str">
        <f t="shared" si="50"/>
        <v/>
      </c>
      <c r="D457" s="99" t="str">
        <f t="shared" si="49"/>
        <v/>
      </c>
      <c r="E457" s="77"/>
      <c r="F457" s="88" t="str">
        <f t="shared" si="46"/>
        <v/>
      </c>
      <c r="G457" s="88" t="str">
        <f t="shared" si="47"/>
        <v/>
      </c>
      <c r="H457" s="88" t="str">
        <f t="shared" si="48"/>
        <v/>
      </c>
      <c r="I457" s="89" t="str">
        <f>IF(A457="","",SUM(F$30:F457))</f>
        <v/>
      </c>
      <c r="J457" s="89" t="str">
        <f>IF(A457="","",SUM(G$30:G457))</f>
        <v/>
      </c>
      <c r="K457" s="78"/>
    </row>
    <row r="458" spans="1:11" x14ac:dyDescent="0.2">
      <c r="A458" s="87" t="str">
        <f t="shared" si="44"/>
        <v/>
      </c>
      <c r="B458" s="2" t="str">
        <f t="shared" si="45"/>
        <v/>
      </c>
      <c r="C458" s="5" t="str">
        <f t="shared" si="50"/>
        <v/>
      </c>
      <c r="D458" s="99" t="str">
        <f t="shared" si="49"/>
        <v/>
      </c>
      <c r="E458" s="77"/>
      <c r="F458" s="88" t="str">
        <f t="shared" si="46"/>
        <v/>
      </c>
      <c r="G458" s="88" t="str">
        <f t="shared" si="47"/>
        <v/>
      </c>
      <c r="H458" s="88" t="str">
        <f t="shared" si="48"/>
        <v/>
      </c>
      <c r="I458" s="89" t="str">
        <f>IF(A458="","",SUM(F$30:F458))</f>
        <v/>
      </c>
      <c r="J458" s="89" t="str">
        <f>IF(A458="","",SUM(G$30:G458))</f>
        <v/>
      </c>
      <c r="K458" s="78"/>
    </row>
    <row r="459" spans="1:11" x14ac:dyDescent="0.2">
      <c r="A459" s="87" t="str">
        <f t="shared" si="44"/>
        <v/>
      </c>
      <c r="B459" s="2" t="str">
        <f t="shared" si="45"/>
        <v/>
      </c>
      <c r="C459" s="5" t="str">
        <f t="shared" si="50"/>
        <v/>
      </c>
      <c r="D459" s="99" t="str">
        <f t="shared" si="49"/>
        <v/>
      </c>
      <c r="E459" s="77"/>
      <c r="F459" s="88" t="str">
        <f t="shared" si="46"/>
        <v/>
      </c>
      <c r="G459" s="88" t="str">
        <f t="shared" si="47"/>
        <v/>
      </c>
      <c r="H459" s="88" t="str">
        <f t="shared" si="48"/>
        <v/>
      </c>
      <c r="I459" s="89" t="str">
        <f>IF(A459="","",SUM(F$30:F459))</f>
        <v/>
      </c>
      <c r="J459" s="89" t="str">
        <f>IF(A459="","",SUM(G$30:G459))</f>
        <v/>
      </c>
      <c r="K459" s="78"/>
    </row>
    <row r="460" spans="1:11" x14ac:dyDescent="0.2">
      <c r="A460" s="87" t="str">
        <f t="shared" si="44"/>
        <v/>
      </c>
      <c r="B460" s="2" t="str">
        <f t="shared" si="45"/>
        <v/>
      </c>
      <c r="C460" s="5" t="str">
        <f t="shared" si="50"/>
        <v/>
      </c>
      <c r="D460" s="99" t="str">
        <f t="shared" si="49"/>
        <v/>
      </c>
      <c r="E460" s="77"/>
      <c r="F460" s="88" t="str">
        <f t="shared" si="46"/>
        <v/>
      </c>
      <c r="G460" s="88" t="str">
        <f t="shared" si="47"/>
        <v/>
      </c>
      <c r="H460" s="88" t="str">
        <f t="shared" si="48"/>
        <v/>
      </c>
      <c r="I460" s="89" t="str">
        <f>IF(A460="","",SUM(F$30:F460))</f>
        <v/>
      </c>
      <c r="J460" s="89" t="str">
        <f>IF(A460="","",SUM(G$30:G460))</f>
        <v/>
      </c>
      <c r="K460" s="78"/>
    </row>
    <row r="461" spans="1:11" x14ac:dyDescent="0.2">
      <c r="A461" s="87" t="str">
        <f t="shared" si="44"/>
        <v/>
      </c>
      <c r="B461" s="2" t="str">
        <f t="shared" si="45"/>
        <v/>
      </c>
      <c r="C461" s="5" t="str">
        <f t="shared" si="50"/>
        <v/>
      </c>
      <c r="D461" s="99" t="str">
        <f t="shared" si="49"/>
        <v/>
      </c>
      <c r="E461" s="77"/>
      <c r="F461" s="88" t="str">
        <f t="shared" si="46"/>
        <v/>
      </c>
      <c r="G461" s="88" t="str">
        <f t="shared" si="47"/>
        <v/>
      </c>
      <c r="H461" s="88" t="str">
        <f t="shared" si="48"/>
        <v/>
      </c>
      <c r="I461" s="89" t="str">
        <f>IF(A461="","",SUM(F$30:F461))</f>
        <v/>
      </c>
      <c r="J461" s="89" t="str">
        <f>IF(A461="","",SUM(G$30:G461))</f>
        <v/>
      </c>
      <c r="K461" s="78"/>
    </row>
    <row r="462" spans="1:11" x14ac:dyDescent="0.2">
      <c r="A462" s="87" t="str">
        <f t="shared" si="44"/>
        <v/>
      </c>
      <c r="B462" s="2" t="str">
        <f t="shared" si="45"/>
        <v/>
      </c>
      <c r="C462" s="5" t="str">
        <f t="shared" si="50"/>
        <v/>
      </c>
      <c r="D462" s="99" t="str">
        <f t="shared" si="49"/>
        <v/>
      </c>
      <c r="E462" s="77"/>
      <c r="F462" s="88" t="str">
        <f t="shared" si="46"/>
        <v/>
      </c>
      <c r="G462" s="88" t="str">
        <f t="shared" si="47"/>
        <v/>
      </c>
      <c r="H462" s="88" t="str">
        <f t="shared" si="48"/>
        <v/>
      </c>
      <c r="I462" s="89" t="str">
        <f>IF(A462="","",SUM(F$30:F462))</f>
        <v/>
      </c>
      <c r="J462" s="89" t="str">
        <f>IF(A462="","",SUM(G$30:G462))</f>
        <v/>
      </c>
      <c r="K462" s="78"/>
    </row>
    <row r="463" spans="1:11" x14ac:dyDescent="0.2">
      <c r="A463" s="87" t="str">
        <f t="shared" si="44"/>
        <v/>
      </c>
      <c r="B463" s="2" t="str">
        <f t="shared" si="45"/>
        <v/>
      </c>
      <c r="C463" s="5" t="str">
        <f t="shared" si="50"/>
        <v/>
      </c>
      <c r="D463" s="99" t="str">
        <f t="shared" si="49"/>
        <v/>
      </c>
      <c r="E463" s="77"/>
      <c r="F463" s="88" t="str">
        <f t="shared" si="46"/>
        <v/>
      </c>
      <c r="G463" s="88" t="str">
        <f t="shared" si="47"/>
        <v/>
      </c>
      <c r="H463" s="88" t="str">
        <f t="shared" si="48"/>
        <v/>
      </c>
      <c r="I463" s="89" t="str">
        <f>IF(A463="","",SUM(F$30:F463))</f>
        <v/>
      </c>
      <c r="J463" s="89" t="str">
        <f>IF(A463="","",SUM(G$30:G463))</f>
        <v/>
      </c>
      <c r="K463" s="78"/>
    </row>
    <row r="464" spans="1:11" x14ac:dyDescent="0.2">
      <c r="A464" s="87" t="str">
        <f t="shared" si="44"/>
        <v/>
      </c>
      <c r="B464" s="2" t="str">
        <f t="shared" si="45"/>
        <v/>
      </c>
      <c r="C464" s="5" t="str">
        <f t="shared" si="50"/>
        <v/>
      </c>
      <c r="D464" s="99" t="str">
        <f t="shared" si="49"/>
        <v/>
      </c>
      <c r="E464" s="77"/>
      <c r="F464" s="88" t="str">
        <f t="shared" si="46"/>
        <v/>
      </c>
      <c r="G464" s="88" t="str">
        <f t="shared" si="47"/>
        <v/>
      </c>
      <c r="H464" s="88" t="str">
        <f t="shared" si="48"/>
        <v/>
      </c>
      <c r="I464" s="89" t="str">
        <f>IF(A464="","",SUM(F$30:F464))</f>
        <v/>
      </c>
      <c r="J464" s="89" t="str">
        <f>IF(A464="","",SUM(G$30:G464))</f>
        <v/>
      </c>
      <c r="K464" s="78"/>
    </row>
    <row r="465" spans="1:11" x14ac:dyDescent="0.2">
      <c r="A465" s="87" t="str">
        <f t="shared" ref="A465:A480" si="51">IF(A464&gt;=nper,"",A464+1)</f>
        <v/>
      </c>
      <c r="B465" s="2" t="str">
        <f t="shared" ref="B465:B509" si="52">IF(A465="","",DATE(YEAR(fpdate),MONTH(fpdate)+(A465-1),DAY(fpdate)))</f>
        <v/>
      </c>
      <c r="C465" s="5" t="str">
        <f t="shared" si="50"/>
        <v/>
      </c>
      <c r="D465" s="99" t="str">
        <f t="shared" si="49"/>
        <v/>
      </c>
      <c r="E465" s="77"/>
      <c r="F465" s="88" t="str">
        <f t="shared" ref="F465:F480" si="53">IF(A465="","",ROUND(C465/12*H464,2))</f>
        <v/>
      </c>
      <c r="G465" s="88" t="str">
        <f t="shared" ref="G465:G480" si="54">IF(A465="","",D465-F465+E465)</f>
        <v/>
      </c>
      <c r="H465" s="88" t="str">
        <f t="shared" ref="H465:H480" si="55">IF(A465="","",H464-G465)</f>
        <v/>
      </c>
      <c r="I465" s="89" t="str">
        <f>IF(A465="","",SUM(F$30:F465))</f>
        <v/>
      </c>
      <c r="J465" s="89" t="str">
        <f>IF(A465="","",SUM(G$30:G465))</f>
        <v/>
      </c>
      <c r="K465" s="78"/>
    </row>
    <row r="466" spans="1:11" x14ac:dyDescent="0.2">
      <c r="A466" s="87" t="str">
        <f t="shared" si="51"/>
        <v/>
      </c>
      <c r="B466" s="2" t="str">
        <f t="shared" si="52"/>
        <v/>
      </c>
      <c r="C466" s="5" t="str">
        <f t="shared" si="50"/>
        <v/>
      </c>
      <c r="D466" s="99" t="str">
        <f t="shared" si="49"/>
        <v/>
      </c>
      <c r="E466" s="77"/>
      <c r="F466" s="88" t="str">
        <f t="shared" si="53"/>
        <v/>
      </c>
      <c r="G466" s="88" t="str">
        <f t="shared" si="54"/>
        <v/>
      </c>
      <c r="H466" s="88" t="str">
        <f t="shared" si="55"/>
        <v/>
      </c>
      <c r="I466" s="89" t="str">
        <f>IF(A466="","",SUM(F$30:F466))</f>
        <v/>
      </c>
      <c r="J466" s="89" t="str">
        <f>IF(A466="","",SUM(G$30:G466))</f>
        <v/>
      </c>
      <c r="K466" s="78"/>
    </row>
    <row r="467" spans="1:11" x14ac:dyDescent="0.2">
      <c r="A467" s="87" t="str">
        <f t="shared" si="51"/>
        <v/>
      </c>
      <c r="B467" s="2" t="str">
        <f t="shared" si="52"/>
        <v/>
      </c>
      <c r="C467" s="5" t="str">
        <f t="shared" si="50"/>
        <v/>
      </c>
      <c r="D467" s="99" t="str">
        <f t="shared" si="49"/>
        <v/>
      </c>
      <c r="E467" s="77"/>
      <c r="F467" s="88" t="str">
        <f t="shared" si="53"/>
        <v/>
      </c>
      <c r="G467" s="88" t="str">
        <f t="shared" si="54"/>
        <v/>
      </c>
      <c r="H467" s="88" t="str">
        <f t="shared" si="55"/>
        <v/>
      </c>
      <c r="I467" s="89" t="str">
        <f>IF(A467="","",SUM(F$30:F467))</f>
        <v/>
      </c>
      <c r="J467" s="89" t="str">
        <f>IF(A467="","",SUM(G$30:G467))</f>
        <v/>
      </c>
      <c r="K467" s="78"/>
    </row>
    <row r="468" spans="1:11" x14ac:dyDescent="0.2">
      <c r="A468" s="87" t="str">
        <f t="shared" si="51"/>
        <v/>
      </c>
      <c r="B468" s="2" t="str">
        <f t="shared" si="52"/>
        <v/>
      </c>
      <c r="C468" s="5" t="str">
        <f t="shared" si="50"/>
        <v/>
      </c>
      <c r="D468" s="99" t="str">
        <f t="shared" si="49"/>
        <v/>
      </c>
      <c r="E468" s="77"/>
      <c r="F468" s="88" t="str">
        <f t="shared" si="53"/>
        <v/>
      </c>
      <c r="G468" s="88" t="str">
        <f t="shared" si="54"/>
        <v/>
      </c>
      <c r="H468" s="88" t="str">
        <f t="shared" si="55"/>
        <v/>
      </c>
      <c r="I468" s="89" t="str">
        <f>IF(A468="","",SUM(F$30:F468))</f>
        <v/>
      </c>
      <c r="J468" s="89" t="str">
        <f>IF(A468="","",SUM(G$30:G468))</f>
        <v/>
      </c>
      <c r="K468" s="78"/>
    </row>
    <row r="469" spans="1:11" x14ac:dyDescent="0.2">
      <c r="A469" s="87" t="str">
        <f t="shared" si="51"/>
        <v/>
      </c>
      <c r="B469" s="2" t="str">
        <f t="shared" si="52"/>
        <v/>
      </c>
      <c r="C469" s="5" t="str">
        <f t="shared" si="50"/>
        <v/>
      </c>
      <c r="D469" s="99" t="str">
        <f t="shared" si="49"/>
        <v/>
      </c>
      <c r="E469" s="77"/>
      <c r="F469" s="88" t="str">
        <f t="shared" si="53"/>
        <v/>
      </c>
      <c r="G469" s="88" t="str">
        <f t="shared" si="54"/>
        <v/>
      </c>
      <c r="H469" s="88" t="str">
        <f t="shared" si="55"/>
        <v/>
      </c>
      <c r="I469" s="89" t="str">
        <f>IF(A469="","",SUM(F$30:F469))</f>
        <v/>
      </c>
      <c r="J469" s="89" t="str">
        <f>IF(A469="","",SUM(G$30:G469))</f>
        <v/>
      </c>
      <c r="K469" s="78"/>
    </row>
    <row r="470" spans="1:11" x14ac:dyDescent="0.2">
      <c r="A470" s="87" t="str">
        <f t="shared" si="51"/>
        <v/>
      </c>
      <c r="B470" s="2" t="str">
        <f t="shared" si="52"/>
        <v/>
      </c>
      <c r="C470" s="5" t="str">
        <f t="shared" si="50"/>
        <v/>
      </c>
      <c r="D470" s="99" t="str">
        <f t="shared" si="49"/>
        <v/>
      </c>
      <c r="E470" s="77"/>
      <c r="F470" s="88" t="str">
        <f t="shared" si="53"/>
        <v/>
      </c>
      <c r="G470" s="88" t="str">
        <f t="shared" si="54"/>
        <v/>
      </c>
      <c r="H470" s="88" t="str">
        <f t="shared" si="55"/>
        <v/>
      </c>
      <c r="I470" s="89" t="str">
        <f>IF(A470="","",SUM(F$30:F470))</f>
        <v/>
      </c>
      <c r="J470" s="89" t="str">
        <f>IF(A470="","",SUM(G$30:G470))</f>
        <v/>
      </c>
      <c r="K470" s="78"/>
    </row>
    <row r="471" spans="1:11" x14ac:dyDescent="0.2">
      <c r="A471" s="87" t="str">
        <f t="shared" si="51"/>
        <v/>
      </c>
      <c r="B471" s="2" t="str">
        <f t="shared" si="52"/>
        <v/>
      </c>
      <c r="C471" s="5" t="str">
        <f t="shared" si="50"/>
        <v/>
      </c>
      <c r="D471" s="99" t="str">
        <f t="shared" si="49"/>
        <v/>
      </c>
      <c r="E471" s="77"/>
      <c r="F471" s="88" t="str">
        <f t="shared" si="53"/>
        <v/>
      </c>
      <c r="G471" s="88" t="str">
        <f t="shared" si="54"/>
        <v/>
      </c>
      <c r="H471" s="88" t="str">
        <f t="shared" si="55"/>
        <v/>
      </c>
      <c r="I471" s="89" t="str">
        <f>IF(A471="","",SUM(F$30:F471))</f>
        <v/>
      </c>
      <c r="J471" s="89" t="str">
        <f>IF(A471="","",SUM(G$30:G471))</f>
        <v/>
      </c>
      <c r="K471" s="78"/>
    </row>
    <row r="472" spans="1:11" x14ac:dyDescent="0.2">
      <c r="A472" s="87" t="str">
        <f t="shared" si="51"/>
        <v/>
      </c>
      <c r="B472" s="2" t="str">
        <f t="shared" si="52"/>
        <v/>
      </c>
      <c r="C472" s="5" t="str">
        <f t="shared" si="50"/>
        <v/>
      </c>
      <c r="D472" s="99" t="str">
        <f t="shared" si="49"/>
        <v/>
      </c>
      <c r="E472" s="77"/>
      <c r="F472" s="88" t="str">
        <f t="shared" si="53"/>
        <v/>
      </c>
      <c r="G472" s="88" t="str">
        <f t="shared" si="54"/>
        <v/>
      </c>
      <c r="H472" s="88" t="str">
        <f t="shared" si="55"/>
        <v/>
      </c>
      <c r="I472" s="89" t="str">
        <f>IF(A472="","",SUM(F$30:F472))</f>
        <v/>
      </c>
      <c r="J472" s="89" t="str">
        <f>IF(A472="","",SUM(G$30:G472))</f>
        <v/>
      </c>
      <c r="K472" s="78"/>
    </row>
    <row r="473" spans="1:11" x14ac:dyDescent="0.2">
      <c r="A473" s="87" t="str">
        <f t="shared" si="51"/>
        <v/>
      </c>
      <c r="B473" s="2" t="str">
        <f t="shared" si="52"/>
        <v/>
      </c>
      <c r="C473" s="5" t="str">
        <f t="shared" si="50"/>
        <v/>
      </c>
      <c r="D473" s="99" t="str">
        <f t="shared" si="49"/>
        <v/>
      </c>
      <c r="E473" s="77"/>
      <c r="F473" s="88" t="str">
        <f t="shared" si="53"/>
        <v/>
      </c>
      <c r="G473" s="88" t="str">
        <f t="shared" si="54"/>
        <v/>
      </c>
      <c r="H473" s="88" t="str">
        <f t="shared" si="55"/>
        <v/>
      </c>
      <c r="I473" s="89" t="str">
        <f>IF(A473="","",SUM(F$30:F473))</f>
        <v/>
      </c>
      <c r="J473" s="89" t="str">
        <f>IF(A473="","",SUM(G$30:G473))</f>
        <v/>
      </c>
      <c r="K473" s="78"/>
    </row>
    <row r="474" spans="1:11" x14ac:dyDescent="0.2">
      <c r="A474" s="87" t="str">
        <f t="shared" si="51"/>
        <v/>
      </c>
      <c r="B474" s="2" t="str">
        <f t="shared" si="52"/>
        <v/>
      </c>
      <c r="C474" s="5" t="str">
        <f t="shared" si="50"/>
        <v/>
      </c>
      <c r="D474" s="99" t="str">
        <f t="shared" si="49"/>
        <v/>
      </c>
      <c r="E474" s="77"/>
      <c r="F474" s="88" t="str">
        <f t="shared" si="53"/>
        <v/>
      </c>
      <c r="G474" s="88" t="str">
        <f t="shared" si="54"/>
        <v/>
      </c>
      <c r="H474" s="88" t="str">
        <f t="shared" si="55"/>
        <v/>
      </c>
      <c r="I474" s="89" t="str">
        <f>IF(A474="","",SUM(F$30:F474))</f>
        <v/>
      </c>
      <c r="J474" s="89" t="str">
        <f>IF(A474="","",SUM(G$30:G474))</f>
        <v/>
      </c>
      <c r="K474" s="78"/>
    </row>
    <row r="475" spans="1:11" x14ac:dyDescent="0.2">
      <c r="A475" s="87" t="str">
        <f t="shared" si="51"/>
        <v/>
      </c>
      <c r="B475" s="2" t="str">
        <f t="shared" si="52"/>
        <v/>
      </c>
      <c r="C475" s="5" t="str">
        <f t="shared" si="50"/>
        <v/>
      </c>
      <c r="D475" s="99" t="str">
        <f t="shared" si="49"/>
        <v/>
      </c>
      <c r="E475" s="77"/>
      <c r="F475" s="88" t="str">
        <f t="shared" si="53"/>
        <v/>
      </c>
      <c r="G475" s="88" t="str">
        <f t="shared" si="54"/>
        <v/>
      </c>
      <c r="H475" s="88" t="str">
        <f t="shared" si="55"/>
        <v/>
      </c>
      <c r="I475" s="89" t="str">
        <f>IF(A475="","",SUM(F$30:F475))</f>
        <v/>
      </c>
      <c r="J475" s="89" t="str">
        <f>IF(A475="","",SUM(G$30:G475))</f>
        <v/>
      </c>
      <c r="K475" s="78"/>
    </row>
    <row r="476" spans="1:11" x14ac:dyDescent="0.2">
      <c r="A476" s="87" t="str">
        <f t="shared" si="51"/>
        <v/>
      </c>
      <c r="B476" s="2" t="str">
        <f t="shared" si="52"/>
        <v/>
      </c>
      <c r="C476" s="5" t="str">
        <f t="shared" si="50"/>
        <v/>
      </c>
      <c r="D476" s="99" t="str">
        <f t="shared" si="49"/>
        <v/>
      </c>
      <c r="E476" s="77"/>
      <c r="F476" s="88" t="str">
        <f t="shared" si="53"/>
        <v/>
      </c>
      <c r="G476" s="88" t="str">
        <f t="shared" si="54"/>
        <v/>
      </c>
      <c r="H476" s="88" t="str">
        <f t="shared" si="55"/>
        <v/>
      </c>
      <c r="I476" s="89" t="str">
        <f>IF(A476="","",SUM(F$30:F476))</f>
        <v/>
      </c>
      <c r="J476" s="89" t="str">
        <f>IF(A476="","",SUM(G$30:G476))</f>
        <v/>
      </c>
      <c r="K476" s="78"/>
    </row>
    <row r="477" spans="1:11" x14ac:dyDescent="0.2">
      <c r="A477" s="87" t="str">
        <f t="shared" si="51"/>
        <v/>
      </c>
      <c r="B477" s="2" t="str">
        <f t="shared" si="52"/>
        <v/>
      </c>
      <c r="C477" s="5" t="str">
        <f t="shared" si="50"/>
        <v/>
      </c>
      <c r="D477" s="99" t="str">
        <f t="shared" si="49"/>
        <v/>
      </c>
      <c r="E477" s="77"/>
      <c r="F477" s="88" t="str">
        <f t="shared" si="53"/>
        <v/>
      </c>
      <c r="G477" s="88" t="str">
        <f t="shared" si="54"/>
        <v/>
      </c>
      <c r="H477" s="88" t="str">
        <f t="shared" si="55"/>
        <v/>
      </c>
      <c r="I477" s="89" t="str">
        <f>IF(A477="","",SUM(F$30:F477))</f>
        <v/>
      </c>
      <c r="J477" s="89" t="str">
        <f>IF(A477="","",SUM(G$30:G477))</f>
        <v/>
      </c>
      <c r="K477" s="78"/>
    </row>
    <row r="478" spans="1:11" x14ac:dyDescent="0.2">
      <c r="A478" s="87" t="str">
        <f t="shared" si="51"/>
        <v/>
      </c>
      <c r="B478" s="2" t="str">
        <f t="shared" si="52"/>
        <v/>
      </c>
      <c r="C478" s="5" t="str">
        <f t="shared" si="50"/>
        <v/>
      </c>
      <c r="D478" s="99" t="str">
        <f t="shared" ref="D478:D509" si="56">IF(A478="","",MIN(ROUND(IF(A478=1,$D$11,IF(C478=C477,D477,-PMT(C478/12,nper-A478+1,H477))),2),H477+ROUND(C478/12*H477,2)))</f>
        <v/>
      </c>
      <c r="E478" s="77"/>
      <c r="F478" s="88" t="str">
        <f t="shared" si="53"/>
        <v/>
      </c>
      <c r="G478" s="88" t="str">
        <f t="shared" si="54"/>
        <v/>
      </c>
      <c r="H478" s="88" t="str">
        <f t="shared" si="55"/>
        <v/>
      </c>
      <c r="I478" s="89" t="str">
        <f>IF(A478="","",SUM(F$30:F478))</f>
        <v/>
      </c>
      <c r="J478" s="89" t="str">
        <f>IF(A478="","",SUM(G$30:G478))</f>
        <v/>
      </c>
      <c r="K478" s="78"/>
    </row>
    <row r="479" spans="1:11" x14ac:dyDescent="0.2">
      <c r="A479" s="87" t="str">
        <f t="shared" si="51"/>
        <v/>
      </c>
      <c r="B479" s="2" t="str">
        <f t="shared" si="52"/>
        <v/>
      </c>
      <c r="C479" s="5" t="str">
        <f t="shared" ref="C479:C509" si="57">IF(A479="","",IF(A479&lt;=$D$15*12,IF(C478&lt;&gt;$D$8,C478,$D$8),MIN($D$18,IF(MOD((A479-$D$15*12)-1,$D$16)=0,C478+$D$17,C478))))</f>
        <v/>
      </c>
      <c r="D479" s="99" t="str">
        <f t="shared" si="56"/>
        <v/>
      </c>
      <c r="E479" s="77"/>
      <c r="F479" s="88" t="str">
        <f t="shared" si="53"/>
        <v/>
      </c>
      <c r="G479" s="88" t="str">
        <f t="shared" si="54"/>
        <v/>
      </c>
      <c r="H479" s="88" t="str">
        <f t="shared" si="55"/>
        <v/>
      </c>
      <c r="I479" s="89" t="str">
        <f>IF(A479="","",SUM(F$30:F479))</f>
        <v/>
      </c>
      <c r="J479" s="89" t="str">
        <f>IF(A479="","",SUM(G$30:G479))</f>
        <v/>
      </c>
      <c r="K479" s="78"/>
    </row>
    <row r="480" spans="1:11" x14ac:dyDescent="0.2">
      <c r="A480" s="87" t="str">
        <f t="shared" si="51"/>
        <v/>
      </c>
      <c r="B480" s="2" t="str">
        <f t="shared" si="52"/>
        <v/>
      </c>
      <c r="C480" s="5" t="str">
        <f t="shared" si="57"/>
        <v/>
      </c>
      <c r="D480" s="99" t="str">
        <f t="shared" si="56"/>
        <v/>
      </c>
      <c r="E480" s="77"/>
      <c r="F480" s="88" t="str">
        <f t="shared" si="53"/>
        <v/>
      </c>
      <c r="G480" s="88" t="str">
        <f t="shared" si="54"/>
        <v/>
      </c>
      <c r="H480" s="88" t="str">
        <f t="shared" si="55"/>
        <v/>
      </c>
      <c r="I480" s="89" t="str">
        <f>IF(A480="","",SUM(F$30:F480))</f>
        <v/>
      </c>
      <c r="J480" s="89" t="str">
        <f>IF(A480="","",SUM(G$30:G480))</f>
        <v/>
      </c>
      <c r="K480" s="78"/>
    </row>
    <row r="481" spans="1:11" x14ac:dyDescent="0.2">
      <c r="A481" s="87" t="str">
        <f t="shared" ref="A481:A505" si="58">IF(A480&gt;=nper,"",A480+1)</f>
        <v/>
      </c>
      <c r="B481" s="2" t="str">
        <f t="shared" si="52"/>
        <v/>
      </c>
      <c r="C481" s="5" t="str">
        <f t="shared" si="57"/>
        <v/>
      </c>
      <c r="D481" s="99" t="str">
        <f t="shared" si="56"/>
        <v/>
      </c>
      <c r="E481" s="77"/>
      <c r="F481" s="88" t="str">
        <f t="shared" ref="F481:F505" si="59">IF(A481="","",ROUND(C481/12*H480,2))</f>
        <v/>
      </c>
      <c r="G481" s="88" t="str">
        <f t="shared" ref="G481:G505" si="60">IF(A481="","",D481-F481+E481)</f>
        <v/>
      </c>
      <c r="H481" s="88" t="str">
        <f t="shared" ref="H481:H505" si="61">IF(A481="","",H480-G481)</f>
        <v/>
      </c>
      <c r="I481" s="89" t="str">
        <f>IF(A481="","",SUM(F$30:F481))</f>
        <v/>
      </c>
      <c r="J481" s="89" t="str">
        <f>IF(A481="","",SUM(G$30:G481))</f>
        <v/>
      </c>
      <c r="K481" s="78"/>
    </row>
    <row r="482" spans="1:11" x14ac:dyDescent="0.2">
      <c r="A482" s="87" t="str">
        <f t="shared" si="58"/>
        <v/>
      </c>
      <c r="B482" s="2" t="str">
        <f t="shared" si="52"/>
        <v/>
      </c>
      <c r="C482" s="5" t="str">
        <f t="shared" si="57"/>
        <v/>
      </c>
      <c r="D482" s="99" t="str">
        <f t="shared" si="56"/>
        <v/>
      </c>
      <c r="E482" s="77"/>
      <c r="F482" s="88" t="str">
        <f t="shared" si="59"/>
        <v/>
      </c>
      <c r="G482" s="88" t="str">
        <f t="shared" si="60"/>
        <v/>
      </c>
      <c r="H482" s="88" t="str">
        <f t="shared" si="61"/>
        <v/>
      </c>
      <c r="I482" s="89" t="str">
        <f>IF(A482="","",SUM(F$30:F482))</f>
        <v/>
      </c>
      <c r="J482" s="89" t="str">
        <f>IF(A482="","",SUM(G$30:G482))</f>
        <v/>
      </c>
      <c r="K482" s="78"/>
    </row>
    <row r="483" spans="1:11" x14ac:dyDescent="0.2">
      <c r="A483" s="87" t="str">
        <f t="shared" si="58"/>
        <v/>
      </c>
      <c r="B483" s="2" t="str">
        <f t="shared" si="52"/>
        <v/>
      </c>
      <c r="C483" s="5" t="str">
        <f t="shared" si="57"/>
        <v/>
      </c>
      <c r="D483" s="99" t="str">
        <f t="shared" si="56"/>
        <v/>
      </c>
      <c r="E483" s="77"/>
      <c r="F483" s="88" t="str">
        <f t="shared" si="59"/>
        <v/>
      </c>
      <c r="G483" s="88" t="str">
        <f t="shared" si="60"/>
        <v/>
      </c>
      <c r="H483" s="88" t="str">
        <f t="shared" si="61"/>
        <v/>
      </c>
      <c r="I483" s="89" t="str">
        <f>IF(A483="","",SUM(F$30:F483))</f>
        <v/>
      </c>
      <c r="J483" s="89" t="str">
        <f>IF(A483="","",SUM(G$30:G483))</f>
        <v/>
      </c>
      <c r="K483" s="78"/>
    </row>
    <row r="484" spans="1:11" x14ac:dyDescent="0.2">
      <c r="A484" s="87" t="str">
        <f t="shared" si="58"/>
        <v/>
      </c>
      <c r="B484" s="2" t="str">
        <f t="shared" si="52"/>
        <v/>
      </c>
      <c r="C484" s="5" t="str">
        <f t="shared" si="57"/>
        <v/>
      </c>
      <c r="D484" s="99" t="str">
        <f t="shared" si="56"/>
        <v/>
      </c>
      <c r="E484" s="77"/>
      <c r="F484" s="88" t="str">
        <f t="shared" si="59"/>
        <v/>
      </c>
      <c r="G484" s="88" t="str">
        <f t="shared" si="60"/>
        <v/>
      </c>
      <c r="H484" s="88" t="str">
        <f t="shared" si="61"/>
        <v/>
      </c>
      <c r="I484" s="89" t="str">
        <f>IF(A484="","",SUM(F$30:F484))</f>
        <v/>
      </c>
      <c r="J484" s="89" t="str">
        <f>IF(A484="","",SUM(G$30:G484))</f>
        <v/>
      </c>
      <c r="K484" s="78"/>
    </row>
    <row r="485" spans="1:11" x14ac:dyDescent="0.2">
      <c r="A485" s="87" t="str">
        <f t="shared" si="58"/>
        <v/>
      </c>
      <c r="B485" s="2" t="str">
        <f t="shared" si="52"/>
        <v/>
      </c>
      <c r="C485" s="5" t="str">
        <f t="shared" si="57"/>
        <v/>
      </c>
      <c r="D485" s="99" t="str">
        <f t="shared" si="56"/>
        <v/>
      </c>
      <c r="E485" s="77"/>
      <c r="F485" s="88" t="str">
        <f t="shared" si="59"/>
        <v/>
      </c>
      <c r="G485" s="88" t="str">
        <f t="shared" si="60"/>
        <v/>
      </c>
      <c r="H485" s="88" t="str">
        <f t="shared" si="61"/>
        <v/>
      </c>
      <c r="I485" s="89" t="str">
        <f>IF(A485="","",SUM(F$30:F485))</f>
        <v/>
      </c>
      <c r="J485" s="89" t="str">
        <f>IF(A485="","",SUM(G$30:G485))</f>
        <v/>
      </c>
      <c r="K485" s="78"/>
    </row>
    <row r="486" spans="1:11" x14ac:dyDescent="0.2">
      <c r="A486" s="87" t="str">
        <f t="shared" si="58"/>
        <v/>
      </c>
      <c r="B486" s="2" t="str">
        <f t="shared" si="52"/>
        <v/>
      </c>
      <c r="C486" s="5" t="str">
        <f t="shared" si="57"/>
        <v/>
      </c>
      <c r="D486" s="99" t="str">
        <f t="shared" si="56"/>
        <v/>
      </c>
      <c r="E486" s="77"/>
      <c r="F486" s="88" t="str">
        <f t="shared" si="59"/>
        <v/>
      </c>
      <c r="G486" s="88" t="str">
        <f t="shared" si="60"/>
        <v/>
      </c>
      <c r="H486" s="88" t="str">
        <f t="shared" si="61"/>
        <v/>
      </c>
      <c r="I486" s="89" t="str">
        <f>IF(A486="","",SUM(F$30:F486))</f>
        <v/>
      </c>
      <c r="J486" s="89" t="str">
        <f>IF(A486="","",SUM(G$30:G486))</f>
        <v/>
      </c>
      <c r="K486" s="78"/>
    </row>
    <row r="487" spans="1:11" x14ac:dyDescent="0.2">
      <c r="A487" s="87" t="str">
        <f t="shared" si="58"/>
        <v/>
      </c>
      <c r="B487" s="2" t="str">
        <f t="shared" si="52"/>
        <v/>
      </c>
      <c r="C487" s="5" t="str">
        <f t="shared" si="57"/>
        <v/>
      </c>
      <c r="D487" s="99" t="str">
        <f t="shared" si="56"/>
        <v/>
      </c>
      <c r="E487" s="77"/>
      <c r="F487" s="88" t="str">
        <f t="shared" si="59"/>
        <v/>
      </c>
      <c r="G487" s="88" t="str">
        <f t="shared" si="60"/>
        <v/>
      </c>
      <c r="H487" s="88" t="str">
        <f t="shared" si="61"/>
        <v/>
      </c>
      <c r="I487" s="89" t="str">
        <f>IF(A487="","",SUM(F$30:F487))</f>
        <v/>
      </c>
      <c r="J487" s="89" t="str">
        <f>IF(A487="","",SUM(G$30:G487))</f>
        <v/>
      </c>
      <c r="K487" s="78"/>
    </row>
    <row r="488" spans="1:11" x14ac:dyDescent="0.2">
      <c r="A488" s="87" t="str">
        <f t="shared" si="58"/>
        <v/>
      </c>
      <c r="B488" s="2" t="str">
        <f t="shared" si="52"/>
        <v/>
      </c>
      <c r="C488" s="5" t="str">
        <f t="shared" si="57"/>
        <v/>
      </c>
      <c r="D488" s="99" t="str">
        <f t="shared" si="56"/>
        <v/>
      </c>
      <c r="E488" s="77"/>
      <c r="F488" s="88" t="str">
        <f t="shared" si="59"/>
        <v/>
      </c>
      <c r="G488" s="88" t="str">
        <f t="shared" si="60"/>
        <v/>
      </c>
      <c r="H488" s="88" t="str">
        <f t="shared" si="61"/>
        <v/>
      </c>
      <c r="I488" s="89" t="str">
        <f>IF(A488="","",SUM(F$30:F488))</f>
        <v/>
      </c>
      <c r="J488" s="89" t="str">
        <f>IF(A488="","",SUM(G$30:G488))</f>
        <v/>
      </c>
      <c r="K488" s="78"/>
    </row>
    <row r="489" spans="1:11" x14ac:dyDescent="0.2">
      <c r="A489" s="87" t="str">
        <f t="shared" si="58"/>
        <v/>
      </c>
      <c r="B489" s="2" t="str">
        <f t="shared" si="52"/>
        <v/>
      </c>
      <c r="C489" s="5" t="str">
        <f t="shared" si="57"/>
        <v/>
      </c>
      <c r="D489" s="99" t="str">
        <f t="shared" si="56"/>
        <v/>
      </c>
      <c r="E489" s="77"/>
      <c r="F489" s="88" t="str">
        <f t="shared" si="59"/>
        <v/>
      </c>
      <c r="G489" s="88" t="str">
        <f t="shared" si="60"/>
        <v/>
      </c>
      <c r="H489" s="88" t="str">
        <f t="shared" si="61"/>
        <v/>
      </c>
      <c r="I489" s="89" t="str">
        <f>IF(A489="","",SUM(F$30:F489))</f>
        <v/>
      </c>
      <c r="J489" s="89" t="str">
        <f>IF(A489="","",SUM(G$30:G489))</f>
        <v/>
      </c>
      <c r="K489" s="78"/>
    </row>
    <row r="490" spans="1:11" x14ac:dyDescent="0.2">
      <c r="A490" s="87" t="str">
        <f t="shared" si="58"/>
        <v/>
      </c>
      <c r="B490" s="2" t="str">
        <f t="shared" si="52"/>
        <v/>
      </c>
      <c r="C490" s="5" t="str">
        <f t="shared" si="57"/>
        <v/>
      </c>
      <c r="D490" s="99" t="str">
        <f t="shared" si="56"/>
        <v/>
      </c>
      <c r="E490" s="77"/>
      <c r="F490" s="88" t="str">
        <f t="shared" si="59"/>
        <v/>
      </c>
      <c r="G490" s="88" t="str">
        <f t="shared" si="60"/>
        <v/>
      </c>
      <c r="H490" s="88" t="str">
        <f t="shared" si="61"/>
        <v/>
      </c>
      <c r="I490" s="89" t="str">
        <f>IF(A490="","",SUM(F$30:F490))</f>
        <v/>
      </c>
      <c r="J490" s="89" t="str">
        <f>IF(A490="","",SUM(G$30:G490))</f>
        <v/>
      </c>
      <c r="K490" s="78"/>
    </row>
    <row r="491" spans="1:11" x14ac:dyDescent="0.2">
      <c r="A491" s="87" t="str">
        <f t="shared" si="58"/>
        <v/>
      </c>
      <c r="B491" s="2" t="str">
        <f t="shared" si="52"/>
        <v/>
      </c>
      <c r="C491" s="5" t="str">
        <f t="shared" si="57"/>
        <v/>
      </c>
      <c r="D491" s="99" t="str">
        <f t="shared" si="56"/>
        <v/>
      </c>
      <c r="E491" s="77"/>
      <c r="F491" s="88" t="str">
        <f t="shared" si="59"/>
        <v/>
      </c>
      <c r="G491" s="88" t="str">
        <f t="shared" si="60"/>
        <v/>
      </c>
      <c r="H491" s="88" t="str">
        <f t="shared" si="61"/>
        <v/>
      </c>
      <c r="I491" s="89" t="str">
        <f>IF(A491="","",SUM(F$30:F491))</f>
        <v/>
      </c>
      <c r="J491" s="89" t="str">
        <f>IF(A491="","",SUM(G$30:G491))</f>
        <v/>
      </c>
      <c r="K491" s="78"/>
    </row>
    <row r="492" spans="1:11" x14ac:dyDescent="0.2">
      <c r="A492" s="87" t="str">
        <f t="shared" si="58"/>
        <v/>
      </c>
      <c r="B492" s="2" t="str">
        <f t="shared" si="52"/>
        <v/>
      </c>
      <c r="C492" s="5" t="str">
        <f t="shared" si="57"/>
        <v/>
      </c>
      <c r="D492" s="99" t="str">
        <f t="shared" si="56"/>
        <v/>
      </c>
      <c r="E492" s="77"/>
      <c r="F492" s="88" t="str">
        <f t="shared" si="59"/>
        <v/>
      </c>
      <c r="G492" s="88" t="str">
        <f t="shared" si="60"/>
        <v/>
      </c>
      <c r="H492" s="88" t="str">
        <f t="shared" si="61"/>
        <v/>
      </c>
      <c r="I492" s="89" t="str">
        <f>IF(A492="","",SUM(F$30:F492))</f>
        <v/>
      </c>
      <c r="J492" s="89" t="str">
        <f>IF(A492="","",SUM(G$30:G492))</f>
        <v/>
      </c>
      <c r="K492" s="78"/>
    </row>
    <row r="493" spans="1:11" x14ac:dyDescent="0.2">
      <c r="A493" s="87" t="str">
        <f t="shared" si="58"/>
        <v/>
      </c>
      <c r="B493" s="2" t="str">
        <f t="shared" si="52"/>
        <v/>
      </c>
      <c r="C493" s="5" t="str">
        <f t="shared" si="57"/>
        <v/>
      </c>
      <c r="D493" s="99" t="str">
        <f t="shared" si="56"/>
        <v/>
      </c>
      <c r="E493" s="77"/>
      <c r="F493" s="88" t="str">
        <f t="shared" si="59"/>
        <v/>
      </c>
      <c r="G493" s="88" t="str">
        <f t="shared" si="60"/>
        <v/>
      </c>
      <c r="H493" s="88" t="str">
        <f t="shared" si="61"/>
        <v/>
      </c>
      <c r="I493" s="89" t="str">
        <f>IF(A493="","",SUM(F$30:F493))</f>
        <v/>
      </c>
      <c r="J493" s="89" t="str">
        <f>IF(A493="","",SUM(G$30:G493))</f>
        <v/>
      </c>
      <c r="K493" s="78"/>
    </row>
    <row r="494" spans="1:11" x14ac:dyDescent="0.2">
      <c r="A494" s="87" t="str">
        <f t="shared" si="58"/>
        <v/>
      </c>
      <c r="B494" s="2" t="str">
        <f t="shared" si="52"/>
        <v/>
      </c>
      <c r="C494" s="5" t="str">
        <f t="shared" si="57"/>
        <v/>
      </c>
      <c r="D494" s="99" t="str">
        <f t="shared" si="56"/>
        <v/>
      </c>
      <c r="E494" s="77"/>
      <c r="F494" s="88" t="str">
        <f t="shared" si="59"/>
        <v/>
      </c>
      <c r="G494" s="88" t="str">
        <f t="shared" si="60"/>
        <v/>
      </c>
      <c r="H494" s="88" t="str">
        <f t="shared" si="61"/>
        <v/>
      </c>
      <c r="I494" s="89" t="str">
        <f>IF(A494="","",SUM(F$30:F494))</f>
        <v/>
      </c>
      <c r="J494" s="89" t="str">
        <f>IF(A494="","",SUM(G$30:G494))</f>
        <v/>
      </c>
      <c r="K494" s="78"/>
    </row>
    <row r="495" spans="1:11" x14ac:dyDescent="0.2">
      <c r="A495" s="87" t="str">
        <f t="shared" si="58"/>
        <v/>
      </c>
      <c r="B495" s="2" t="str">
        <f t="shared" si="52"/>
        <v/>
      </c>
      <c r="C495" s="5" t="str">
        <f t="shared" si="57"/>
        <v/>
      </c>
      <c r="D495" s="99" t="str">
        <f t="shared" si="56"/>
        <v/>
      </c>
      <c r="E495" s="77"/>
      <c r="F495" s="88" t="str">
        <f t="shared" si="59"/>
        <v/>
      </c>
      <c r="G495" s="88" t="str">
        <f t="shared" si="60"/>
        <v/>
      </c>
      <c r="H495" s="88" t="str">
        <f t="shared" si="61"/>
        <v/>
      </c>
      <c r="I495" s="89" t="str">
        <f>IF(A495="","",SUM(F$30:F495))</f>
        <v/>
      </c>
      <c r="J495" s="89" t="str">
        <f>IF(A495="","",SUM(G$30:G495))</f>
        <v/>
      </c>
      <c r="K495" s="78"/>
    </row>
    <row r="496" spans="1:11" x14ac:dyDescent="0.2">
      <c r="A496" s="87" t="str">
        <f t="shared" si="58"/>
        <v/>
      </c>
      <c r="B496" s="2" t="str">
        <f t="shared" si="52"/>
        <v/>
      </c>
      <c r="C496" s="5" t="str">
        <f t="shared" si="57"/>
        <v/>
      </c>
      <c r="D496" s="99" t="str">
        <f t="shared" si="56"/>
        <v/>
      </c>
      <c r="E496" s="77"/>
      <c r="F496" s="88" t="str">
        <f t="shared" si="59"/>
        <v/>
      </c>
      <c r="G496" s="88" t="str">
        <f t="shared" si="60"/>
        <v/>
      </c>
      <c r="H496" s="88" t="str">
        <f t="shared" si="61"/>
        <v/>
      </c>
      <c r="I496" s="89" t="str">
        <f>IF(A496="","",SUM(F$30:F496))</f>
        <v/>
      </c>
      <c r="J496" s="89" t="str">
        <f>IF(A496="","",SUM(G$30:G496))</f>
        <v/>
      </c>
      <c r="K496" s="78"/>
    </row>
    <row r="497" spans="1:11" x14ac:dyDescent="0.2">
      <c r="A497" s="87" t="str">
        <f t="shared" si="58"/>
        <v/>
      </c>
      <c r="B497" s="2" t="str">
        <f t="shared" si="52"/>
        <v/>
      </c>
      <c r="C497" s="5" t="str">
        <f t="shared" si="57"/>
        <v/>
      </c>
      <c r="D497" s="99" t="str">
        <f t="shared" si="56"/>
        <v/>
      </c>
      <c r="E497" s="77"/>
      <c r="F497" s="88" t="str">
        <f t="shared" si="59"/>
        <v/>
      </c>
      <c r="G497" s="88" t="str">
        <f t="shared" si="60"/>
        <v/>
      </c>
      <c r="H497" s="88" t="str">
        <f t="shared" si="61"/>
        <v/>
      </c>
      <c r="I497" s="89" t="str">
        <f>IF(A497="","",SUM(F$30:F497))</f>
        <v/>
      </c>
      <c r="J497" s="89" t="str">
        <f>IF(A497="","",SUM(G$30:G497))</f>
        <v/>
      </c>
      <c r="K497" s="78"/>
    </row>
    <row r="498" spans="1:11" x14ac:dyDescent="0.2">
      <c r="A498" s="87" t="str">
        <f t="shared" si="58"/>
        <v/>
      </c>
      <c r="B498" s="2" t="str">
        <f t="shared" si="52"/>
        <v/>
      </c>
      <c r="C498" s="5" t="str">
        <f t="shared" si="57"/>
        <v/>
      </c>
      <c r="D498" s="99" t="str">
        <f t="shared" si="56"/>
        <v/>
      </c>
      <c r="E498" s="77"/>
      <c r="F498" s="88" t="str">
        <f t="shared" si="59"/>
        <v/>
      </c>
      <c r="G498" s="88" t="str">
        <f t="shared" si="60"/>
        <v/>
      </c>
      <c r="H498" s="88" t="str">
        <f t="shared" si="61"/>
        <v/>
      </c>
      <c r="I498" s="89" t="str">
        <f>IF(A498="","",SUM(F$30:F498))</f>
        <v/>
      </c>
      <c r="J498" s="89" t="str">
        <f>IF(A498="","",SUM(G$30:G498))</f>
        <v/>
      </c>
      <c r="K498" s="78"/>
    </row>
    <row r="499" spans="1:11" x14ac:dyDescent="0.2">
      <c r="A499" s="87" t="str">
        <f t="shared" si="58"/>
        <v/>
      </c>
      <c r="B499" s="2" t="str">
        <f t="shared" si="52"/>
        <v/>
      </c>
      <c r="C499" s="5" t="str">
        <f t="shared" si="57"/>
        <v/>
      </c>
      <c r="D499" s="99" t="str">
        <f t="shared" si="56"/>
        <v/>
      </c>
      <c r="E499" s="77"/>
      <c r="F499" s="88" t="str">
        <f t="shared" si="59"/>
        <v/>
      </c>
      <c r="G499" s="88" t="str">
        <f t="shared" si="60"/>
        <v/>
      </c>
      <c r="H499" s="88" t="str">
        <f t="shared" si="61"/>
        <v/>
      </c>
      <c r="I499" s="89" t="str">
        <f>IF(A499="","",SUM(F$30:F499))</f>
        <v/>
      </c>
      <c r="J499" s="89" t="str">
        <f>IF(A499="","",SUM(G$30:G499))</f>
        <v/>
      </c>
      <c r="K499" s="78"/>
    </row>
    <row r="500" spans="1:11" x14ac:dyDescent="0.2">
      <c r="A500" s="87" t="str">
        <f t="shared" si="58"/>
        <v/>
      </c>
      <c r="B500" s="2" t="str">
        <f t="shared" si="52"/>
        <v/>
      </c>
      <c r="C500" s="5" t="str">
        <f t="shared" si="57"/>
        <v/>
      </c>
      <c r="D500" s="99" t="str">
        <f t="shared" si="56"/>
        <v/>
      </c>
      <c r="E500" s="77"/>
      <c r="F500" s="88" t="str">
        <f t="shared" si="59"/>
        <v/>
      </c>
      <c r="G500" s="88" t="str">
        <f t="shared" si="60"/>
        <v/>
      </c>
      <c r="H500" s="88" t="str">
        <f t="shared" si="61"/>
        <v/>
      </c>
      <c r="I500" s="89" t="str">
        <f>IF(A500="","",SUM(F$30:F500))</f>
        <v/>
      </c>
      <c r="J500" s="89" t="str">
        <f>IF(A500="","",SUM(G$30:G500))</f>
        <v/>
      </c>
      <c r="K500" s="78"/>
    </row>
    <row r="501" spans="1:11" x14ac:dyDescent="0.2">
      <c r="A501" s="87" t="str">
        <f t="shared" si="58"/>
        <v/>
      </c>
      <c r="B501" s="2" t="str">
        <f t="shared" si="52"/>
        <v/>
      </c>
      <c r="C501" s="5" t="str">
        <f t="shared" si="57"/>
        <v/>
      </c>
      <c r="D501" s="99" t="str">
        <f t="shared" si="56"/>
        <v/>
      </c>
      <c r="E501" s="77"/>
      <c r="F501" s="88" t="str">
        <f t="shared" si="59"/>
        <v/>
      </c>
      <c r="G501" s="88" t="str">
        <f t="shared" si="60"/>
        <v/>
      </c>
      <c r="H501" s="88" t="str">
        <f t="shared" si="61"/>
        <v/>
      </c>
      <c r="I501" s="89" t="str">
        <f>IF(A501="","",SUM(F$30:F501))</f>
        <v/>
      </c>
      <c r="J501" s="89" t="str">
        <f>IF(A501="","",SUM(G$30:G501))</f>
        <v/>
      </c>
      <c r="K501" s="78"/>
    </row>
    <row r="502" spans="1:11" x14ac:dyDescent="0.2">
      <c r="A502" s="87" t="str">
        <f t="shared" si="58"/>
        <v/>
      </c>
      <c r="B502" s="2" t="str">
        <f t="shared" si="52"/>
        <v/>
      </c>
      <c r="C502" s="5" t="str">
        <f t="shared" si="57"/>
        <v/>
      </c>
      <c r="D502" s="99" t="str">
        <f t="shared" si="56"/>
        <v/>
      </c>
      <c r="E502" s="77"/>
      <c r="F502" s="88" t="str">
        <f t="shared" si="59"/>
        <v/>
      </c>
      <c r="G502" s="88" t="str">
        <f t="shared" si="60"/>
        <v/>
      </c>
      <c r="H502" s="88" t="str">
        <f t="shared" si="61"/>
        <v/>
      </c>
      <c r="I502" s="89" t="str">
        <f>IF(A502="","",SUM(F$30:F502))</f>
        <v/>
      </c>
      <c r="J502" s="89" t="str">
        <f>IF(A502="","",SUM(G$30:G502))</f>
        <v/>
      </c>
      <c r="K502" s="78"/>
    </row>
    <row r="503" spans="1:11" x14ac:dyDescent="0.2">
      <c r="A503" s="87" t="str">
        <f t="shared" si="58"/>
        <v/>
      </c>
      <c r="B503" s="2" t="str">
        <f t="shared" si="52"/>
        <v/>
      </c>
      <c r="C503" s="5" t="str">
        <f t="shared" si="57"/>
        <v/>
      </c>
      <c r="D503" s="99" t="str">
        <f t="shared" si="56"/>
        <v/>
      </c>
      <c r="E503" s="77"/>
      <c r="F503" s="88" t="str">
        <f t="shared" si="59"/>
        <v/>
      </c>
      <c r="G503" s="88" t="str">
        <f t="shared" si="60"/>
        <v/>
      </c>
      <c r="H503" s="88" t="str">
        <f t="shared" si="61"/>
        <v/>
      </c>
      <c r="I503" s="89" t="str">
        <f>IF(A503="","",SUM(F$30:F503))</f>
        <v/>
      </c>
      <c r="J503" s="89" t="str">
        <f>IF(A503="","",SUM(G$30:G503))</f>
        <v/>
      </c>
      <c r="K503" s="78"/>
    </row>
    <row r="504" spans="1:11" x14ac:dyDescent="0.2">
      <c r="A504" s="87" t="str">
        <f t="shared" si="58"/>
        <v/>
      </c>
      <c r="B504" s="2" t="str">
        <f t="shared" si="52"/>
        <v/>
      </c>
      <c r="C504" s="5" t="str">
        <f t="shared" si="57"/>
        <v/>
      </c>
      <c r="D504" s="99" t="str">
        <f t="shared" si="56"/>
        <v/>
      </c>
      <c r="E504" s="77"/>
      <c r="F504" s="88" t="str">
        <f t="shared" si="59"/>
        <v/>
      </c>
      <c r="G504" s="88" t="str">
        <f t="shared" si="60"/>
        <v/>
      </c>
      <c r="H504" s="88" t="str">
        <f t="shared" si="61"/>
        <v/>
      </c>
      <c r="I504" s="89" t="str">
        <f>IF(A504="","",SUM(F$30:F504))</f>
        <v/>
      </c>
      <c r="J504" s="89" t="str">
        <f>IF(A504="","",SUM(G$30:G504))</f>
        <v/>
      </c>
      <c r="K504" s="78"/>
    </row>
    <row r="505" spans="1:11" x14ac:dyDescent="0.2">
      <c r="A505" s="87" t="str">
        <f t="shared" si="58"/>
        <v/>
      </c>
      <c r="B505" s="2" t="str">
        <f t="shared" si="52"/>
        <v/>
      </c>
      <c r="C505" s="5" t="str">
        <f t="shared" si="57"/>
        <v/>
      </c>
      <c r="D505" s="99" t="str">
        <f t="shared" si="56"/>
        <v/>
      </c>
      <c r="E505" s="77"/>
      <c r="F505" s="88" t="str">
        <f t="shared" si="59"/>
        <v/>
      </c>
      <c r="G505" s="88" t="str">
        <f t="shared" si="60"/>
        <v/>
      </c>
      <c r="H505" s="88" t="str">
        <f t="shared" si="61"/>
        <v/>
      </c>
      <c r="I505" s="89" t="str">
        <f>IF(A505="","",SUM(F$30:F505))</f>
        <v/>
      </c>
      <c r="J505" s="89" t="str">
        <f>IF(A505="","",SUM(G$30:G505))</f>
        <v/>
      </c>
      <c r="K505" s="78"/>
    </row>
    <row r="506" spans="1:11" x14ac:dyDescent="0.2">
      <c r="A506" s="87" t="str">
        <f>IF(A505&gt;=nper,"",A505+1)</f>
        <v/>
      </c>
      <c r="B506" s="2" t="str">
        <f t="shared" si="52"/>
        <v/>
      </c>
      <c r="C506" s="5" t="str">
        <f t="shared" si="57"/>
        <v/>
      </c>
      <c r="D506" s="99" t="str">
        <f t="shared" si="56"/>
        <v/>
      </c>
      <c r="E506" s="77"/>
      <c r="F506" s="88" t="str">
        <f>IF(A506="","",ROUND(C506/12*H505,2))</f>
        <v/>
      </c>
      <c r="G506" s="88" t="str">
        <f>IF(A506="","",D506-F506+E506)</f>
        <v/>
      </c>
      <c r="H506" s="88" t="str">
        <f>IF(A506="","",H505-G506)</f>
        <v/>
      </c>
      <c r="I506" s="89" t="str">
        <f>IF(A506="","",SUM(F$30:F506))</f>
        <v/>
      </c>
      <c r="J506" s="89" t="str">
        <f>IF(A506="","",SUM(G$30:G506))</f>
        <v/>
      </c>
      <c r="K506" s="78"/>
    </row>
    <row r="507" spans="1:11" x14ac:dyDescent="0.2">
      <c r="A507" s="87" t="str">
        <f>IF(A506&gt;=nper,"",A506+1)</f>
        <v/>
      </c>
      <c r="B507" s="2" t="str">
        <f t="shared" si="52"/>
        <v/>
      </c>
      <c r="C507" s="5" t="str">
        <f t="shared" si="57"/>
        <v/>
      </c>
      <c r="D507" s="99" t="str">
        <f t="shared" si="56"/>
        <v/>
      </c>
      <c r="E507" s="77"/>
      <c r="F507" s="88" t="str">
        <f>IF(A507="","",ROUND(C507/12*H506,2))</f>
        <v/>
      </c>
      <c r="G507" s="88" t="str">
        <f>IF(A507="","",D507-F507+E507)</f>
        <v/>
      </c>
      <c r="H507" s="88" t="str">
        <f>IF(A507="","",H506-G507)</f>
        <v/>
      </c>
      <c r="I507" s="89" t="str">
        <f>IF(A507="","",SUM(F$30:F507))</f>
        <v/>
      </c>
      <c r="J507" s="89" t="str">
        <f>IF(A507="","",SUM(G$30:G507))</f>
        <v/>
      </c>
      <c r="K507" s="78"/>
    </row>
    <row r="508" spans="1:11" x14ac:dyDescent="0.2">
      <c r="A508" s="87" t="str">
        <f>IF(A507&gt;=nper,"",A507+1)</f>
        <v/>
      </c>
      <c r="B508" s="2" t="str">
        <f t="shared" si="52"/>
        <v/>
      </c>
      <c r="C508" s="5" t="str">
        <f t="shared" si="57"/>
        <v/>
      </c>
      <c r="D508" s="99" t="str">
        <f t="shared" si="56"/>
        <v/>
      </c>
      <c r="E508" s="77"/>
      <c r="F508" s="88" t="str">
        <f>IF(A508="","",ROUND(C508/12*H507,2))</f>
        <v/>
      </c>
      <c r="G508" s="88" t="str">
        <f>IF(A508="","",D508-F508+E508)</f>
        <v/>
      </c>
      <c r="H508" s="88" t="str">
        <f>IF(A508="","",H507-G508)</f>
        <v/>
      </c>
      <c r="I508" s="89" t="str">
        <f>IF(A508="","",SUM(F$30:F508))</f>
        <v/>
      </c>
      <c r="J508" s="89" t="str">
        <f>IF(A508="","",SUM(G$30:G508))</f>
        <v/>
      </c>
      <c r="K508" s="78"/>
    </row>
    <row r="509" spans="1:11" x14ac:dyDescent="0.2">
      <c r="A509" s="87" t="str">
        <f>IF(A508&gt;=nper,"",A508+1)</f>
        <v/>
      </c>
      <c r="B509" s="2" t="str">
        <f t="shared" si="52"/>
        <v/>
      </c>
      <c r="C509" s="5" t="str">
        <f t="shared" si="57"/>
        <v/>
      </c>
      <c r="D509" s="99" t="str">
        <f t="shared" si="56"/>
        <v/>
      </c>
      <c r="E509" s="77"/>
      <c r="F509" s="88" t="str">
        <f>IF(A509="","",ROUND(C509/12*H508,2))</f>
        <v/>
      </c>
      <c r="G509" s="88" t="str">
        <f>IF(A509="","",D509-F509+E509)</f>
        <v/>
      </c>
      <c r="H509" s="88" t="str">
        <f>IF(A509="","",H508-G509)</f>
        <v/>
      </c>
      <c r="I509" s="89" t="str">
        <f>IF(A509="","",SUM(F$30:F509))</f>
        <v/>
      </c>
      <c r="J509" s="89" t="str">
        <f>IF(A509="","",SUM(G$30:G509))</f>
        <v/>
      </c>
      <c r="K509" s="78"/>
    </row>
    <row r="510" spans="1:11" x14ac:dyDescent="0.2">
      <c r="A510" s="90"/>
      <c r="B510" s="90"/>
      <c r="C510" s="90"/>
      <c r="D510" s="90"/>
      <c r="E510" s="98" t="s">
        <v>48</v>
      </c>
      <c r="F510" s="90"/>
      <c r="G510" s="90"/>
      <c r="H510" s="90"/>
      <c r="I510" s="90"/>
      <c r="J510" s="90"/>
      <c r="K510" s="78"/>
    </row>
  </sheetData>
  <phoneticPr fontId="2" type="noConversion"/>
  <dataValidations count="1">
    <dataValidation type="list" allowBlank="1" sqref="D15" xr:uid="{00000000-0002-0000-0000-000000000000}">
      <formula1>"1,2,3,5,7,10"</formula1>
    </dataValidation>
  </dataValidations>
  <hyperlinks>
    <hyperlink ref="A2" r:id="rId1" tooltip="Visit Vertex42.com - The Excel Nexus" xr:uid="{00000000-0004-0000-0000-000000000000}"/>
  </hyperlinks>
  <printOptions horizontalCentered="1"/>
  <pageMargins left="0.5" right="0.5" top="0.5" bottom="0.5" header="0.5" footer="0.25"/>
  <pageSetup scale="92" fitToHeight="0" orientation="portrait" r:id="rId2"/>
  <headerFooter differentFirst="1" scaleWithDoc="0">
    <oddFooter>&amp;L&amp;"Arial,Regular"&amp;8© 2005 Vertex42 LLC&amp;C&amp;"Arial,Regular"&amp;8https://www.vertex42.com/ExcelTemplates/arm-calculator.html&amp;R&amp;"Arial,Regular"&amp;8&amp;P of &amp;N</oddFooter>
    <firstFooter>&amp;R&amp;"Arial,Regular"&amp;8&amp;P of &amp;N</first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513"/>
  <sheetViews>
    <sheetView showGridLines="0" workbookViewId="0">
      <selection activeCell="D6" sqref="D6"/>
    </sheetView>
  </sheetViews>
  <sheetFormatPr defaultColWidth="9.140625" defaultRowHeight="12.75" x14ac:dyDescent="0.2"/>
  <cols>
    <col min="1" max="1" width="7.140625" style="1" customWidth="1"/>
    <col min="2" max="2" width="10" style="1" customWidth="1"/>
    <col min="3" max="3" width="11.85546875" style="1" customWidth="1"/>
    <col min="4" max="4" width="13.85546875" style="1" customWidth="1"/>
    <col min="5" max="5" width="10.140625" style="1" customWidth="1"/>
    <col min="6" max="7" width="10.28515625" style="1" customWidth="1"/>
    <col min="8" max="8" width="11.7109375" style="1" customWidth="1"/>
    <col min="9" max="10" width="11.5703125" style="1" customWidth="1"/>
    <col min="11" max="11" width="3.85546875" style="1" customWidth="1"/>
    <col min="12" max="16384" width="9.140625" style="1"/>
  </cols>
  <sheetData>
    <row r="1" spans="1:11" s="8" customFormat="1" ht="30" customHeight="1" x14ac:dyDescent="0.2">
      <c r="A1" s="72" t="s">
        <v>26</v>
      </c>
      <c r="B1" s="73"/>
      <c r="C1" s="73"/>
      <c r="D1" s="73"/>
      <c r="E1" s="73"/>
      <c r="F1" s="73"/>
      <c r="G1" s="73"/>
      <c r="H1" s="73"/>
      <c r="I1" s="74"/>
      <c r="J1" s="75"/>
    </row>
    <row r="2" spans="1:11" x14ac:dyDescent="0.2">
      <c r="A2" s="65" t="s">
        <v>44</v>
      </c>
      <c r="B2" s="66"/>
      <c r="C2" s="66"/>
      <c r="D2" s="66"/>
      <c r="E2" s="66"/>
      <c r="F2" s="66"/>
      <c r="G2" s="66"/>
      <c r="H2" s="66"/>
      <c r="I2" s="66"/>
      <c r="J2" s="91" t="s">
        <v>65</v>
      </c>
    </row>
    <row r="4" spans="1:11" ht="15.75" thickBot="1" x14ac:dyDescent="0.25">
      <c r="B4" s="67" t="s">
        <v>5</v>
      </c>
      <c r="C4" s="68"/>
      <c r="D4" s="68"/>
    </row>
    <row r="5" spans="1:11" x14ac:dyDescent="0.2">
      <c r="B5" s="18"/>
      <c r="C5" s="18"/>
      <c r="D5" s="18"/>
    </row>
    <row r="6" spans="1:11" ht="15" x14ac:dyDescent="0.2">
      <c r="B6" s="18"/>
      <c r="C6" s="12" t="s">
        <v>12</v>
      </c>
      <c r="D6" s="14">
        <v>150000</v>
      </c>
    </row>
    <row r="7" spans="1:11" ht="15" x14ac:dyDescent="0.2">
      <c r="B7" s="18"/>
      <c r="C7" s="12" t="s">
        <v>13</v>
      </c>
      <c r="D7" s="15">
        <v>15</v>
      </c>
    </row>
    <row r="8" spans="1:11" ht="15" x14ac:dyDescent="0.2">
      <c r="B8" s="18"/>
      <c r="C8" s="12" t="s">
        <v>14</v>
      </c>
      <c r="D8" s="16">
        <v>6.5000000000000002E-2</v>
      </c>
    </row>
    <row r="9" spans="1:11" ht="15" x14ac:dyDescent="0.2">
      <c r="B9" s="18"/>
      <c r="C9" s="12" t="s">
        <v>15</v>
      </c>
      <c r="D9" s="107">
        <v>42736</v>
      </c>
    </row>
    <row r="10" spans="1:11" ht="14.25" x14ac:dyDescent="0.2">
      <c r="B10" s="18"/>
      <c r="C10" s="12"/>
      <c r="D10" s="19"/>
    </row>
    <row r="11" spans="1:11" ht="15" x14ac:dyDescent="0.25">
      <c r="B11" s="18"/>
      <c r="C11" s="13" t="s">
        <v>16</v>
      </c>
      <c r="D11" s="10">
        <f>ROUND(-PMT(D8/12,term*12,$D$6),2)</f>
        <v>1306.6600000000001</v>
      </c>
    </row>
    <row r="12" spans="1:11" ht="15" customHeight="1" x14ac:dyDescent="0.2">
      <c r="B12" s="18"/>
      <c r="C12" s="18"/>
      <c r="D12" s="76" t="str">
        <f>IF(nper&gt;480,"ERROR: &gt;480 payments",".")</f>
        <v>.</v>
      </c>
    </row>
    <row r="13" spans="1:11" ht="15.75" thickBot="1" x14ac:dyDescent="0.25">
      <c r="B13" s="67" t="s">
        <v>10</v>
      </c>
      <c r="C13" s="69"/>
      <c r="D13" s="69"/>
    </row>
    <row r="14" spans="1:11" ht="14.25" x14ac:dyDescent="0.2">
      <c r="C14" s="101" t="s">
        <v>59</v>
      </c>
      <c r="D14" s="101" t="s">
        <v>60</v>
      </c>
    </row>
    <row r="15" spans="1:11" ht="14.25" x14ac:dyDescent="0.2">
      <c r="B15" s="12" t="s">
        <v>61</v>
      </c>
      <c r="C15" s="103">
        <f>D8</f>
        <v>6.5000000000000002E-2</v>
      </c>
      <c r="D15" s="108">
        <f>fpdate</f>
        <v>42736</v>
      </c>
      <c r="E15" s="4"/>
      <c r="K15" s="7"/>
    </row>
    <row r="16" spans="1:11" ht="14.25" x14ac:dyDescent="0.2">
      <c r="B16" s="12" t="s">
        <v>62</v>
      </c>
      <c r="C16" s="102">
        <v>0.06</v>
      </c>
      <c r="D16" s="109">
        <v>43831</v>
      </c>
      <c r="E16" s="4"/>
      <c r="K16" s="4"/>
    </row>
    <row r="17" spans="1:11" ht="14.25" x14ac:dyDescent="0.2">
      <c r="B17" s="12"/>
      <c r="C17" s="102">
        <v>6.5000000000000002E-2</v>
      </c>
      <c r="D17" s="109">
        <v>43983</v>
      </c>
      <c r="K17" s="4"/>
    </row>
    <row r="18" spans="1:11" ht="14.25" x14ac:dyDescent="0.2">
      <c r="B18" s="12"/>
      <c r="C18" s="102">
        <v>6.25E-2</v>
      </c>
      <c r="D18" s="109">
        <v>44197</v>
      </c>
      <c r="E18" s="20" t="s">
        <v>28</v>
      </c>
    </row>
    <row r="19" spans="1:11" ht="14.25" x14ac:dyDescent="0.2">
      <c r="B19" s="12"/>
      <c r="C19" s="102">
        <v>6.7500000000000004E-2</v>
      </c>
      <c r="D19" s="109">
        <v>44713</v>
      </c>
    </row>
    <row r="20" spans="1:11" ht="14.25" x14ac:dyDescent="0.2">
      <c r="B20" s="12"/>
      <c r="C20" s="102"/>
      <c r="D20" s="109"/>
    </row>
    <row r="21" spans="1:11" ht="14.25" x14ac:dyDescent="0.2">
      <c r="B21" s="12"/>
      <c r="C21" s="102"/>
      <c r="D21" s="109"/>
    </row>
    <row r="22" spans="1:11" ht="14.25" x14ac:dyDescent="0.2">
      <c r="B22" s="18"/>
      <c r="C22" s="102"/>
      <c r="D22" s="109"/>
    </row>
    <row r="24" spans="1:11" ht="15.75" thickBot="1" x14ac:dyDescent="0.25">
      <c r="B24" s="67" t="s">
        <v>63</v>
      </c>
      <c r="C24" s="69"/>
      <c r="D24" s="69"/>
    </row>
    <row r="25" spans="1:11" ht="14.25" x14ac:dyDescent="0.2">
      <c r="B25" s="18"/>
      <c r="C25" s="13" t="s">
        <v>22</v>
      </c>
      <c r="D25" s="104">
        <f>MAX(D33:D512)</f>
        <v>1317.95</v>
      </c>
      <c r="E25" s="6"/>
    </row>
    <row r="26" spans="1:11" ht="14.25" x14ac:dyDescent="0.2">
      <c r="B26" s="18"/>
      <c r="C26" s="12" t="s">
        <v>23</v>
      </c>
      <c r="D26" s="11">
        <f>SUM(F33:F512)+SUM(G33:G512)</f>
        <v>236032.78999999986</v>
      </c>
    </row>
    <row r="27" spans="1:11" ht="14.25" x14ac:dyDescent="0.2">
      <c r="B27" s="18"/>
      <c r="C27" s="12" t="s">
        <v>24</v>
      </c>
      <c r="D27" s="11">
        <f>SUM(F32:F512)</f>
        <v>86032.79</v>
      </c>
      <c r="E27" s="3"/>
    </row>
    <row r="28" spans="1:11" ht="14.25" x14ac:dyDescent="0.2">
      <c r="B28" s="18"/>
      <c r="C28" s="13" t="s">
        <v>25</v>
      </c>
      <c r="D28" s="9">
        <f>IRR(D32:D512,1%)*12</f>
        <v>6.5341436651098483E-2</v>
      </c>
    </row>
    <row r="30" spans="1:11" s="8" customFormat="1" x14ac:dyDescent="0.2">
      <c r="A30" s="79" t="s">
        <v>46</v>
      </c>
      <c r="B30" s="80"/>
      <c r="C30" s="81"/>
      <c r="D30" s="82"/>
      <c r="E30" s="80"/>
      <c r="F30" s="80"/>
      <c r="G30" s="80"/>
      <c r="H30" s="80"/>
      <c r="I30" s="80"/>
      <c r="J30" s="83" t="s">
        <v>27</v>
      </c>
      <c r="K30" s="80"/>
    </row>
    <row r="31" spans="1:11" ht="28.5" customHeight="1" thickBot="1" x14ac:dyDescent="0.25">
      <c r="A31" s="70" t="s">
        <v>0</v>
      </c>
      <c r="B31" s="71" t="s">
        <v>11</v>
      </c>
      <c r="C31" s="71" t="s">
        <v>7</v>
      </c>
      <c r="D31" s="71" t="s">
        <v>1</v>
      </c>
      <c r="E31" s="71" t="s">
        <v>47</v>
      </c>
      <c r="F31" s="71" t="s">
        <v>2</v>
      </c>
      <c r="G31" s="71" t="s">
        <v>3</v>
      </c>
      <c r="H31" s="71" t="s">
        <v>4</v>
      </c>
      <c r="I31" s="71" t="s">
        <v>9</v>
      </c>
      <c r="J31" s="71" t="s">
        <v>8</v>
      </c>
    </row>
    <row r="32" spans="1:11" x14ac:dyDescent="0.2">
      <c r="A32" s="84"/>
      <c r="B32" s="85"/>
      <c r="C32" s="105">
        <f>D8</f>
        <v>6.5000000000000002E-2</v>
      </c>
      <c r="D32" s="100">
        <f>-D6</f>
        <v>-150000</v>
      </c>
      <c r="E32" s="84"/>
      <c r="F32" s="84"/>
      <c r="G32" s="84"/>
      <c r="H32" s="86">
        <f>$D$6</f>
        <v>150000</v>
      </c>
      <c r="I32" s="86"/>
      <c r="J32" s="86"/>
      <c r="K32" s="78"/>
    </row>
    <row r="33" spans="1:11" x14ac:dyDescent="0.2">
      <c r="A33" s="87">
        <f t="shared" ref="A33:A96" si="0">IF(A32&gt;=nper,"",A32+1)</f>
        <v>1</v>
      </c>
      <c r="B33" s="2">
        <f t="shared" ref="B33:B96" si="1">IF(A33="","",DATE(YEAR(fpdate),MONTH(fpdate)+(A33-1),DAY(fpdate)))</f>
        <v>42736</v>
      </c>
      <c r="C33" s="5">
        <f t="shared" ref="C33:C96" si="2">IF(ISNUMBER(B33),INDEX($C$15:$C$22,MATCH(B33,$D$15:$D$22,1)),"")</f>
        <v>6.5000000000000002E-2</v>
      </c>
      <c r="D33" s="99">
        <f t="shared" ref="D33:D96" si="3">IF(A33="","",MIN(ROUND(IF(A33=1,$D$11,IF(C33=C32,D32,-PMT(C33/12,nper-A33+1,H32))),2),H32+ROUND(C33/12*H32,2)))</f>
        <v>1306.6600000000001</v>
      </c>
      <c r="E33" s="77">
        <v>0</v>
      </c>
      <c r="F33" s="88">
        <f t="shared" ref="F33:F96" si="4">IF(A33="","",ROUND(C33/12*H32,2))</f>
        <v>812.5</v>
      </c>
      <c r="G33" s="88">
        <f t="shared" ref="G33:G96" si="5">IF(A33="","",D33-F33+E33)</f>
        <v>494.16000000000008</v>
      </c>
      <c r="H33" s="88">
        <f t="shared" ref="H33:H96" si="6">IF(A33="","",H32-G33)</f>
        <v>149505.84</v>
      </c>
      <c r="I33" s="89">
        <f>IF(A33="","",SUM(F$33:F33))</f>
        <v>812.5</v>
      </c>
      <c r="J33" s="89">
        <f>IF(A33="","",SUM(G$33:G33))</f>
        <v>494.16000000000008</v>
      </c>
      <c r="K33" s="78"/>
    </row>
    <row r="34" spans="1:11" x14ac:dyDescent="0.2">
      <c r="A34" s="87">
        <f t="shared" si="0"/>
        <v>2</v>
      </c>
      <c r="B34" s="2">
        <f t="shared" si="1"/>
        <v>42767</v>
      </c>
      <c r="C34" s="5">
        <f t="shared" si="2"/>
        <v>6.5000000000000002E-2</v>
      </c>
      <c r="D34" s="99">
        <f t="shared" si="3"/>
        <v>1306.6600000000001</v>
      </c>
      <c r="E34" s="77"/>
      <c r="F34" s="88">
        <f t="shared" si="4"/>
        <v>809.82</v>
      </c>
      <c r="G34" s="88">
        <f t="shared" si="5"/>
        <v>496.84000000000003</v>
      </c>
      <c r="H34" s="88">
        <f t="shared" si="6"/>
        <v>149009</v>
      </c>
      <c r="I34" s="89">
        <f>IF(A34="","",SUM(F$33:F34))</f>
        <v>1622.3200000000002</v>
      </c>
      <c r="J34" s="89">
        <f>IF(A34="","",SUM(G$33:G34))</f>
        <v>991.00000000000011</v>
      </c>
      <c r="K34" s="78"/>
    </row>
    <row r="35" spans="1:11" x14ac:dyDescent="0.2">
      <c r="A35" s="87">
        <f t="shared" si="0"/>
        <v>3</v>
      </c>
      <c r="B35" s="2">
        <f t="shared" si="1"/>
        <v>42795</v>
      </c>
      <c r="C35" s="5">
        <f t="shared" si="2"/>
        <v>6.5000000000000002E-2</v>
      </c>
      <c r="D35" s="99">
        <f t="shared" si="3"/>
        <v>1306.6600000000001</v>
      </c>
      <c r="E35" s="77"/>
      <c r="F35" s="88">
        <f t="shared" si="4"/>
        <v>807.13</v>
      </c>
      <c r="G35" s="88">
        <f t="shared" si="5"/>
        <v>499.53000000000009</v>
      </c>
      <c r="H35" s="88">
        <f t="shared" si="6"/>
        <v>148509.47</v>
      </c>
      <c r="I35" s="89">
        <f>IF(A35="","",SUM(F$33:F35))</f>
        <v>2429.4500000000003</v>
      </c>
      <c r="J35" s="89">
        <f>IF(A35="","",SUM(G$33:G35))</f>
        <v>1490.5300000000002</v>
      </c>
      <c r="K35" s="78"/>
    </row>
    <row r="36" spans="1:11" x14ac:dyDescent="0.2">
      <c r="A36" s="87">
        <f t="shared" si="0"/>
        <v>4</v>
      </c>
      <c r="B36" s="2">
        <f t="shared" si="1"/>
        <v>42826</v>
      </c>
      <c r="C36" s="5">
        <f t="shared" si="2"/>
        <v>6.5000000000000002E-2</v>
      </c>
      <c r="D36" s="99">
        <f t="shared" si="3"/>
        <v>1306.6600000000001</v>
      </c>
      <c r="E36" s="77"/>
      <c r="F36" s="88">
        <f t="shared" si="4"/>
        <v>804.43</v>
      </c>
      <c r="G36" s="88">
        <f t="shared" si="5"/>
        <v>502.23000000000013</v>
      </c>
      <c r="H36" s="88">
        <f t="shared" si="6"/>
        <v>148007.24</v>
      </c>
      <c r="I36" s="89">
        <f>IF(A36="","",SUM(F$33:F36))</f>
        <v>3233.88</v>
      </c>
      <c r="J36" s="89">
        <f>IF(A36="","",SUM(G$33:G36))</f>
        <v>1992.7600000000002</v>
      </c>
      <c r="K36" s="78"/>
    </row>
    <row r="37" spans="1:11" x14ac:dyDescent="0.2">
      <c r="A37" s="87">
        <f t="shared" si="0"/>
        <v>5</v>
      </c>
      <c r="B37" s="2">
        <f t="shared" si="1"/>
        <v>42856</v>
      </c>
      <c r="C37" s="5">
        <f t="shared" si="2"/>
        <v>6.5000000000000002E-2</v>
      </c>
      <c r="D37" s="99">
        <f t="shared" si="3"/>
        <v>1306.6600000000001</v>
      </c>
      <c r="E37" s="77"/>
      <c r="F37" s="88">
        <f t="shared" si="4"/>
        <v>801.71</v>
      </c>
      <c r="G37" s="88">
        <f t="shared" si="5"/>
        <v>504.95000000000005</v>
      </c>
      <c r="H37" s="88">
        <f t="shared" si="6"/>
        <v>147502.28999999998</v>
      </c>
      <c r="I37" s="89">
        <f>IF(A37="","",SUM(F$33:F37))</f>
        <v>4035.59</v>
      </c>
      <c r="J37" s="89">
        <f>IF(A37="","",SUM(G$33:G37))</f>
        <v>2497.71</v>
      </c>
      <c r="K37" s="78"/>
    </row>
    <row r="38" spans="1:11" x14ac:dyDescent="0.2">
      <c r="A38" s="87">
        <f t="shared" si="0"/>
        <v>6</v>
      </c>
      <c r="B38" s="2">
        <f t="shared" si="1"/>
        <v>42887</v>
      </c>
      <c r="C38" s="5">
        <f t="shared" si="2"/>
        <v>6.5000000000000002E-2</v>
      </c>
      <c r="D38" s="99">
        <f t="shared" si="3"/>
        <v>1306.6600000000001</v>
      </c>
      <c r="E38" s="77"/>
      <c r="F38" s="88">
        <f t="shared" si="4"/>
        <v>798.97</v>
      </c>
      <c r="G38" s="88">
        <f t="shared" si="5"/>
        <v>507.69000000000005</v>
      </c>
      <c r="H38" s="88">
        <f t="shared" si="6"/>
        <v>146994.59999999998</v>
      </c>
      <c r="I38" s="89">
        <f>IF(A38="","",SUM(F$33:F38))</f>
        <v>4834.5600000000004</v>
      </c>
      <c r="J38" s="89">
        <f>IF(A38="","",SUM(G$33:G38))</f>
        <v>3005.4</v>
      </c>
      <c r="K38" s="78"/>
    </row>
    <row r="39" spans="1:11" x14ac:dyDescent="0.2">
      <c r="A39" s="87">
        <f t="shared" si="0"/>
        <v>7</v>
      </c>
      <c r="B39" s="2">
        <f t="shared" si="1"/>
        <v>42917</v>
      </c>
      <c r="C39" s="5">
        <f t="shared" si="2"/>
        <v>6.5000000000000002E-2</v>
      </c>
      <c r="D39" s="99">
        <f t="shared" si="3"/>
        <v>1306.6600000000001</v>
      </c>
      <c r="E39" s="77"/>
      <c r="F39" s="88">
        <f t="shared" si="4"/>
        <v>796.22</v>
      </c>
      <c r="G39" s="88">
        <f t="shared" si="5"/>
        <v>510.44000000000005</v>
      </c>
      <c r="H39" s="88">
        <f t="shared" si="6"/>
        <v>146484.15999999997</v>
      </c>
      <c r="I39" s="89">
        <f>IF(A39="","",SUM(F$33:F39))</f>
        <v>5630.7800000000007</v>
      </c>
      <c r="J39" s="89">
        <f>IF(A39="","",SUM(G$33:G39))</f>
        <v>3515.84</v>
      </c>
      <c r="K39" s="78"/>
    </row>
    <row r="40" spans="1:11" x14ac:dyDescent="0.2">
      <c r="A40" s="87">
        <f t="shared" si="0"/>
        <v>8</v>
      </c>
      <c r="B40" s="2">
        <f t="shared" si="1"/>
        <v>42948</v>
      </c>
      <c r="C40" s="5">
        <f t="shared" si="2"/>
        <v>6.5000000000000002E-2</v>
      </c>
      <c r="D40" s="99">
        <f t="shared" si="3"/>
        <v>1306.6600000000001</v>
      </c>
      <c r="E40" s="77"/>
      <c r="F40" s="88">
        <f t="shared" si="4"/>
        <v>793.46</v>
      </c>
      <c r="G40" s="88">
        <f t="shared" si="5"/>
        <v>513.20000000000005</v>
      </c>
      <c r="H40" s="88">
        <f t="shared" si="6"/>
        <v>145970.95999999996</v>
      </c>
      <c r="I40" s="89">
        <f>IF(A40="","",SUM(F$33:F40))</f>
        <v>6424.2400000000007</v>
      </c>
      <c r="J40" s="89">
        <f>IF(A40="","",SUM(G$33:G40))</f>
        <v>4029.04</v>
      </c>
      <c r="K40" s="78"/>
    </row>
    <row r="41" spans="1:11" x14ac:dyDescent="0.2">
      <c r="A41" s="87">
        <f t="shared" si="0"/>
        <v>9</v>
      </c>
      <c r="B41" s="2">
        <f t="shared" si="1"/>
        <v>42979</v>
      </c>
      <c r="C41" s="5">
        <f t="shared" si="2"/>
        <v>6.5000000000000002E-2</v>
      </c>
      <c r="D41" s="99">
        <f t="shared" si="3"/>
        <v>1306.6600000000001</v>
      </c>
      <c r="E41" s="77"/>
      <c r="F41" s="88">
        <f t="shared" si="4"/>
        <v>790.68</v>
      </c>
      <c r="G41" s="88">
        <f t="shared" si="5"/>
        <v>515.98000000000013</v>
      </c>
      <c r="H41" s="88">
        <f t="shared" si="6"/>
        <v>145454.97999999995</v>
      </c>
      <c r="I41" s="89">
        <f>IF(A41="","",SUM(F$33:F41))</f>
        <v>7214.920000000001</v>
      </c>
      <c r="J41" s="89">
        <f>IF(A41="","",SUM(G$33:G41))</f>
        <v>4545.0200000000004</v>
      </c>
      <c r="K41" s="78"/>
    </row>
    <row r="42" spans="1:11" x14ac:dyDescent="0.2">
      <c r="A42" s="87">
        <f t="shared" si="0"/>
        <v>10</v>
      </c>
      <c r="B42" s="2">
        <f t="shared" si="1"/>
        <v>43009</v>
      </c>
      <c r="C42" s="5">
        <f t="shared" si="2"/>
        <v>6.5000000000000002E-2</v>
      </c>
      <c r="D42" s="99">
        <f t="shared" si="3"/>
        <v>1306.6600000000001</v>
      </c>
      <c r="E42" s="77"/>
      <c r="F42" s="88">
        <f t="shared" si="4"/>
        <v>787.88</v>
      </c>
      <c r="G42" s="88">
        <f t="shared" si="5"/>
        <v>518.78000000000009</v>
      </c>
      <c r="H42" s="88">
        <f t="shared" si="6"/>
        <v>144936.19999999995</v>
      </c>
      <c r="I42" s="89">
        <f>IF(A42="","",SUM(F$33:F42))</f>
        <v>8002.8000000000011</v>
      </c>
      <c r="J42" s="89">
        <f>IF(A42="","",SUM(G$33:G42))</f>
        <v>5063.8</v>
      </c>
      <c r="K42" s="78"/>
    </row>
    <row r="43" spans="1:11" x14ac:dyDescent="0.2">
      <c r="A43" s="87">
        <f t="shared" si="0"/>
        <v>11</v>
      </c>
      <c r="B43" s="2">
        <f t="shared" si="1"/>
        <v>43040</v>
      </c>
      <c r="C43" s="5">
        <f t="shared" si="2"/>
        <v>6.5000000000000002E-2</v>
      </c>
      <c r="D43" s="99">
        <f t="shared" si="3"/>
        <v>1306.6600000000001</v>
      </c>
      <c r="E43" s="77"/>
      <c r="F43" s="88">
        <f t="shared" si="4"/>
        <v>785.07</v>
      </c>
      <c r="G43" s="88">
        <f t="shared" si="5"/>
        <v>521.59</v>
      </c>
      <c r="H43" s="88">
        <f t="shared" si="6"/>
        <v>144414.60999999996</v>
      </c>
      <c r="I43" s="89">
        <f>IF(A43="","",SUM(F$33:F43))</f>
        <v>8787.8700000000008</v>
      </c>
      <c r="J43" s="89">
        <f>IF(A43="","",SUM(G$33:G43))</f>
        <v>5585.39</v>
      </c>
      <c r="K43" s="78"/>
    </row>
    <row r="44" spans="1:11" x14ac:dyDescent="0.2">
      <c r="A44" s="87">
        <f t="shared" si="0"/>
        <v>12</v>
      </c>
      <c r="B44" s="2">
        <f t="shared" si="1"/>
        <v>43070</v>
      </c>
      <c r="C44" s="5">
        <f t="shared" si="2"/>
        <v>6.5000000000000002E-2</v>
      </c>
      <c r="D44" s="99">
        <f t="shared" si="3"/>
        <v>1306.6600000000001</v>
      </c>
      <c r="E44" s="77"/>
      <c r="F44" s="88">
        <f t="shared" si="4"/>
        <v>782.25</v>
      </c>
      <c r="G44" s="88">
        <f t="shared" si="5"/>
        <v>524.41000000000008</v>
      </c>
      <c r="H44" s="88">
        <f t="shared" si="6"/>
        <v>143890.19999999995</v>
      </c>
      <c r="I44" s="89">
        <f>IF(A44="","",SUM(F$33:F44))</f>
        <v>9570.1200000000008</v>
      </c>
      <c r="J44" s="89">
        <f>IF(A44="","",SUM(G$33:G44))</f>
        <v>6109.8</v>
      </c>
      <c r="K44" s="78"/>
    </row>
    <row r="45" spans="1:11" x14ac:dyDescent="0.2">
      <c r="A45" s="87">
        <f t="shared" si="0"/>
        <v>13</v>
      </c>
      <c r="B45" s="2">
        <f t="shared" si="1"/>
        <v>43101</v>
      </c>
      <c r="C45" s="5">
        <f t="shared" si="2"/>
        <v>6.5000000000000002E-2</v>
      </c>
      <c r="D45" s="99">
        <f t="shared" si="3"/>
        <v>1306.6600000000001</v>
      </c>
      <c r="E45" s="77"/>
      <c r="F45" s="88">
        <f t="shared" si="4"/>
        <v>779.41</v>
      </c>
      <c r="G45" s="88">
        <f t="shared" si="5"/>
        <v>527.25000000000011</v>
      </c>
      <c r="H45" s="88">
        <f t="shared" si="6"/>
        <v>143362.94999999995</v>
      </c>
      <c r="I45" s="89">
        <f>IF(A45="","",SUM(F$33:F45))</f>
        <v>10349.530000000001</v>
      </c>
      <c r="J45" s="89">
        <f>IF(A45="","",SUM(G$33:G45))</f>
        <v>6637.05</v>
      </c>
      <c r="K45" s="78"/>
    </row>
    <row r="46" spans="1:11" x14ac:dyDescent="0.2">
      <c r="A46" s="87">
        <f t="shared" si="0"/>
        <v>14</v>
      </c>
      <c r="B46" s="2">
        <f t="shared" si="1"/>
        <v>43132</v>
      </c>
      <c r="C46" s="5">
        <f t="shared" si="2"/>
        <v>6.5000000000000002E-2</v>
      </c>
      <c r="D46" s="99">
        <f t="shared" si="3"/>
        <v>1306.6600000000001</v>
      </c>
      <c r="E46" s="77"/>
      <c r="F46" s="88">
        <f t="shared" si="4"/>
        <v>776.55</v>
      </c>
      <c r="G46" s="88">
        <f t="shared" si="5"/>
        <v>530.11000000000013</v>
      </c>
      <c r="H46" s="88">
        <f t="shared" si="6"/>
        <v>142832.83999999997</v>
      </c>
      <c r="I46" s="89">
        <f>IF(A46="","",SUM(F$33:F46))</f>
        <v>11126.08</v>
      </c>
      <c r="J46" s="89">
        <f>IF(A46="","",SUM(G$33:G46))</f>
        <v>7167.16</v>
      </c>
      <c r="K46" s="78"/>
    </row>
    <row r="47" spans="1:11" x14ac:dyDescent="0.2">
      <c r="A47" s="87">
        <f t="shared" si="0"/>
        <v>15</v>
      </c>
      <c r="B47" s="2">
        <f t="shared" si="1"/>
        <v>43160</v>
      </c>
      <c r="C47" s="5">
        <f t="shared" si="2"/>
        <v>6.5000000000000002E-2</v>
      </c>
      <c r="D47" s="99">
        <f t="shared" si="3"/>
        <v>1306.6600000000001</v>
      </c>
      <c r="E47" s="77"/>
      <c r="F47" s="88">
        <f t="shared" si="4"/>
        <v>773.68</v>
      </c>
      <c r="G47" s="88">
        <f t="shared" si="5"/>
        <v>532.98000000000013</v>
      </c>
      <c r="H47" s="88">
        <f t="shared" si="6"/>
        <v>142299.85999999996</v>
      </c>
      <c r="I47" s="89">
        <f>IF(A47="","",SUM(F$33:F47))</f>
        <v>11899.76</v>
      </c>
      <c r="J47" s="89">
        <f>IF(A47="","",SUM(G$33:G47))</f>
        <v>7700.14</v>
      </c>
      <c r="K47" s="78"/>
    </row>
    <row r="48" spans="1:11" x14ac:dyDescent="0.2">
      <c r="A48" s="87">
        <f t="shared" si="0"/>
        <v>16</v>
      </c>
      <c r="B48" s="2">
        <f t="shared" si="1"/>
        <v>43191</v>
      </c>
      <c r="C48" s="5">
        <f t="shared" si="2"/>
        <v>6.5000000000000002E-2</v>
      </c>
      <c r="D48" s="99">
        <f t="shared" si="3"/>
        <v>1306.6600000000001</v>
      </c>
      <c r="E48" s="77"/>
      <c r="F48" s="88">
        <f t="shared" si="4"/>
        <v>770.79</v>
      </c>
      <c r="G48" s="88">
        <f t="shared" si="5"/>
        <v>535.87000000000012</v>
      </c>
      <c r="H48" s="88">
        <f t="shared" si="6"/>
        <v>141763.98999999996</v>
      </c>
      <c r="I48" s="89">
        <f>IF(A48="","",SUM(F$33:F48))</f>
        <v>12670.55</v>
      </c>
      <c r="J48" s="89">
        <f>IF(A48="","",SUM(G$33:G48))</f>
        <v>8236.01</v>
      </c>
      <c r="K48" s="78"/>
    </row>
    <row r="49" spans="1:11" x14ac:dyDescent="0.2">
      <c r="A49" s="87">
        <f t="shared" si="0"/>
        <v>17</v>
      </c>
      <c r="B49" s="2">
        <f t="shared" si="1"/>
        <v>43221</v>
      </c>
      <c r="C49" s="5">
        <f t="shared" si="2"/>
        <v>6.5000000000000002E-2</v>
      </c>
      <c r="D49" s="99">
        <f t="shared" si="3"/>
        <v>1306.6600000000001</v>
      </c>
      <c r="E49" s="77"/>
      <c r="F49" s="88">
        <f t="shared" si="4"/>
        <v>767.89</v>
      </c>
      <c r="G49" s="88">
        <f t="shared" si="5"/>
        <v>538.7700000000001</v>
      </c>
      <c r="H49" s="88">
        <f t="shared" si="6"/>
        <v>141225.21999999997</v>
      </c>
      <c r="I49" s="89">
        <f>IF(A49="","",SUM(F$33:F49))</f>
        <v>13438.439999999999</v>
      </c>
      <c r="J49" s="89">
        <f>IF(A49="","",SUM(G$33:G49))</f>
        <v>8774.7800000000007</v>
      </c>
      <c r="K49" s="78"/>
    </row>
    <row r="50" spans="1:11" x14ac:dyDescent="0.2">
      <c r="A50" s="87">
        <f t="shared" si="0"/>
        <v>18</v>
      </c>
      <c r="B50" s="2">
        <f t="shared" si="1"/>
        <v>43252</v>
      </c>
      <c r="C50" s="5">
        <f t="shared" si="2"/>
        <v>6.5000000000000002E-2</v>
      </c>
      <c r="D50" s="99">
        <f t="shared" si="3"/>
        <v>1306.6600000000001</v>
      </c>
      <c r="E50" s="77"/>
      <c r="F50" s="88">
        <f t="shared" si="4"/>
        <v>764.97</v>
      </c>
      <c r="G50" s="88">
        <f t="shared" si="5"/>
        <v>541.69000000000005</v>
      </c>
      <c r="H50" s="88">
        <f t="shared" si="6"/>
        <v>140683.52999999997</v>
      </c>
      <c r="I50" s="89">
        <f>IF(A50="","",SUM(F$33:F50))</f>
        <v>14203.409999999998</v>
      </c>
      <c r="J50" s="89">
        <f>IF(A50="","",SUM(G$33:G50))</f>
        <v>9316.4700000000012</v>
      </c>
      <c r="K50" s="78"/>
    </row>
    <row r="51" spans="1:11" x14ac:dyDescent="0.2">
      <c r="A51" s="87">
        <f t="shared" si="0"/>
        <v>19</v>
      </c>
      <c r="B51" s="2">
        <f t="shared" si="1"/>
        <v>43282</v>
      </c>
      <c r="C51" s="5">
        <f t="shared" si="2"/>
        <v>6.5000000000000002E-2</v>
      </c>
      <c r="D51" s="99">
        <f t="shared" si="3"/>
        <v>1306.6600000000001</v>
      </c>
      <c r="E51" s="77"/>
      <c r="F51" s="88">
        <f t="shared" si="4"/>
        <v>762.04</v>
      </c>
      <c r="G51" s="88">
        <f t="shared" si="5"/>
        <v>544.62000000000012</v>
      </c>
      <c r="H51" s="88">
        <f t="shared" si="6"/>
        <v>140138.90999999997</v>
      </c>
      <c r="I51" s="89">
        <f>IF(A51="","",SUM(F$33:F51))</f>
        <v>14965.449999999997</v>
      </c>
      <c r="J51" s="89">
        <f>IF(A51="","",SUM(G$33:G51))</f>
        <v>9861.090000000002</v>
      </c>
      <c r="K51" s="78"/>
    </row>
    <row r="52" spans="1:11" x14ac:dyDescent="0.2">
      <c r="A52" s="87">
        <f t="shared" si="0"/>
        <v>20</v>
      </c>
      <c r="B52" s="2">
        <f t="shared" si="1"/>
        <v>43313</v>
      </c>
      <c r="C52" s="5">
        <f t="shared" si="2"/>
        <v>6.5000000000000002E-2</v>
      </c>
      <c r="D52" s="99">
        <f t="shared" si="3"/>
        <v>1306.6600000000001</v>
      </c>
      <c r="E52" s="77"/>
      <c r="F52" s="88">
        <f t="shared" si="4"/>
        <v>759.09</v>
      </c>
      <c r="G52" s="88">
        <f t="shared" si="5"/>
        <v>547.57000000000005</v>
      </c>
      <c r="H52" s="88">
        <f t="shared" si="6"/>
        <v>139591.33999999997</v>
      </c>
      <c r="I52" s="89">
        <f>IF(A52="","",SUM(F$33:F52))</f>
        <v>15724.539999999997</v>
      </c>
      <c r="J52" s="89">
        <f>IF(A52="","",SUM(G$33:G52))</f>
        <v>10408.660000000002</v>
      </c>
      <c r="K52" s="78"/>
    </row>
    <row r="53" spans="1:11" x14ac:dyDescent="0.2">
      <c r="A53" s="87">
        <f t="shared" si="0"/>
        <v>21</v>
      </c>
      <c r="B53" s="2">
        <f t="shared" si="1"/>
        <v>43344</v>
      </c>
      <c r="C53" s="5">
        <f t="shared" si="2"/>
        <v>6.5000000000000002E-2</v>
      </c>
      <c r="D53" s="99">
        <f t="shared" si="3"/>
        <v>1306.6600000000001</v>
      </c>
      <c r="E53" s="77"/>
      <c r="F53" s="88">
        <f t="shared" si="4"/>
        <v>756.12</v>
      </c>
      <c r="G53" s="88">
        <f t="shared" si="5"/>
        <v>550.54000000000008</v>
      </c>
      <c r="H53" s="88">
        <f t="shared" si="6"/>
        <v>139040.79999999996</v>
      </c>
      <c r="I53" s="89">
        <f>IF(A53="","",SUM(F$33:F53))</f>
        <v>16480.659999999996</v>
      </c>
      <c r="J53" s="89">
        <f>IF(A53="","",SUM(G$33:G53))</f>
        <v>10959.200000000003</v>
      </c>
      <c r="K53" s="78"/>
    </row>
    <row r="54" spans="1:11" x14ac:dyDescent="0.2">
      <c r="A54" s="87">
        <f t="shared" si="0"/>
        <v>22</v>
      </c>
      <c r="B54" s="2">
        <f t="shared" si="1"/>
        <v>43374</v>
      </c>
      <c r="C54" s="5">
        <f t="shared" si="2"/>
        <v>6.5000000000000002E-2</v>
      </c>
      <c r="D54" s="99">
        <f t="shared" si="3"/>
        <v>1306.6600000000001</v>
      </c>
      <c r="E54" s="77"/>
      <c r="F54" s="88">
        <f t="shared" si="4"/>
        <v>753.14</v>
      </c>
      <c r="G54" s="88">
        <f t="shared" si="5"/>
        <v>553.5200000000001</v>
      </c>
      <c r="H54" s="88">
        <f t="shared" si="6"/>
        <v>138487.27999999997</v>
      </c>
      <c r="I54" s="89">
        <f>IF(A54="","",SUM(F$33:F54))</f>
        <v>17233.799999999996</v>
      </c>
      <c r="J54" s="89">
        <f>IF(A54="","",SUM(G$33:G54))</f>
        <v>11512.720000000003</v>
      </c>
      <c r="K54" s="78"/>
    </row>
    <row r="55" spans="1:11" x14ac:dyDescent="0.2">
      <c r="A55" s="87">
        <f t="shared" si="0"/>
        <v>23</v>
      </c>
      <c r="B55" s="2">
        <f t="shared" si="1"/>
        <v>43405</v>
      </c>
      <c r="C55" s="5">
        <f t="shared" si="2"/>
        <v>6.5000000000000002E-2</v>
      </c>
      <c r="D55" s="99">
        <f t="shared" si="3"/>
        <v>1306.6600000000001</v>
      </c>
      <c r="E55" s="77"/>
      <c r="F55" s="88">
        <f t="shared" si="4"/>
        <v>750.14</v>
      </c>
      <c r="G55" s="88">
        <f t="shared" si="5"/>
        <v>556.5200000000001</v>
      </c>
      <c r="H55" s="88">
        <f t="shared" si="6"/>
        <v>137930.75999999998</v>
      </c>
      <c r="I55" s="89">
        <f>IF(A55="","",SUM(F$33:F55))</f>
        <v>17983.939999999995</v>
      </c>
      <c r="J55" s="89">
        <f>IF(A55="","",SUM(G$33:G55))</f>
        <v>12069.240000000003</v>
      </c>
      <c r="K55" s="78"/>
    </row>
    <row r="56" spans="1:11" x14ac:dyDescent="0.2">
      <c r="A56" s="87">
        <f t="shared" si="0"/>
        <v>24</v>
      </c>
      <c r="B56" s="2">
        <f t="shared" si="1"/>
        <v>43435</v>
      </c>
      <c r="C56" s="5">
        <f t="shared" si="2"/>
        <v>6.5000000000000002E-2</v>
      </c>
      <c r="D56" s="99">
        <f t="shared" si="3"/>
        <v>1306.6600000000001</v>
      </c>
      <c r="E56" s="77"/>
      <c r="F56" s="88">
        <f t="shared" si="4"/>
        <v>747.12</v>
      </c>
      <c r="G56" s="88">
        <f t="shared" si="5"/>
        <v>559.54000000000008</v>
      </c>
      <c r="H56" s="88">
        <f t="shared" si="6"/>
        <v>137371.21999999997</v>
      </c>
      <c r="I56" s="89">
        <f>IF(A56="","",SUM(F$33:F56))</f>
        <v>18731.059999999994</v>
      </c>
      <c r="J56" s="89">
        <f>IF(A56="","",SUM(G$33:G56))</f>
        <v>12628.780000000004</v>
      </c>
      <c r="K56" s="78"/>
    </row>
    <row r="57" spans="1:11" x14ac:dyDescent="0.2">
      <c r="A57" s="87">
        <f t="shared" si="0"/>
        <v>25</v>
      </c>
      <c r="B57" s="2">
        <f t="shared" si="1"/>
        <v>43466</v>
      </c>
      <c r="C57" s="5">
        <f t="shared" si="2"/>
        <v>6.5000000000000002E-2</v>
      </c>
      <c r="D57" s="99">
        <f t="shared" si="3"/>
        <v>1306.6600000000001</v>
      </c>
      <c r="E57" s="77"/>
      <c r="F57" s="88">
        <f t="shared" si="4"/>
        <v>744.09</v>
      </c>
      <c r="G57" s="88">
        <f t="shared" si="5"/>
        <v>562.57000000000005</v>
      </c>
      <c r="H57" s="88">
        <f t="shared" si="6"/>
        <v>136808.64999999997</v>
      </c>
      <c r="I57" s="89">
        <f>IF(A57="","",SUM(F$33:F57))</f>
        <v>19475.149999999994</v>
      </c>
      <c r="J57" s="89">
        <f>IF(A57="","",SUM(G$33:G57))</f>
        <v>13191.350000000004</v>
      </c>
      <c r="K57" s="78"/>
    </row>
    <row r="58" spans="1:11" x14ac:dyDescent="0.2">
      <c r="A58" s="87">
        <f t="shared" si="0"/>
        <v>26</v>
      </c>
      <c r="B58" s="2">
        <f t="shared" si="1"/>
        <v>43497</v>
      </c>
      <c r="C58" s="5">
        <f t="shared" si="2"/>
        <v>6.5000000000000002E-2</v>
      </c>
      <c r="D58" s="99">
        <f t="shared" si="3"/>
        <v>1306.6600000000001</v>
      </c>
      <c r="E58" s="77"/>
      <c r="F58" s="88">
        <f t="shared" si="4"/>
        <v>741.05</v>
      </c>
      <c r="G58" s="88">
        <f t="shared" si="5"/>
        <v>565.61000000000013</v>
      </c>
      <c r="H58" s="88">
        <f t="shared" si="6"/>
        <v>136243.03999999998</v>
      </c>
      <c r="I58" s="89">
        <f>IF(A58="","",SUM(F$33:F58))</f>
        <v>20216.199999999993</v>
      </c>
      <c r="J58" s="89">
        <f>IF(A58="","",SUM(G$33:G58))</f>
        <v>13756.960000000005</v>
      </c>
      <c r="K58" s="78"/>
    </row>
    <row r="59" spans="1:11" x14ac:dyDescent="0.2">
      <c r="A59" s="87">
        <f t="shared" si="0"/>
        <v>27</v>
      </c>
      <c r="B59" s="2">
        <f t="shared" si="1"/>
        <v>43525</v>
      </c>
      <c r="C59" s="5">
        <f t="shared" si="2"/>
        <v>6.5000000000000002E-2</v>
      </c>
      <c r="D59" s="99">
        <f t="shared" si="3"/>
        <v>1306.6600000000001</v>
      </c>
      <c r="E59" s="77"/>
      <c r="F59" s="88">
        <f t="shared" si="4"/>
        <v>737.98</v>
      </c>
      <c r="G59" s="88">
        <f t="shared" si="5"/>
        <v>568.68000000000006</v>
      </c>
      <c r="H59" s="88">
        <f t="shared" si="6"/>
        <v>135674.35999999999</v>
      </c>
      <c r="I59" s="89">
        <f>IF(A59="","",SUM(F$33:F59))</f>
        <v>20954.179999999993</v>
      </c>
      <c r="J59" s="89">
        <f>IF(A59="","",SUM(G$33:G59))</f>
        <v>14325.640000000005</v>
      </c>
      <c r="K59" s="78"/>
    </row>
    <row r="60" spans="1:11" x14ac:dyDescent="0.2">
      <c r="A60" s="87">
        <f t="shared" si="0"/>
        <v>28</v>
      </c>
      <c r="B60" s="2">
        <f t="shared" si="1"/>
        <v>43556</v>
      </c>
      <c r="C60" s="5">
        <f t="shared" si="2"/>
        <v>6.5000000000000002E-2</v>
      </c>
      <c r="D60" s="99">
        <f t="shared" si="3"/>
        <v>1306.6600000000001</v>
      </c>
      <c r="E60" s="77"/>
      <c r="F60" s="88">
        <f t="shared" si="4"/>
        <v>734.9</v>
      </c>
      <c r="G60" s="88">
        <f t="shared" si="5"/>
        <v>571.7600000000001</v>
      </c>
      <c r="H60" s="88">
        <f t="shared" si="6"/>
        <v>135102.59999999998</v>
      </c>
      <c r="I60" s="89">
        <f>IF(A60="","",SUM(F$33:F60))</f>
        <v>21689.079999999994</v>
      </c>
      <c r="J60" s="89">
        <f>IF(A60="","",SUM(G$33:G60))</f>
        <v>14897.400000000005</v>
      </c>
      <c r="K60" s="78"/>
    </row>
    <row r="61" spans="1:11" x14ac:dyDescent="0.2">
      <c r="A61" s="87">
        <f t="shared" si="0"/>
        <v>29</v>
      </c>
      <c r="B61" s="2">
        <f t="shared" si="1"/>
        <v>43586</v>
      </c>
      <c r="C61" s="5">
        <f t="shared" si="2"/>
        <v>6.5000000000000002E-2</v>
      </c>
      <c r="D61" s="99">
        <f t="shared" si="3"/>
        <v>1306.6600000000001</v>
      </c>
      <c r="E61" s="77"/>
      <c r="F61" s="88">
        <f t="shared" si="4"/>
        <v>731.81</v>
      </c>
      <c r="G61" s="88">
        <f t="shared" si="5"/>
        <v>574.85000000000014</v>
      </c>
      <c r="H61" s="88">
        <f t="shared" si="6"/>
        <v>134527.74999999997</v>
      </c>
      <c r="I61" s="89">
        <f>IF(A61="","",SUM(F$33:F61))</f>
        <v>22420.889999999996</v>
      </c>
      <c r="J61" s="89">
        <f>IF(A61="","",SUM(G$33:G61))</f>
        <v>15472.250000000005</v>
      </c>
      <c r="K61" s="78"/>
    </row>
    <row r="62" spans="1:11" x14ac:dyDescent="0.2">
      <c r="A62" s="87">
        <f t="shared" si="0"/>
        <v>30</v>
      </c>
      <c r="B62" s="2">
        <f t="shared" si="1"/>
        <v>43617</v>
      </c>
      <c r="C62" s="5">
        <f t="shared" si="2"/>
        <v>6.5000000000000002E-2</v>
      </c>
      <c r="D62" s="99">
        <f t="shared" si="3"/>
        <v>1306.6600000000001</v>
      </c>
      <c r="E62" s="77"/>
      <c r="F62" s="88">
        <f t="shared" si="4"/>
        <v>728.69</v>
      </c>
      <c r="G62" s="88">
        <f t="shared" si="5"/>
        <v>577.97</v>
      </c>
      <c r="H62" s="88">
        <f t="shared" si="6"/>
        <v>133949.77999999997</v>
      </c>
      <c r="I62" s="89">
        <f>IF(A62="","",SUM(F$33:F62))</f>
        <v>23149.579999999994</v>
      </c>
      <c r="J62" s="89">
        <f>IF(A62="","",SUM(G$33:G62))</f>
        <v>16050.220000000005</v>
      </c>
      <c r="K62" s="78"/>
    </row>
    <row r="63" spans="1:11" x14ac:dyDescent="0.2">
      <c r="A63" s="87">
        <f t="shared" si="0"/>
        <v>31</v>
      </c>
      <c r="B63" s="2">
        <f t="shared" si="1"/>
        <v>43647</v>
      </c>
      <c r="C63" s="5">
        <f t="shared" si="2"/>
        <v>6.5000000000000002E-2</v>
      </c>
      <c r="D63" s="99">
        <f t="shared" si="3"/>
        <v>1306.6600000000001</v>
      </c>
      <c r="E63" s="77"/>
      <c r="F63" s="88">
        <f t="shared" si="4"/>
        <v>725.56</v>
      </c>
      <c r="G63" s="88">
        <f t="shared" si="5"/>
        <v>581.10000000000014</v>
      </c>
      <c r="H63" s="88">
        <f t="shared" si="6"/>
        <v>133368.67999999996</v>
      </c>
      <c r="I63" s="89">
        <f>IF(A63="","",SUM(F$33:F63))</f>
        <v>23875.139999999996</v>
      </c>
      <c r="J63" s="89">
        <f>IF(A63="","",SUM(G$33:G63))</f>
        <v>16631.320000000003</v>
      </c>
      <c r="K63" s="78"/>
    </row>
    <row r="64" spans="1:11" x14ac:dyDescent="0.2">
      <c r="A64" s="87">
        <f t="shared" si="0"/>
        <v>32</v>
      </c>
      <c r="B64" s="2">
        <f t="shared" si="1"/>
        <v>43678</v>
      </c>
      <c r="C64" s="5">
        <f t="shared" si="2"/>
        <v>6.5000000000000002E-2</v>
      </c>
      <c r="D64" s="99">
        <f t="shared" si="3"/>
        <v>1306.6600000000001</v>
      </c>
      <c r="E64" s="77"/>
      <c r="F64" s="88">
        <f t="shared" si="4"/>
        <v>722.41</v>
      </c>
      <c r="G64" s="88">
        <f t="shared" si="5"/>
        <v>584.25000000000011</v>
      </c>
      <c r="H64" s="88">
        <f t="shared" si="6"/>
        <v>132784.42999999996</v>
      </c>
      <c r="I64" s="89">
        <f>IF(A64="","",SUM(F$33:F64))</f>
        <v>24597.549999999996</v>
      </c>
      <c r="J64" s="89">
        <f>IF(A64="","",SUM(G$33:G64))</f>
        <v>17215.570000000003</v>
      </c>
      <c r="K64" s="78"/>
    </row>
    <row r="65" spans="1:11" x14ac:dyDescent="0.2">
      <c r="A65" s="87">
        <f t="shared" si="0"/>
        <v>33</v>
      </c>
      <c r="B65" s="2">
        <f t="shared" si="1"/>
        <v>43709</v>
      </c>
      <c r="C65" s="5">
        <f t="shared" si="2"/>
        <v>6.5000000000000002E-2</v>
      </c>
      <c r="D65" s="99">
        <f t="shared" si="3"/>
        <v>1306.6600000000001</v>
      </c>
      <c r="E65" s="77"/>
      <c r="F65" s="88">
        <f t="shared" si="4"/>
        <v>719.25</v>
      </c>
      <c r="G65" s="88">
        <f t="shared" si="5"/>
        <v>587.41000000000008</v>
      </c>
      <c r="H65" s="88">
        <f t="shared" si="6"/>
        <v>132197.01999999996</v>
      </c>
      <c r="I65" s="89">
        <f>IF(A65="","",SUM(F$33:F65))</f>
        <v>25316.799999999996</v>
      </c>
      <c r="J65" s="89">
        <f>IF(A65="","",SUM(G$33:G65))</f>
        <v>17802.980000000003</v>
      </c>
      <c r="K65" s="78"/>
    </row>
    <row r="66" spans="1:11" x14ac:dyDescent="0.2">
      <c r="A66" s="87">
        <f t="shared" si="0"/>
        <v>34</v>
      </c>
      <c r="B66" s="2">
        <f t="shared" si="1"/>
        <v>43739</v>
      </c>
      <c r="C66" s="5">
        <f t="shared" si="2"/>
        <v>6.5000000000000002E-2</v>
      </c>
      <c r="D66" s="99">
        <f t="shared" si="3"/>
        <v>1306.6600000000001</v>
      </c>
      <c r="E66" s="77"/>
      <c r="F66" s="88">
        <f t="shared" si="4"/>
        <v>716.07</v>
      </c>
      <c r="G66" s="88">
        <f t="shared" si="5"/>
        <v>590.59</v>
      </c>
      <c r="H66" s="88">
        <f t="shared" si="6"/>
        <v>131606.42999999996</v>
      </c>
      <c r="I66" s="89">
        <f>IF(A66="","",SUM(F$33:F66))</f>
        <v>26032.869999999995</v>
      </c>
      <c r="J66" s="89">
        <f>IF(A66="","",SUM(G$33:G66))</f>
        <v>18393.570000000003</v>
      </c>
      <c r="K66" s="78"/>
    </row>
    <row r="67" spans="1:11" x14ac:dyDescent="0.2">
      <c r="A67" s="87">
        <f t="shared" si="0"/>
        <v>35</v>
      </c>
      <c r="B67" s="2">
        <f t="shared" si="1"/>
        <v>43770</v>
      </c>
      <c r="C67" s="5">
        <f t="shared" si="2"/>
        <v>6.5000000000000002E-2</v>
      </c>
      <c r="D67" s="99">
        <f t="shared" si="3"/>
        <v>1306.6600000000001</v>
      </c>
      <c r="E67" s="77"/>
      <c r="F67" s="88">
        <f t="shared" si="4"/>
        <v>712.87</v>
      </c>
      <c r="G67" s="88">
        <f t="shared" si="5"/>
        <v>593.79000000000008</v>
      </c>
      <c r="H67" s="88">
        <f t="shared" si="6"/>
        <v>131012.63999999997</v>
      </c>
      <c r="I67" s="89">
        <f>IF(A67="","",SUM(F$33:F67))</f>
        <v>26745.739999999994</v>
      </c>
      <c r="J67" s="89">
        <f>IF(A67="","",SUM(G$33:G67))</f>
        <v>18987.360000000004</v>
      </c>
      <c r="K67" s="78"/>
    </row>
    <row r="68" spans="1:11" x14ac:dyDescent="0.2">
      <c r="A68" s="87">
        <f t="shared" si="0"/>
        <v>36</v>
      </c>
      <c r="B68" s="2">
        <f t="shared" si="1"/>
        <v>43800</v>
      </c>
      <c r="C68" s="5">
        <f t="shared" si="2"/>
        <v>6.5000000000000002E-2</v>
      </c>
      <c r="D68" s="99">
        <f t="shared" si="3"/>
        <v>1306.6600000000001</v>
      </c>
      <c r="E68" s="77"/>
      <c r="F68" s="88">
        <f t="shared" si="4"/>
        <v>709.65</v>
      </c>
      <c r="G68" s="88">
        <f t="shared" si="5"/>
        <v>597.0100000000001</v>
      </c>
      <c r="H68" s="88">
        <f t="shared" si="6"/>
        <v>130415.62999999998</v>
      </c>
      <c r="I68" s="89">
        <f>IF(A68="","",SUM(F$33:F68))</f>
        <v>27455.389999999996</v>
      </c>
      <c r="J68" s="89">
        <f>IF(A68="","",SUM(G$33:G68))</f>
        <v>19584.370000000003</v>
      </c>
      <c r="K68" s="78"/>
    </row>
    <row r="69" spans="1:11" x14ac:dyDescent="0.2">
      <c r="A69" s="87">
        <f t="shared" si="0"/>
        <v>37</v>
      </c>
      <c r="B69" s="2">
        <f t="shared" si="1"/>
        <v>43831</v>
      </c>
      <c r="C69" s="5">
        <f t="shared" si="2"/>
        <v>0.06</v>
      </c>
      <c r="D69" s="99">
        <f t="shared" si="3"/>
        <v>1272.6600000000001</v>
      </c>
      <c r="E69" s="77"/>
      <c r="F69" s="88">
        <f t="shared" si="4"/>
        <v>652.08000000000004</v>
      </c>
      <c r="G69" s="88">
        <f t="shared" si="5"/>
        <v>620.58000000000004</v>
      </c>
      <c r="H69" s="88">
        <f t="shared" si="6"/>
        <v>129795.04999999997</v>
      </c>
      <c r="I69" s="89">
        <f>IF(A69="","",SUM(F$33:F69))</f>
        <v>28107.469999999998</v>
      </c>
      <c r="J69" s="89">
        <f>IF(A69="","",SUM(G$33:G69))</f>
        <v>20204.950000000004</v>
      </c>
      <c r="K69" s="78"/>
    </row>
    <row r="70" spans="1:11" x14ac:dyDescent="0.2">
      <c r="A70" s="87">
        <f t="shared" si="0"/>
        <v>38</v>
      </c>
      <c r="B70" s="2">
        <f t="shared" si="1"/>
        <v>43862</v>
      </c>
      <c r="C70" s="5">
        <f t="shared" si="2"/>
        <v>0.06</v>
      </c>
      <c r="D70" s="99">
        <f t="shared" si="3"/>
        <v>1272.6600000000001</v>
      </c>
      <c r="E70" s="77"/>
      <c r="F70" s="88">
        <f t="shared" si="4"/>
        <v>648.98</v>
      </c>
      <c r="G70" s="88">
        <f t="shared" si="5"/>
        <v>623.68000000000006</v>
      </c>
      <c r="H70" s="88">
        <f t="shared" si="6"/>
        <v>129171.36999999998</v>
      </c>
      <c r="I70" s="89">
        <f>IF(A70="","",SUM(F$33:F70))</f>
        <v>28756.449999999997</v>
      </c>
      <c r="J70" s="89">
        <f>IF(A70="","",SUM(G$33:G70))</f>
        <v>20828.630000000005</v>
      </c>
      <c r="K70" s="78"/>
    </row>
    <row r="71" spans="1:11" x14ac:dyDescent="0.2">
      <c r="A71" s="87">
        <f t="shared" si="0"/>
        <v>39</v>
      </c>
      <c r="B71" s="2">
        <f t="shared" si="1"/>
        <v>43891</v>
      </c>
      <c r="C71" s="5">
        <f t="shared" si="2"/>
        <v>0.06</v>
      </c>
      <c r="D71" s="99">
        <f t="shared" si="3"/>
        <v>1272.6600000000001</v>
      </c>
      <c r="E71" s="77"/>
      <c r="F71" s="88">
        <f t="shared" si="4"/>
        <v>645.86</v>
      </c>
      <c r="G71" s="88">
        <f t="shared" si="5"/>
        <v>626.80000000000007</v>
      </c>
      <c r="H71" s="88">
        <f t="shared" si="6"/>
        <v>128544.56999999998</v>
      </c>
      <c r="I71" s="89">
        <f>IF(A71="","",SUM(F$33:F71))</f>
        <v>29402.309999999998</v>
      </c>
      <c r="J71" s="89">
        <f>IF(A71="","",SUM(G$33:G71))</f>
        <v>21455.430000000004</v>
      </c>
      <c r="K71" s="78"/>
    </row>
    <row r="72" spans="1:11" x14ac:dyDescent="0.2">
      <c r="A72" s="87">
        <f t="shared" si="0"/>
        <v>40</v>
      </c>
      <c r="B72" s="2">
        <f t="shared" si="1"/>
        <v>43922</v>
      </c>
      <c r="C72" s="5">
        <f t="shared" si="2"/>
        <v>0.06</v>
      </c>
      <c r="D72" s="99">
        <f t="shared" si="3"/>
        <v>1272.6600000000001</v>
      </c>
      <c r="E72" s="77"/>
      <c r="F72" s="88">
        <f t="shared" si="4"/>
        <v>642.72</v>
      </c>
      <c r="G72" s="88">
        <f t="shared" si="5"/>
        <v>629.94000000000005</v>
      </c>
      <c r="H72" s="88">
        <f t="shared" si="6"/>
        <v>127914.62999999998</v>
      </c>
      <c r="I72" s="89">
        <f>IF(A72="","",SUM(F$33:F72))</f>
        <v>30045.03</v>
      </c>
      <c r="J72" s="89">
        <f>IF(A72="","",SUM(G$33:G72))</f>
        <v>22085.370000000003</v>
      </c>
      <c r="K72" s="78"/>
    </row>
    <row r="73" spans="1:11" x14ac:dyDescent="0.2">
      <c r="A73" s="87">
        <f t="shared" si="0"/>
        <v>41</v>
      </c>
      <c r="B73" s="2">
        <f t="shared" si="1"/>
        <v>43952</v>
      </c>
      <c r="C73" s="5">
        <f t="shared" si="2"/>
        <v>0.06</v>
      </c>
      <c r="D73" s="99">
        <f t="shared" si="3"/>
        <v>1272.6600000000001</v>
      </c>
      <c r="E73" s="77"/>
      <c r="F73" s="88">
        <f t="shared" si="4"/>
        <v>639.57000000000005</v>
      </c>
      <c r="G73" s="88">
        <f t="shared" si="5"/>
        <v>633.09</v>
      </c>
      <c r="H73" s="88">
        <f t="shared" si="6"/>
        <v>127281.53999999998</v>
      </c>
      <c r="I73" s="89">
        <f>IF(A73="","",SUM(F$33:F73))</f>
        <v>30684.6</v>
      </c>
      <c r="J73" s="89">
        <f>IF(A73="","",SUM(G$33:G73))</f>
        <v>22718.460000000003</v>
      </c>
      <c r="K73" s="78"/>
    </row>
    <row r="74" spans="1:11" x14ac:dyDescent="0.2">
      <c r="A74" s="87">
        <f t="shared" si="0"/>
        <v>42</v>
      </c>
      <c r="B74" s="2">
        <f t="shared" si="1"/>
        <v>43983</v>
      </c>
      <c r="C74" s="5">
        <f t="shared" si="2"/>
        <v>6.5000000000000002E-2</v>
      </c>
      <c r="D74" s="99">
        <f t="shared" si="3"/>
        <v>1305.6300000000001</v>
      </c>
      <c r="E74" s="77"/>
      <c r="F74" s="88">
        <f t="shared" si="4"/>
        <v>689.44</v>
      </c>
      <c r="G74" s="88">
        <f t="shared" si="5"/>
        <v>616.19000000000005</v>
      </c>
      <c r="H74" s="88">
        <f t="shared" si="6"/>
        <v>126665.34999999998</v>
      </c>
      <c r="I74" s="89">
        <f>IF(A74="","",SUM(F$33:F74))</f>
        <v>31374.039999999997</v>
      </c>
      <c r="J74" s="89">
        <f>IF(A74="","",SUM(G$33:G74))</f>
        <v>23334.65</v>
      </c>
      <c r="K74" s="78"/>
    </row>
    <row r="75" spans="1:11" x14ac:dyDescent="0.2">
      <c r="A75" s="87">
        <f t="shared" si="0"/>
        <v>43</v>
      </c>
      <c r="B75" s="2">
        <f t="shared" si="1"/>
        <v>44013</v>
      </c>
      <c r="C75" s="5">
        <f t="shared" si="2"/>
        <v>6.5000000000000002E-2</v>
      </c>
      <c r="D75" s="99">
        <f t="shared" si="3"/>
        <v>1305.6300000000001</v>
      </c>
      <c r="E75" s="77"/>
      <c r="F75" s="88">
        <f t="shared" si="4"/>
        <v>686.1</v>
      </c>
      <c r="G75" s="88">
        <f t="shared" si="5"/>
        <v>619.53000000000009</v>
      </c>
      <c r="H75" s="88">
        <f t="shared" si="6"/>
        <v>126045.81999999998</v>
      </c>
      <c r="I75" s="89">
        <f>IF(A75="","",SUM(F$33:F75))</f>
        <v>32060.139999999996</v>
      </c>
      <c r="J75" s="89">
        <f>IF(A75="","",SUM(G$33:G75))</f>
        <v>23954.18</v>
      </c>
      <c r="K75" s="78"/>
    </row>
    <row r="76" spans="1:11" x14ac:dyDescent="0.2">
      <c r="A76" s="87">
        <f t="shared" si="0"/>
        <v>44</v>
      </c>
      <c r="B76" s="2">
        <f t="shared" si="1"/>
        <v>44044</v>
      </c>
      <c r="C76" s="5">
        <f t="shared" si="2"/>
        <v>6.5000000000000002E-2</v>
      </c>
      <c r="D76" s="99">
        <f t="shared" si="3"/>
        <v>1305.6300000000001</v>
      </c>
      <c r="E76" s="77"/>
      <c r="F76" s="88">
        <f t="shared" si="4"/>
        <v>682.75</v>
      </c>
      <c r="G76" s="88">
        <f t="shared" si="5"/>
        <v>622.88000000000011</v>
      </c>
      <c r="H76" s="88">
        <f t="shared" si="6"/>
        <v>125422.93999999997</v>
      </c>
      <c r="I76" s="89">
        <f>IF(A76="","",SUM(F$33:F76))</f>
        <v>32742.889999999996</v>
      </c>
      <c r="J76" s="89">
        <f>IF(A76="","",SUM(G$33:G76))</f>
        <v>24577.06</v>
      </c>
      <c r="K76" s="78"/>
    </row>
    <row r="77" spans="1:11" x14ac:dyDescent="0.2">
      <c r="A77" s="87">
        <f t="shared" si="0"/>
        <v>45</v>
      </c>
      <c r="B77" s="2">
        <f t="shared" si="1"/>
        <v>44075</v>
      </c>
      <c r="C77" s="5">
        <f t="shared" si="2"/>
        <v>6.5000000000000002E-2</v>
      </c>
      <c r="D77" s="99">
        <f t="shared" si="3"/>
        <v>1305.6300000000001</v>
      </c>
      <c r="E77" s="77"/>
      <c r="F77" s="88">
        <f t="shared" si="4"/>
        <v>679.37</v>
      </c>
      <c r="G77" s="88">
        <f t="shared" si="5"/>
        <v>626.2600000000001</v>
      </c>
      <c r="H77" s="88">
        <f t="shared" si="6"/>
        <v>124796.67999999998</v>
      </c>
      <c r="I77" s="89">
        <f>IF(A77="","",SUM(F$33:F77))</f>
        <v>33422.259999999995</v>
      </c>
      <c r="J77" s="89">
        <f>IF(A77="","",SUM(G$33:G77))</f>
        <v>25203.32</v>
      </c>
      <c r="K77" s="78"/>
    </row>
    <row r="78" spans="1:11" x14ac:dyDescent="0.2">
      <c r="A78" s="87">
        <f t="shared" si="0"/>
        <v>46</v>
      </c>
      <c r="B78" s="2">
        <f t="shared" si="1"/>
        <v>44105</v>
      </c>
      <c r="C78" s="5">
        <f t="shared" si="2"/>
        <v>6.5000000000000002E-2</v>
      </c>
      <c r="D78" s="99">
        <f t="shared" si="3"/>
        <v>1305.6300000000001</v>
      </c>
      <c r="E78" s="77"/>
      <c r="F78" s="88">
        <f t="shared" si="4"/>
        <v>675.98</v>
      </c>
      <c r="G78" s="88">
        <f t="shared" si="5"/>
        <v>629.65000000000009</v>
      </c>
      <c r="H78" s="88">
        <f t="shared" si="6"/>
        <v>124167.02999999998</v>
      </c>
      <c r="I78" s="89">
        <f>IF(A78="","",SUM(F$33:F78))</f>
        <v>34098.239999999998</v>
      </c>
      <c r="J78" s="89">
        <f>IF(A78="","",SUM(G$33:G78))</f>
        <v>25832.97</v>
      </c>
      <c r="K78" s="78"/>
    </row>
    <row r="79" spans="1:11" x14ac:dyDescent="0.2">
      <c r="A79" s="87">
        <f t="shared" si="0"/>
        <v>47</v>
      </c>
      <c r="B79" s="2">
        <f t="shared" si="1"/>
        <v>44136</v>
      </c>
      <c r="C79" s="5">
        <f t="shared" si="2"/>
        <v>6.5000000000000002E-2</v>
      </c>
      <c r="D79" s="99">
        <f t="shared" si="3"/>
        <v>1305.6300000000001</v>
      </c>
      <c r="E79" s="77"/>
      <c r="F79" s="88">
        <f t="shared" si="4"/>
        <v>672.57</v>
      </c>
      <c r="G79" s="88">
        <f t="shared" si="5"/>
        <v>633.06000000000006</v>
      </c>
      <c r="H79" s="88">
        <f t="shared" si="6"/>
        <v>123533.96999999999</v>
      </c>
      <c r="I79" s="89">
        <f>IF(A79="","",SUM(F$33:F79))</f>
        <v>34770.81</v>
      </c>
      <c r="J79" s="89">
        <f>IF(A79="","",SUM(G$33:G79))</f>
        <v>26466.030000000002</v>
      </c>
      <c r="K79" s="78"/>
    </row>
    <row r="80" spans="1:11" x14ac:dyDescent="0.2">
      <c r="A80" s="87">
        <f t="shared" si="0"/>
        <v>48</v>
      </c>
      <c r="B80" s="2">
        <f t="shared" si="1"/>
        <v>44166</v>
      </c>
      <c r="C80" s="5">
        <f t="shared" si="2"/>
        <v>6.5000000000000002E-2</v>
      </c>
      <c r="D80" s="99">
        <f t="shared" si="3"/>
        <v>1305.6300000000001</v>
      </c>
      <c r="E80" s="77"/>
      <c r="F80" s="88">
        <f t="shared" si="4"/>
        <v>669.14</v>
      </c>
      <c r="G80" s="88">
        <f t="shared" si="5"/>
        <v>636.49000000000012</v>
      </c>
      <c r="H80" s="88">
        <f t="shared" si="6"/>
        <v>122897.47999999998</v>
      </c>
      <c r="I80" s="89">
        <f>IF(A80="","",SUM(F$33:F80))</f>
        <v>35439.949999999997</v>
      </c>
      <c r="J80" s="89">
        <f>IF(A80="","",SUM(G$33:G80))</f>
        <v>27102.520000000004</v>
      </c>
      <c r="K80" s="78"/>
    </row>
    <row r="81" spans="1:11" x14ac:dyDescent="0.2">
      <c r="A81" s="87">
        <f t="shared" si="0"/>
        <v>49</v>
      </c>
      <c r="B81" s="2">
        <f t="shared" si="1"/>
        <v>44197</v>
      </c>
      <c r="C81" s="5">
        <f t="shared" si="2"/>
        <v>6.25E-2</v>
      </c>
      <c r="D81" s="99">
        <f t="shared" si="3"/>
        <v>1289.8</v>
      </c>
      <c r="E81" s="77"/>
      <c r="F81" s="88">
        <f t="shared" si="4"/>
        <v>640.09</v>
      </c>
      <c r="G81" s="88">
        <f t="shared" si="5"/>
        <v>649.70999999999992</v>
      </c>
      <c r="H81" s="88">
        <f t="shared" si="6"/>
        <v>122247.76999999997</v>
      </c>
      <c r="I81" s="89">
        <f>IF(A81="","",SUM(F$33:F81))</f>
        <v>36080.039999999994</v>
      </c>
      <c r="J81" s="89">
        <f>IF(A81="","",SUM(G$33:G81))</f>
        <v>27752.230000000003</v>
      </c>
      <c r="K81" s="78"/>
    </row>
    <row r="82" spans="1:11" x14ac:dyDescent="0.2">
      <c r="A82" s="87">
        <f t="shared" si="0"/>
        <v>50</v>
      </c>
      <c r="B82" s="2">
        <f t="shared" si="1"/>
        <v>44228</v>
      </c>
      <c r="C82" s="5">
        <f t="shared" si="2"/>
        <v>6.25E-2</v>
      </c>
      <c r="D82" s="99">
        <f t="shared" si="3"/>
        <v>1289.8</v>
      </c>
      <c r="E82" s="77"/>
      <c r="F82" s="88">
        <f t="shared" si="4"/>
        <v>636.71</v>
      </c>
      <c r="G82" s="88">
        <f t="shared" si="5"/>
        <v>653.08999999999992</v>
      </c>
      <c r="H82" s="88">
        <f t="shared" si="6"/>
        <v>121594.67999999998</v>
      </c>
      <c r="I82" s="89">
        <f>IF(A82="","",SUM(F$33:F82))</f>
        <v>36716.749999999993</v>
      </c>
      <c r="J82" s="89">
        <f>IF(A82="","",SUM(G$33:G82))</f>
        <v>28405.320000000003</v>
      </c>
      <c r="K82" s="78"/>
    </row>
    <row r="83" spans="1:11" x14ac:dyDescent="0.2">
      <c r="A83" s="87">
        <f t="shared" si="0"/>
        <v>51</v>
      </c>
      <c r="B83" s="2">
        <f t="shared" si="1"/>
        <v>44256</v>
      </c>
      <c r="C83" s="5">
        <f t="shared" si="2"/>
        <v>6.25E-2</v>
      </c>
      <c r="D83" s="99">
        <f t="shared" si="3"/>
        <v>1289.8</v>
      </c>
      <c r="E83" s="77"/>
      <c r="F83" s="88">
        <f t="shared" si="4"/>
        <v>633.30999999999995</v>
      </c>
      <c r="G83" s="88">
        <f t="shared" si="5"/>
        <v>656.49</v>
      </c>
      <c r="H83" s="88">
        <f t="shared" si="6"/>
        <v>120938.18999999997</v>
      </c>
      <c r="I83" s="89">
        <f>IF(A83="","",SUM(F$33:F83))</f>
        <v>37350.05999999999</v>
      </c>
      <c r="J83" s="89">
        <f>IF(A83="","",SUM(G$33:G83))</f>
        <v>29061.810000000005</v>
      </c>
      <c r="K83" s="78"/>
    </row>
    <row r="84" spans="1:11" x14ac:dyDescent="0.2">
      <c r="A84" s="87">
        <f t="shared" si="0"/>
        <v>52</v>
      </c>
      <c r="B84" s="2">
        <f t="shared" si="1"/>
        <v>44287</v>
      </c>
      <c r="C84" s="5">
        <f t="shared" si="2"/>
        <v>6.25E-2</v>
      </c>
      <c r="D84" s="99">
        <f t="shared" si="3"/>
        <v>1289.8</v>
      </c>
      <c r="E84" s="77"/>
      <c r="F84" s="88">
        <f t="shared" si="4"/>
        <v>629.89</v>
      </c>
      <c r="G84" s="88">
        <f t="shared" si="5"/>
        <v>659.91</v>
      </c>
      <c r="H84" s="88">
        <f t="shared" si="6"/>
        <v>120278.27999999997</v>
      </c>
      <c r="I84" s="89">
        <f>IF(A84="","",SUM(F$33:F84))</f>
        <v>37979.94999999999</v>
      </c>
      <c r="J84" s="89">
        <f>IF(A84="","",SUM(G$33:G84))</f>
        <v>29721.720000000005</v>
      </c>
      <c r="K84" s="78"/>
    </row>
    <row r="85" spans="1:11" x14ac:dyDescent="0.2">
      <c r="A85" s="87">
        <f t="shared" si="0"/>
        <v>53</v>
      </c>
      <c r="B85" s="2">
        <f t="shared" si="1"/>
        <v>44317</v>
      </c>
      <c r="C85" s="5">
        <f t="shared" si="2"/>
        <v>6.25E-2</v>
      </c>
      <c r="D85" s="99">
        <f t="shared" si="3"/>
        <v>1289.8</v>
      </c>
      <c r="E85" s="77"/>
      <c r="F85" s="88">
        <f t="shared" si="4"/>
        <v>626.45000000000005</v>
      </c>
      <c r="G85" s="88">
        <f t="shared" si="5"/>
        <v>663.34999999999991</v>
      </c>
      <c r="H85" s="88">
        <f t="shared" si="6"/>
        <v>119614.92999999996</v>
      </c>
      <c r="I85" s="89">
        <f>IF(A85="","",SUM(F$33:F85))</f>
        <v>38606.399999999987</v>
      </c>
      <c r="J85" s="89">
        <f>IF(A85="","",SUM(G$33:G85))</f>
        <v>30385.070000000003</v>
      </c>
      <c r="K85" s="78"/>
    </row>
    <row r="86" spans="1:11" x14ac:dyDescent="0.2">
      <c r="A86" s="87">
        <f t="shared" si="0"/>
        <v>54</v>
      </c>
      <c r="B86" s="2">
        <f t="shared" si="1"/>
        <v>44348</v>
      </c>
      <c r="C86" s="5">
        <f t="shared" si="2"/>
        <v>6.25E-2</v>
      </c>
      <c r="D86" s="99">
        <f t="shared" si="3"/>
        <v>1289.8</v>
      </c>
      <c r="E86" s="77"/>
      <c r="F86" s="88">
        <f t="shared" si="4"/>
        <v>622.99</v>
      </c>
      <c r="G86" s="88">
        <f t="shared" si="5"/>
        <v>666.81</v>
      </c>
      <c r="H86" s="88">
        <f t="shared" si="6"/>
        <v>118948.11999999997</v>
      </c>
      <c r="I86" s="89">
        <f>IF(A86="","",SUM(F$33:F86))</f>
        <v>39229.389999999985</v>
      </c>
      <c r="J86" s="89">
        <f>IF(A86="","",SUM(G$33:G86))</f>
        <v>31051.880000000005</v>
      </c>
      <c r="K86" s="78"/>
    </row>
    <row r="87" spans="1:11" x14ac:dyDescent="0.2">
      <c r="A87" s="87">
        <f t="shared" si="0"/>
        <v>55</v>
      </c>
      <c r="B87" s="2">
        <f t="shared" si="1"/>
        <v>44378</v>
      </c>
      <c r="C87" s="5">
        <f t="shared" si="2"/>
        <v>6.25E-2</v>
      </c>
      <c r="D87" s="99">
        <f t="shared" si="3"/>
        <v>1289.8</v>
      </c>
      <c r="E87" s="77"/>
      <c r="F87" s="88">
        <f t="shared" si="4"/>
        <v>619.52</v>
      </c>
      <c r="G87" s="88">
        <f t="shared" si="5"/>
        <v>670.28</v>
      </c>
      <c r="H87" s="88">
        <f t="shared" si="6"/>
        <v>118277.83999999997</v>
      </c>
      <c r="I87" s="89">
        <f>IF(A87="","",SUM(F$33:F87))</f>
        <v>39848.909999999982</v>
      </c>
      <c r="J87" s="89">
        <f>IF(A87="","",SUM(G$33:G87))</f>
        <v>31722.160000000003</v>
      </c>
      <c r="K87" s="78"/>
    </row>
    <row r="88" spans="1:11" x14ac:dyDescent="0.2">
      <c r="A88" s="87">
        <f t="shared" si="0"/>
        <v>56</v>
      </c>
      <c r="B88" s="2">
        <f t="shared" si="1"/>
        <v>44409</v>
      </c>
      <c r="C88" s="5">
        <f t="shared" si="2"/>
        <v>6.25E-2</v>
      </c>
      <c r="D88" s="99">
        <f t="shared" si="3"/>
        <v>1289.8</v>
      </c>
      <c r="E88" s="77"/>
      <c r="F88" s="88">
        <f t="shared" si="4"/>
        <v>616.03</v>
      </c>
      <c r="G88" s="88">
        <f t="shared" si="5"/>
        <v>673.77</v>
      </c>
      <c r="H88" s="88">
        <f t="shared" si="6"/>
        <v>117604.06999999996</v>
      </c>
      <c r="I88" s="89">
        <f>IF(A88="","",SUM(F$33:F88))</f>
        <v>40464.939999999981</v>
      </c>
      <c r="J88" s="89">
        <f>IF(A88="","",SUM(G$33:G88))</f>
        <v>32395.930000000004</v>
      </c>
      <c r="K88" s="78"/>
    </row>
    <row r="89" spans="1:11" x14ac:dyDescent="0.2">
      <c r="A89" s="87">
        <f t="shared" si="0"/>
        <v>57</v>
      </c>
      <c r="B89" s="2">
        <f t="shared" si="1"/>
        <v>44440</v>
      </c>
      <c r="C89" s="5">
        <f t="shared" si="2"/>
        <v>6.25E-2</v>
      </c>
      <c r="D89" s="99">
        <f t="shared" si="3"/>
        <v>1289.8</v>
      </c>
      <c r="E89" s="77"/>
      <c r="F89" s="88">
        <f t="shared" si="4"/>
        <v>612.52</v>
      </c>
      <c r="G89" s="88">
        <f t="shared" si="5"/>
        <v>677.28</v>
      </c>
      <c r="H89" s="88">
        <f t="shared" si="6"/>
        <v>116926.78999999996</v>
      </c>
      <c r="I89" s="89">
        <f>IF(A89="","",SUM(F$33:F89))</f>
        <v>41077.459999999977</v>
      </c>
      <c r="J89" s="89">
        <f>IF(A89="","",SUM(G$33:G89))</f>
        <v>33073.210000000006</v>
      </c>
      <c r="K89" s="78"/>
    </row>
    <row r="90" spans="1:11" x14ac:dyDescent="0.2">
      <c r="A90" s="87">
        <f t="shared" si="0"/>
        <v>58</v>
      </c>
      <c r="B90" s="2">
        <f t="shared" si="1"/>
        <v>44470</v>
      </c>
      <c r="C90" s="5">
        <f t="shared" si="2"/>
        <v>6.25E-2</v>
      </c>
      <c r="D90" s="99">
        <f t="shared" si="3"/>
        <v>1289.8</v>
      </c>
      <c r="E90" s="77"/>
      <c r="F90" s="88">
        <f t="shared" si="4"/>
        <v>608.99</v>
      </c>
      <c r="G90" s="88">
        <f t="shared" si="5"/>
        <v>680.81</v>
      </c>
      <c r="H90" s="88">
        <f t="shared" si="6"/>
        <v>116245.97999999997</v>
      </c>
      <c r="I90" s="89">
        <f>IF(A90="","",SUM(F$33:F90))</f>
        <v>41686.449999999975</v>
      </c>
      <c r="J90" s="89">
        <f>IF(A90="","",SUM(G$33:G90))</f>
        <v>33754.020000000004</v>
      </c>
      <c r="K90" s="78"/>
    </row>
    <row r="91" spans="1:11" x14ac:dyDescent="0.2">
      <c r="A91" s="87">
        <f t="shared" si="0"/>
        <v>59</v>
      </c>
      <c r="B91" s="2">
        <f t="shared" si="1"/>
        <v>44501</v>
      </c>
      <c r="C91" s="5">
        <f t="shared" si="2"/>
        <v>6.25E-2</v>
      </c>
      <c r="D91" s="99">
        <f t="shared" si="3"/>
        <v>1289.8</v>
      </c>
      <c r="E91" s="77"/>
      <c r="F91" s="88">
        <f t="shared" si="4"/>
        <v>605.45000000000005</v>
      </c>
      <c r="G91" s="88">
        <f t="shared" si="5"/>
        <v>684.34999999999991</v>
      </c>
      <c r="H91" s="88">
        <f t="shared" si="6"/>
        <v>115561.62999999996</v>
      </c>
      <c r="I91" s="89">
        <f>IF(A91="","",SUM(F$33:F91))</f>
        <v>42291.899999999972</v>
      </c>
      <c r="J91" s="89">
        <f>IF(A91="","",SUM(G$33:G91))</f>
        <v>34438.370000000003</v>
      </c>
      <c r="K91" s="78"/>
    </row>
    <row r="92" spans="1:11" x14ac:dyDescent="0.2">
      <c r="A92" s="87">
        <f t="shared" si="0"/>
        <v>60</v>
      </c>
      <c r="B92" s="2">
        <f t="shared" si="1"/>
        <v>44531</v>
      </c>
      <c r="C92" s="5">
        <f t="shared" si="2"/>
        <v>6.25E-2</v>
      </c>
      <c r="D92" s="99">
        <f t="shared" si="3"/>
        <v>1289.8</v>
      </c>
      <c r="E92" s="77"/>
      <c r="F92" s="88">
        <f t="shared" si="4"/>
        <v>601.88</v>
      </c>
      <c r="G92" s="88">
        <f t="shared" si="5"/>
        <v>687.92</v>
      </c>
      <c r="H92" s="88">
        <f t="shared" si="6"/>
        <v>114873.70999999996</v>
      </c>
      <c r="I92" s="89">
        <f>IF(A92="","",SUM(F$33:F92))</f>
        <v>42893.77999999997</v>
      </c>
      <c r="J92" s="89">
        <f>IF(A92="","",SUM(G$33:G92))</f>
        <v>35126.29</v>
      </c>
      <c r="K92" s="78"/>
    </row>
    <row r="93" spans="1:11" x14ac:dyDescent="0.2">
      <c r="A93" s="87">
        <f t="shared" si="0"/>
        <v>61</v>
      </c>
      <c r="B93" s="2">
        <f t="shared" si="1"/>
        <v>44562</v>
      </c>
      <c r="C93" s="5">
        <f t="shared" si="2"/>
        <v>6.25E-2</v>
      </c>
      <c r="D93" s="99">
        <f t="shared" si="3"/>
        <v>1289.8</v>
      </c>
      <c r="E93" s="77"/>
      <c r="F93" s="88">
        <f t="shared" si="4"/>
        <v>598.29999999999995</v>
      </c>
      <c r="G93" s="88">
        <f t="shared" si="5"/>
        <v>691.5</v>
      </c>
      <c r="H93" s="88">
        <f t="shared" si="6"/>
        <v>114182.20999999996</v>
      </c>
      <c r="I93" s="89">
        <f>IF(A93="","",SUM(F$33:F93))</f>
        <v>43492.079999999973</v>
      </c>
      <c r="J93" s="89">
        <f>IF(A93="","",SUM(G$33:G93))</f>
        <v>35817.79</v>
      </c>
      <c r="K93" s="78"/>
    </row>
    <row r="94" spans="1:11" x14ac:dyDescent="0.2">
      <c r="A94" s="87">
        <f t="shared" si="0"/>
        <v>62</v>
      </c>
      <c r="B94" s="2">
        <f t="shared" si="1"/>
        <v>44593</v>
      </c>
      <c r="C94" s="5">
        <f t="shared" si="2"/>
        <v>6.25E-2</v>
      </c>
      <c r="D94" s="99">
        <f t="shared" si="3"/>
        <v>1289.8</v>
      </c>
      <c r="E94" s="77"/>
      <c r="F94" s="88">
        <f t="shared" si="4"/>
        <v>594.70000000000005</v>
      </c>
      <c r="G94" s="88">
        <f t="shared" si="5"/>
        <v>695.09999999999991</v>
      </c>
      <c r="H94" s="88">
        <f t="shared" si="6"/>
        <v>113487.10999999996</v>
      </c>
      <c r="I94" s="89">
        <f>IF(A94="","",SUM(F$33:F94))</f>
        <v>44086.77999999997</v>
      </c>
      <c r="J94" s="89">
        <f>IF(A94="","",SUM(G$33:G94))</f>
        <v>36512.89</v>
      </c>
      <c r="K94" s="78"/>
    </row>
    <row r="95" spans="1:11" x14ac:dyDescent="0.2">
      <c r="A95" s="87">
        <f t="shared" si="0"/>
        <v>63</v>
      </c>
      <c r="B95" s="2">
        <f t="shared" si="1"/>
        <v>44621</v>
      </c>
      <c r="C95" s="5">
        <f t="shared" si="2"/>
        <v>6.25E-2</v>
      </c>
      <c r="D95" s="99">
        <f t="shared" si="3"/>
        <v>1289.8</v>
      </c>
      <c r="E95" s="77"/>
      <c r="F95" s="88">
        <f t="shared" si="4"/>
        <v>591.08000000000004</v>
      </c>
      <c r="G95" s="88">
        <f t="shared" si="5"/>
        <v>698.71999999999991</v>
      </c>
      <c r="H95" s="88">
        <f t="shared" si="6"/>
        <v>112788.38999999996</v>
      </c>
      <c r="I95" s="89">
        <f>IF(A95="","",SUM(F$33:F95))</f>
        <v>44677.859999999971</v>
      </c>
      <c r="J95" s="89">
        <f>IF(A95="","",SUM(G$33:G95))</f>
        <v>37211.61</v>
      </c>
      <c r="K95" s="78"/>
    </row>
    <row r="96" spans="1:11" x14ac:dyDescent="0.2">
      <c r="A96" s="87">
        <f t="shared" si="0"/>
        <v>64</v>
      </c>
      <c r="B96" s="2">
        <f t="shared" si="1"/>
        <v>44652</v>
      </c>
      <c r="C96" s="5">
        <f t="shared" si="2"/>
        <v>6.25E-2</v>
      </c>
      <c r="D96" s="99">
        <f t="shared" si="3"/>
        <v>1289.8</v>
      </c>
      <c r="E96" s="77"/>
      <c r="F96" s="88">
        <f t="shared" si="4"/>
        <v>587.44000000000005</v>
      </c>
      <c r="G96" s="88">
        <f t="shared" si="5"/>
        <v>702.3599999999999</v>
      </c>
      <c r="H96" s="88">
        <f t="shared" si="6"/>
        <v>112086.02999999996</v>
      </c>
      <c r="I96" s="89">
        <f>IF(A96="","",SUM(F$33:F96))</f>
        <v>45265.299999999974</v>
      </c>
      <c r="J96" s="89">
        <f>IF(A96="","",SUM(G$33:G96))</f>
        <v>37913.97</v>
      </c>
      <c r="K96" s="78"/>
    </row>
    <row r="97" spans="1:11" x14ac:dyDescent="0.2">
      <c r="A97" s="87">
        <f t="shared" ref="A97:A160" si="7">IF(A96&gt;=nper,"",A96+1)</f>
        <v>65</v>
      </c>
      <c r="B97" s="2">
        <f t="shared" ref="B97:B160" si="8">IF(A97="","",DATE(YEAR(fpdate),MONTH(fpdate)+(A97-1),DAY(fpdate)))</f>
        <v>44682</v>
      </c>
      <c r="C97" s="5">
        <f t="shared" ref="C97:C160" si="9">IF(ISNUMBER(B97),INDEX($C$15:$C$22,MATCH(B97,$D$15:$D$22,1)),"")</f>
        <v>6.25E-2</v>
      </c>
      <c r="D97" s="99">
        <f t="shared" ref="D97:D160" si="10">IF(A97="","",MIN(ROUND(IF(A97=1,$D$11,IF(C97=C96,D96,-PMT(C97/12,nper-A97+1,H96))),2),H96+ROUND(C97/12*H96,2)))</f>
        <v>1289.8</v>
      </c>
      <c r="E97" s="77"/>
      <c r="F97" s="88">
        <f t="shared" ref="F97:F160" si="11">IF(A97="","",ROUND(C97/12*H96,2))</f>
        <v>583.78</v>
      </c>
      <c r="G97" s="88">
        <f t="shared" ref="G97:G160" si="12">IF(A97="","",D97-F97+E97)</f>
        <v>706.02</v>
      </c>
      <c r="H97" s="88">
        <f t="shared" ref="H97:H160" si="13">IF(A97="","",H96-G97)</f>
        <v>111380.00999999995</v>
      </c>
      <c r="I97" s="89">
        <f>IF(A97="","",SUM(F$33:F97))</f>
        <v>45849.079999999973</v>
      </c>
      <c r="J97" s="89">
        <f>IF(A97="","",SUM(G$33:G97))</f>
        <v>38619.99</v>
      </c>
      <c r="K97" s="78"/>
    </row>
    <row r="98" spans="1:11" x14ac:dyDescent="0.2">
      <c r="A98" s="87">
        <f t="shared" si="7"/>
        <v>66</v>
      </c>
      <c r="B98" s="2">
        <f t="shared" si="8"/>
        <v>44713</v>
      </c>
      <c r="C98" s="5">
        <f t="shared" si="9"/>
        <v>6.7500000000000004E-2</v>
      </c>
      <c r="D98" s="99">
        <f t="shared" si="10"/>
        <v>1317.95</v>
      </c>
      <c r="E98" s="77"/>
      <c r="F98" s="88">
        <f t="shared" si="11"/>
        <v>626.51</v>
      </c>
      <c r="G98" s="88">
        <f t="shared" si="12"/>
        <v>691.44</v>
      </c>
      <c r="H98" s="88">
        <f t="shared" si="13"/>
        <v>110688.56999999995</v>
      </c>
      <c r="I98" s="89">
        <f>IF(A98="","",SUM(F$33:F98))</f>
        <v>46475.589999999975</v>
      </c>
      <c r="J98" s="89">
        <f>IF(A98="","",SUM(G$33:G98))</f>
        <v>39311.43</v>
      </c>
      <c r="K98" s="78"/>
    </row>
    <row r="99" spans="1:11" x14ac:dyDescent="0.2">
      <c r="A99" s="87">
        <f t="shared" si="7"/>
        <v>67</v>
      </c>
      <c r="B99" s="2">
        <f t="shared" si="8"/>
        <v>44743</v>
      </c>
      <c r="C99" s="5">
        <f t="shared" si="9"/>
        <v>6.7500000000000004E-2</v>
      </c>
      <c r="D99" s="99">
        <f t="shared" si="10"/>
        <v>1317.95</v>
      </c>
      <c r="E99" s="77"/>
      <c r="F99" s="88">
        <f t="shared" si="11"/>
        <v>622.62</v>
      </c>
      <c r="G99" s="88">
        <f t="shared" si="12"/>
        <v>695.33</v>
      </c>
      <c r="H99" s="88">
        <f t="shared" si="13"/>
        <v>109993.23999999995</v>
      </c>
      <c r="I99" s="89">
        <f>IF(A99="","",SUM(F$33:F99))</f>
        <v>47098.209999999977</v>
      </c>
      <c r="J99" s="89">
        <f>IF(A99="","",SUM(G$33:G99))</f>
        <v>40006.76</v>
      </c>
      <c r="K99" s="78"/>
    </row>
    <row r="100" spans="1:11" x14ac:dyDescent="0.2">
      <c r="A100" s="87">
        <f t="shared" si="7"/>
        <v>68</v>
      </c>
      <c r="B100" s="2">
        <f t="shared" si="8"/>
        <v>44774</v>
      </c>
      <c r="C100" s="5">
        <f t="shared" si="9"/>
        <v>6.7500000000000004E-2</v>
      </c>
      <c r="D100" s="99">
        <f t="shared" si="10"/>
        <v>1317.95</v>
      </c>
      <c r="E100" s="77"/>
      <c r="F100" s="88">
        <f t="shared" si="11"/>
        <v>618.71</v>
      </c>
      <c r="G100" s="88">
        <f t="shared" si="12"/>
        <v>699.24</v>
      </c>
      <c r="H100" s="88">
        <f t="shared" si="13"/>
        <v>109293.99999999994</v>
      </c>
      <c r="I100" s="89">
        <f>IF(A100="","",SUM(F$33:F100))</f>
        <v>47716.919999999976</v>
      </c>
      <c r="J100" s="89">
        <f>IF(A100="","",SUM(G$33:G100))</f>
        <v>40706</v>
      </c>
      <c r="K100" s="78"/>
    </row>
    <row r="101" spans="1:11" x14ac:dyDescent="0.2">
      <c r="A101" s="87">
        <f t="shared" si="7"/>
        <v>69</v>
      </c>
      <c r="B101" s="2">
        <f t="shared" si="8"/>
        <v>44805</v>
      </c>
      <c r="C101" s="5">
        <f t="shared" si="9"/>
        <v>6.7500000000000004E-2</v>
      </c>
      <c r="D101" s="99">
        <f t="shared" si="10"/>
        <v>1317.95</v>
      </c>
      <c r="E101" s="77"/>
      <c r="F101" s="88">
        <f t="shared" si="11"/>
        <v>614.78</v>
      </c>
      <c r="G101" s="88">
        <f t="shared" si="12"/>
        <v>703.17000000000007</v>
      </c>
      <c r="H101" s="88">
        <f t="shared" si="13"/>
        <v>108590.82999999994</v>
      </c>
      <c r="I101" s="89">
        <f>IF(A101="","",SUM(F$33:F101))</f>
        <v>48331.699999999975</v>
      </c>
      <c r="J101" s="89">
        <f>IF(A101="","",SUM(G$33:G101))</f>
        <v>41409.17</v>
      </c>
      <c r="K101" s="78"/>
    </row>
    <row r="102" spans="1:11" x14ac:dyDescent="0.2">
      <c r="A102" s="87">
        <f t="shared" si="7"/>
        <v>70</v>
      </c>
      <c r="B102" s="2">
        <f t="shared" si="8"/>
        <v>44835</v>
      </c>
      <c r="C102" s="5">
        <f t="shared" si="9"/>
        <v>6.7500000000000004E-2</v>
      </c>
      <c r="D102" s="99">
        <f t="shared" si="10"/>
        <v>1317.95</v>
      </c>
      <c r="E102" s="77"/>
      <c r="F102" s="88">
        <f t="shared" si="11"/>
        <v>610.82000000000005</v>
      </c>
      <c r="G102" s="88">
        <f t="shared" si="12"/>
        <v>707.13</v>
      </c>
      <c r="H102" s="88">
        <f t="shared" si="13"/>
        <v>107883.69999999994</v>
      </c>
      <c r="I102" s="89">
        <f>IF(A102="","",SUM(F$33:F102))</f>
        <v>48942.519999999975</v>
      </c>
      <c r="J102" s="89">
        <f>IF(A102="","",SUM(G$33:G102))</f>
        <v>42116.299999999996</v>
      </c>
      <c r="K102" s="78"/>
    </row>
    <row r="103" spans="1:11" x14ac:dyDescent="0.2">
      <c r="A103" s="87">
        <f t="shared" si="7"/>
        <v>71</v>
      </c>
      <c r="B103" s="2">
        <f t="shared" si="8"/>
        <v>44866</v>
      </c>
      <c r="C103" s="5">
        <f t="shared" si="9"/>
        <v>6.7500000000000004E-2</v>
      </c>
      <c r="D103" s="99">
        <f t="shared" si="10"/>
        <v>1317.95</v>
      </c>
      <c r="E103" s="77"/>
      <c r="F103" s="88">
        <f t="shared" si="11"/>
        <v>606.85</v>
      </c>
      <c r="G103" s="88">
        <f t="shared" si="12"/>
        <v>711.1</v>
      </c>
      <c r="H103" s="88">
        <f t="shared" si="13"/>
        <v>107172.59999999993</v>
      </c>
      <c r="I103" s="89">
        <f>IF(A103="","",SUM(F$33:F103))</f>
        <v>49549.369999999974</v>
      </c>
      <c r="J103" s="89">
        <f>IF(A103="","",SUM(G$33:G103))</f>
        <v>42827.399999999994</v>
      </c>
      <c r="K103" s="78"/>
    </row>
    <row r="104" spans="1:11" x14ac:dyDescent="0.2">
      <c r="A104" s="87">
        <f t="shared" si="7"/>
        <v>72</v>
      </c>
      <c r="B104" s="2">
        <f t="shared" si="8"/>
        <v>44896</v>
      </c>
      <c r="C104" s="5">
        <f t="shared" si="9"/>
        <v>6.7500000000000004E-2</v>
      </c>
      <c r="D104" s="99">
        <f t="shared" si="10"/>
        <v>1317.95</v>
      </c>
      <c r="E104" s="77"/>
      <c r="F104" s="88">
        <f t="shared" si="11"/>
        <v>602.85</v>
      </c>
      <c r="G104" s="88">
        <f t="shared" si="12"/>
        <v>715.1</v>
      </c>
      <c r="H104" s="88">
        <f t="shared" si="13"/>
        <v>106457.49999999993</v>
      </c>
      <c r="I104" s="89">
        <f>IF(A104="","",SUM(F$33:F104))</f>
        <v>50152.219999999972</v>
      </c>
      <c r="J104" s="89">
        <f>IF(A104="","",SUM(G$33:G104))</f>
        <v>43542.499999999993</v>
      </c>
      <c r="K104" s="78"/>
    </row>
    <row r="105" spans="1:11" x14ac:dyDescent="0.2">
      <c r="A105" s="87">
        <f t="shared" si="7"/>
        <v>73</v>
      </c>
      <c r="B105" s="2">
        <f t="shared" si="8"/>
        <v>44927</v>
      </c>
      <c r="C105" s="5">
        <f t="shared" si="9"/>
        <v>6.7500000000000004E-2</v>
      </c>
      <c r="D105" s="99">
        <f t="shared" si="10"/>
        <v>1317.95</v>
      </c>
      <c r="E105" s="77"/>
      <c r="F105" s="88">
        <f t="shared" si="11"/>
        <v>598.82000000000005</v>
      </c>
      <c r="G105" s="88">
        <f t="shared" si="12"/>
        <v>719.13</v>
      </c>
      <c r="H105" s="88">
        <f t="shared" si="13"/>
        <v>105738.36999999992</v>
      </c>
      <c r="I105" s="89">
        <f>IF(A105="","",SUM(F$33:F105))</f>
        <v>50751.039999999972</v>
      </c>
      <c r="J105" s="89">
        <f>IF(A105="","",SUM(G$33:G105))</f>
        <v>44261.62999999999</v>
      </c>
      <c r="K105" s="78"/>
    </row>
    <row r="106" spans="1:11" x14ac:dyDescent="0.2">
      <c r="A106" s="87">
        <f t="shared" si="7"/>
        <v>74</v>
      </c>
      <c r="B106" s="2">
        <f t="shared" si="8"/>
        <v>44958</v>
      </c>
      <c r="C106" s="5">
        <f t="shared" si="9"/>
        <v>6.7500000000000004E-2</v>
      </c>
      <c r="D106" s="99">
        <f t="shared" si="10"/>
        <v>1317.95</v>
      </c>
      <c r="E106" s="77"/>
      <c r="F106" s="88">
        <f t="shared" si="11"/>
        <v>594.78</v>
      </c>
      <c r="G106" s="88">
        <f t="shared" si="12"/>
        <v>723.17000000000007</v>
      </c>
      <c r="H106" s="88">
        <f t="shared" si="13"/>
        <v>105015.19999999992</v>
      </c>
      <c r="I106" s="89">
        <f>IF(A106="","",SUM(F$33:F106))</f>
        <v>51345.819999999971</v>
      </c>
      <c r="J106" s="89">
        <f>IF(A106="","",SUM(G$33:G106))</f>
        <v>44984.799999999988</v>
      </c>
      <c r="K106" s="78"/>
    </row>
    <row r="107" spans="1:11" x14ac:dyDescent="0.2">
      <c r="A107" s="87">
        <f t="shared" si="7"/>
        <v>75</v>
      </c>
      <c r="B107" s="2">
        <f t="shared" si="8"/>
        <v>44986</v>
      </c>
      <c r="C107" s="5">
        <f t="shared" si="9"/>
        <v>6.7500000000000004E-2</v>
      </c>
      <c r="D107" s="99">
        <f t="shared" si="10"/>
        <v>1317.95</v>
      </c>
      <c r="E107" s="77"/>
      <c r="F107" s="88">
        <f t="shared" si="11"/>
        <v>590.71</v>
      </c>
      <c r="G107" s="88">
        <f t="shared" si="12"/>
        <v>727.24</v>
      </c>
      <c r="H107" s="88">
        <f t="shared" si="13"/>
        <v>104287.95999999992</v>
      </c>
      <c r="I107" s="89">
        <f>IF(A107="","",SUM(F$33:F107))</f>
        <v>51936.52999999997</v>
      </c>
      <c r="J107" s="89">
        <f>IF(A107="","",SUM(G$33:G107))</f>
        <v>45712.039999999986</v>
      </c>
      <c r="K107" s="78"/>
    </row>
    <row r="108" spans="1:11" x14ac:dyDescent="0.2">
      <c r="A108" s="87">
        <f t="shared" si="7"/>
        <v>76</v>
      </c>
      <c r="B108" s="2">
        <f t="shared" si="8"/>
        <v>45017</v>
      </c>
      <c r="C108" s="5">
        <f t="shared" si="9"/>
        <v>6.7500000000000004E-2</v>
      </c>
      <c r="D108" s="99">
        <f t="shared" si="10"/>
        <v>1317.95</v>
      </c>
      <c r="E108" s="77"/>
      <c r="F108" s="88">
        <f t="shared" si="11"/>
        <v>586.62</v>
      </c>
      <c r="G108" s="88">
        <f t="shared" si="12"/>
        <v>731.33</v>
      </c>
      <c r="H108" s="88">
        <f t="shared" si="13"/>
        <v>103556.62999999992</v>
      </c>
      <c r="I108" s="89">
        <f>IF(A108="","",SUM(F$33:F108))</f>
        <v>52523.149999999972</v>
      </c>
      <c r="J108" s="89">
        <f>IF(A108="","",SUM(G$33:G108))</f>
        <v>46443.369999999988</v>
      </c>
      <c r="K108" s="78"/>
    </row>
    <row r="109" spans="1:11" x14ac:dyDescent="0.2">
      <c r="A109" s="87">
        <f t="shared" si="7"/>
        <v>77</v>
      </c>
      <c r="B109" s="2">
        <f t="shared" si="8"/>
        <v>45047</v>
      </c>
      <c r="C109" s="5">
        <f t="shared" si="9"/>
        <v>6.7500000000000004E-2</v>
      </c>
      <c r="D109" s="99">
        <f t="shared" si="10"/>
        <v>1317.95</v>
      </c>
      <c r="E109" s="77"/>
      <c r="F109" s="88">
        <f t="shared" si="11"/>
        <v>582.51</v>
      </c>
      <c r="G109" s="88">
        <f t="shared" si="12"/>
        <v>735.44</v>
      </c>
      <c r="H109" s="88">
        <f t="shared" si="13"/>
        <v>102821.18999999992</v>
      </c>
      <c r="I109" s="89">
        <f>IF(A109="","",SUM(F$33:F109))</f>
        <v>53105.659999999974</v>
      </c>
      <c r="J109" s="89">
        <f>IF(A109="","",SUM(G$33:G109))</f>
        <v>47178.80999999999</v>
      </c>
      <c r="K109" s="78"/>
    </row>
    <row r="110" spans="1:11" x14ac:dyDescent="0.2">
      <c r="A110" s="87">
        <f t="shared" si="7"/>
        <v>78</v>
      </c>
      <c r="B110" s="2">
        <f t="shared" si="8"/>
        <v>45078</v>
      </c>
      <c r="C110" s="5">
        <f t="shared" si="9"/>
        <v>6.7500000000000004E-2</v>
      </c>
      <c r="D110" s="99">
        <f t="shared" si="10"/>
        <v>1317.95</v>
      </c>
      <c r="E110" s="77"/>
      <c r="F110" s="88">
        <f t="shared" si="11"/>
        <v>578.37</v>
      </c>
      <c r="G110" s="88">
        <f t="shared" si="12"/>
        <v>739.58</v>
      </c>
      <c r="H110" s="88">
        <f t="shared" si="13"/>
        <v>102081.60999999991</v>
      </c>
      <c r="I110" s="89">
        <f>IF(A110="","",SUM(F$33:F110))</f>
        <v>53684.029999999977</v>
      </c>
      <c r="J110" s="89">
        <f>IF(A110="","",SUM(G$33:G110))</f>
        <v>47918.389999999992</v>
      </c>
      <c r="K110" s="78"/>
    </row>
    <row r="111" spans="1:11" x14ac:dyDescent="0.2">
      <c r="A111" s="87">
        <f t="shared" si="7"/>
        <v>79</v>
      </c>
      <c r="B111" s="2">
        <f t="shared" si="8"/>
        <v>45108</v>
      </c>
      <c r="C111" s="5">
        <f t="shared" si="9"/>
        <v>6.7500000000000004E-2</v>
      </c>
      <c r="D111" s="99">
        <f t="shared" si="10"/>
        <v>1317.95</v>
      </c>
      <c r="E111" s="77"/>
      <c r="F111" s="88">
        <f t="shared" si="11"/>
        <v>574.21</v>
      </c>
      <c r="G111" s="88">
        <f t="shared" si="12"/>
        <v>743.74</v>
      </c>
      <c r="H111" s="88">
        <f t="shared" si="13"/>
        <v>101337.86999999991</v>
      </c>
      <c r="I111" s="89">
        <f>IF(A111="","",SUM(F$33:F111))</f>
        <v>54258.239999999976</v>
      </c>
      <c r="J111" s="89">
        <f>IF(A111="","",SUM(G$33:G111))</f>
        <v>48662.12999999999</v>
      </c>
      <c r="K111" s="78"/>
    </row>
    <row r="112" spans="1:11" x14ac:dyDescent="0.2">
      <c r="A112" s="87">
        <f t="shared" si="7"/>
        <v>80</v>
      </c>
      <c r="B112" s="2">
        <f t="shared" si="8"/>
        <v>45139</v>
      </c>
      <c r="C112" s="5">
        <f t="shared" si="9"/>
        <v>6.7500000000000004E-2</v>
      </c>
      <c r="D112" s="99">
        <f t="shared" si="10"/>
        <v>1317.95</v>
      </c>
      <c r="E112" s="77"/>
      <c r="F112" s="88">
        <f t="shared" si="11"/>
        <v>570.03</v>
      </c>
      <c r="G112" s="88">
        <f t="shared" si="12"/>
        <v>747.92000000000007</v>
      </c>
      <c r="H112" s="88">
        <f t="shared" si="13"/>
        <v>100589.94999999991</v>
      </c>
      <c r="I112" s="89">
        <f>IF(A112="","",SUM(F$33:F112))</f>
        <v>54828.269999999975</v>
      </c>
      <c r="J112" s="89">
        <f>IF(A112="","",SUM(G$33:G112))</f>
        <v>49410.049999999988</v>
      </c>
      <c r="K112" s="78"/>
    </row>
    <row r="113" spans="1:11" x14ac:dyDescent="0.2">
      <c r="A113" s="87">
        <f t="shared" si="7"/>
        <v>81</v>
      </c>
      <c r="B113" s="2">
        <f t="shared" si="8"/>
        <v>45170</v>
      </c>
      <c r="C113" s="5">
        <f t="shared" si="9"/>
        <v>6.7500000000000004E-2</v>
      </c>
      <c r="D113" s="99">
        <f t="shared" si="10"/>
        <v>1317.95</v>
      </c>
      <c r="E113" s="77"/>
      <c r="F113" s="88">
        <f t="shared" si="11"/>
        <v>565.82000000000005</v>
      </c>
      <c r="G113" s="88">
        <f t="shared" si="12"/>
        <v>752.13</v>
      </c>
      <c r="H113" s="88">
        <f t="shared" si="13"/>
        <v>99837.819999999905</v>
      </c>
      <c r="I113" s="89">
        <f>IF(A113="","",SUM(F$33:F113))</f>
        <v>55394.089999999975</v>
      </c>
      <c r="J113" s="89">
        <f>IF(A113="","",SUM(G$33:G113))</f>
        <v>50162.179999999986</v>
      </c>
      <c r="K113" s="78"/>
    </row>
    <row r="114" spans="1:11" x14ac:dyDescent="0.2">
      <c r="A114" s="87">
        <f t="shared" si="7"/>
        <v>82</v>
      </c>
      <c r="B114" s="2">
        <f t="shared" si="8"/>
        <v>45200</v>
      </c>
      <c r="C114" s="5">
        <f t="shared" si="9"/>
        <v>6.7500000000000004E-2</v>
      </c>
      <c r="D114" s="99">
        <f t="shared" si="10"/>
        <v>1317.95</v>
      </c>
      <c r="E114" s="77"/>
      <c r="F114" s="88">
        <f t="shared" si="11"/>
        <v>561.59</v>
      </c>
      <c r="G114" s="88">
        <f t="shared" si="12"/>
        <v>756.36</v>
      </c>
      <c r="H114" s="88">
        <f t="shared" si="13"/>
        <v>99081.459999999905</v>
      </c>
      <c r="I114" s="89">
        <f>IF(A114="","",SUM(F$33:F114))</f>
        <v>55955.679999999971</v>
      </c>
      <c r="J114" s="89">
        <f>IF(A114="","",SUM(G$33:G114))</f>
        <v>50918.539999999986</v>
      </c>
      <c r="K114" s="78"/>
    </row>
    <row r="115" spans="1:11" x14ac:dyDescent="0.2">
      <c r="A115" s="87">
        <f t="shared" si="7"/>
        <v>83</v>
      </c>
      <c r="B115" s="2">
        <f t="shared" si="8"/>
        <v>45231</v>
      </c>
      <c r="C115" s="5">
        <f t="shared" si="9"/>
        <v>6.7500000000000004E-2</v>
      </c>
      <c r="D115" s="99">
        <f t="shared" si="10"/>
        <v>1317.95</v>
      </c>
      <c r="E115" s="77"/>
      <c r="F115" s="88">
        <f t="shared" si="11"/>
        <v>557.33000000000004</v>
      </c>
      <c r="G115" s="88">
        <f t="shared" si="12"/>
        <v>760.62</v>
      </c>
      <c r="H115" s="88">
        <f t="shared" si="13"/>
        <v>98320.839999999909</v>
      </c>
      <c r="I115" s="89">
        <f>IF(A115="","",SUM(F$33:F115))</f>
        <v>56513.009999999973</v>
      </c>
      <c r="J115" s="89">
        <f>IF(A115="","",SUM(G$33:G115))</f>
        <v>51679.159999999989</v>
      </c>
      <c r="K115" s="78"/>
    </row>
    <row r="116" spans="1:11" x14ac:dyDescent="0.2">
      <c r="A116" s="87">
        <f t="shared" si="7"/>
        <v>84</v>
      </c>
      <c r="B116" s="2">
        <f t="shared" si="8"/>
        <v>45261</v>
      </c>
      <c r="C116" s="5">
        <f t="shared" si="9"/>
        <v>6.7500000000000004E-2</v>
      </c>
      <c r="D116" s="99">
        <f t="shared" si="10"/>
        <v>1317.95</v>
      </c>
      <c r="E116" s="77"/>
      <c r="F116" s="88">
        <f t="shared" si="11"/>
        <v>553.04999999999995</v>
      </c>
      <c r="G116" s="88">
        <f t="shared" si="12"/>
        <v>764.90000000000009</v>
      </c>
      <c r="H116" s="88">
        <f t="shared" si="13"/>
        <v>97555.939999999915</v>
      </c>
      <c r="I116" s="89">
        <f>IF(A116="","",SUM(F$33:F116))</f>
        <v>57066.059999999976</v>
      </c>
      <c r="J116" s="89">
        <f>IF(A116="","",SUM(G$33:G116))</f>
        <v>52444.05999999999</v>
      </c>
      <c r="K116" s="78"/>
    </row>
    <row r="117" spans="1:11" x14ac:dyDescent="0.2">
      <c r="A117" s="87">
        <f t="shared" si="7"/>
        <v>85</v>
      </c>
      <c r="B117" s="2">
        <f t="shared" si="8"/>
        <v>45292</v>
      </c>
      <c r="C117" s="5">
        <f t="shared" si="9"/>
        <v>6.7500000000000004E-2</v>
      </c>
      <c r="D117" s="99">
        <f t="shared" si="10"/>
        <v>1317.95</v>
      </c>
      <c r="E117" s="77"/>
      <c r="F117" s="88">
        <f t="shared" si="11"/>
        <v>548.75</v>
      </c>
      <c r="G117" s="88">
        <f t="shared" si="12"/>
        <v>769.2</v>
      </c>
      <c r="H117" s="88">
        <f t="shared" si="13"/>
        <v>96786.739999999918</v>
      </c>
      <c r="I117" s="89">
        <f>IF(A117="","",SUM(F$33:F117))</f>
        <v>57614.809999999976</v>
      </c>
      <c r="J117" s="89">
        <f>IF(A117="","",SUM(G$33:G117))</f>
        <v>53213.259999999987</v>
      </c>
      <c r="K117" s="78"/>
    </row>
    <row r="118" spans="1:11" x14ac:dyDescent="0.2">
      <c r="A118" s="87">
        <f t="shared" si="7"/>
        <v>86</v>
      </c>
      <c r="B118" s="2">
        <f t="shared" si="8"/>
        <v>45323</v>
      </c>
      <c r="C118" s="5">
        <f t="shared" si="9"/>
        <v>6.7500000000000004E-2</v>
      </c>
      <c r="D118" s="99">
        <f t="shared" si="10"/>
        <v>1317.95</v>
      </c>
      <c r="E118" s="77"/>
      <c r="F118" s="88">
        <f t="shared" si="11"/>
        <v>544.42999999999995</v>
      </c>
      <c r="G118" s="88">
        <f t="shared" si="12"/>
        <v>773.5200000000001</v>
      </c>
      <c r="H118" s="88">
        <f t="shared" si="13"/>
        <v>96013.219999999914</v>
      </c>
      <c r="I118" s="89">
        <f>IF(A118="","",SUM(F$33:F118))</f>
        <v>58159.239999999976</v>
      </c>
      <c r="J118" s="89">
        <f>IF(A118="","",SUM(G$33:G118))</f>
        <v>53986.779999999984</v>
      </c>
      <c r="K118" s="78"/>
    </row>
    <row r="119" spans="1:11" x14ac:dyDescent="0.2">
      <c r="A119" s="87">
        <f t="shared" si="7"/>
        <v>87</v>
      </c>
      <c r="B119" s="2">
        <f t="shared" si="8"/>
        <v>45352</v>
      </c>
      <c r="C119" s="5">
        <f t="shared" si="9"/>
        <v>6.7500000000000004E-2</v>
      </c>
      <c r="D119" s="99">
        <f t="shared" si="10"/>
        <v>1317.95</v>
      </c>
      <c r="E119" s="77"/>
      <c r="F119" s="88">
        <f t="shared" si="11"/>
        <v>540.07000000000005</v>
      </c>
      <c r="G119" s="88">
        <f t="shared" si="12"/>
        <v>777.88</v>
      </c>
      <c r="H119" s="88">
        <f t="shared" si="13"/>
        <v>95235.339999999909</v>
      </c>
      <c r="I119" s="89">
        <f>IF(A119="","",SUM(F$33:F119))</f>
        <v>58699.309999999976</v>
      </c>
      <c r="J119" s="89">
        <f>IF(A119="","",SUM(G$33:G119))</f>
        <v>54764.659999999982</v>
      </c>
      <c r="K119" s="78"/>
    </row>
    <row r="120" spans="1:11" x14ac:dyDescent="0.2">
      <c r="A120" s="87">
        <f t="shared" si="7"/>
        <v>88</v>
      </c>
      <c r="B120" s="2">
        <f t="shared" si="8"/>
        <v>45383</v>
      </c>
      <c r="C120" s="5">
        <f t="shared" si="9"/>
        <v>6.7500000000000004E-2</v>
      </c>
      <c r="D120" s="99">
        <f t="shared" si="10"/>
        <v>1317.95</v>
      </c>
      <c r="E120" s="77"/>
      <c r="F120" s="88">
        <f t="shared" si="11"/>
        <v>535.70000000000005</v>
      </c>
      <c r="G120" s="88">
        <f t="shared" si="12"/>
        <v>782.25</v>
      </c>
      <c r="H120" s="88">
        <f t="shared" si="13"/>
        <v>94453.089999999909</v>
      </c>
      <c r="I120" s="89">
        <f>IF(A120="","",SUM(F$33:F120))</f>
        <v>59235.009999999973</v>
      </c>
      <c r="J120" s="89">
        <f>IF(A120="","",SUM(G$33:G120))</f>
        <v>55546.909999999982</v>
      </c>
      <c r="K120" s="78"/>
    </row>
    <row r="121" spans="1:11" x14ac:dyDescent="0.2">
      <c r="A121" s="87">
        <f t="shared" si="7"/>
        <v>89</v>
      </c>
      <c r="B121" s="2">
        <f t="shared" si="8"/>
        <v>45413</v>
      </c>
      <c r="C121" s="5">
        <f t="shared" si="9"/>
        <v>6.7500000000000004E-2</v>
      </c>
      <c r="D121" s="99">
        <f t="shared" si="10"/>
        <v>1317.95</v>
      </c>
      <c r="E121" s="77"/>
      <c r="F121" s="88">
        <f t="shared" si="11"/>
        <v>531.29999999999995</v>
      </c>
      <c r="G121" s="88">
        <f t="shared" si="12"/>
        <v>786.65000000000009</v>
      </c>
      <c r="H121" s="88">
        <f t="shared" si="13"/>
        <v>93666.439999999915</v>
      </c>
      <c r="I121" s="89">
        <f>IF(A121="","",SUM(F$33:F121))</f>
        <v>59766.309999999976</v>
      </c>
      <c r="J121" s="89">
        <f>IF(A121="","",SUM(G$33:G121))</f>
        <v>56333.559999999983</v>
      </c>
      <c r="K121" s="78"/>
    </row>
    <row r="122" spans="1:11" x14ac:dyDescent="0.2">
      <c r="A122" s="87">
        <f t="shared" si="7"/>
        <v>90</v>
      </c>
      <c r="B122" s="2">
        <f t="shared" si="8"/>
        <v>45444</v>
      </c>
      <c r="C122" s="5">
        <f t="shared" si="9"/>
        <v>6.7500000000000004E-2</v>
      </c>
      <c r="D122" s="99">
        <f t="shared" si="10"/>
        <v>1317.95</v>
      </c>
      <c r="E122" s="77"/>
      <c r="F122" s="88">
        <f t="shared" si="11"/>
        <v>526.87</v>
      </c>
      <c r="G122" s="88">
        <f t="shared" si="12"/>
        <v>791.08</v>
      </c>
      <c r="H122" s="88">
        <f t="shared" si="13"/>
        <v>92875.359999999913</v>
      </c>
      <c r="I122" s="89">
        <f>IF(A122="","",SUM(F$33:F122))</f>
        <v>60293.179999999978</v>
      </c>
      <c r="J122" s="89">
        <f>IF(A122="","",SUM(G$33:G122))</f>
        <v>57124.639999999985</v>
      </c>
      <c r="K122" s="78"/>
    </row>
    <row r="123" spans="1:11" x14ac:dyDescent="0.2">
      <c r="A123" s="87">
        <f t="shared" si="7"/>
        <v>91</v>
      </c>
      <c r="B123" s="2">
        <f t="shared" si="8"/>
        <v>45474</v>
      </c>
      <c r="C123" s="5">
        <f t="shared" si="9"/>
        <v>6.7500000000000004E-2</v>
      </c>
      <c r="D123" s="99">
        <f t="shared" si="10"/>
        <v>1317.95</v>
      </c>
      <c r="E123" s="77"/>
      <c r="F123" s="88">
        <f t="shared" si="11"/>
        <v>522.41999999999996</v>
      </c>
      <c r="G123" s="88">
        <f t="shared" si="12"/>
        <v>795.53000000000009</v>
      </c>
      <c r="H123" s="88">
        <f t="shared" si="13"/>
        <v>92079.829999999914</v>
      </c>
      <c r="I123" s="89">
        <f>IF(A123="","",SUM(F$33:F123))</f>
        <v>60815.599999999977</v>
      </c>
      <c r="J123" s="89">
        <f>IF(A123="","",SUM(G$33:G123))</f>
        <v>57920.169999999984</v>
      </c>
      <c r="K123" s="78"/>
    </row>
    <row r="124" spans="1:11" x14ac:dyDescent="0.2">
      <c r="A124" s="87">
        <f t="shared" si="7"/>
        <v>92</v>
      </c>
      <c r="B124" s="2">
        <f t="shared" si="8"/>
        <v>45505</v>
      </c>
      <c r="C124" s="5">
        <f t="shared" si="9"/>
        <v>6.7500000000000004E-2</v>
      </c>
      <c r="D124" s="99">
        <f t="shared" si="10"/>
        <v>1317.95</v>
      </c>
      <c r="E124" s="77"/>
      <c r="F124" s="88">
        <f t="shared" si="11"/>
        <v>517.95000000000005</v>
      </c>
      <c r="G124" s="88">
        <f t="shared" si="12"/>
        <v>800</v>
      </c>
      <c r="H124" s="88">
        <f t="shared" si="13"/>
        <v>91279.829999999914</v>
      </c>
      <c r="I124" s="89">
        <f>IF(A124="","",SUM(F$33:F124))</f>
        <v>61333.549999999974</v>
      </c>
      <c r="J124" s="89">
        <f>IF(A124="","",SUM(G$33:G124))</f>
        <v>58720.169999999984</v>
      </c>
      <c r="K124" s="78"/>
    </row>
    <row r="125" spans="1:11" x14ac:dyDescent="0.2">
      <c r="A125" s="87">
        <f t="shared" si="7"/>
        <v>93</v>
      </c>
      <c r="B125" s="2">
        <f t="shared" si="8"/>
        <v>45536</v>
      </c>
      <c r="C125" s="5">
        <f t="shared" si="9"/>
        <v>6.7500000000000004E-2</v>
      </c>
      <c r="D125" s="99">
        <f t="shared" si="10"/>
        <v>1317.95</v>
      </c>
      <c r="E125" s="77"/>
      <c r="F125" s="88">
        <f t="shared" si="11"/>
        <v>513.45000000000005</v>
      </c>
      <c r="G125" s="88">
        <f t="shared" si="12"/>
        <v>804.5</v>
      </c>
      <c r="H125" s="88">
        <f t="shared" si="13"/>
        <v>90475.329999999914</v>
      </c>
      <c r="I125" s="89">
        <f>IF(A125="","",SUM(F$33:F125))</f>
        <v>61846.999999999971</v>
      </c>
      <c r="J125" s="89">
        <f>IF(A125="","",SUM(G$33:G125))</f>
        <v>59524.669999999984</v>
      </c>
      <c r="K125" s="78"/>
    </row>
    <row r="126" spans="1:11" x14ac:dyDescent="0.2">
      <c r="A126" s="87">
        <f t="shared" si="7"/>
        <v>94</v>
      </c>
      <c r="B126" s="2">
        <f t="shared" si="8"/>
        <v>45566</v>
      </c>
      <c r="C126" s="5">
        <f t="shared" si="9"/>
        <v>6.7500000000000004E-2</v>
      </c>
      <c r="D126" s="99">
        <f t="shared" si="10"/>
        <v>1317.95</v>
      </c>
      <c r="E126" s="77"/>
      <c r="F126" s="88">
        <f t="shared" si="11"/>
        <v>508.92</v>
      </c>
      <c r="G126" s="88">
        <f t="shared" si="12"/>
        <v>809.03</v>
      </c>
      <c r="H126" s="88">
        <f t="shared" si="13"/>
        <v>89666.299999999916</v>
      </c>
      <c r="I126" s="89">
        <f>IF(A126="","",SUM(F$33:F126))</f>
        <v>62355.919999999969</v>
      </c>
      <c r="J126" s="89">
        <f>IF(A126="","",SUM(G$33:G126))</f>
        <v>60333.699999999983</v>
      </c>
      <c r="K126" s="78"/>
    </row>
    <row r="127" spans="1:11" x14ac:dyDescent="0.2">
      <c r="A127" s="87">
        <f t="shared" si="7"/>
        <v>95</v>
      </c>
      <c r="B127" s="2">
        <f t="shared" si="8"/>
        <v>45597</v>
      </c>
      <c r="C127" s="5">
        <f t="shared" si="9"/>
        <v>6.7500000000000004E-2</v>
      </c>
      <c r="D127" s="99">
        <f t="shared" si="10"/>
        <v>1317.95</v>
      </c>
      <c r="E127" s="77"/>
      <c r="F127" s="88">
        <f t="shared" si="11"/>
        <v>504.37</v>
      </c>
      <c r="G127" s="88">
        <f t="shared" si="12"/>
        <v>813.58</v>
      </c>
      <c r="H127" s="88">
        <f t="shared" si="13"/>
        <v>88852.719999999914</v>
      </c>
      <c r="I127" s="89">
        <f>IF(A127="","",SUM(F$33:F127))</f>
        <v>62860.289999999972</v>
      </c>
      <c r="J127" s="89">
        <f>IF(A127="","",SUM(G$33:G127))</f>
        <v>61147.279999999984</v>
      </c>
      <c r="K127" s="78"/>
    </row>
    <row r="128" spans="1:11" x14ac:dyDescent="0.2">
      <c r="A128" s="87">
        <f t="shared" si="7"/>
        <v>96</v>
      </c>
      <c r="B128" s="2">
        <f t="shared" si="8"/>
        <v>45627</v>
      </c>
      <c r="C128" s="5">
        <f t="shared" si="9"/>
        <v>6.7500000000000004E-2</v>
      </c>
      <c r="D128" s="99">
        <f t="shared" si="10"/>
        <v>1317.95</v>
      </c>
      <c r="E128" s="77"/>
      <c r="F128" s="88">
        <f t="shared" si="11"/>
        <v>499.8</v>
      </c>
      <c r="G128" s="88">
        <f t="shared" si="12"/>
        <v>818.15000000000009</v>
      </c>
      <c r="H128" s="88">
        <f t="shared" si="13"/>
        <v>88034.56999999992</v>
      </c>
      <c r="I128" s="89">
        <f>IF(A128="","",SUM(F$33:F128))</f>
        <v>63360.089999999975</v>
      </c>
      <c r="J128" s="89">
        <f>IF(A128="","",SUM(G$33:G128))</f>
        <v>61965.429999999986</v>
      </c>
      <c r="K128" s="78"/>
    </row>
    <row r="129" spans="1:11" x14ac:dyDescent="0.2">
      <c r="A129" s="87">
        <f t="shared" si="7"/>
        <v>97</v>
      </c>
      <c r="B129" s="2">
        <f t="shared" si="8"/>
        <v>45658</v>
      </c>
      <c r="C129" s="5">
        <f t="shared" si="9"/>
        <v>6.7500000000000004E-2</v>
      </c>
      <c r="D129" s="99">
        <f t="shared" si="10"/>
        <v>1317.95</v>
      </c>
      <c r="E129" s="77"/>
      <c r="F129" s="88">
        <f t="shared" si="11"/>
        <v>495.19</v>
      </c>
      <c r="G129" s="88">
        <f t="shared" si="12"/>
        <v>822.76</v>
      </c>
      <c r="H129" s="88">
        <f t="shared" si="13"/>
        <v>87211.809999999925</v>
      </c>
      <c r="I129" s="89">
        <f>IF(A129="","",SUM(F$33:F129))</f>
        <v>63855.279999999977</v>
      </c>
      <c r="J129" s="89">
        <f>IF(A129="","",SUM(G$33:G129))</f>
        <v>62788.189999999988</v>
      </c>
      <c r="K129" s="78"/>
    </row>
    <row r="130" spans="1:11" x14ac:dyDescent="0.2">
      <c r="A130" s="87">
        <f t="shared" si="7"/>
        <v>98</v>
      </c>
      <c r="B130" s="2">
        <f t="shared" si="8"/>
        <v>45689</v>
      </c>
      <c r="C130" s="5">
        <f t="shared" si="9"/>
        <v>6.7500000000000004E-2</v>
      </c>
      <c r="D130" s="99">
        <f t="shared" si="10"/>
        <v>1317.95</v>
      </c>
      <c r="E130" s="77"/>
      <c r="F130" s="88">
        <f t="shared" si="11"/>
        <v>490.57</v>
      </c>
      <c r="G130" s="88">
        <f t="shared" si="12"/>
        <v>827.38000000000011</v>
      </c>
      <c r="H130" s="88">
        <f t="shared" si="13"/>
        <v>86384.42999999992</v>
      </c>
      <c r="I130" s="89">
        <f>IF(A130="","",SUM(F$33:F130))</f>
        <v>64345.849999999977</v>
      </c>
      <c r="J130" s="89">
        <f>IF(A130="","",SUM(G$33:G130))</f>
        <v>63615.569999999985</v>
      </c>
      <c r="K130" s="78"/>
    </row>
    <row r="131" spans="1:11" x14ac:dyDescent="0.2">
      <c r="A131" s="87">
        <f t="shared" si="7"/>
        <v>99</v>
      </c>
      <c r="B131" s="2">
        <f t="shared" si="8"/>
        <v>45717</v>
      </c>
      <c r="C131" s="5">
        <f t="shared" si="9"/>
        <v>6.7500000000000004E-2</v>
      </c>
      <c r="D131" s="99">
        <f t="shared" si="10"/>
        <v>1317.95</v>
      </c>
      <c r="E131" s="77"/>
      <c r="F131" s="88">
        <f t="shared" si="11"/>
        <v>485.91</v>
      </c>
      <c r="G131" s="88">
        <f t="shared" si="12"/>
        <v>832.04</v>
      </c>
      <c r="H131" s="88">
        <f t="shared" si="13"/>
        <v>85552.389999999927</v>
      </c>
      <c r="I131" s="89">
        <f>IF(A131="","",SUM(F$33:F131))</f>
        <v>64831.75999999998</v>
      </c>
      <c r="J131" s="89">
        <f>IF(A131="","",SUM(G$33:G131))</f>
        <v>64447.609999999986</v>
      </c>
      <c r="K131" s="78"/>
    </row>
    <row r="132" spans="1:11" x14ac:dyDescent="0.2">
      <c r="A132" s="87">
        <f t="shared" si="7"/>
        <v>100</v>
      </c>
      <c r="B132" s="2">
        <f t="shared" si="8"/>
        <v>45748</v>
      </c>
      <c r="C132" s="5">
        <f t="shared" si="9"/>
        <v>6.7500000000000004E-2</v>
      </c>
      <c r="D132" s="99">
        <f t="shared" si="10"/>
        <v>1317.95</v>
      </c>
      <c r="E132" s="77"/>
      <c r="F132" s="88">
        <f t="shared" si="11"/>
        <v>481.23</v>
      </c>
      <c r="G132" s="88">
        <f t="shared" si="12"/>
        <v>836.72</v>
      </c>
      <c r="H132" s="88">
        <f t="shared" si="13"/>
        <v>84715.669999999925</v>
      </c>
      <c r="I132" s="89">
        <f>IF(A132="","",SUM(F$33:F132))</f>
        <v>65312.989999999983</v>
      </c>
      <c r="J132" s="89">
        <f>IF(A132="","",SUM(G$33:G132))</f>
        <v>65284.329999999987</v>
      </c>
      <c r="K132" s="78"/>
    </row>
    <row r="133" spans="1:11" x14ac:dyDescent="0.2">
      <c r="A133" s="87">
        <f t="shared" si="7"/>
        <v>101</v>
      </c>
      <c r="B133" s="2">
        <f t="shared" si="8"/>
        <v>45778</v>
      </c>
      <c r="C133" s="5">
        <f t="shared" si="9"/>
        <v>6.7500000000000004E-2</v>
      </c>
      <c r="D133" s="99">
        <f t="shared" si="10"/>
        <v>1317.95</v>
      </c>
      <c r="E133" s="77"/>
      <c r="F133" s="88">
        <f t="shared" si="11"/>
        <v>476.53</v>
      </c>
      <c r="G133" s="88">
        <f t="shared" si="12"/>
        <v>841.42000000000007</v>
      </c>
      <c r="H133" s="88">
        <f t="shared" si="13"/>
        <v>83874.249999999927</v>
      </c>
      <c r="I133" s="89">
        <f>IF(A133="","",SUM(F$33:F133))</f>
        <v>65789.51999999999</v>
      </c>
      <c r="J133" s="89">
        <f>IF(A133="","",SUM(G$33:G133))</f>
        <v>66125.749999999985</v>
      </c>
      <c r="K133" s="78"/>
    </row>
    <row r="134" spans="1:11" x14ac:dyDescent="0.2">
      <c r="A134" s="87">
        <f t="shared" si="7"/>
        <v>102</v>
      </c>
      <c r="B134" s="2">
        <f t="shared" si="8"/>
        <v>45809</v>
      </c>
      <c r="C134" s="5">
        <f t="shared" si="9"/>
        <v>6.7500000000000004E-2</v>
      </c>
      <c r="D134" s="99">
        <f t="shared" si="10"/>
        <v>1317.95</v>
      </c>
      <c r="E134" s="77"/>
      <c r="F134" s="88">
        <f t="shared" si="11"/>
        <v>471.79</v>
      </c>
      <c r="G134" s="88">
        <f t="shared" si="12"/>
        <v>846.16000000000008</v>
      </c>
      <c r="H134" s="88">
        <f t="shared" si="13"/>
        <v>83028.089999999924</v>
      </c>
      <c r="I134" s="89">
        <f>IF(A134="","",SUM(F$33:F134))</f>
        <v>66261.309999999983</v>
      </c>
      <c r="J134" s="89">
        <f>IF(A134="","",SUM(G$33:G134))</f>
        <v>66971.909999999989</v>
      </c>
      <c r="K134" s="78"/>
    </row>
    <row r="135" spans="1:11" x14ac:dyDescent="0.2">
      <c r="A135" s="87">
        <f t="shared" si="7"/>
        <v>103</v>
      </c>
      <c r="B135" s="2">
        <f t="shared" si="8"/>
        <v>45839</v>
      </c>
      <c r="C135" s="5">
        <f t="shared" si="9"/>
        <v>6.7500000000000004E-2</v>
      </c>
      <c r="D135" s="99">
        <f t="shared" si="10"/>
        <v>1317.95</v>
      </c>
      <c r="E135" s="77"/>
      <c r="F135" s="88">
        <f t="shared" si="11"/>
        <v>467.03</v>
      </c>
      <c r="G135" s="88">
        <f t="shared" si="12"/>
        <v>850.92000000000007</v>
      </c>
      <c r="H135" s="88">
        <f t="shared" si="13"/>
        <v>82177.169999999925</v>
      </c>
      <c r="I135" s="89">
        <f>IF(A135="","",SUM(F$33:F135))</f>
        <v>66728.339999999982</v>
      </c>
      <c r="J135" s="89">
        <f>IF(A135="","",SUM(G$33:G135))</f>
        <v>67822.829999999987</v>
      </c>
      <c r="K135" s="78"/>
    </row>
    <row r="136" spans="1:11" x14ac:dyDescent="0.2">
      <c r="A136" s="87">
        <f t="shared" si="7"/>
        <v>104</v>
      </c>
      <c r="B136" s="2">
        <f t="shared" si="8"/>
        <v>45870</v>
      </c>
      <c r="C136" s="5">
        <f t="shared" si="9"/>
        <v>6.7500000000000004E-2</v>
      </c>
      <c r="D136" s="99">
        <f t="shared" si="10"/>
        <v>1317.95</v>
      </c>
      <c r="E136" s="77"/>
      <c r="F136" s="88">
        <f t="shared" si="11"/>
        <v>462.25</v>
      </c>
      <c r="G136" s="88">
        <f t="shared" si="12"/>
        <v>855.7</v>
      </c>
      <c r="H136" s="88">
        <f t="shared" si="13"/>
        <v>81321.469999999928</v>
      </c>
      <c r="I136" s="89">
        <f>IF(A136="","",SUM(F$33:F136))</f>
        <v>67190.589999999982</v>
      </c>
      <c r="J136" s="89">
        <f>IF(A136="","",SUM(G$33:G136))</f>
        <v>68678.529999999984</v>
      </c>
      <c r="K136" s="78"/>
    </row>
    <row r="137" spans="1:11" x14ac:dyDescent="0.2">
      <c r="A137" s="87">
        <f t="shared" si="7"/>
        <v>105</v>
      </c>
      <c r="B137" s="2">
        <f t="shared" si="8"/>
        <v>45901</v>
      </c>
      <c r="C137" s="5">
        <f t="shared" si="9"/>
        <v>6.7500000000000004E-2</v>
      </c>
      <c r="D137" s="99">
        <f t="shared" si="10"/>
        <v>1317.95</v>
      </c>
      <c r="E137" s="77"/>
      <c r="F137" s="88">
        <f t="shared" si="11"/>
        <v>457.43</v>
      </c>
      <c r="G137" s="88">
        <f t="shared" si="12"/>
        <v>860.52</v>
      </c>
      <c r="H137" s="88">
        <f t="shared" si="13"/>
        <v>80460.949999999924</v>
      </c>
      <c r="I137" s="89">
        <f>IF(A137="","",SUM(F$33:F137))</f>
        <v>67648.019999999975</v>
      </c>
      <c r="J137" s="89">
        <f>IF(A137="","",SUM(G$33:G137))</f>
        <v>69539.049999999988</v>
      </c>
      <c r="K137" s="78"/>
    </row>
    <row r="138" spans="1:11" x14ac:dyDescent="0.2">
      <c r="A138" s="87">
        <f t="shared" si="7"/>
        <v>106</v>
      </c>
      <c r="B138" s="2">
        <f t="shared" si="8"/>
        <v>45931</v>
      </c>
      <c r="C138" s="5">
        <f t="shared" si="9"/>
        <v>6.7500000000000004E-2</v>
      </c>
      <c r="D138" s="99">
        <f t="shared" si="10"/>
        <v>1317.95</v>
      </c>
      <c r="E138" s="77"/>
      <c r="F138" s="88">
        <f t="shared" si="11"/>
        <v>452.59</v>
      </c>
      <c r="G138" s="88">
        <f t="shared" si="12"/>
        <v>865.36000000000013</v>
      </c>
      <c r="H138" s="88">
        <f t="shared" si="13"/>
        <v>79595.589999999924</v>
      </c>
      <c r="I138" s="89">
        <f>IF(A138="","",SUM(F$33:F138))</f>
        <v>68100.609999999971</v>
      </c>
      <c r="J138" s="89">
        <f>IF(A138="","",SUM(G$33:G138))</f>
        <v>70404.409999999989</v>
      </c>
      <c r="K138" s="78"/>
    </row>
    <row r="139" spans="1:11" x14ac:dyDescent="0.2">
      <c r="A139" s="87">
        <f t="shared" si="7"/>
        <v>107</v>
      </c>
      <c r="B139" s="2">
        <f t="shared" si="8"/>
        <v>45962</v>
      </c>
      <c r="C139" s="5">
        <f t="shared" si="9"/>
        <v>6.7500000000000004E-2</v>
      </c>
      <c r="D139" s="99">
        <f t="shared" si="10"/>
        <v>1317.95</v>
      </c>
      <c r="E139" s="77"/>
      <c r="F139" s="88">
        <f t="shared" si="11"/>
        <v>447.73</v>
      </c>
      <c r="G139" s="88">
        <f t="shared" si="12"/>
        <v>870.22</v>
      </c>
      <c r="H139" s="88">
        <f t="shared" si="13"/>
        <v>78725.369999999923</v>
      </c>
      <c r="I139" s="89">
        <f>IF(A139="","",SUM(F$33:F139))</f>
        <v>68548.339999999967</v>
      </c>
      <c r="J139" s="89">
        <f>IF(A139="","",SUM(G$33:G139))</f>
        <v>71274.62999999999</v>
      </c>
      <c r="K139" s="78"/>
    </row>
    <row r="140" spans="1:11" x14ac:dyDescent="0.2">
      <c r="A140" s="87">
        <f t="shared" si="7"/>
        <v>108</v>
      </c>
      <c r="B140" s="2">
        <f t="shared" si="8"/>
        <v>45992</v>
      </c>
      <c r="C140" s="5">
        <f t="shared" si="9"/>
        <v>6.7500000000000004E-2</v>
      </c>
      <c r="D140" s="99">
        <f t="shared" si="10"/>
        <v>1317.95</v>
      </c>
      <c r="E140" s="77"/>
      <c r="F140" s="88">
        <f t="shared" si="11"/>
        <v>442.83</v>
      </c>
      <c r="G140" s="88">
        <f t="shared" si="12"/>
        <v>875.12000000000012</v>
      </c>
      <c r="H140" s="88">
        <f t="shared" si="13"/>
        <v>77850.249999999927</v>
      </c>
      <c r="I140" s="89">
        <f>IF(A140="","",SUM(F$33:F140))</f>
        <v>68991.169999999969</v>
      </c>
      <c r="J140" s="89">
        <f>IF(A140="","",SUM(G$33:G140))</f>
        <v>72149.749999999985</v>
      </c>
      <c r="K140" s="78"/>
    </row>
    <row r="141" spans="1:11" x14ac:dyDescent="0.2">
      <c r="A141" s="87">
        <f t="shared" si="7"/>
        <v>109</v>
      </c>
      <c r="B141" s="2">
        <f t="shared" si="8"/>
        <v>46023</v>
      </c>
      <c r="C141" s="5">
        <f t="shared" si="9"/>
        <v>6.7500000000000004E-2</v>
      </c>
      <c r="D141" s="99">
        <f t="shared" si="10"/>
        <v>1317.95</v>
      </c>
      <c r="E141" s="77"/>
      <c r="F141" s="88">
        <f t="shared" si="11"/>
        <v>437.91</v>
      </c>
      <c r="G141" s="88">
        <f t="shared" si="12"/>
        <v>880.04</v>
      </c>
      <c r="H141" s="88">
        <f t="shared" si="13"/>
        <v>76970.209999999934</v>
      </c>
      <c r="I141" s="89">
        <f>IF(A141="","",SUM(F$33:F141))</f>
        <v>69429.079999999973</v>
      </c>
      <c r="J141" s="89">
        <f>IF(A141="","",SUM(G$33:G141))</f>
        <v>73029.789999999979</v>
      </c>
      <c r="K141" s="78"/>
    </row>
    <row r="142" spans="1:11" x14ac:dyDescent="0.2">
      <c r="A142" s="87">
        <f t="shared" si="7"/>
        <v>110</v>
      </c>
      <c r="B142" s="2">
        <f t="shared" si="8"/>
        <v>46054</v>
      </c>
      <c r="C142" s="5">
        <f t="shared" si="9"/>
        <v>6.7500000000000004E-2</v>
      </c>
      <c r="D142" s="99">
        <f t="shared" si="10"/>
        <v>1317.95</v>
      </c>
      <c r="E142" s="77"/>
      <c r="F142" s="88">
        <f t="shared" si="11"/>
        <v>432.96</v>
      </c>
      <c r="G142" s="88">
        <f t="shared" si="12"/>
        <v>884.99</v>
      </c>
      <c r="H142" s="88">
        <f t="shared" si="13"/>
        <v>76085.219999999928</v>
      </c>
      <c r="I142" s="89">
        <f>IF(A142="","",SUM(F$33:F142))</f>
        <v>69862.039999999979</v>
      </c>
      <c r="J142" s="89">
        <f>IF(A142="","",SUM(G$33:G142))</f>
        <v>73914.779999999984</v>
      </c>
      <c r="K142" s="78"/>
    </row>
    <row r="143" spans="1:11" x14ac:dyDescent="0.2">
      <c r="A143" s="87">
        <f t="shared" si="7"/>
        <v>111</v>
      </c>
      <c r="B143" s="2">
        <f t="shared" si="8"/>
        <v>46082</v>
      </c>
      <c r="C143" s="5">
        <f t="shared" si="9"/>
        <v>6.7500000000000004E-2</v>
      </c>
      <c r="D143" s="99">
        <f t="shared" si="10"/>
        <v>1317.95</v>
      </c>
      <c r="E143" s="77"/>
      <c r="F143" s="88">
        <f t="shared" si="11"/>
        <v>427.98</v>
      </c>
      <c r="G143" s="88">
        <f t="shared" si="12"/>
        <v>889.97</v>
      </c>
      <c r="H143" s="88">
        <f t="shared" si="13"/>
        <v>75195.249999999927</v>
      </c>
      <c r="I143" s="89">
        <f>IF(A143="","",SUM(F$33:F143))</f>
        <v>70290.019999999975</v>
      </c>
      <c r="J143" s="89">
        <f>IF(A143="","",SUM(G$33:G143))</f>
        <v>74804.749999999985</v>
      </c>
      <c r="K143" s="78"/>
    </row>
    <row r="144" spans="1:11" x14ac:dyDescent="0.2">
      <c r="A144" s="87">
        <f t="shared" si="7"/>
        <v>112</v>
      </c>
      <c r="B144" s="2">
        <f t="shared" si="8"/>
        <v>46113</v>
      </c>
      <c r="C144" s="5">
        <f t="shared" si="9"/>
        <v>6.7500000000000004E-2</v>
      </c>
      <c r="D144" s="99">
        <f t="shared" si="10"/>
        <v>1317.95</v>
      </c>
      <c r="E144" s="77"/>
      <c r="F144" s="88">
        <f t="shared" si="11"/>
        <v>422.97</v>
      </c>
      <c r="G144" s="88">
        <f t="shared" si="12"/>
        <v>894.98</v>
      </c>
      <c r="H144" s="88">
        <f t="shared" si="13"/>
        <v>74300.269999999931</v>
      </c>
      <c r="I144" s="89">
        <f>IF(A144="","",SUM(F$33:F144))</f>
        <v>70712.989999999976</v>
      </c>
      <c r="J144" s="89">
        <f>IF(A144="","",SUM(G$33:G144))</f>
        <v>75699.729999999981</v>
      </c>
      <c r="K144" s="78"/>
    </row>
    <row r="145" spans="1:11" x14ac:dyDescent="0.2">
      <c r="A145" s="87">
        <f t="shared" si="7"/>
        <v>113</v>
      </c>
      <c r="B145" s="2">
        <f t="shared" si="8"/>
        <v>46143</v>
      </c>
      <c r="C145" s="5">
        <f t="shared" si="9"/>
        <v>6.7500000000000004E-2</v>
      </c>
      <c r="D145" s="99">
        <f t="shared" si="10"/>
        <v>1317.95</v>
      </c>
      <c r="E145" s="77"/>
      <c r="F145" s="88">
        <f t="shared" si="11"/>
        <v>417.94</v>
      </c>
      <c r="G145" s="88">
        <f t="shared" si="12"/>
        <v>900.01</v>
      </c>
      <c r="H145" s="88">
        <f t="shared" si="13"/>
        <v>73400.259999999937</v>
      </c>
      <c r="I145" s="89">
        <f>IF(A145="","",SUM(F$33:F145))</f>
        <v>71130.929999999978</v>
      </c>
      <c r="J145" s="89">
        <f>IF(A145="","",SUM(G$33:G145))</f>
        <v>76599.739999999976</v>
      </c>
      <c r="K145" s="78"/>
    </row>
    <row r="146" spans="1:11" x14ac:dyDescent="0.2">
      <c r="A146" s="87">
        <f t="shared" si="7"/>
        <v>114</v>
      </c>
      <c r="B146" s="2">
        <f t="shared" si="8"/>
        <v>46174</v>
      </c>
      <c r="C146" s="5">
        <f t="shared" si="9"/>
        <v>6.7500000000000004E-2</v>
      </c>
      <c r="D146" s="99">
        <f t="shared" si="10"/>
        <v>1317.95</v>
      </c>
      <c r="E146" s="77"/>
      <c r="F146" s="88">
        <f t="shared" si="11"/>
        <v>412.88</v>
      </c>
      <c r="G146" s="88">
        <f t="shared" si="12"/>
        <v>905.07</v>
      </c>
      <c r="H146" s="88">
        <f t="shared" si="13"/>
        <v>72495.18999999993</v>
      </c>
      <c r="I146" s="89">
        <f>IF(A146="","",SUM(F$33:F146))</f>
        <v>71543.809999999983</v>
      </c>
      <c r="J146" s="89">
        <f>IF(A146="","",SUM(G$33:G146))</f>
        <v>77504.809999999983</v>
      </c>
      <c r="K146" s="78"/>
    </row>
    <row r="147" spans="1:11" x14ac:dyDescent="0.2">
      <c r="A147" s="87">
        <f t="shared" si="7"/>
        <v>115</v>
      </c>
      <c r="B147" s="2">
        <f t="shared" si="8"/>
        <v>46204</v>
      </c>
      <c r="C147" s="5">
        <f t="shared" si="9"/>
        <v>6.7500000000000004E-2</v>
      </c>
      <c r="D147" s="99">
        <f t="shared" si="10"/>
        <v>1317.95</v>
      </c>
      <c r="E147" s="77"/>
      <c r="F147" s="88">
        <f t="shared" si="11"/>
        <v>407.79</v>
      </c>
      <c r="G147" s="88">
        <f t="shared" si="12"/>
        <v>910.16000000000008</v>
      </c>
      <c r="H147" s="88">
        <f t="shared" si="13"/>
        <v>71585.029999999926</v>
      </c>
      <c r="I147" s="89">
        <f>IF(A147="","",SUM(F$33:F147))</f>
        <v>71951.599999999977</v>
      </c>
      <c r="J147" s="89">
        <f>IF(A147="","",SUM(G$33:G147))</f>
        <v>78414.969999999987</v>
      </c>
      <c r="K147" s="78"/>
    </row>
    <row r="148" spans="1:11" x14ac:dyDescent="0.2">
      <c r="A148" s="87">
        <f t="shared" si="7"/>
        <v>116</v>
      </c>
      <c r="B148" s="2">
        <f t="shared" si="8"/>
        <v>46235</v>
      </c>
      <c r="C148" s="5">
        <f t="shared" si="9"/>
        <v>6.7500000000000004E-2</v>
      </c>
      <c r="D148" s="99">
        <f t="shared" si="10"/>
        <v>1317.95</v>
      </c>
      <c r="E148" s="77"/>
      <c r="F148" s="88">
        <f t="shared" si="11"/>
        <v>402.67</v>
      </c>
      <c r="G148" s="88">
        <f t="shared" si="12"/>
        <v>915.28</v>
      </c>
      <c r="H148" s="88">
        <f t="shared" si="13"/>
        <v>70669.749999999927</v>
      </c>
      <c r="I148" s="89">
        <f>IF(A148="","",SUM(F$33:F148))</f>
        <v>72354.269999999975</v>
      </c>
      <c r="J148" s="89">
        <f>IF(A148="","",SUM(G$33:G148))</f>
        <v>79330.249999999985</v>
      </c>
      <c r="K148" s="78"/>
    </row>
    <row r="149" spans="1:11" x14ac:dyDescent="0.2">
      <c r="A149" s="87">
        <f t="shared" si="7"/>
        <v>117</v>
      </c>
      <c r="B149" s="2">
        <f t="shared" si="8"/>
        <v>46266</v>
      </c>
      <c r="C149" s="5">
        <f t="shared" si="9"/>
        <v>6.7500000000000004E-2</v>
      </c>
      <c r="D149" s="99">
        <f t="shared" si="10"/>
        <v>1317.95</v>
      </c>
      <c r="E149" s="77"/>
      <c r="F149" s="88">
        <f t="shared" si="11"/>
        <v>397.52</v>
      </c>
      <c r="G149" s="88">
        <f t="shared" si="12"/>
        <v>920.43000000000006</v>
      </c>
      <c r="H149" s="88">
        <f t="shared" si="13"/>
        <v>69749.319999999934</v>
      </c>
      <c r="I149" s="89">
        <f>IF(A149="","",SUM(F$33:F149))</f>
        <v>72751.789999999979</v>
      </c>
      <c r="J149" s="89">
        <f>IF(A149="","",SUM(G$33:G149))</f>
        <v>80250.679999999978</v>
      </c>
      <c r="K149" s="78"/>
    </row>
    <row r="150" spans="1:11" x14ac:dyDescent="0.2">
      <c r="A150" s="87">
        <f t="shared" si="7"/>
        <v>118</v>
      </c>
      <c r="B150" s="2">
        <f t="shared" si="8"/>
        <v>46296</v>
      </c>
      <c r="C150" s="5">
        <f t="shared" si="9"/>
        <v>6.7500000000000004E-2</v>
      </c>
      <c r="D150" s="99">
        <f t="shared" si="10"/>
        <v>1317.95</v>
      </c>
      <c r="E150" s="77"/>
      <c r="F150" s="88">
        <f t="shared" si="11"/>
        <v>392.34</v>
      </c>
      <c r="G150" s="88">
        <f t="shared" si="12"/>
        <v>925.61000000000013</v>
      </c>
      <c r="H150" s="88">
        <f t="shared" si="13"/>
        <v>68823.709999999934</v>
      </c>
      <c r="I150" s="89">
        <f>IF(A150="","",SUM(F$33:F150))</f>
        <v>73144.129999999976</v>
      </c>
      <c r="J150" s="89">
        <f>IF(A150="","",SUM(G$33:G150))</f>
        <v>81176.289999999979</v>
      </c>
      <c r="K150" s="78"/>
    </row>
    <row r="151" spans="1:11" x14ac:dyDescent="0.2">
      <c r="A151" s="87">
        <f t="shared" si="7"/>
        <v>119</v>
      </c>
      <c r="B151" s="2">
        <f t="shared" si="8"/>
        <v>46327</v>
      </c>
      <c r="C151" s="5">
        <f t="shared" si="9"/>
        <v>6.7500000000000004E-2</v>
      </c>
      <c r="D151" s="99">
        <f t="shared" si="10"/>
        <v>1317.95</v>
      </c>
      <c r="E151" s="77"/>
      <c r="F151" s="88">
        <f t="shared" si="11"/>
        <v>387.13</v>
      </c>
      <c r="G151" s="88">
        <f t="shared" si="12"/>
        <v>930.82</v>
      </c>
      <c r="H151" s="88">
        <f t="shared" si="13"/>
        <v>67892.889999999927</v>
      </c>
      <c r="I151" s="89">
        <f>IF(A151="","",SUM(F$33:F151))</f>
        <v>73531.25999999998</v>
      </c>
      <c r="J151" s="89">
        <f>IF(A151="","",SUM(G$33:G151))</f>
        <v>82107.109999999986</v>
      </c>
      <c r="K151" s="78"/>
    </row>
    <row r="152" spans="1:11" x14ac:dyDescent="0.2">
      <c r="A152" s="87">
        <f t="shared" si="7"/>
        <v>120</v>
      </c>
      <c r="B152" s="2">
        <f t="shared" si="8"/>
        <v>46357</v>
      </c>
      <c r="C152" s="5">
        <f t="shared" si="9"/>
        <v>6.7500000000000004E-2</v>
      </c>
      <c r="D152" s="99">
        <f t="shared" si="10"/>
        <v>1317.95</v>
      </c>
      <c r="E152" s="77"/>
      <c r="F152" s="88">
        <f t="shared" si="11"/>
        <v>381.9</v>
      </c>
      <c r="G152" s="88">
        <f t="shared" si="12"/>
        <v>936.05000000000007</v>
      </c>
      <c r="H152" s="88">
        <f t="shared" si="13"/>
        <v>66956.839999999924</v>
      </c>
      <c r="I152" s="89">
        <f>IF(A152="","",SUM(F$33:F152))</f>
        <v>73913.159999999974</v>
      </c>
      <c r="J152" s="89">
        <f>IF(A152="","",SUM(G$33:G152))</f>
        <v>83043.159999999989</v>
      </c>
      <c r="K152" s="78"/>
    </row>
    <row r="153" spans="1:11" x14ac:dyDescent="0.2">
      <c r="A153" s="87">
        <f t="shared" si="7"/>
        <v>121</v>
      </c>
      <c r="B153" s="2">
        <f t="shared" si="8"/>
        <v>46388</v>
      </c>
      <c r="C153" s="5">
        <f t="shared" si="9"/>
        <v>6.7500000000000004E-2</v>
      </c>
      <c r="D153" s="99">
        <f t="shared" si="10"/>
        <v>1317.95</v>
      </c>
      <c r="E153" s="77"/>
      <c r="F153" s="88">
        <f t="shared" si="11"/>
        <v>376.63</v>
      </c>
      <c r="G153" s="88">
        <f t="shared" si="12"/>
        <v>941.32</v>
      </c>
      <c r="H153" s="88">
        <f t="shared" si="13"/>
        <v>66015.519999999917</v>
      </c>
      <c r="I153" s="89">
        <f>IF(A153="","",SUM(F$33:F153))</f>
        <v>74289.789999999979</v>
      </c>
      <c r="J153" s="89">
        <f>IF(A153="","",SUM(G$33:G153))</f>
        <v>83984.48</v>
      </c>
      <c r="K153" s="78"/>
    </row>
    <row r="154" spans="1:11" x14ac:dyDescent="0.2">
      <c r="A154" s="87">
        <f t="shared" si="7"/>
        <v>122</v>
      </c>
      <c r="B154" s="2">
        <f t="shared" si="8"/>
        <v>46419</v>
      </c>
      <c r="C154" s="5">
        <f t="shared" si="9"/>
        <v>6.7500000000000004E-2</v>
      </c>
      <c r="D154" s="99">
        <f t="shared" si="10"/>
        <v>1317.95</v>
      </c>
      <c r="E154" s="77"/>
      <c r="F154" s="88">
        <f t="shared" si="11"/>
        <v>371.34</v>
      </c>
      <c r="G154" s="88">
        <f t="shared" si="12"/>
        <v>946.61000000000013</v>
      </c>
      <c r="H154" s="88">
        <f t="shared" si="13"/>
        <v>65068.909999999916</v>
      </c>
      <c r="I154" s="89">
        <f>IF(A154="","",SUM(F$33:F154))</f>
        <v>74661.129999999976</v>
      </c>
      <c r="J154" s="89">
        <f>IF(A154="","",SUM(G$33:G154))</f>
        <v>84931.09</v>
      </c>
      <c r="K154" s="78"/>
    </row>
    <row r="155" spans="1:11" x14ac:dyDescent="0.2">
      <c r="A155" s="87">
        <f t="shared" si="7"/>
        <v>123</v>
      </c>
      <c r="B155" s="2">
        <f t="shared" si="8"/>
        <v>46447</v>
      </c>
      <c r="C155" s="5">
        <f t="shared" si="9"/>
        <v>6.7500000000000004E-2</v>
      </c>
      <c r="D155" s="99">
        <f t="shared" si="10"/>
        <v>1317.95</v>
      </c>
      <c r="E155" s="77"/>
      <c r="F155" s="88">
        <f t="shared" si="11"/>
        <v>366.01</v>
      </c>
      <c r="G155" s="88">
        <f t="shared" si="12"/>
        <v>951.94</v>
      </c>
      <c r="H155" s="88">
        <f t="shared" si="13"/>
        <v>64116.969999999914</v>
      </c>
      <c r="I155" s="89">
        <f>IF(A155="","",SUM(F$33:F155))</f>
        <v>75027.13999999997</v>
      </c>
      <c r="J155" s="89">
        <f>IF(A155="","",SUM(G$33:G155))</f>
        <v>85883.03</v>
      </c>
      <c r="K155" s="78"/>
    </row>
    <row r="156" spans="1:11" x14ac:dyDescent="0.2">
      <c r="A156" s="87">
        <f t="shared" si="7"/>
        <v>124</v>
      </c>
      <c r="B156" s="2">
        <f t="shared" si="8"/>
        <v>46478</v>
      </c>
      <c r="C156" s="5">
        <f t="shared" si="9"/>
        <v>6.7500000000000004E-2</v>
      </c>
      <c r="D156" s="99">
        <f t="shared" si="10"/>
        <v>1317.95</v>
      </c>
      <c r="E156" s="77"/>
      <c r="F156" s="88">
        <f t="shared" si="11"/>
        <v>360.66</v>
      </c>
      <c r="G156" s="88">
        <f t="shared" si="12"/>
        <v>957.29</v>
      </c>
      <c r="H156" s="88">
        <f t="shared" si="13"/>
        <v>63159.679999999913</v>
      </c>
      <c r="I156" s="89">
        <f>IF(A156="","",SUM(F$33:F156))</f>
        <v>75387.799999999974</v>
      </c>
      <c r="J156" s="89">
        <f>IF(A156="","",SUM(G$33:G156))</f>
        <v>86840.319999999992</v>
      </c>
      <c r="K156" s="78"/>
    </row>
    <row r="157" spans="1:11" x14ac:dyDescent="0.2">
      <c r="A157" s="87">
        <f t="shared" si="7"/>
        <v>125</v>
      </c>
      <c r="B157" s="2">
        <f t="shared" si="8"/>
        <v>46508</v>
      </c>
      <c r="C157" s="5">
        <f t="shared" si="9"/>
        <v>6.7500000000000004E-2</v>
      </c>
      <c r="D157" s="99">
        <f t="shared" si="10"/>
        <v>1317.95</v>
      </c>
      <c r="E157" s="77"/>
      <c r="F157" s="88">
        <f t="shared" si="11"/>
        <v>355.27</v>
      </c>
      <c r="G157" s="88">
        <f t="shared" si="12"/>
        <v>962.68000000000006</v>
      </c>
      <c r="H157" s="88">
        <f t="shared" si="13"/>
        <v>62196.999999999913</v>
      </c>
      <c r="I157" s="89">
        <f>IF(A157="","",SUM(F$33:F157))</f>
        <v>75743.069999999978</v>
      </c>
      <c r="J157" s="89">
        <f>IF(A157="","",SUM(G$33:G157))</f>
        <v>87802.999999999985</v>
      </c>
      <c r="K157" s="78"/>
    </row>
    <row r="158" spans="1:11" x14ac:dyDescent="0.2">
      <c r="A158" s="87">
        <f t="shared" si="7"/>
        <v>126</v>
      </c>
      <c r="B158" s="2">
        <f t="shared" si="8"/>
        <v>46539</v>
      </c>
      <c r="C158" s="5">
        <f t="shared" si="9"/>
        <v>6.7500000000000004E-2</v>
      </c>
      <c r="D158" s="99">
        <f t="shared" si="10"/>
        <v>1317.95</v>
      </c>
      <c r="E158" s="77"/>
      <c r="F158" s="88">
        <f t="shared" si="11"/>
        <v>349.86</v>
      </c>
      <c r="G158" s="88">
        <f t="shared" si="12"/>
        <v>968.09</v>
      </c>
      <c r="H158" s="88">
        <f t="shared" si="13"/>
        <v>61228.909999999916</v>
      </c>
      <c r="I158" s="89">
        <f>IF(A158="","",SUM(F$33:F158))</f>
        <v>76092.929999999978</v>
      </c>
      <c r="J158" s="89">
        <f>IF(A158="","",SUM(G$33:G158))</f>
        <v>88771.089999999982</v>
      </c>
      <c r="K158" s="78"/>
    </row>
    <row r="159" spans="1:11" x14ac:dyDescent="0.2">
      <c r="A159" s="87">
        <f t="shared" si="7"/>
        <v>127</v>
      </c>
      <c r="B159" s="2">
        <f t="shared" si="8"/>
        <v>46569</v>
      </c>
      <c r="C159" s="5">
        <f t="shared" si="9"/>
        <v>6.7500000000000004E-2</v>
      </c>
      <c r="D159" s="99">
        <f t="shared" si="10"/>
        <v>1317.95</v>
      </c>
      <c r="E159" s="77"/>
      <c r="F159" s="88">
        <f t="shared" si="11"/>
        <v>344.41</v>
      </c>
      <c r="G159" s="88">
        <f t="shared" si="12"/>
        <v>973.54</v>
      </c>
      <c r="H159" s="88">
        <f t="shared" si="13"/>
        <v>60255.369999999915</v>
      </c>
      <c r="I159" s="89">
        <f>IF(A159="","",SUM(F$33:F159))</f>
        <v>76437.339999999982</v>
      </c>
      <c r="J159" s="89">
        <f>IF(A159="","",SUM(G$33:G159))</f>
        <v>89744.629999999976</v>
      </c>
      <c r="K159" s="78"/>
    </row>
    <row r="160" spans="1:11" x14ac:dyDescent="0.2">
      <c r="A160" s="87">
        <f t="shared" si="7"/>
        <v>128</v>
      </c>
      <c r="B160" s="2">
        <f t="shared" si="8"/>
        <v>46600</v>
      </c>
      <c r="C160" s="5">
        <f t="shared" si="9"/>
        <v>6.7500000000000004E-2</v>
      </c>
      <c r="D160" s="99">
        <f t="shared" si="10"/>
        <v>1317.95</v>
      </c>
      <c r="E160" s="77"/>
      <c r="F160" s="88">
        <f t="shared" si="11"/>
        <v>338.94</v>
      </c>
      <c r="G160" s="88">
        <f t="shared" si="12"/>
        <v>979.01</v>
      </c>
      <c r="H160" s="88">
        <f t="shared" si="13"/>
        <v>59276.359999999913</v>
      </c>
      <c r="I160" s="89">
        <f>IF(A160="","",SUM(F$33:F160))</f>
        <v>76776.279999999984</v>
      </c>
      <c r="J160" s="89">
        <f>IF(A160="","",SUM(G$33:G160))</f>
        <v>90723.63999999997</v>
      </c>
      <c r="K160" s="78"/>
    </row>
    <row r="161" spans="1:11" x14ac:dyDescent="0.2">
      <c r="A161" s="87">
        <f t="shared" ref="A161:A224" si="14">IF(A160&gt;=nper,"",A160+1)</f>
        <v>129</v>
      </c>
      <c r="B161" s="2">
        <f t="shared" ref="B161:B224" si="15">IF(A161="","",DATE(YEAR(fpdate),MONTH(fpdate)+(A161-1),DAY(fpdate)))</f>
        <v>46631</v>
      </c>
      <c r="C161" s="5">
        <f t="shared" ref="C161:C224" si="16">IF(ISNUMBER(B161),INDEX($C$15:$C$22,MATCH(B161,$D$15:$D$22,1)),"")</f>
        <v>6.7500000000000004E-2</v>
      </c>
      <c r="D161" s="99">
        <f t="shared" ref="D161:D224" si="17">IF(A161="","",MIN(ROUND(IF(A161=1,$D$11,IF(C161=C160,D160,-PMT(C161/12,nper-A161+1,H160))),2),H160+ROUND(C161/12*H160,2)))</f>
        <v>1317.95</v>
      </c>
      <c r="E161" s="77"/>
      <c r="F161" s="88">
        <f t="shared" ref="F161:F224" si="18">IF(A161="","",ROUND(C161/12*H160,2))</f>
        <v>333.43</v>
      </c>
      <c r="G161" s="88">
        <f t="shared" ref="G161:G224" si="19">IF(A161="","",D161-F161+E161)</f>
        <v>984.52</v>
      </c>
      <c r="H161" s="88">
        <f t="shared" ref="H161:H224" si="20">IF(A161="","",H160-G161)</f>
        <v>58291.839999999916</v>
      </c>
      <c r="I161" s="89">
        <f>IF(A161="","",SUM(F$33:F161))</f>
        <v>77109.709999999977</v>
      </c>
      <c r="J161" s="89">
        <f>IF(A161="","",SUM(G$33:G161))</f>
        <v>91708.159999999974</v>
      </c>
      <c r="K161" s="78"/>
    </row>
    <row r="162" spans="1:11" x14ac:dyDescent="0.2">
      <c r="A162" s="87">
        <f t="shared" si="14"/>
        <v>130</v>
      </c>
      <c r="B162" s="2">
        <f t="shared" si="15"/>
        <v>46661</v>
      </c>
      <c r="C162" s="5">
        <f t="shared" si="16"/>
        <v>6.7500000000000004E-2</v>
      </c>
      <c r="D162" s="99">
        <f t="shared" si="17"/>
        <v>1317.95</v>
      </c>
      <c r="E162" s="77"/>
      <c r="F162" s="88">
        <f t="shared" si="18"/>
        <v>327.89</v>
      </c>
      <c r="G162" s="88">
        <f t="shared" si="19"/>
        <v>990.06000000000006</v>
      </c>
      <c r="H162" s="88">
        <f t="shared" si="20"/>
        <v>57301.779999999919</v>
      </c>
      <c r="I162" s="89">
        <f>IF(A162="","",SUM(F$33:F162))</f>
        <v>77437.599999999977</v>
      </c>
      <c r="J162" s="89">
        <f>IF(A162="","",SUM(G$33:G162))</f>
        <v>92698.219999999972</v>
      </c>
      <c r="K162" s="78"/>
    </row>
    <row r="163" spans="1:11" x14ac:dyDescent="0.2">
      <c r="A163" s="87">
        <f t="shared" si="14"/>
        <v>131</v>
      </c>
      <c r="B163" s="2">
        <f t="shared" si="15"/>
        <v>46692</v>
      </c>
      <c r="C163" s="5">
        <f t="shared" si="16"/>
        <v>6.7500000000000004E-2</v>
      </c>
      <c r="D163" s="99">
        <f t="shared" si="17"/>
        <v>1317.95</v>
      </c>
      <c r="E163" s="77"/>
      <c r="F163" s="88">
        <f t="shared" si="18"/>
        <v>322.32</v>
      </c>
      <c r="G163" s="88">
        <f t="shared" si="19"/>
        <v>995.63000000000011</v>
      </c>
      <c r="H163" s="88">
        <f t="shared" si="20"/>
        <v>56306.149999999921</v>
      </c>
      <c r="I163" s="89">
        <f>IF(A163="","",SUM(F$33:F163))</f>
        <v>77759.919999999984</v>
      </c>
      <c r="J163" s="89">
        <f>IF(A163="","",SUM(G$33:G163))</f>
        <v>93693.849999999977</v>
      </c>
      <c r="K163" s="78"/>
    </row>
    <row r="164" spans="1:11" x14ac:dyDescent="0.2">
      <c r="A164" s="87">
        <f t="shared" si="14"/>
        <v>132</v>
      </c>
      <c r="B164" s="2">
        <f t="shared" si="15"/>
        <v>46722</v>
      </c>
      <c r="C164" s="5">
        <f t="shared" si="16"/>
        <v>6.7500000000000004E-2</v>
      </c>
      <c r="D164" s="99">
        <f t="shared" si="17"/>
        <v>1317.95</v>
      </c>
      <c r="E164" s="77"/>
      <c r="F164" s="88">
        <f t="shared" si="18"/>
        <v>316.72000000000003</v>
      </c>
      <c r="G164" s="88">
        <f t="shared" si="19"/>
        <v>1001.23</v>
      </c>
      <c r="H164" s="88">
        <f t="shared" si="20"/>
        <v>55304.919999999918</v>
      </c>
      <c r="I164" s="89">
        <f>IF(A164="","",SUM(F$33:F164))</f>
        <v>78076.639999999985</v>
      </c>
      <c r="J164" s="89">
        <f>IF(A164="","",SUM(G$33:G164))</f>
        <v>94695.079999999973</v>
      </c>
      <c r="K164" s="78"/>
    </row>
    <row r="165" spans="1:11" x14ac:dyDescent="0.2">
      <c r="A165" s="87">
        <f t="shared" si="14"/>
        <v>133</v>
      </c>
      <c r="B165" s="2">
        <f t="shared" si="15"/>
        <v>46753</v>
      </c>
      <c r="C165" s="5">
        <f t="shared" si="16"/>
        <v>6.7500000000000004E-2</v>
      </c>
      <c r="D165" s="99">
        <f t="shared" si="17"/>
        <v>1317.95</v>
      </c>
      <c r="E165" s="77"/>
      <c r="F165" s="88">
        <f t="shared" si="18"/>
        <v>311.08999999999997</v>
      </c>
      <c r="G165" s="88">
        <f t="shared" si="19"/>
        <v>1006.8600000000001</v>
      </c>
      <c r="H165" s="88">
        <f t="shared" si="20"/>
        <v>54298.059999999918</v>
      </c>
      <c r="I165" s="89">
        <f>IF(A165="","",SUM(F$33:F165))</f>
        <v>78387.729999999981</v>
      </c>
      <c r="J165" s="89">
        <f>IF(A165="","",SUM(G$33:G165))</f>
        <v>95701.939999999973</v>
      </c>
      <c r="K165" s="78"/>
    </row>
    <row r="166" spans="1:11" x14ac:dyDescent="0.2">
      <c r="A166" s="87">
        <f t="shared" si="14"/>
        <v>134</v>
      </c>
      <c r="B166" s="2">
        <f t="shared" si="15"/>
        <v>46784</v>
      </c>
      <c r="C166" s="5">
        <f t="shared" si="16"/>
        <v>6.7500000000000004E-2</v>
      </c>
      <c r="D166" s="99">
        <f t="shared" si="17"/>
        <v>1317.95</v>
      </c>
      <c r="E166" s="77"/>
      <c r="F166" s="88">
        <f t="shared" si="18"/>
        <v>305.43</v>
      </c>
      <c r="G166" s="88">
        <f t="shared" si="19"/>
        <v>1012.52</v>
      </c>
      <c r="H166" s="88">
        <f t="shared" si="20"/>
        <v>53285.539999999921</v>
      </c>
      <c r="I166" s="89">
        <f>IF(A166="","",SUM(F$33:F166))</f>
        <v>78693.159999999974</v>
      </c>
      <c r="J166" s="89">
        <f>IF(A166="","",SUM(G$33:G166))</f>
        <v>96714.459999999977</v>
      </c>
      <c r="K166" s="78"/>
    </row>
    <row r="167" spans="1:11" x14ac:dyDescent="0.2">
      <c r="A167" s="87">
        <f t="shared" si="14"/>
        <v>135</v>
      </c>
      <c r="B167" s="2">
        <f t="shared" si="15"/>
        <v>46813</v>
      </c>
      <c r="C167" s="5">
        <f t="shared" si="16"/>
        <v>6.7500000000000004E-2</v>
      </c>
      <c r="D167" s="99">
        <f t="shared" si="17"/>
        <v>1317.95</v>
      </c>
      <c r="E167" s="77"/>
      <c r="F167" s="88">
        <f t="shared" si="18"/>
        <v>299.73</v>
      </c>
      <c r="G167" s="88">
        <f t="shared" si="19"/>
        <v>1018.22</v>
      </c>
      <c r="H167" s="88">
        <f t="shared" si="20"/>
        <v>52267.31999999992</v>
      </c>
      <c r="I167" s="89">
        <f>IF(A167="","",SUM(F$33:F167))</f>
        <v>78992.88999999997</v>
      </c>
      <c r="J167" s="89">
        <f>IF(A167="","",SUM(G$33:G167))</f>
        <v>97732.679999999978</v>
      </c>
      <c r="K167" s="78"/>
    </row>
    <row r="168" spans="1:11" x14ac:dyDescent="0.2">
      <c r="A168" s="87">
        <f t="shared" si="14"/>
        <v>136</v>
      </c>
      <c r="B168" s="2">
        <f t="shared" si="15"/>
        <v>46844</v>
      </c>
      <c r="C168" s="5">
        <f t="shared" si="16"/>
        <v>6.7500000000000004E-2</v>
      </c>
      <c r="D168" s="99">
        <f t="shared" si="17"/>
        <v>1317.95</v>
      </c>
      <c r="E168" s="77"/>
      <c r="F168" s="88">
        <f t="shared" si="18"/>
        <v>294</v>
      </c>
      <c r="G168" s="88">
        <f t="shared" si="19"/>
        <v>1023.95</v>
      </c>
      <c r="H168" s="88">
        <f t="shared" si="20"/>
        <v>51243.369999999923</v>
      </c>
      <c r="I168" s="89">
        <f>IF(A168="","",SUM(F$33:F168))</f>
        <v>79286.88999999997</v>
      </c>
      <c r="J168" s="89">
        <f>IF(A168="","",SUM(G$33:G168))</f>
        <v>98756.629999999976</v>
      </c>
      <c r="K168" s="78"/>
    </row>
    <row r="169" spans="1:11" x14ac:dyDescent="0.2">
      <c r="A169" s="87">
        <f t="shared" si="14"/>
        <v>137</v>
      </c>
      <c r="B169" s="2">
        <f t="shared" si="15"/>
        <v>46874</v>
      </c>
      <c r="C169" s="5">
        <f t="shared" si="16"/>
        <v>6.7500000000000004E-2</v>
      </c>
      <c r="D169" s="99">
        <f t="shared" si="17"/>
        <v>1317.95</v>
      </c>
      <c r="E169" s="77"/>
      <c r="F169" s="88">
        <f t="shared" si="18"/>
        <v>288.24</v>
      </c>
      <c r="G169" s="88">
        <f t="shared" si="19"/>
        <v>1029.71</v>
      </c>
      <c r="H169" s="88">
        <f t="shared" si="20"/>
        <v>50213.659999999923</v>
      </c>
      <c r="I169" s="89">
        <f>IF(A169="","",SUM(F$33:F169))</f>
        <v>79575.129999999976</v>
      </c>
      <c r="J169" s="89">
        <f>IF(A169="","",SUM(G$33:G169))</f>
        <v>99786.339999999982</v>
      </c>
      <c r="K169" s="78"/>
    </row>
    <row r="170" spans="1:11" x14ac:dyDescent="0.2">
      <c r="A170" s="87">
        <f t="shared" si="14"/>
        <v>138</v>
      </c>
      <c r="B170" s="2">
        <f t="shared" si="15"/>
        <v>46905</v>
      </c>
      <c r="C170" s="5">
        <f t="shared" si="16"/>
        <v>6.7500000000000004E-2</v>
      </c>
      <c r="D170" s="99">
        <f t="shared" si="17"/>
        <v>1317.95</v>
      </c>
      <c r="E170" s="77"/>
      <c r="F170" s="88">
        <f t="shared" si="18"/>
        <v>282.45</v>
      </c>
      <c r="G170" s="88">
        <f t="shared" si="19"/>
        <v>1035.5</v>
      </c>
      <c r="H170" s="88">
        <f t="shared" si="20"/>
        <v>49178.159999999923</v>
      </c>
      <c r="I170" s="89">
        <f>IF(A170="","",SUM(F$33:F170))</f>
        <v>79857.579999999973</v>
      </c>
      <c r="J170" s="89">
        <f>IF(A170="","",SUM(G$33:G170))</f>
        <v>100821.83999999998</v>
      </c>
      <c r="K170" s="78"/>
    </row>
    <row r="171" spans="1:11" x14ac:dyDescent="0.2">
      <c r="A171" s="87">
        <f t="shared" si="14"/>
        <v>139</v>
      </c>
      <c r="B171" s="2">
        <f t="shared" si="15"/>
        <v>46935</v>
      </c>
      <c r="C171" s="5">
        <f t="shared" si="16"/>
        <v>6.7500000000000004E-2</v>
      </c>
      <c r="D171" s="99">
        <f t="shared" si="17"/>
        <v>1317.95</v>
      </c>
      <c r="E171" s="77"/>
      <c r="F171" s="88">
        <f t="shared" si="18"/>
        <v>276.63</v>
      </c>
      <c r="G171" s="88">
        <f t="shared" si="19"/>
        <v>1041.3200000000002</v>
      </c>
      <c r="H171" s="88">
        <f t="shared" si="20"/>
        <v>48136.839999999924</v>
      </c>
      <c r="I171" s="89">
        <f>IF(A171="","",SUM(F$33:F171))</f>
        <v>80134.209999999977</v>
      </c>
      <c r="J171" s="89">
        <f>IF(A171="","",SUM(G$33:G171))</f>
        <v>101863.15999999999</v>
      </c>
      <c r="K171" s="78"/>
    </row>
    <row r="172" spans="1:11" x14ac:dyDescent="0.2">
      <c r="A172" s="87">
        <f t="shared" si="14"/>
        <v>140</v>
      </c>
      <c r="B172" s="2">
        <f t="shared" si="15"/>
        <v>46966</v>
      </c>
      <c r="C172" s="5">
        <f t="shared" si="16"/>
        <v>6.7500000000000004E-2</v>
      </c>
      <c r="D172" s="99">
        <f t="shared" si="17"/>
        <v>1317.95</v>
      </c>
      <c r="E172" s="77"/>
      <c r="F172" s="88">
        <f t="shared" si="18"/>
        <v>270.77</v>
      </c>
      <c r="G172" s="88">
        <f t="shared" si="19"/>
        <v>1047.18</v>
      </c>
      <c r="H172" s="88">
        <f t="shared" si="20"/>
        <v>47089.659999999923</v>
      </c>
      <c r="I172" s="89">
        <f>IF(A172="","",SUM(F$33:F172))</f>
        <v>80404.979999999981</v>
      </c>
      <c r="J172" s="89">
        <f>IF(A172="","",SUM(G$33:G172))</f>
        <v>102910.33999999998</v>
      </c>
      <c r="K172" s="78"/>
    </row>
    <row r="173" spans="1:11" x14ac:dyDescent="0.2">
      <c r="A173" s="87">
        <f t="shared" si="14"/>
        <v>141</v>
      </c>
      <c r="B173" s="2">
        <f t="shared" si="15"/>
        <v>46997</v>
      </c>
      <c r="C173" s="5">
        <f t="shared" si="16"/>
        <v>6.7500000000000004E-2</v>
      </c>
      <c r="D173" s="99">
        <f t="shared" si="17"/>
        <v>1317.95</v>
      </c>
      <c r="E173" s="77"/>
      <c r="F173" s="88">
        <f t="shared" si="18"/>
        <v>264.88</v>
      </c>
      <c r="G173" s="88">
        <f t="shared" si="19"/>
        <v>1053.0700000000002</v>
      </c>
      <c r="H173" s="88">
        <f t="shared" si="20"/>
        <v>46036.589999999924</v>
      </c>
      <c r="I173" s="89">
        <f>IF(A173="","",SUM(F$33:F173))</f>
        <v>80669.859999999986</v>
      </c>
      <c r="J173" s="89">
        <f>IF(A173="","",SUM(G$33:G173))</f>
        <v>103963.40999999999</v>
      </c>
      <c r="K173" s="78"/>
    </row>
    <row r="174" spans="1:11" x14ac:dyDescent="0.2">
      <c r="A174" s="87">
        <f t="shared" si="14"/>
        <v>142</v>
      </c>
      <c r="B174" s="2">
        <f t="shared" si="15"/>
        <v>47027</v>
      </c>
      <c r="C174" s="5">
        <f t="shared" si="16"/>
        <v>6.7500000000000004E-2</v>
      </c>
      <c r="D174" s="99">
        <f t="shared" si="17"/>
        <v>1317.95</v>
      </c>
      <c r="E174" s="77"/>
      <c r="F174" s="88">
        <f t="shared" si="18"/>
        <v>258.95999999999998</v>
      </c>
      <c r="G174" s="88">
        <f t="shared" si="19"/>
        <v>1058.99</v>
      </c>
      <c r="H174" s="88">
        <f t="shared" si="20"/>
        <v>44977.599999999926</v>
      </c>
      <c r="I174" s="89">
        <f>IF(A174="","",SUM(F$33:F174))</f>
        <v>80928.819999999992</v>
      </c>
      <c r="J174" s="89">
        <f>IF(A174="","",SUM(G$33:G174))</f>
        <v>105022.39999999999</v>
      </c>
      <c r="K174" s="78"/>
    </row>
    <row r="175" spans="1:11" x14ac:dyDescent="0.2">
      <c r="A175" s="87">
        <f t="shared" si="14"/>
        <v>143</v>
      </c>
      <c r="B175" s="2">
        <f t="shared" si="15"/>
        <v>47058</v>
      </c>
      <c r="C175" s="5">
        <f t="shared" si="16"/>
        <v>6.7500000000000004E-2</v>
      </c>
      <c r="D175" s="99">
        <f t="shared" si="17"/>
        <v>1317.95</v>
      </c>
      <c r="E175" s="77"/>
      <c r="F175" s="88">
        <f t="shared" si="18"/>
        <v>253</v>
      </c>
      <c r="G175" s="88">
        <f t="shared" si="19"/>
        <v>1064.95</v>
      </c>
      <c r="H175" s="88">
        <f t="shared" si="20"/>
        <v>43912.649999999929</v>
      </c>
      <c r="I175" s="89">
        <f>IF(A175="","",SUM(F$33:F175))</f>
        <v>81181.819999999992</v>
      </c>
      <c r="J175" s="89">
        <f>IF(A175="","",SUM(G$33:G175))</f>
        <v>106087.34999999999</v>
      </c>
      <c r="K175" s="78"/>
    </row>
    <row r="176" spans="1:11" x14ac:dyDescent="0.2">
      <c r="A176" s="87">
        <f t="shared" si="14"/>
        <v>144</v>
      </c>
      <c r="B176" s="2">
        <f t="shared" si="15"/>
        <v>47088</v>
      </c>
      <c r="C176" s="5">
        <f t="shared" si="16"/>
        <v>6.7500000000000004E-2</v>
      </c>
      <c r="D176" s="99">
        <f t="shared" si="17"/>
        <v>1317.95</v>
      </c>
      <c r="E176" s="77"/>
      <c r="F176" s="88">
        <f t="shared" si="18"/>
        <v>247.01</v>
      </c>
      <c r="G176" s="88">
        <f t="shared" si="19"/>
        <v>1070.94</v>
      </c>
      <c r="H176" s="88">
        <f t="shared" si="20"/>
        <v>42841.709999999926</v>
      </c>
      <c r="I176" s="89">
        <f>IF(A176="","",SUM(F$33:F176))</f>
        <v>81428.829999999987</v>
      </c>
      <c r="J176" s="89">
        <f>IF(A176="","",SUM(G$33:G176))</f>
        <v>107158.29</v>
      </c>
      <c r="K176" s="78"/>
    </row>
    <row r="177" spans="1:11" x14ac:dyDescent="0.2">
      <c r="A177" s="87">
        <f t="shared" si="14"/>
        <v>145</v>
      </c>
      <c r="B177" s="2">
        <f t="shared" si="15"/>
        <v>47119</v>
      </c>
      <c r="C177" s="5">
        <f t="shared" si="16"/>
        <v>6.7500000000000004E-2</v>
      </c>
      <c r="D177" s="99">
        <f t="shared" si="17"/>
        <v>1317.95</v>
      </c>
      <c r="E177" s="77"/>
      <c r="F177" s="88">
        <f t="shared" si="18"/>
        <v>240.98</v>
      </c>
      <c r="G177" s="88">
        <f t="shared" si="19"/>
        <v>1076.97</v>
      </c>
      <c r="H177" s="88">
        <f t="shared" si="20"/>
        <v>41764.739999999925</v>
      </c>
      <c r="I177" s="89">
        <f>IF(A177="","",SUM(F$33:F177))</f>
        <v>81669.809999999983</v>
      </c>
      <c r="J177" s="89">
        <f>IF(A177="","",SUM(G$33:G177))</f>
        <v>108235.26</v>
      </c>
      <c r="K177" s="78"/>
    </row>
    <row r="178" spans="1:11" x14ac:dyDescent="0.2">
      <c r="A178" s="87">
        <f t="shared" si="14"/>
        <v>146</v>
      </c>
      <c r="B178" s="2">
        <f t="shared" si="15"/>
        <v>47150</v>
      </c>
      <c r="C178" s="5">
        <f t="shared" si="16"/>
        <v>6.7500000000000004E-2</v>
      </c>
      <c r="D178" s="99">
        <f t="shared" si="17"/>
        <v>1317.95</v>
      </c>
      <c r="E178" s="77"/>
      <c r="F178" s="88">
        <f t="shared" si="18"/>
        <v>234.93</v>
      </c>
      <c r="G178" s="88">
        <f t="shared" si="19"/>
        <v>1083.02</v>
      </c>
      <c r="H178" s="88">
        <f t="shared" si="20"/>
        <v>40681.719999999928</v>
      </c>
      <c r="I178" s="89">
        <f>IF(A178="","",SUM(F$33:F178))</f>
        <v>81904.739999999976</v>
      </c>
      <c r="J178" s="89">
        <f>IF(A178="","",SUM(G$33:G178))</f>
        <v>109318.28</v>
      </c>
      <c r="K178" s="78"/>
    </row>
    <row r="179" spans="1:11" x14ac:dyDescent="0.2">
      <c r="A179" s="87">
        <f t="shared" si="14"/>
        <v>147</v>
      </c>
      <c r="B179" s="2">
        <f t="shared" si="15"/>
        <v>47178</v>
      </c>
      <c r="C179" s="5">
        <f t="shared" si="16"/>
        <v>6.7500000000000004E-2</v>
      </c>
      <c r="D179" s="99">
        <f t="shared" si="17"/>
        <v>1317.95</v>
      </c>
      <c r="E179" s="77"/>
      <c r="F179" s="88">
        <f t="shared" si="18"/>
        <v>228.83</v>
      </c>
      <c r="G179" s="88">
        <f t="shared" si="19"/>
        <v>1089.1200000000001</v>
      </c>
      <c r="H179" s="88">
        <f t="shared" si="20"/>
        <v>39592.599999999926</v>
      </c>
      <c r="I179" s="89">
        <f>IF(A179="","",SUM(F$33:F179))</f>
        <v>82133.569999999978</v>
      </c>
      <c r="J179" s="89">
        <f>IF(A179="","",SUM(G$33:G179))</f>
        <v>110407.4</v>
      </c>
      <c r="K179" s="78"/>
    </row>
    <row r="180" spans="1:11" x14ac:dyDescent="0.2">
      <c r="A180" s="87">
        <f t="shared" si="14"/>
        <v>148</v>
      </c>
      <c r="B180" s="2">
        <f t="shared" si="15"/>
        <v>47209</v>
      </c>
      <c r="C180" s="5">
        <f t="shared" si="16"/>
        <v>6.7500000000000004E-2</v>
      </c>
      <c r="D180" s="99">
        <f t="shared" si="17"/>
        <v>1317.95</v>
      </c>
      <c r="E180" s="77"/>
      <c r="F180" s="88">
        <f t="shared" si="18"/>
        <v>222.71</v>
      </c>
      <c r="G180" s="88">
        <f t="shared" si="19"/>
        <v>1095.24</v>
      </c>
      <c r="H180" s="88">
        <f t="shared" si="20"/>
        <v>38497.359999999928</v>
      </c>
      <c r="I180" s="89">
        <f>IF(A180="","",SUM(F$33:F180))</f>
        <v>82356.279999999984</v>
      </c>
      <c r="J180" s="89">
        <f>IF(A180="","",SUM(G$33:G180))</f>
        <v>111502.64</v>
      </c>
      <c r="K180" s="78"/>
    </row>
    <row r="181" spans="1:11" x14ac:dyDescent="0.2">
      <c r="A181" s="87">
        <f t="shared" si="14"/>
        <v>149</v>
      </c>
      <c r="B181" s="2">
        <f t="shared" si="15"/>
        <v>47239</v>
      </c>
      <c r="C181" s="5">
        <f t="shared" si="16"/>
        <v>6.7500000000000004E-2</v>
      </c>
      <c r="D181" s="99">
        <f t="shared" si="17"/>
        <v>1317.95</v>
      </c>
      <c r="E181" s="77"/>
      <c r="F181" s="88">
        <f t="shared" si="18"/>
        <v>216.55</v>
      </c>
      <c r="G181" s="88">
        <f t="shared" si="19"/>
        <v>1101.4000000000001</v>
      </c>
      <c r="H181" s="88">
        <f t="shared" si="20"/>
        <v>37395.959999999926</v>
      </c>
      <c r="I181" s="89">
        <f>IF(A181="","",SUM(F$33:F181))</f>
        <v>82572.829999999987</v>
      </c>
      <c r="J181" s="89">
        <f>IF(A181="","",SUM(G$33:G181))</f>
        <v>112604.04</v>
      </c>
      <c r="K181" s="78"/>
    </row>
    <row r="182" spans="1:11" x14ac:dyDescent="0.2">
      <c r="A182" s="87">
        <f t="shared" si="14"/>
        <v>150</v>
      </c>
      <c r="B182" s="2">
        <f t="shared" si="15"/>
        <v>47270</v>
      </c>
      <c r="C182" s="5">
        <f t="shared" si="16"/>
        <v>6.7500000000000004E-2</v>
      </c>
      <c r="D182" s="99">
        <f t="shared" si="17"/>
        <v>1317.95</v>
      </c>
      <c r="E182" s="77"/>
      <c r="F182" s="88">
        <f t="shared" si="18"/>
        <v>210.35</v>
      </c>
      <c r="G182" s="88">
        <f t="shared" si="19"/>
        <v>1107.6000000000001</v>
      </c>
      <c r="H182" s="88">
        <f t="shared" si="20"/>
        <v>36288.359999999928</v>
      </c>
      <c r="I182" s="89">
        <f>IF(A182="","",SUM(F$33:F182))</f>
        <v>82783.179999999993</v>
      </c>
      <c r="J182" s="89">
        <f>IF(A182="","",SUM(G$33:G182))</f>
        <v>113711.64</v>
      </c>
      <c r="K182" s="78"/>
    </row>
    <row r="183" spans="1:11" x14ac:dyDescent="0.2">
      <c r="A183" s="87">
        <f t="shared" si="14"/>
        <v>151</v>
      </c>
      <c r="B183" s="2">
        <f t="shared" si="15"/>
        <v>47300</v>
      </c>
      <c r="C183" s="5">
        <f t="shared" si="16"/>
        <v>6.7500000000000004E-2</v>
      </c>
      <c r="D183" s="99">
        <f t="shared" si="17"/>
        <v>1317.95</v>
      </c>
      <c r="E183" s="77"/>
      <c r="F183" s="88">
        <f t="shared" si="18"/>
        <v>204.12</v>
      </c>
      <c r="G183" s="88">
        <f t="shared" si="19"/>
        <v>1113.83</v>
      </c>
      <c r="H183" s="88">
        <f t="shared" si="20"/>
        <v>35174.529999999926</v>
      </c>
      <c r="I183" s="89">
        <f>IF(A183="","",SUM(F$33:F183))</f>
        <v>82987.299999999988</v>
      </c>
      <c r="J183" s="89">
        <f>IF(A183="","",SUM(G$33:G183))</f>
        <v>114825.47</v>
      </c>
      <c r="K183" s="78"/>
    </row>
    <row r="184" spans="1:11" x14ac:dyDescent="0.2">
      <c r="A184" s="87">
        <f t="shared" si="14"/>
        <v>152</v>
      </c>
      <c r="B184" s="2">
        <f t="shared" si="15"/>
        <v>47331</v>
      </c>
      <c r="C184" s="5">
        <f t="shared" si="16"/>
        <v>6.7500000000000004E-2</v>
      </c>
      <c r="D184" s="99">
        <f t="shared" si="17"/>
        <v>1317.95</v>
      </c>
      <c r="E184" s="77"/>
      <c r="F184" s="88">
        <f t="shared" si="18"/>
        <v>197.86</v>
      </c>
      <c r="G184" s="88">
        <f t="shared" si="19"/>
        <v>1120.0900000000001</v>
      </c>
      <c r="H184" s="88">
        <f t="shared" si="20"/>
        <v>34054.43999999993</v>
      </c>
      <c r="I184" s="89">
        <f>IF(A184="","",SUM(F$33:F184))</f>
        <v>83185.159999999989</v>
      </c>
      <c r="J184" s="89">
        <f>IF(A184="","",SUM(G$33:G184))</f>
        <v>115945.56</v>
      </c>
      <c r="K184" s="78"/>
    </row>
    <row r="185" spans="1:11" x14ac:dyDescent="0.2">
      <c r="A185" s="87">
        <f t="shared" si="14"/>
        <v>153</v>
      </c>
      <c r="B185" s="2">
        <f t="shared" si="15"/>
        <v>47362</v>
      </c>
      <c r="C185" s="5">
        <f t="shared" si="16"/>
        <v>6.7500000000000004E-2</v>
      </c>
      <c r="D185" s="99">
        <f t="shared" si="17"/>
        <v>1317.95</v>
      </c>
      <c r="E185" s="77"/>
      <c r="F185" s="88">
        <f t="shared" si="18"/>
        <v>191.56</v>
      </c>
      <c r="G185" s="88">
        <f t="shared" si="19"/>
        <v>1126.3900000000001</v>
      </c>
      <c r="H185" s="88">
        <f t="shared" si="20"/>
        <v>32928.04999999993</v>
      </c>
      <c r="I185" s="89">
        <f>IF(A185="","",SUM(F$33:F185))</f>
        <v>83376.719999999987</v>
      </c>
      <c r="J185" s="89">
        <f>IF(A185="","",SUM(G$33:G185))</f>
        <v>117071.95</v>
      </c>
      <c r="K185" s="78"/>
    </row>
    <row r="186" spans="1:11" x14ac:dyDescent="0.2">
      <c r="A186" s="87">
        <f t="shared" si="14"/>
        <v>154</v>
      </c>
      <c r="B186" s="2">
        <f t="shared" si="15"/>
        <v>47392</v>
      </c>
      <c r="C186" s="5">
        <f t="shared" si="16"/>
        <v>6.7500000000000004E-2</v>
      </c>
      <c r="D186" s="99">
        <f t="shared" si="17"/>
        <v>1317.95</v>
      </c>
      <c r="E186" s="77"/>
      <c r="F186" s="88">
        <f t="shared" si="18"/>
        <v>185.22</v>
      </c>
      <c r="G186" s="88">
        <f t="shared" si="19"/>
        <v>1132.73</v>
      </c>
      <c r="H186" s="88">
        <f t="shared" si="20"/>
        <v>31795.319999999931</v>
      </c>
      <c r="I186" s="89">
        <f>IF(A186="","",SUM(F$33:F186))</f>
        <v>83561.939999999988</v>
      </c>
      <c r="J186" s="89">
        <f>IF(A186="","",SUM(G$33:G186))</f>
        <v>118204.68</v>
      </c>
      <c r="K186" s="78"/>
    </row>
    <row r="187" spans="1:11" x14ac:dyDescent="0.2">
      <c r="A187" s="87">
        <f t="shared" si="14"/>
        <v>155</v>
      </c>
      <c r="B187" s="2">
        <f t="shared" si="15"/>
        <v>47423</v>
      </c>
      <c r="C187" s="5">
        <f t="shared" si="16"/>
        <v>6.7500000000000004E-2</v>
      </c>
      <c r="D187" s="99">
        <f t="shared" si="17"/>
        <v>1317.95</v>
      </c>
      <c r="E187" s="77"/>
      <c r="F187" s="88">
        <f t="shared" si="18"/>
        <v>178.85</v>
      </c>
      <c r="G187" s="88">
        <f t="shared" si="19"/>
        <v>1139.1000000000001</v>
      </c>
      <c r="H187" s="88">
        <f t="shared" si="20"/>
        <v>30656.219999999932</v>
      </c>
      <c r="I187" s="89">
        <f>IF(A187="","",SUM(F$33:F187))</f>
        <v>83740.789999999994</v>
      </c>
      <c r="J187" s="89">
        <f>IF(A187="","",SUM(G$33:G187))</f>
        <v>119343.78</v>
      </c>
      <c r="K187" s="78"/>
    </row>
    <row r="188" spans="1:11" x14ac:dyDescent="0.2">
      <c r="A188" s="87">
        <f t="shared" si="14"/>
        <v>156</v>
      </c>
      <c r="B188" s="2">
        <f t="shared" si="15"/>
        <v>47453</v>
      </c>
      <c r="C188" s="5">
        <f t="shared" si="16"/>
        <v>6.7500000000000004E-2</v>
      </c>
      <c r="D188" s="99">
        <f t="shared" si="17"/>
        <v>1317.95</v>
      </c>
      <c r="E188" s="77"/>
      <c r="F188" s="88">
        <f t="shared" si="18"/>
        <v>172.44</v>
      </c>
      <c r="G188" s="88">
        <f t="shared" si="19"/>
        <v>1145.51</v>
      </c>
      <c r="H188" s="88">
        <f t="shared" si="20"/>
        <v>29510.709999999934</v>
      </c>
      <c r="I188" s="89">
        <f>IF(A188="","",SUM(F$33:F188))</f>
        <v>83913.23</v>
      </c>
      <c r="J188" s="89">
        <f>IF(A188="","",SUM(G$33:G188))</f>
        <v>120489.29</v>
      </c>
      <c r="K188" s="78"/>
    </row>
    <row r="189" spans="1:11" x14ac:dyDescent="0.2">
      <c r="A189" s="87">
        <f t="shared" si="14"/>
        <v>157</v>
      </c>
      <c r="B189" s="2">
        <f t="shared" si="15"/>
        <v>47484</v>
      </c>
      <c r="C189" s="5">
        <f t="shared" si="16"/>
        <v>6.7500000000000004E-2</v>
      </c>
      <c r="D189" s="99">
        <f t="shared" si="17"/>
        <v>1317.95</v>
      </c>
      <c r="E189" s="77"/>
      <c r="F189" s="88">
        <f t="shared" si="18"/>
        <v>166</v>
      </c>
      <c r="G189" s="88">
        <f t="shared" si="19"/>
        <v>1151.95</v>
      </c>
      <c r="H189" s="88">
        <f t="shared" si="20"/>
        <v>28358.759999999933</v>
      </c>
      <c r="I189" s="89">
        <f>IF(A189="","",SUM(F$33:F189))</f>
        <v>84079.23</v>
      </c>
      <c r="J189" s="89">
        <f>IF(A189="","",SUM(G$33:G189))</f>
        <v>121641.23999999999</v>
      </c>
      <c r="K189" s="78"/>
    </row>
    <row r="190" spans="1:11" x14ac:dyDescent="0.2">
      <c r="A190" s="87">
        <f t="shared" si="14"/>
        <v>158</v>
      </c>
      <c r="B190" s="2">
        <f t="shared" si="15"/>
        <v>47515</v>
      </c>
      <c r="C190" s="5">
        <f t="shared" si="16"/>
        <v>6.7500000000000004E-2</v>
      </c>
      <c r="D190" s="99">
        <f t="shared" si="17"/>
        <v>1317.95</v>
      </c>
      <c r="E190" s="77"/>
      <c r="F190" s="88">
        <f t="shared" si="18"/>
        <v>159.52000000000001</v>
      </c>
      <c r="G190" s="88">
        <f t="shared" si="19"/>
        <v>1158.43</v>
      </c>
      <c r="H190" s="88">
        <f t="shared" si="20"/>
        <v>27200.329999999933</v>
      </c>
      <c r="I190" s="89">
        <f>IF(A190="","",SUM(F$33:F190))</f>
        <v>84238.75</v>
      </c>
      <c r="J190" s="89">
        <f>IF(A190="","",SUM(G$33:G190))</f>
        <v>122799.66999999998</v>
      </c>
      <c r="K190" s="78"/>
    </row>
    <row r="191" spans="1:11" x14ac:dyDescent="0.2">
      <c r="A191" s="87">
        <f t="shared" si="14"/>
        <v>159</v>
      </c>
      <c r="B191" s="2">
        <f t="shared" si="15"/>
        <v>47543</v>
      </c>
      <c r="C191" s="5">
        <f t="shared" si="16"/>
        <v>6.7500000000000004E-2</v>
      </c>
      <c r="D191" s="99">
        <f t="shared" si="17"/>
        <v>1317.95</v>
      </c>
      <c r="E191" s="77"/>
      <c r="F191" s="88">
        <f t="shared" si="18"/>
        <v>153</v>
      </c>
      <c r="G191" s="88">
        <f t="shared" si="19"/>
        <v>1164.95</v>
      </c>
      <c r="H191" s="88">
        <f t="shared" si="20"/>
        <v>26035.379999999932</v>
      </c>
      <c r="I191" s="89">
        <f>IF(A191="","",SUM(F$33:F191))</f>
        <v>84391.75</v>
      </c>
      <c r="J191" s="89">
        <f>IF(A191="","",SUM(G$33:G191))</f>
        <v>123964.61999999998</v>
      </c>
      <c r="K191" s="78"/>
    </row>
    <row r="192" spans="1:11" x14ac:dyDescent="0.2">
      <c r="A192" s="87">
        <f t="shared" si="14"/>
        <v>160</v>
      </c>
      <c r="B192" s="2">
        <f t="shared" si="15"/>
        <v>47574</v>
      </c>
      <c r="C192" s="5">
        <f t="shared" si="16"/>
        <v>6.7500000000000004E-2</v>
      </c>
      <c r="D192" s="99">
        <f t="shared" si="17"/>
        <v>1317.95</v>
      </c>
      <c r="E192" s="77"/>
      <c r="F192" s="88">
        <f t="shared" si="18"/>
        <v>146.44999999999999</v>
      </c>
      <c r="G192" s="88">
        <f t="shared" si="19"/>
        <v>1171.5</v>
      </c>
      <c r="H192" s="88">
        <f t="shared" si="20"/>
        <v>24863.879999999932</v>
      </c>
      <c r="I192" s="89">
        <f>IF(A192="","",SUM(F$33:F192))</f>
        <v>84538.2</v>
      </c>
      <c r="J192" s="89">
        <f>IF(A192="","",SUM(G$33:G192))</f>
        <v>125136.11999999998</v>
      </c>
      <c r="K192" s="78"/>
    </row>
    <row r="193" spans="1:11" x14ac:dyDescent="0.2">
      <c r="A193" s="87">
        <f t="shared" si="14"/>
        <v>161</v>
      </c>
      <c r="B193" s="2">
        <f t="shared" si="15"/>
        <v>47604</v>
      </c>
      <c r="C193" s="5">
        <f t="shared" si="16"/>
        <v>6.7500000000000004E-2</v>
      </c>
      <c r="D193" s="99">
        <f t="shared" si="17"/>
        <v>1317.95</v>
      </c>
      <c r="E193" s="77"/>
      <c r="F193" s="88">
        <f t="shared" si="18"/>
        <v>139.86000000000001</v>
      </c>
      <c r="G193" s="88">
        <f t="shared" si="19"/>
        <v>1178.0900000000001</v>
      </c>
      <c r="H193" s="88">
        <f t="shared" si="20"/>
        <v>23685.789999999932</v>
      </c>
      <c r="I193" s="89">
        <f>IF(A193="","",SUM(F$33:F193))</f>
        <v>84678.06</v>
      </c>
      <c r="J193" s="89">
        <f>IF(A193="","",SUM(G$33:G193))</f>
        <v>126314.20999999998</v>
      </c>
      <c r="K193" s="78"/>
    </row>
    <row r="194" spans="1:11" x14ac:dyDescent="0.2">
      <c r="A194" s="87">
        <f t="shared" si="14"/>
        <v>162</v>
      </c>
      <c r="B194" s="2">
        <f t="shared" si="15"/>
        <v>47635</v>
      </c>
      <c r="C194" s="5">
        <f t="shared" si="16"/>
        <v>6.7500000000000004E-2</v>
      </c>
      <c r="D194" s="99">
        <f t="shared" si="17"/>
        <v>1317.95</v>
      </c>
      <c r="E194" s="77"/>
      <c r="F194" s="88">
        <f t="shared" si="18"/>
        <v>133.22999999999999</v>
      </c>
      <c r="G194" s="88">
        <f t="shared" si="19"/>
        <v>1184.72</v>
      </c>
      <c r="H194" s="88">
        <f t="shared" si="20"/>
        <v>22501.069999999931</v>
      </c>
      <c r="I194" s="89">
        <f>IF(A194="","",SUM(F$33:F194))</f>
        <v>84811.29</v>
      </c>
      <c r="J194" s="89">
        <f>IF(A194="","",SUM(G$33:G194))</f>
        <v>127498.92999999998</v>
      </c>
      <c r="K194" s="78"/>
    </row>
    <row r="195" spans="1:11" x14ac:dyDescent="0.2">
      <c r="A195" s="87">
        <f t="shared" si="14"/>
        <v>163</v>
      </c>
      <c r="B195" s="2">
        <f t="shared" si="15"/>
        <v>47665</v>
      </c>
      <c r="C195" s="5">
        <f t="shared" si="16"/>
        <v>6.7500000000000004E-2</v>
      </c>
      <c r="D195" s="99">
        <f t="shared" si="17"/>
        <v>1317.95</v>
      </c>
      <c r="E195" s="77"/>
      <c r="F195" s="88">
        <f t="shared" si="18"/>
        <v>126.57</v>
      </c>
      <c r="G195" s="88">
        <f t="shared" si="19"/>
        <v>1191.3800000000001</v>
      </c>
      <c r="H195" s="88">
        <f t="shared" si="20"/>
        <v>21309.68999999993</v>
      </c>
      <c r="I195" s="89">
        <f>IF(A195="","",SUM(F$33:F195))</f>
        <v>84937.86</v>
      </c>
      <c r="J195" s="89">
        <f>IF(A195="","",SUM(G$33:G195))</f>
        <v>128690.30999999998</v>
      </c>
      <c r="K195" s="78"/>
    </row>
    <row r="196" spans="1:11" x14ac:dyDescent="0.2">
      <c r="A196" s="87">
        <f t="shared" si="14"/>
        <v>164</v>
      </c>
      <c r="B196" s="2">
        <f t="shared" si="15"/>
        <v>47696</v>
      </c>
      <c r="C196" s="5">
        <f t="shared" si="16"/>
        <v>6.7500000000000004E-2</v>
      </c>
      <c r="D196" s="99">
        <f t="shared" si="17"/>
        <v>1317.95</v>
      </c>
      <c r="E196" s="77"/>
      <c r="F196" s="88">
        <f t="shared" si="18"/>
        <v>119.87</v>
      </c>
      <c r="G196" s="88">
        <f t="shared" si="19"/>
        <v>1198.08</v>
      </c>
      <c r="H196" s="88">
        <f t="shared" si="20"/>
        <v>20111.609999999928</v>
      </c>
      <c r="I196" s="89">
        <f>IF(A196="","",SUM(F$33:F196))</f>
        <v>85057.73</v>
      </c>
      <c r="J196" s="89">
        <f>IF(A196="","",SUM(G$33:G196))</f>
        <v>129888.38999999998</v>
      </c>
      <c r="K196" s="78"/>
    </row>
    <row r="197" spans="1:11" x14ac:dyDescent="0.2">
      <c r="A197" s="87">
        <f t="shared" si="14"/>
        <v>165</v>
      </c>
      <c r="B197" s="2">
        <f t="shared" si="15"/>
        <v>47727</v>
      </c>
      <c r="C197" s="5">
        <f t="shared" si="16"/>
        <v>6.7500000000000004E-2</v>
      </c>
      <c r="D197" s="99">
        <f t="shared" si="17"/>
        <v>1317.95</v>
      </c>
      <c r="E197" s="77"/>
      <c r="F197" s="88">
        <f t="shared" si="18"/>
        <v>113.13</v>
      </c>
      <c r="G197" s="88">
        <f t="shared" si="19"/>
        <v>1204.8200000000002</v>
      </c>
      <c r="H197" s="88">
        <f t="shared" si="20"/>
        <v>18906.789999999928</v>
      </c>
      <c r="I197" s="89">
        <f>IF(A197="","",SUM(F$33:F197))</f>
        <v>85170.86</v>
      </c>
      <c r="J197" s="89">
        <f>IF(A197="","",SUM(G$33:G197))</f>
        <v>131093.21</v>
      </c>
      <c r="K197" s="78"/>
    </row>
    <row r="198" spans="1:11" x14ac:dyDescent="0.2">
      <c r="A198" s="87">
        <f t="shared" si="14"/>
        <v>166</v>
      </c>
      <c r="B198" s="2">
        <f t="shared" si="15"/>
        <v>47757</v>
      </c>
      <c r="C198" s="5">
        <f t="shared" si="16"/>
        <v>6.7500000000000004E-2</v>
      </c>
      <c r="D198" s="99">
        <f t="shared" si="17"/>
        <v>1317.95</v>
      </c>
      <c r="E198" s="77"/>
      <c r="F198" s="88">
        <f t="shared" si="18"/>
        <v>106.35</v>
      </c>
      <c r="G198" s="88">
        <f t="shared" si="19"/>
        <v>1211.6000000000001</v>
      </c>
      <c r="H198" s="88">
        <f t="shared" si="20"/>
        <v>17695.18999999993</v>
      </c>
      <c r="I198" s="89">
        <f>IF(A198="","",SUM(F$33:F198))</f>
        <v>85277.21</v>
      </c>
      <c r="J198" s="89">
        <f>IF(A198="","",SUM(G$33:G198))</f>
        <v>132304.81</v>
      </c>
      <c r="K198" s="78"/>
    </row>
    <row r="199" spans="1:11" x14ac:dyDescent="0.2">
      <c r="A199" s="87">
        <f t="shared" si="14"/>
        <v>167</v>
      </c>
      <c r="B199" s="2">
        <f t="shared" si="15"/>
        <v>47788</v>
      </c>
      <c r="C199" s="5">
        <f t="shared" si="16"/>
        <v>6.7500000000000004E-2</v>
      </c>
      <c r="D199" s="99">
        <f t="shared" si="17"/>
        <v>1317.95</v>
      </c>
      <c r="E199" s="77"/>
      <c r="F199" s="88">
        <f t="shared" si="18"/>
        <v>99.54</v>
      </c>
      <c r="G199" s="88">
        <f t="shared" si="19"/>
        <v>1218.4100000000001</v>
      </c>
      <c r="H199" s="88">
        <f t="shared" si="20"/>
        <v>16476.77999999993</v>
      </c>
      <c r="I199" s="89">
        <f>IF(A199="","",SUM(F$33:F199))</f>
        <v>85376.75</v>
      </c>
      <c r="J199" s="89">
        <f>IF(A199="","",SUM(G$33:G199))</f>
        <v>133523.22</v>
      </c>
      <c r="K199" s="78"/>
    </row>
    <row r="200" spans="1:11" x14ac:dyDescent="0.2">
      <c r="A200" s="87">
        <f t="shared" si="14"/>
        <v>168</v>
      </c>
      <c r="B200" s="2">
        <f t="shared" si="15"/>
        <v>47818</v>
      </c>
      <c r="C200" s="5">
        <f t="shared" si="16"/>
        <v>6.7500000000000004E-2</v>
      </c>
      <c r="D200" s="99">
        <f t="shared" si="17"/>
        <v>1317.95</v>
      </c>
      <c r="E200" s="77"/>
      <c r="F200" s="88">
        <f t="shared" si="18"/>
        <v>92.68</v>
      </c>
      <c r="G200" s="88">
        <f t="shared" si="19"/>
        <v>1225.27</v>
      </c>
      <c r="H200" s="88">
        <f t="shared" si="20"/>
        <v>15251.509999999929</v>
      </c>
      <c r="I200" s="89">
        <f>IF(A200="","",SUM(F$33:F200))</f>
        <v>85469.43</v>
      </c>
      <c r="J200" s="89">
        <f>IF(A200="","",SUM(G$33:G200))</f>
        <v>134748.49</v>
      </c>
      <c r="K200" s="78"/>
    </row>
    <row r="201" spans="1:11" x14ac:dyDescent="0.2">
      <c r="A201" s="87">
        <f t="shared" si="14"/>
        <v>169</v>
      </c>
      <c r="B201" s="2">
        <f t="shared" si="15"/>
        <v>47849</v>
      </c>
      <c r="C201" s="5">
        <f t="shared" si="16"/>
        <v>6.7500000000000004E-2</v>
      </c>
      <c r="D201" s="99">
        <f t="shared" si="17"/>
        <v>1317.95</v>
      </c>
      <c r="E201" s="77"/>
      <c r="F201" s="88">
        <f t="shared" si="18"/>
        <v>85.79</v>
      </c>
      <c r="G201" s="88">
        <f t="shared" si="19"/>
        <v>1232.1600000000001</v>
      </c>
      <c r="H201" s="88">
        <f t="shared" si="20"/>
        <v>14019.349999999929</v>
      </c>
      <c r="I201" s="89">
        <f>IF(A201="","",SUM(F$33:F201))</f>
        <v>85555.219999999987</v>
      </c>
      <c r="J201" s="89">
        <f>IF(A201="","",SUM(G$33:G201))</f>
        <v>135980.65</v>
      </c>
      <c r="K201" s="78"/>
    </row>
    <row r="202" spans="1:11" x14ac:dyDescent="0.2">
      <c r="A202" s="87">
        <f t="shared" si="14"/>
        <v>170</v>
      </c>
      <c r="B202" s="2">
        <f t="shared" si="15"/>
        <v>47880</v>
      </c>
      <c r="C202" s="5">
        <f t="shared" si="16"/>
        <v>6.7500000000000004E-2</v>
      </c>
      <c r="D202" s="99">
        <f t="shared" si="17"/>
        <v>1317.95</v>
      </c>
      <c r="E202" s="77"/>
      <c r="F202" s="88">
        <f t="shared" si="18"/>
        <v>78.86</v>
      </c>
      <c r="G202" s="88">
        <f t="shared" si="19"/>
        <v>1239.0900000000001</v>
      </c>
      <c r="H202" s="88">
        <f t="shared" si="20"/>
        <v>12780.259999999929</v>
      </c>
      <c r="I202" s="89">
        <f>IF(A202="","",SUM(F$33:F202))</f>
        <v>85634.079999999987</v>
      </c>
      <c r="J202" s="89">
        <f>IF(A202="","",SUM(G$33:G202))</f>
        <v>137219.74</v>
      </c>
      <c r="K202" s="78"/>
    </row>
    <row r="203" spans="1:11" x14ac:dyDescent="0.2">
      <c r="A203" s="87">
        <f t="shared" si="14"/>
        <v>171</v>
      </c>
      <c r="B203" s="2">
        <f t="shared" si="15"/>
        <v>47908</v>
      </c>
      <c r="C203" s="5">
        <f t="shared" si="16"/>
        <v>6.7500000000000004E-2</v>
      </c>
      <c r="D203" s="99">
        <f t="shared" si="17"/>
        <v>1317.95</v>
      </c>
      <c r="E203" s="77"/>
      <c r="F203" s="88">
        <f t="shared" si="18"/>
        <v>71.89</v>
      </c>
      <c r="G203" s="88">
        <f t="shared" si="19"/>
        <v>1246.06</v>
      </c>
      <c r="H203" s="88">
        <f t="shared" si="20"/>
        <v>11534.19999999993</v>
      </c>
      <c r="I203" s="89">
        <f>IF(A203="","",SUM(F$33:F203))</f>
        <v>85705.969999999987</v>
      </c>
      <c r="J203" s="89">
        <f>IF(A203="","",SUM(G$33:G203))</f>
        <v>138465.79999999999</v>
      </c>
      <c r="K203" s="78"/>
    </row>
    <row r="204" spans="1:11" x14ac:dyDescent="0.2">
      <c r="A204" s="87">
        <f t="shared" si="14"/>
        <v>172</v>
      </c>
      <c r="B204" s="2">
        <f t="shared" si="15"/>
        <v>47939</v>
      </c>
      <c r="C204" s="5">
        <f t="shared" si="16"/>
        <v>6.7500000000000004E-2</v>
      </c>
      <c r="D204" s="99">
        <f t="shared" si="17"/>
        <v>1317.95</v>
      </c>
      <c r="E204" s="77"/>
      <c r="F204" s="88">
        <f t="shared" si="18"/>
        <v>64.88</v>
      </c>
      <c r="G204" s="88">
        <f t="shared" si="19"/>
        <v>1253.0700000000002</v>
      </c>
      <c r="H204" s="88">
        <f t="shared" si="20"/>
        <v>10281.12999999993</v>
      </c>
      <c r="I204" s="89">
        <f>IF(A204="","",SUM(F$33:F204))</f>
        <v>85770.849999999991</v>
      </c>
      <c r="J204" s="89">
        <f>IF(A204="","",SUM(G$33:G204))</f>
        <v>139718.87</v>
      </c>
      <c r="K204" s="78"/>
    </row>
    <row r="205" spans="1:11" x14ac:dyDescent="0.2">
      <c r="A205" s="87">
        <f t="shared" si="14"/>
        <v>173</v>
      </c>
      <c r="B205" s="2">
        <f t="shared" si="15"/>
        <v>47969</v>
      </c>
      <c r="C205" s="5">
        <f t="shared" si="16"/>
        <v>6.7500000000000004E-2</v>
      </c>
      <c r="D205" s="99">
        <f t="shared" si="17"/>
        <v>1317.95</v>
      </c>
      <c r="E205" s="77"/>
      <c r="F205" s="88">
        <f t="shared" si="18"/>
        <v>57.83</v>
      </c>
      <c r="G205" s="88">
        <f t="shared" si="19"/>
        <v>1260.1200000000001</v>
      </c>
      <c r="H205" s="88">
        <f t="shared" si="20"/>
        <v>9021.0099999999293</v>
      </c>
      <c r="I205" s="89">
        <f>IF(A205="","",SUM(F$33:F205))</f>
        <v>85828.68</v>
      </c>
      <c r="J205" s="89">
        <f>IF(A205="","",SUM(G$33:G205))</f>
        <v>140978.99</v>
      </c>
      <c r="K205" s="78"/>
    </row>
    <row r="206" spans="1:11" x14ac:dyDescent="0.2">
      <c r="A206" s="87">
        <f t="shared" si="14"/>
        <v>174</v>
      </c>
      <c r="B206" s="2">
        <f t="shared" si="15"/>
        <v>48000</v>
      </c>
      <c r="C206" s="5">
        <f t="shared" si="16"/>
        <v>6.7500000000000004E-2</v>
      </c>
      <c r="D206" s="99">
        <f t="shared" si="17"/>
        <v>1317.95</v>
      </c>
      <c r="E206" s="77"/>
      <c r="F206" s="88">
        <f t="shared" si="18"/>
        <v>50.74</v>
      </c>
      <c r="G206" s="88">
        <f t="shared" si="19"/>
        <v>1267.21</v>
      </c>
      <c r="H206" s="88">
        <f t="shared" si="20"/>
        <v>7753.7999999999292</v>
      </c>
      <c r="I206" s="89">
        <f>IF(A206="","",SUM(F$33:F206))</f>
        <v>85879.42</v>
      </c>
      <c r="J206" s="89">
        <f>IF(A206="","",SUM(G$33:G206))</f>
        <v>142246.19999999998</v>
      </c>
      <c r="K206" s="78"/>
    </row>
    <row r="207" spans="1:11" x14ac:dyDescent="0.2">
      <c r="A207" s="87">
        <f t="shared" si="14"/>
        <v>175</v>
      </c>
      <c r="B207" s="2">
        <f t="shared" si="15"/>
        <v>48030</v>
      </c>
      <c r="C207" s="5">
        <f t="shared" si="16"/>
        <v>6.7500000000000004E-2</v>
      </c>
      <c r="D207" s="99">
        <f t="shared" si="17"/>
        <v>1317.95</v>
      </c>
      <c r="E207" s="77"/>
      <c r="F207" s="88">
        <f t="shared" si="18"/>
        <v>43.62</v>
      </c>
      <c r="G207" s="88">
        <f t="shared" si="19"/>
        <v>1274.3300000000002</v>
      </c>
      <c r="H207" s="88">
        <f t="shared" si="20"/>
        <v>6479.4699999999293</v>
      </c>
      <c r="I207" s="89">
        <f>IF(A207="","",SUM(F$33:F207))</f>
        <v>85923.04</v>
      </c>
      <c r="J207" s="89">
        <f>IF(A207="","",SUM(G$33:G207))</f>
        <v>143520.52999999997</v>
      </c>
      <c r="K207" s="78"/>
    </row>
    <row r="208" spans="1:11" x14ac:dyDescent="0.2">
      <c r="A208" s="87">
        <f t="shared" si="14"/>
        <v>176</v>
      </c>
      <c r="B208" s="2">
        <f t="shared" si="15"/>
        <v>48061</v>
      </c>
      <c r="C208" s="5">
        <f t="shared" si="16"/>
        <v>6.7500000000000004E-2</v>
      </c>
      <c r="D208" s="99">
        <f t="shared" si="17"/>
        <v>1317.95</v>
      </c>
      <c r="E208" s="77"/>
      <c r="F208" s="88">
        <f t="shared" si="18"/>
        <v>36.450000000000003</v>
      </c>
      <c r="G208" s="88">
        <f t="shared" si="19"/>
        <v>1281.5</v>
      </c>
      <c r="H208" s="88">
        <f t="shared" si="20"/>
        <v>5197.9699999999293</v>
      </c>
      <c r="I208" s="89">
        <f>IF(A208="","",SUM(F$33:F208))</f>
        <v>85959.489999999991</v>
      </c>
      <c r="J208" s="89">
        <f>IF(A208="","",SUM(G$33:G208))</f>
        <v>144802.02999999997</v>
      </c>
      <c r="K208" s="78"/>
    </row>
    <row r="209" spans="1:11" x14ac:dyDescent="0.2">
      <c r="A209" s="87">
        <f t="shared" si="14"/>
        <v>177</v>
      </c>
      <c r="B209" s="2">
        <f t="shared" si="15"/>
        <v>48092</v>
      </c>
      <c r="C209" s="5">
        <f t="shared" si="16"/>
        <v>6.7500000000000004E-2</v>
      </c>
      <c r="D209" s="99">
        <f t="shared" si="17"/>
        <v>1317.95</v>
      </c>
      <c r="E209" s="77"/>
      <c r="F209" s="88">
        <f t="shared" si="18"/>
        <v>29.24</v>
      </c>
      <c r="G209" s="88">
        <f t="shared" si="19"/>
        <v>1288.71</v>
      </c>
      <c r="H209" s="88">
        <f t="shared" si="20"/>
        <v>3909.2599999999293</v>
      </c>
      <c r="I209" s="89">
        <f>IF(A209="","",SUM(F$33:F209))</f>
        <v>85988.73</v>
      </c>
      <c r="J209" s="89">
        <f>IF(A209="","",SUM(G$33:G209))</f>
        <v>146090.73999999996</v>
      </c>
      <c r="K209" s="78"/>
    </row>
    <row r="210" spans="1:11" x14ac:dyDescent="0.2">
      <c r="A210" s="87">
        <f t="shared" si="14"/>
        <v>178</v>
      </c>
      <c r="B210" s="2">
        <f t="shared" si="15"/>
        <v>48122</v>
      </c>
      <c r="C210" s="5">
        <f t="shared" si="16"/>
        <v>6.7500000000000004E-2</v>
      </c>
      <c r="D210" s="99">
        <f t="shared" si="17"/>
        <v>1317.95</v>
      </c>
      <c r="E210" s="77"/>
      <c r="F210" s="88">
        <f t="shared" si="18"/>
        <v>21.99</v>
      </c>
      <c r="G210" s="88">
        <f t="shared" si="19"/>
        <v>1295.96</v>
      </c>
      <c r="H210" s="88">
        <f t="shared" si="20"/>
        <v>2613.2999999999292</v>
      </c>
      <c r="I210" s="89">
        <f>IF(A210="","",SUM(F$33:F210))</f>
        <v>86010.72</v>
      </c>
      <c r="J210" s="89">
        <f>IF(A210="","",SUM(G$33:G210))</f>
        <v>147386.69999999995</v>
      </c>
      <c r="K210" s="78"/>
    </row>
    <row r="211" spans="1:11" x14ac:dyDescent="0.2">
      <c r="A211" s="87">
        <f t="shared" si="14"/>
        <v>179</v>
      </c>
      <c r="B211" s="2">
        <f t="shared" si="15"/>
        <v>48153</v>
      </c>
      <c r="C211" s="5">
        <f t="shared" si="16"/>
        <v>6.7500000000000004E-2</v>
      </c>
      <c r="D211" s="99">
        <f t="shared" si="17"/>
        <v>1317.95</v>
      </c>
      <c r="E211" s="77"/>
      <c r="F211" s="88">
        <f t="shared" si="18"/>
        <v>14.7</v>
      </c>
      <c r="G211" s="88">
        <f t="shared" si="19"/>
        <v>1303.25</v>
      </c>
      <c r="H211" s="88">
        <f t="shared" si="20"/>
        <v>1310.0499999999292</v>
      </c>
      <c r="I211" s="89">
        <f>IF(A211="","",SUM(F$33:F211))</f>
        <v>86025.42</v>
      </c>
      <c r="J211" s="89">
        <f>IF(A211="","",SUM(G$33:G211))</f>
        <v>148689.94999999995</v>
      </c>
      <c r="K211" s="78"/>
    </row>
    <row r="212" spans="1:11" x14ac:dyDescent="0.2">
      <c r="A212" s="87">
        <f t="shared" si="14"/>
        <v>180</v>
      </c>
      <c r="B212" s="2">
        <f t="shared" si="15"/>
        <v>48183</v>
      </c>
      <c r="C212" s="5">
        <f t="shared" si="16"/>
        <v>6.7500000000000004E-2</v>
      </c>
      <c r="D212" s="99">
        <f t="shared" si="17"/>
        <v>1317.4199999999291</v>
      </c>
      <c r="E212" s="77"/>
      <c r="F212" s="88">
        <f t="shared" si="18"/>
        <v>7.37</v>
      </c>
      <c r="G212" s="88">
        <f t="shared" si="19"/>
        <v>1310.0499999999292</v>
      </c>
      <c r="H212" s="88">
        <f t="shared" si="20"/>
        <v>0</v>
      </c>
      <c r="I212" s="89">
        <f>IF(A212="","",SUM(F$33:F212))</f>
        <v>86032.79</v>
      </c>
      <c r="J212" s="89">
        <f>IF(A212="","",SUM(G$33:G212))</f>
        <v>149999.99999999988</v>
      </c>
      <c r="K212" s="78"/>
    </row>
    <row r="213" spans="1:11" x14ac:dyDescent="0.2">
      <c r="A213" s="87" t="str">
        <f t="shared" si="14"/>
        <v/>
      </c>
      <c r="B213" s="2" t="str">
        <f t="shared" si="15"/>
        <v/>
      </c>
      <c r="C213" s="5" t="str">
        <f t="shared" si="16"/>
        <v/>
      </c>
      <c r="D213" s="99" t="str">
        <f t="shared" si="17"/>
        <v/>
      </c>
      <c r="E213" s="77"/>
      <c r="F213" s="88" t="str">
        <f t="shared" si="18"/>
        <v/>
      </c>
      <c r="G213" s="88" t="str">
        <f t="shared" si="19"/>
        <v/>
      </c>
      <c r="H213" s="88" t="str">
        <f t="shared" si="20"/>
        <v/>
      </c>
      <c r="I213" s="89" t="str">
        <f>IF(A213="","",SUM(F$33:F213))</f>
        <v/>
      </c>
      <c r="J213" s="89" t="str">
        <f>IF(A213="","",SUM(G$33:G213))</f>
        <v/>
      </c>
      <c r="K213" s="78"/>
    </row>
    <row r="214" spans="1:11" x14ac:dyDescent="0.2">
      <c r="A214" s="87" t="str">
        <f t="shared" si="14"/>
        <v/>
      </c>
      <c r="B214" s="2" t="str">
        <f t="shared" si="15"/>
        <v/>
      </c>
      <c r="C214" s="5" t="str">
        <f t="shared" si="16"/>
        <v/>
      </c>
      <c r="D214" s="99" t="str">
        <f t="shared" si="17"/>
        <v/>
      </c>
      <c r="E214" s="77"/>
      <c r="F214" s="88" t="str">
        <f t="shared" si="18"/>
        <v/>
      </c>
      <c r="G214" s="88" t="str">
        <f t="shared" si="19"/>
        <v/>
      </c>
      <c r="H214" s="88" t="str">
        <f t="shared" si="20"/>
        <v/>
      </c>
      <c r="I214" s="89" t="str">
        <f>IF(A214="","",SUM(F$33:F214))</f>
        <v/>
      </c>
      <c r="J214" s="89" t="str">
        <f>IF(A214="","",SUM(G$33:G214))</f>
        <v/>
      </c>
      <c r="K214" s="78"/>
    </row>
    <row r="215" spans="1:11" x14ac:dyDescent="0.2">
      <c r="A215" s="87" t="str">
        <f t="shared" si="14"/>
        <v/>
      </c>
      <c r="B215" s="2" t="str">
        <f t="shared" si="15"/>
        <v/>
      </c>
      <c r="C215" s="5" t="str">
        <f t="shared" si="16"/>
        <v/>
      </c>
      <c r="D215" s="99" t="str">
        <f t="shared" si="17"/>
        <v/>
      </c>
      <c r="E215" s="77"/>
      <c r="F215" s="88" t="str">
        <f t="shared" si="18"/>
        <v/>
      </c>
      <c r="G215" s="88" t="str">
        <f t="shared" si="19"/>
        <v/>
      </c>
      <c r="H215" s="88" t="str">
        <f t="shared" si="20"/>
        <v/>
      </c>
      <c r="I215" s="89" t="str">
        <f>IF(A215="","",SUM(F$33:F215))</f>
        <v/>
      </c>
      <c r="J215" s="89" t="str">
        <f>IF(A215="","",SUM(G$33:G215))</f>
        <v/>
      </c>
      <c r="K215" s="78"/>
    </row>
    <row r="216" spans="1:11" x14ac:dyDescent="0.2">
      <c r="A216" s="87" t="str">
        <f t="shared" si="14"/>
        <v/>
      </c>
      <c r="B216" s="2" t="str">
        <f t="shared" si="15"/>
        <v/>
      </c>
      <c r="C216" s="5" t="str">
        <f t="shared" si="16"/>
        <v/>
      </c>
      <c r="D216" s="99" t="str">
        <f t="shared" si="17"/>
        <v/>
      </c>
      <c r="E216" s="77"/>
      <c r="F216" s="88" t="str">
        <f t="shared" si="18"/>
        <v/>
      </c>
      <c r="G216" s="88" t="str">
        <f t="shared" si="19"/>
        <v/>
      </c>
      <c r="H216" s="88" t="str">
        <f t="shared" si="20"/>
        <v/>
      </c>
      <c r="I216" s="89" t="str">
        <f>IF(A216="","",SUM(F$33:F216))</f>
        <v/>
      </c>
      <c r="J216" s="89" t="str">
        <f>IF(A216="","",SUM(G$33:G216))</f>
        <v/>
      </c>
      <c r="K216" s="78"/>
    </row>
    <row r="217" spans="1:11" x14ac:dyDescent="0.2">
      <c r="A217" s="87" t="str">
        <f t="shared" si="14"/>
        <v/>
      </c>
      <c r="B217" s="2" t="str">
        <f t="shared" si="15"/>
        <v/>
      </c>
      <c r="C217" s="5" t="str">
        <f t="shared" si="16"/>
        <v/>
      </c>
      <c r="D217" s="99" t="str">
        <f t="shared" si="17"/>
        <v/>
      </c>
      <c r="E217" s="77"/>
      <c r="F217" s="88" t="str">
        <f t="shared" si="18"/>
        <v/>
      </c>
      <c r="G217" s="88" t="str">
        <f t="shared" si="19"/>
        <v/>
      </c>
      <c r="H217" s="88" t="str">
        <f t="shared" si="20"/>
        <v/>
      </c>
      <c r="I217" s="89" t="str">
        <f>IF(A217="","",SUM(F$33:F217))</f>
        <v/>
      </c>
      <c r="J217" s="89" t="str">
        <f>IF(A217="","",SUM(G$33:G217))</f>
        <v/>
      </c>
      <c r="K217" s="78"/>
    </row>
    <row r="218" spans="1:11" x14ac:dyDescent="0.2">
      <c r="A218" s="87" t="str">
        <f t="shared" si="14"/>
        <v/>
      </c>
      <c r="B218" s="2" t="str">
        <f t="shared" si="15"/>
        <v/>
      </c>
      <c r="C218" s="5" t="str">
        <f t="shared" si="16"/>
        <v/>
      </c>
      <c r="D218" s="99" t="str">
        <f t="shared" si="17"/>
        <v/>
      </c>
      <c r="E218" s="77"/>
      <c r="F218" s="88" t="str">
        <f t="shared" si="18"/>
        <v/>
      </c>
      <c r="G218" s="88" t="str">
        <f t="shared" si="19"/>
        <v/>
      </c>
      <c r="H218" s="88" t="str">
        <f t="shared" si="20"/>
        <v/>
      </c>
      <c r="I218" s="89" t="str">
        <f>IF(A218="","",SUM(F$33:F218))</f>
        <v/>
      </c>
      <c r="J218" s="89" t="str">
        <f>IF(A218="","",SUM(G$33:G218))</f>
        <v/>
      </c>
      <c r="K218" s="78"/>
    </row>
    <row r="219" spans="1:11" x14ac:dyDescent="0.2">
      <c r="A219" s="87" t="str">
        <f t="shared" si="14"/>
        <v/>
      </c>
      <c r="B219" s="2" t="str">
        <f t="shared" si="15"/>
        <v/>
      </c>
      <c r="C219" s="5" t="str">
        <f t="shared" si="16"/>
        <v/>
      </c>
      <c r="D219" s="99" t="str">
        <f t="shared" si="17"/>
        <v/>
      </c>
      <c r="E219" s="77"/>
      <c r="F219" s="88" t="str">
        <f t="shared" si="18"/>
        <v/>
      </c>
      <c r="G219" s="88" t="str">
        <f t="shared" si="19"/>
        <v/>
      </c>
      <c r="H219" s="88" t="str">
        <f t="shared" si="20"/>
        <v/>
      </c>
      <c r="I219" s="89" t="str">
        <f>IF(A219="","",SUM(F$33:F219))</f>
        <v/>
      </c>
      <c r="J219" s="89" t="str">
        <f>IF(A219="","",SUM(G$33:G219))</f>
        <v/>
      </c>
      <c r="K219" s="78"/>
    </row>
    <row r="220" spans="1:11" x14ac:dyDescent="0.2">
      <c r="A220" s="87" t="str">
        <f t="shared" si="14"/>
        <v/>
      </c>
      <c r="B220" s="2" t="str">
        <f t="shared" si="15"/>
        <v/>
      </c>
      <c r="C220" s="5" t="str">
        <f t="shared" si="16"/>
        <v/>
      </c>
      <c r="D220" s="99" t="str">
        <f t="shared" si="17"/>
        <v/>
      </c>
      <c r="E220" s="77"/>
      <c r="F220" s="88" t="str">
        <f t="shared" si="18"/>
        <v/>
      </c>
      <c r="G220" s="88" t="str">
        <f t="shared" si="19"/>
        <v/>
      </c>
      <c r="H220" s="88" t="str">
        <f t="shared" si="20"/>
        <v/>
      </c>
      <c r="I220" s="89" t="str">
        <f>IF(A220="","",SUM(F$33:F220))</f>
        <v/>
      </c>
      <c r="J220" s="89" t="str">
        <f>IF(A220="","",SUM(G$33:G220))</f>
        <v/>
      </c>
      <c r="K220" s="78"/>
    </row>
    <row r="221" spans="1:11" x14ac:dyDescent="0.2">
      <c r="A221" s="87" t="str">
        <f t="shared" si="14"/>
        <v/>
      </c>
      <c r="B221" s="2" t="str">
        <f t="shared" si="15"/>
        <v/>
      </c>
      <c r="C221" s="5" t="str">
        <f t="shared" si="16"/>
        <v/>
      </c>
      <c r="D221" s="99" t="str">
        <f t="shared" si="17"/>
        <v/>
      </c>
      <c r="E221" s="77"/>
      <c r="F221" s="88" t="str">
        <f t="shared" si="18"/>
        <v/>
      </c>
      <c r="G221" s="88" t="str">
        <f t="shared" si="19"/>
        <v/>
      </c>
      <c r="H221" s="88" t="str">
        <f t="shared" si="20"/>
        <v/>
      </c>
      <c r="I221" s="89" t="str">
        <f>IF(A221="","",SUM(F$33:F221))</f>
        <v/>
      </c>
      <c r="J221" s="89" t="str">
        <f>IF(A221="","",SUM(G$33:G221))</f>
        <v/>
      </c>
      <c r="K221" s="78"/>
    </row>
    <row r="222" spans="1:11" x14ac:dyDescent="0.2">
      <c r="A222" s="87" t="str">
        <f t="shared" si="14"/>
        <v/>
      </c>
      <c r="B222" s="2" t="str">
        <f t="shared" si="15"/>
        <v/>
      </c>
      <c r="C222" s="5" t="str">
        <f t="shared" si="16"/>
        <v/>
      </c>
      <c r="D222" s="99" t="str">
        <f t="shared" si="17"/>
        <v/>
      </c>
      <c r="E222" s="77"/>
      <c r="F222" s="88" t="str">
        <f t="shared" si="18"/>
        <v/>
      </c>
      <c r="G222" s="88" t="str">
        <f t="shared" si="19"/>
        <v/>
      </c>
      <c r="H222" s="88" t="str">
        <f t="shared" si="20"/>
        <v/>
      </c>
      <c r="I222" s="89" t="str">
        <f>IF(A222="","",SUM(F$33:F222))</f>
        <v/>
      </c>
      <c r="J222" s="89" t="str">
        <f>IF(A222="","",SUM(G$33:G222))</f>
        <v/>
      </c>
      <c r="K222" s="78"/>
    </row>
    <row r="223" spans="1:11" x14ac:dyDescent="0.2">
      <c r="A223" s="87" t="str">
        <f t="shared" si="14"/>
        <v/>
      </c>
      <c r="B223" s="2" t="str">
        <f t="shared" si="15"/>
        <v/>
      </c>
      <c r="C223" s="5" t="str">
        <f t="shared" si="16"/>
        <v/>
      </c>
      <c r="D223" s="99" t="str">
        <f t="shared" si="17"/>
        <v/>
      </c>
      <c r="E223" s="77"/>
      <c r="F223" s="88" t="str">
        <f t="shared" si="18"/>
        <v/>
      </c>
      <c r="G223" s="88" t="str">
        <f t="shared" si="19"/>
        <v/>
      </c>
      <c r="H223" s="88" t="str">
        <f t="shared" si="20"/>
        <v/>
      </c>
      <c r="I223" s="89" t="str">
        <f>IF(A223="","",SUM(F$33:F223))</f>
        <v/>
      </c>
      <c r="J223" s="89" t="str">
        <f>IF(A223="","",SUM(G$33:G223))</f>
        <v/>
      </c>
      <c r="K223" s="78"/>
    </row>
    <row r="224" spans="1:11" x14ac:dyDescent="0.2">
      <c r="A224" s="87" t="str">
        <f t="shared" si="14"/>
        <v/>
      </c>
      <c r="B224" s="2" t="str">
        <f t="shared" si="15"/>
        <v/>
      </c>
      <c r="C224" s="5" t="str">
        <f t="shared" si="16"/>
        <v/>
      </c>
      <c r="D224" s="99" t="str">
        <f t="shared" si="17"/>
        <v/>
      </c>
      <c r="E224" s="77"/>
      <c r="F224" s="88" t="str">
        <f t="shared" si="18"/>
        <v/>
      </c>
      <c r="G224" s="88" t="str">
        <f t="shared" si="19"/>
        <v/>
      </c>
      <c r="H224" s="88" t="str">
        <f t="shared" si="20"/>
        <v/>
      </c>
      <c r="I224" s="89" t="str">
        <f>IF(A224="","",SUM(F$33:F224))</f>
        <v/>
      </c>
      <c r="J224" s="89" t="str">
        <f>IF(A224="","",SUM(G$33:G224))</f>
        <v/>
      </c>
      <c r="K224" s="78"/>
    </row>
    <row r="225" spans="1:11" x14ac:dyDescent="0.2">
      <c r="A225" s="87" t="str">
        <f t="shared" ref="A225:A256" si="21">IF(A224&gt;=nper,"",A224+1)</f>
        <v/>
      </c>
      <c r="B225" s="2" t="str">
        <f t="shared" ref="B225:B403" si="22">IF(A225="","",DATE(YEAR(fpdate),MONTH(fpdate)+(A225-1),DAY(fpdate)))</f>
        <v/>
      </c>
      <c r="C225" s="5" t="str">
        <f t="shared" ref="C225:C288" si="23">IF(ISNUMBER(B225),INDEX($C$15:$C$22,MATCH(B225,$D$15:$D$22,1)),"")</f>
        <v/>
      </c>
      <c r="D225" s="99" t="str">
        <f t="shared" ref="D225:D288" si="24">IF(A225="","",MIN(ROUND(IF(A225=1,$D$11,IF(C225=C224,D224,-PMT(C225/12,nper-A225+1,H224))),2),H224+ROUND(C225/12*H224,2)))</f>
        <v/>
      </c>
      <c r="E225" s="77"/>
      <c r="F225" s="88" t="str">
        <f t="shared" ref="F225:F288" si="25">IF(A225="","",ROUND(C225/12*H224,2))</f>
        <v/>
      </c>
      <c r="G225" s="88" t="str">
        <f t="shared" ref="G225:G288" si="26">IF(A225="","",D225-F225+E225)</f>
        <v/>
      </c>
      <c r="H225" s="88" t="str">
        <f t="shared" ref="H225:H288" si="27">IF(A225="","",H224-G225)</f>
        <v/>
      </c>
      <c r="I225" s="89" t="str">
        <f>IF(A225="","",SUM(F$33:F225))</f>
        <v/>
      </c>
      <c r="J225" s="89" t="str">
        <f>IF(A225="","",SUM(G$33:G225))</f>
        <v/>
      </c>
      <c r="K225" s="78"/>
    </row>
    <row r="226" spans="1:11" x14ac:dyDescent="0.2">
      <c r="A226" s="87" t="str">
        <f t="shared" si="21"/>
        <v/>
      </c>
      <c r="B226" s="2" t="str">
        <f t="shared" si="22"/>
        <v/>
      </c>
      <c r="C226" s="5" t="str">
        <f t="shared" si="23"/>
        <v/>
      </c>
      <c r="D226" s="99" t="str">
        <f t="shared" si="24"/>
        <v/>
      </c>
      <c r="E226" s="77"/>
      <c r="F226" s="88" t="str">
        <f t="shared" si="25"/>
        <v/>
      </c>
      <c r="G226" s="88" t="str">
        <f t="shared" si="26"/>
        <v/>
      </c>
      <c r="H226" s="88" t="str">
        <f t="shared" si="27"/>
        <v/>
      </c>
      <c r="I226" s="89" t="str">
        <f>IF(A226="","",SUM(F$33:F226))</f>
        <v/>
      </c>
      <c r="J226" s="89" t="str">
        <f>IF(A226="","",SUM(G$33:G226))</f>
        <v/>
      </c>
      <c r="K226" s="78"/>
    </row>
    <row r="227" spans="1:11" x14ac:dyDescent="0.2">
      <c r="A227" s="87" t="str">
        <f t="shared" si="21"/>
        <v/>
      </c>
      <c r="B227" s="2" t="str">
        <f t="shared" si="22"/>
        <v/>
      </c>
      <c r="C227" s="5" t="str">
        <f t="shared" si="23"/>
        <v/>
      </c>
      <c r="D227" s="99" t="str">
        <f t="shared" si="24"/>
        <v/>
      </c>
      <c r="E227" s="77"/>
      <c r="F227" s="88" t="str">
        <f t="shared" si="25"/>
        <v/>
      </c>
      <c r="G227" s="88" t="str">
        <f t="shared" si="26"/>
        <v/>
      </c>
      <c r="H227" s="88" t="str">
        <f t="shared" si="27"/>
        <v/>
      </c>
      <c r="I227" s="89" t="str">
        <f>IF(A227="","",SUM(F$33:F227))</f>
        <v/>
      </c>
      <c r="J227" s="89" t="str">
        <f>IF(A227="","",SUM(G$33:G227))</f>
        <v/>
      </c>
      <c r="K227" s="78"/>
    </row>
    <row r="228" spans="1:11" x14ac:dyDescent="0.2">
      <c r="A228" s="87" t="str">
        <f t="shared" si="21"/>
        <v/>
      </c>
      <c r="B228" s="2" t="str">
        <f t="shared" si="22"/>
        <v/>
      </c>
      <c r="C228" s="5" t="str">
        <f t="shared" si="23"/>
        <v/>
      </c>
      <c r="D228" s="99" t="str">
        <f t="shared" si="24"/>
        <v/>
      </c>
      <c r="E228" s="77"/>
      <c r="F228" s="88" t="str">
        <f t="shared" si="25"/>
        <v/>
      </c>
      <c r="G228" s="88" t="str">
        <f t="shared" si="26"/>
        <v/>
      </c>
      <c r="H228" s="88" t="str">
        <f t="shared" si="27"/>
        <v/>
      </c>
      <c r="I228" s="89" t="str">
        <f>IF(A228="","",SUM(F$33:F228))</f>
        <v/>
      </c>
      <c r="J228" s="89" t="str">
        <f>IF(A228="","",SUM(G$33:G228))</f>
        <v/>
      </c>
      <c r="K228" s="78"/>
    </row>
    <row r="229" spans="1:11" x14ac:dyDescent="0.2">
      <c r="A229" s="87" t="str">
        <f t="shared" si="21"/>
        <v/>
      </c>
      <c r="B229" s="2" t="str">
        <f t="shared" si="22"/>
        <v/>
      </c>
      <c r="C229" s="5" t="str">
        <f t="shared" si="23"/>
        <v/>
      </c>
      <c r="D229" s="99" t="str">
        <f t="shared" si="24"/>
        <v/>
      </c>
      <c r="E229" s="77"/>
      <c r="F229" s="88" t="str">
        <f t="shared" si="25"/>
        <v/>
      </c>
      <c r="G229" s="88" t="str">
        <f t="shared" si="26"/>
        <v/>
      </c>
      <c r="H229" s="88" t="str">
        <f t="shared" si="27"/>
        <v/>
      </c>
      <c r="I229" s="89" t="str">
        <f>IF(A229="","",SUM(F$33:F229))</f>
        <v/>
      </c>
      <c r="J229" s="89" t="str">
        <f>IF(A229="","",SUM(G$33:G229))</f>
        <v/>
      </c>
      <c r="K229" s="78"/>
    </row>
    <row r="230" spans="1:11" x14ac:dyDescent="0.2">
      <c r="A230" s="87" t="str">
        <f t="shared" si="21"/>
        <v/>
      </c>
      <c r="B230" s="2" t="str">
        <f t="shared" si="22"/>
        <v/>
      </c>
      <c r="C230" s="5" t="str">
        <f t="shared" si="23"/>
        <v/>
      </c>
      <c r="D230" s="99" t="str">
        <f t="shared" si="24"/>
        <v/>
      </c>
      <c r="E230" s="77"/>
      <c r="F230" s="88" t="str">
        <f t="shared" si="25"/>
        <v/>
      </c>
      <c r="G230" s="88" t="str">
        <f t="shared" si="26"/>
        <v/>
      </c>
      <c r="H230" s="88" t="str">
        <f t="shared" si="27"/>
        <v/>
      </c>
      <c r="I230" s="89" t="str">
        <f>IF(A230="","",SUM(F$33:F230))</f>
        <v/>
      </c>
      <c r="J230" s="89" t="str">
        <f>IF(A230="","",SUM(G$33:G230))</f>
        <v/>
      </c>
      <c r="K230" s="78"/>
    </row>
    <row r="231" spans="1:11" x14ac:dyDescent="0.2">
      <c r="A231" s="87" t="str">
        <f t="shared" si="21"/>
        <v/>
      </c>
      <c r="B231" s="2" t="str">
        <f t="shared" si="22"/>
        <v/>
      </c>
      <c r="C231" s="5" t="str">
        <f t="shared" si="23"/>
        <v/>
      </c>
      <c r="D231" s="99" t="str">
        <f t="shared" si="24"/>
        <v/>
      </c>
      <c r="E231" s="77"/>
      <c r="F231" s="88" t="str">
        <f t="shared" si="25"/>
        <v/>
      </c>
      <c r="G231" s="88" t="str">
        <f t="shared" si="26"/>
        <v/>
      </c>
      <c r="H231" s="88" t="str">
        <f t="shared" si="27"/>
        <v/>
      </c>
      <c r="I231" s="89" t="str">
        <f>IF(A231="","",SUM(F$33:F231))</f>
        <v/>
      </c>
      <c r="J231" s="89" t="str">
        <f>IF(A231="","",SUM(G$33:G231))</f>
        <v/>
      </c>
      <c r="K231" s="78"/>
    </row>
    <row r="232" spans="1:11" x14ac:dyDescent="0.2">
      <c r="A232" s="87" t="str">
        <f t="shared" si="21"/>
        <v/>
      </c>
      <c r="B232" s="2" t="str">
        <f t="shared" si="22"/>
        <v/>
      </c>
      <c r="C232" s="5" t="str">
        <f t="shared" si="23"/>
        <v/>
      </c>
      <c r="D232" s="99" t="str">
        <f t="shared" si="24"/>
        <v/>
      </c>
      <c r="E232" s="77"/>
      <c r="F232" s="88" t="str">
        <f t="shared" si="25"/>
        <v/>
      </c>
      <c r="G232" s="88" t="str">
        <f t="shared" si="26"/>
        <v/>
      </c>
      <c r="H232" s="88" t="str">
        <f t="shared" si="27"/>
        <v/>
      </c>
      <c r="I232" s="89" t="str">
        <f>IF(A232="","",SUM(F$33:F232))</f>
        <v/>
      </c>
      <c r="J232" s="89" t="str">
        <f>IF(A232="","",SUM(G$33:G232))</f>
        <v/>
      </c>
      <c r="K232" s="78"/>
    </row>
    <row r="233" spans="1:11" x14ac:dyDescent="0.2">
      <c r="A233" s="87" t="str">
        <f t="shared" si="21"/>
        <v/>
      </c>
      <c r="B233" s="2" t="str">
        <f t="shared" si="22"/>
        <v/>
      </c>
      <c r="C233" s="5" t="str">
        <f t="shared" si="23"/>
        <v/>
      </c>
      <c r="D233" s="99" t="str">
        <f t="shared" si="24"/>
        <v/>
      </c>
      <c r="E233" s="77"/>
      <c r="F233" s="88" t="str">
        <f t="shared" si="25"/>
        <v/>
      </c>
      <c r="G233" s="88" t="str">
        <f t="shared" si="26"/>
        <v/>
      </c>
      <c r="H233" s="88" t="str">
        <f t="shared" si="27"/>
        <v/>
      </c>
      <c r="I233" s="89" t="str">
        <f>IF(A233="","",SUM(F$33:F233))</f>
        <v/>
      </c>
      <c r="J233" s="89" t="str">
        <f>IF(A233="","",SUM(G$33:G233))</f>
        <v/>
      </c>
      <c r="K233" s="78"/>
    </row>
    <row r="234" spans="1:11" x14ac:dyDescent="0.2">
      <c r="A234" s="87" t="str">
        <f t="shared" si="21"/>
        <v/>
      </c>
      <c r="B234" s="2" t="str">
        <f t="shared" si="22"/>
        <v/>
      </c>
      <c r="C234" s="5" t="str">
        <f t="shared" si="23"/>
        <v/>
      </c>
      <c r="D234" s="99" t="str">
        <f t="shared" si="24"/>
        <v/>
      </c>
      <c r="E234" s="77"/>
      <c r="F234" s="88" t="str">
        <f t="shared" si="25"/>
        <v/>
      </c>
      <c r="G234" s="88" t="str">
        <f t="shared" si="26"/>
        <v/>
      </c>
      <c r="H234" s="88" t="str">
        <f t="shared" si="27"/>
        <v/>
      </c>
      <c r="I234" s="89" t="str">
        <f>IF(A234="","",SUM(F$33:F234))</f>
        <v/>
      </c>
      <c r="J234" s="89" t="str">
        <f>IF(A234="","",SUM(G$33:G234))</f>
        <v/>
      </c>
      <c r="K234" s="78"/>
    </row>
    <row r="235" spans="1:11" x14ac:dyDescent="0.2">
      <c r="A235" s="87" t="str">
        <f t="shared" si="21"/>
        <v/>
      </c>
      <c r="B235" s="2" t="str">
        <f t="shared" si="22"/>
        <v/>
      </c>
      <c r="C235" s="5" t="str">
        <f t="shared" si="23"/>
        <v/>
      </c>
      <c r="D235" s="99" t="str">
        <f t="shared" si="24"/>
        <v/>
      </c>
      <c r="E235" s="77"/>
      <c r="F235" s="88" t="str">
        <f t="shared" si="25"/>
        <v/>
      </c>
      <c r="G235" s="88" t="str">
        <f t="shared" si="26"/>
        <v/>
      </c>
      <c r="H235" s="88" t="str">
        <f t="shared" si="27"/>
        <v/>
      </c>
      <c r="I235" s="89" t="str">
        <f>IF(A235="","",SUM(F$33:F235))</f>
        <v/>
      </c>
      <c r="J235" s="89" t="str">
        <f>IF(A235="","",SUM(G$33:G235))</f>
        <v/>
      </c>
      <c r="K235" s="78"/>
    </row>
    <row r="236" spans="1:11" x14ac:dyDescent="0.2">
      <c r="A236" s="87" t="str">
        <f t="shared" si="21"/>
        <v/>
      </c>
      <c r="B236" s="2" t="str">
        <f t="shared" si="22"/>
        <v/>
      </c>
      <c r="C236" s="5" t="str">
        <f t="shared" si="23"/>
        <v/>
      </c>
      <c r="D236" s="99" t="str">
        <f t="shared" si="24"/>
        <v/>
      </c>
      <c r="E236" s="77"/>
      <c r="F236" s="88" t="str">
        <f t="shared" si="25"/>
        <v/>
      </c>
      <c r="G236" s="88" t="str">
        <f t="shared" si="26"/>
        <v/>
      </c>
      <c r="H236" s="88" t="str">
        <f t="shared" si="27"/>
        <v/>
      </c>
      <c r="I236" s="89" t="str">
        <f>IF(A236="","",SUM(F$33:F236))</f>
        <v/>
      </c>
      <c r="J236" s="89" t="str">
        <f>IF(A236="","",SUM(G$33:G236))</f>
        <v/>
      </c>
      <c r="K236" s="78"/>
    </row>
    <row r="237" spans="1:11" x14ac:dyDescent="0.2">
      <c r="A237" s="87" t="str">
        <f t="shared" si="21"/>
        <v/>
      </c>
      <c r="B237" s="2" t="str">
        <f t="shared" si="22"/>
        <v/>
      </c>
      <c r="C237" s="5" t="str">
        <f t="shared" si="23"/>
        <v/>
      </c>
      <c r="D237" s="99" t="str">
        <f t="shared" si="24"/>
        <v/>
      </c>
      <c r="E237" s="77"/>
      <c r="F237" s="88" t="str">
        <f t="shared" si="25"/>
        <v/>
      </c>
      <c r="G237" s="88" t="str">
        <f t="shared" si="26"/>
        <v/>
      </c>
      <c r="H237" s="88" t="str">
        <f t="shared" si="27"/>
        <v/>
      </c>
      <c r="I237" s="89" t="str">
        <f>IF(A237="","",SUM(F$33:F237))</f>
        <v/>
      </c>
      <c r="J237" s="89" t="str">
        <f>IF(A237="","",SUM(G$33:G237))</f>
        <v/>
      </c>
      <c r="K237" s="78"/>
    </row>
    <row r="238" spans="1:11" x14ac:dyDescent="0.2">
      <c r="A238" s="87" t="str">
        <f t="shared" si="21"/>
        <v/>
      </c>
      <c r="B238" s="2" t="str">
        <f t="shared" si="22"/>
        <v/>
      </c>
      <c r="C238" s="5" t="str">
        <f t="shared" si="23"/>
        <v/>
      </c>
      <c r="D238" s="99" t="str">
        <f t="shared" si="24"/>
        <v/>
      </c>
      <c r="E238" s="77"/>
      <c r="F238" s="88" t="str">
        <f t="shared" si="25"/>
        <v/>
      </c>
      <c r="G238" s="88" t="str">
        <f t="shared" si="26"/>
        <v/>
      </c>
      <c r="H238" s="88" t="str">
        <f t="shared" si="27"/>
        <v/>
      </c>
      <c r="I238" s="89" t="str">
        <f>IF(A238="","",SUM(F$33:F238))</f>
        <v/>
      </c>
      <c r="J238" s="89" t="str">
        <f>IF(A238="","",SUM(G$33:G238))</f>
        <v/>
      </c>
      <c r="K238" s="78"/>
    </row>
    <row r="239" spans="1:11" x14ac:dyDescent="0.2">
      <c r="A239" s="87" t="str">
        <f t="shared" si="21"/>
        <v/>
      </c>
      <c r="B239" s="2" t="str">
        <f t="shared" si="22"/>
        <v/>
      </c>
      <c r="C239" s="5" t="str">
        <f t="shared" si="23"/>
        <v/>
      </c>
      <c r="D239" s="99" t="str">
        <f t="shared" si="24"/>
        <v/>
      </c>
      <c r="E239" s="77"/>
      <c r="F239" s="88" t="str">
        <f t="shared" si="25"/>
        <v/>
      </c>
      <c r="G239" s="88" t="str">
        <f t="shared" si="26"/>
        <v/>
      </c>
      <c r="H239" s="88" t="str">
        <f t="shared" si="27"/>
        <v/>
      </c>
      <c r="I239" s="89" t="str">
        <f>IF(A239="","",SUM(F$33:F239))</f>
        <v/>
      </c>
      <c r="J239" s="89" t="str">
        <f>IF(A239="","",SUM(G$33:G239))</f>
        <v/>
      </c>
      <c r="K239" s="78"/>
    </row>
    <row r="240" spans="1:11" x14ac:dyDescent="0.2">
      <c r="A240" s="87" t="str">
        <f t="shared" si="21"/>
        <v/>
      </c>
      <c r="B240" s="2" t="str">
        <f t="shared" si="22"/>
        <v/>
      </c>
      <c r="C240" s="5" t="str">
        <f t="shared" si="23"/>
        <v/>
      </c>
      <c r="D240" s="99" t="str">
        <f t="shared" si="24"/>
        <v/>
      </c>
      <c r="E240" s="77"/>
      <c r="F240" s="88" t="str">
        <f t="shared" si="25"/>
        <v/>
      </c>
      <c r="G240" s="88" t="str">
        <f t="shared" si="26"/>
        <v/>
      </c>
      <c r="H240" s="88" t="str">
        <f t="shared" si="27"/>
        <v/>
      </c>
      <c r="I240" s="89" t="str">
        <f>IF(A240="","",SUM(F$33:F240))</f>
        <v/>
      </c>
      <c r="J240" s="89" t="str">
        <f>IF(A240="","",SUM(G$33:G240))</f>
        <v/>
      </c>
      <c r="K240" s="78"/>
    </row>
    <row r="241" spans="1:11" x14ac:dyDescent="0.2">
      <c r="A241" s="87" t="str">
        <f t="shared" si="21"/>
        <v/>
      </c>
      <c r="B241" s="2" t="str">
        <f t="shared" si="22"/>
        <v/>
      </c>
      <c r="C241" s="5" t="str">
        <f t="shared" si="23"/>
        <v/>
      </c>
      <c r="D241" s="99" t="str">
        <f t="shared" si="24"/>
        <v/>
      </c>
      <c r="E241" s="77"/>
      <c r="F241" s="88" t="str">
        <f t="shared" si="25"/>
        <v/>
      </c>
      <c r="G241" s="88" t="str">
        <f t="shared" si="26"/>
        <v/>
      </c>
      <c r="H241" s="88" t="str">
        <f t="shared" si="27"/>
        <v/>
      </c>
      <c r="I241" s="89" t="str">
        <f>IF(A241="","",SUM(F$33:F241))</f>
        <v/>
      </c>
      <c r="J241" s="89" t="str">
        <f>IF(A241="","",SUM(G$33:G241))</f>
        <v/>
      </c>
      <c r="K241" s="78"/>
    </row>
    <row r="242" spans="1:11" x14ac:dyDescent="0.2">
      <c r="A242" s="87" t="str">
        <f t="shared" si="21"/>
        <v/>
      </c>
      <c r="B242" s="2" t="str">
        <f t="shared" si="22"/>
        <v/>
      </c>
      <c r="C242" s="5" t="str">
        <f t="shared" si="23"/>
        <v/>
      </c>
      <c r="D242" s="99" t="str">
        <f t="shared" si="24"/>
        <v/>
      </c>
      <c r="E242" s="77"/>
      <c r="F242" s="88" t="str">
        <f t="shared" si="25"/>
        <v/>
      </c>
      <c r="G242" s="88" t="str">
        <f t="shared" si="26"/>
        <v/>
      </c>
      <c r="H242" s="88" t="str">
        <f t="shared" si="27"/>
        <v/>
      </c>
      <c r="I242" s="89" t="str">
        <f>IF(A242="","",SUM(F$33:F242))</f>
        <v/>
      </c>
      <c r="J242" s="89" t="str">
        <f>IF(A242="","",SUM(G$33:G242))</f>
        <v/>
      </c>
      <c r="K242" s="78"/>
    </row>
    <row r="243" spans="1:11" x14ac:dyDescent="0.2">
      <c r="A243" s="87" t="str">
        <f t="shared" si="21"/>
        <v/>
      </c>
      <c r="B243" s="2" t="str">
        <f t="shared" si="22"/>
        <v/>
      </c>
      <c r="C243" s="5" t="str">
        <f t="shared" si="23"/>
        <v/>
      </c>
      <c r="D243" s="99" t="str">
        <f t="shared" si="24"/>
        <v/>
      </c>
      <c r="E243" s="77"/>
      <c r="F243" s="88" t="str">
        <f t="shared" si="25"/>
        <v/>
      </c>
      <c r="G243" s="88" t="str">
        <f t="shared" si="26"/>
        <v/>
      </c>
      <c r="H243" s="88" t="str">
        <f t="shared" si="27"/>
        <v/>
      </c>
      <c r="I243" s="89" t="str">
        <f>IF(A243="","",SUM(F$33:F243))</f>
        <v/>
      </c>
      <c r="J243" s="89" t="str">
        <f>IF(A243="","",SUM(G$33:G243))</f>
        <v/>
      </c>
      <c r="K243" s="78"/>
    </row>
    <row r="244" spans="1:11" x14ac:dyDescent="0.2">
      <c r="A244" s="87" t="str">
        <f t="shared" si="21"/>
        <v/>
      </c>
      <c r="B244" s="2" t="str">
        <f t="shared" si="22"/>
        <v/>
      </c>
      <c r="C244" s="5" t="str">
        <f t="shared" si="23"/>
        <v/>
      </c>
      <c r="D244" s="99" t="str">
        <f t="shared" si="24"/>
        <v/>
      </c>
      <c r="E244" s="77"/>
      <c r="F244" s="88" t="str">
        <f t="shared" si="25"/>
        <v/>
      </c>
      <c r="G244" s="88" t="str">
        <f t="shared" si="26"/>
        <v/>
      </c>
      <c r="H244" s="88" t="str">
        <f t="shared" si="27"/>
        <v/>
      </c>
      <c r="I244" s="89" t="str">
        <f>IF(A244="","",SUM(F$33:F244))</f>
        <v/>
      </c>
      <c r="J244" s="89" t="str">
        <f>IF(A244="","",SUM(G$33:G244))</f>
        <v/>
      </c>
      <c r="K244" s="78"/>
    </row>
    <row r="245" spans="1:11" x14ac:dyDescent="0.2">
      <c r="A245" s="87" t="str">
        <f t="shared" si="21"/>
        <v/>
      </c>
      <c r="B245" s="2" t="str">
        <f t="shared" si="22"/>
        <v/>
      </c>
      <c r="C245" s="5" t="str">
        <f t="shared" si="23"/>
        <v/>
      </c>
      <c r="D245" s="99" t="str">
        <f t="shared" si="24"/>
        <v/>
      </c>
      <c r="E245" s="77"/>
      <c r="F245" s="88" t="str">
        <f t="shared" si="25"/>
        <v/>
      </c>
      <c r="G245" s="88" t="str">
        <f t="shared" si="26"/>
        <v/>
      </c>
      <c r="H245" s="88" t="str">
        <f t="shared" si="27"/>
        <v/>
      </c>
      <c r="I245" s="89" t="str">
        <f>IF(A245="","",SUM(F$33:F245))</f>
        <v/>
      </c>
      <c r="J245" s="89" t="str">
        <f>IF(A245="","",SUM(G$33:G245))</f>
        <v/>
      </c>
      <c r="K245" s="78"/>
    </row>
    <row r="246" spans="1:11" x14ac:dyDescent="0.2">
      <c r="A246" s="87" t="str">
        <f t="shared" si="21"/>
        <v/>
      </c>
      <c r="B246" s="2" t="str">
        <f t="shared" si="22"/>
        <v/>
      </c>
      <c r="C246" s="5" t="str">
        <f t="shared" si="23"/>
        <v/>
      </c>
      <c r="D246" s="99" t="str">
        <f t="shared" si="24"/>
        <v/>
      </c>
      <c r="E246" s="77"/>
      <c r="F246" s="88" t="str">
        <f t="shared" si="25"/>
        <v/>
      </c>
      <c r="G246" s="88" t="str">
        <f t="shared" si="26"/>
        <v/>
      </c>
      <c r="H246" s="88" t="str">
        <f t="shared" si="27"/>
        <v/>
      </c>
      <c r="I246" s="89" t="str">
        <f>IF(A246="","",SUM(F$33:F246))</f>
        <v/>
      </c>
      <c r="J246" s="89" t="str">
        <f>IF(A246="","",SUM(G$33:G246))</f>
        <v/>
      </c>
      <c r="K246" s="78"/>
    </row>
    <row r="247" spans="1:11" x14ac:dyDescent="0.2">
      <c r="A247" s="87" t="str">
        <f t="shared" si="21"/>
        <v/>
      </c>
      <c r="B247" s="2" t="str">
        <f t="shared" si="22"/>
        <v/>
      </c>
      <c r="C247" s="5" t="str">
        <f t="shared" si="23"/>
        <v/>
      </c>
      <c r="D247" s="99" t="str">
        <f t="shared" si="24"/>
        <v/>
      </c>
      <c r="E247" s="77"/>
      <c r="F247" s="88" t="str">
        <f t="shared" si="25"/>
        <v/>
      </c>
      <c r="G247" s="88" t="str">
        <f t="shared" si="26"/>
        <v/>
      </c>
      <c r="H247" s="88" t="str">
        <f t="shared" si="27"/>
        <v/>
      </c>
      <c r="I247" s="89" t="str">
        <f>IF(A247="","",SUM(F$33:F247))</f>
        <v/>
      </c>
      <c r="J247" s="89" t="str">
        <f>IF(A247="","",SUM(G$33:G247))</f>
        <v/>
      </c>
      <c r="K247" s="78"/>
    </row>
    <row r="248" spans="1:11" x14ac:dyDescent="0.2">
      <c r="A248" s="87" t="str">
        <f t="shared" si="21"/>
        <v/>
      </c>
      <c r="B248" s="2" t="str">
        <f t="shared" si="22"/>
        <v/>
      </c>
      <c r="C248" s="5" t="str">
        <f t="shared" si="23"/>
        <v/>
      </c>
      <c r="D248" s="99" t="str">
        <f t="shared" si="24"/>
        <v/>
      </c>
      <c r="E248" s="77"/>
      <c r="F248" s="88" t="str">
        <f t="shared" si="25"/>
        <v/>
      </c>
      <c r="G248" s="88" t="str">
        <f t="shared" si="26"/>
        <v/>
      </c>
      <c r="H248" s="88" t="str">
        <f t="shared" si="27"/>
        <v/>
      </c>
      <c r="I248" s="89" t="str">
        <f>IF(A248="","",SUM(F$33:F248))</f>
        <v/>
      </c>
      <c r="J248" s="89" t="str">
        <f>IF(A248="","",SUM(G$33:G248))</f>
        <v/>
      </c>
      <c r="K248" s="78"/>
    </row>
    <row r="249" spans="1:11" x14ac:dyDescent="0.2">
      <c r="A249" s="87" t="str">
        <f t="shared" si="21"/>
        <v/>
      </c>
      <c r="B249" s="2" t="str">
        <f t="shared" si="22"/>
        <v/>
      </c>
      <c r="C249" s="5" t="str">
        <f t="shared" si="23"/>
        <v/>
      </c>
      <c r="D249" s="99" t="str">
        <f t="shared" si="24"/>
        <v/>
      </c>
      <c r="E249" s="77"/>
      <c r="F249" s="88" t="str">
        <f t="shared" si="25"/>
        <v/>
      </c>
      <c r="G249" s="88" t="str">
        <f t="shared" si="26"/>
        <v/>
      </c>
      <c r="H249" s="88" t="str">
        <f t="shared" si="27"/>
        <v/>
      </c>
      <c r="I249" s="89" t="str">
        <f>IF(A249="","",SUM(F$33:F249))</f>
        <v/>
      </c>
      <c r="J249" s="89" t="str">
        <f>IF(A249="","",SUM(G$33:G249))</f>
        <v/>
      </c>
      <c r="K249" s="78"/>
    </row>
    <row r="250" spans="1:11" x14ac:dyDescent="0.2">
      <c r="A250" s="87" t="str">
        <f t="shared" si="21"/>
        <v/>
      </c>
      <c r="B250" s="2" t="str">
        <f t="shared" si="22"/>
        <v/>
      </c>
      <c r="C250" s="5" t="str">
        <f t="shared" si="23"/>
        <v/>
      </c>
      <c r="D250" s="99" t="str">
        <f t="shared" si="24"/>
        <v/>
      </c>
      <c r="E250" s="77"/>
      <c r="F250" s="88" t="str">
        <f t="shared" si="25"/>
        <v/>
      </c>
      <c r="G250" s="88" t="str">
        <f t="shared" si="26"/>
        <v/>
      </c>
      <c r="H250" s="88" t="str">
        <f t="shared" si="27"/>
        <v/>
      </c>
      <c r="I250" s="89" t="str">
        <f>IF(A250="","",SUM(F$33:F250))</f>
        <v/>
      </c>
      <c r="J250" s="89" t="str">
        <f>IF(A250="","",SUM(G$33:G250))</f>
        <v/>
      </c>
      <c r="K250" s="78"/>
    </row>
    <row r="251" spans="1:11" x14ac:dyDescent="0.2">
      <c r="A251" s="87" t="str">
        <f t="shared" si="21"/>
        <v/>
      </c>
      <c r="B251" s="2" t="str">
        <f t="shared" si="22"/>
        <v/>
      </c>
      <c r="C251" s="5" t="str">
        <f t="shared" si="23"/>
        <v/>
      </c>
      <c r="D251" s="99" t="str">
        <f t="shared" si="24"/>
        <v/>
      </c>
      <c r="E251" s="77"/>
      <c r="F251" s="88" t="str">
        <f t="shared" si="25"/>
        <v/>
      </c>
      <c r="G251" s="88" t="str">
        <f t="shared" si="26"/>
        <v/>
      </c>
      <c r="H251" s="88" t="str">
        <f t="shared" si="27"/>
        <v/>
      </c>
      <c r="I251" s="89" t="str">
        <f>IF(A251="","",SUM(F$33:F251))</f>
        <v/>
      </c>
      <c r="J251" s="89" t="str">
        <f>IF(A251="","",SUM(G$33:G251))</f>
        <v/>
      </c>
      <c r="K251" s="78"/>
    </row>
    <row r="252" spans="1:11" x14ac:dyDescent="0.2">
      <c r="A252" s="87" t="str">
        <f t="shared" si="21"/>
        <v/>
      </c>
      <c r="B252" s="2" t="str">
        <f t="shared" si="22"/>
        <v/>
      </c>
      <c r="C252" s="5" t="str">
        <f t="shared" si="23"/>
        <v/>
      </c>
      <c r="D252" s="99" t="str">
        <f t="shared" si="24"/>
        <v/>
      </c>
      <c r="E252" s="77"/>
      <c r="F252" s="88" t="str">
        <f t="shared" si="25"/>
        <v/>
      </c>
      <c r="G252" s="88" t="str">
        <f t="shared" si="26"/>
        <v/>
      </c>
      <c r="H252" s="88" t="str">
        <f t="shared" si="27"/>
        <v/>
      </c>
      <c r="I252" s="89" t="str">
        <f>IF(A252="","",SUM(F$33:F252))</f>
        <v/>
      </c>
      <c r="J252" s="89" t="str">
        <f>IF(A252="","",SUM(G$33:G252))</f>
        <v/>
      </c>
      <c r="K252" s="78"/>
    </row>
    <row r="253" spans="1:11" x14ac:dyDescent="0.2">
      <c r="A253" s="87" t="str">
        <f t="shared" si="21"/>
        <v/>
      </c>
      <c r="B253" s="2" t="str">
        <f t="shared" si="22"/>
        <v/>
      </c>
      <c r="C253" s="5" t="str">
        <f t="shared" si="23"/>
        <v/>
      </c>
      <c r="D253" s="99" t="str">
        <f t="shared" si="24"/>
        <v/>
      </c>
      <c r="E253" s="77"/>
      <c r="F253" s="88" t="str">
        <f t="shared" si="25"/>
        <v/>
      </c>
      <c r="G253" s="88" t="str">
        <f t="shared" si="26"/>
        <v/>
      </c>
      <c r="H253" s="88" t="str">
        <f t="shared" si="27"/>
        <v/>
      </c>
      <c r="I253" s="89" t="str">
        <f>IF(A253="","",SUM(F$33:F253))</f>
        <v/>
      </c>
      <c r="J253" s="89" t="str">
        <f>IF(A253="","",SUM(G$33:G253))</f>
        <v/>
      </c>
      <c r="K253" s="78"/>
    </row>
    <row r="254" spans="1:11" x14ac:dyDescent="0.2">
      <c r="A254" s="87" t="str">
        <f t="shared" si="21"/>
        <v/>
      </c>
      <c r="B254" s="2" t="str">
        <f t="shared" si="22"/>
        <v/>
      </c>
      <c r="C254" s="5" t="str">
        <f t="shared" si="23"/>
        <v/>
      </c>
      <c r="D254" s="99" t="str">
        <f t="shared" si="24"/>
        <v/>
      </c>
      <c r="E254" s="77"/>
      <c r="F254" s="88" t="str">
        <f t="shared" si="25"/>
        <v/>
      </c>
      <c r="G254" s="88" t="str">
        <f t="shared" si="26"/>
        <v/>
      </c>
      <c r="H254" s="88" t="str">
        <f t="shared" si="27"/>
        <v/>
      </c>
      <c r="I254" s="89" t="str">
        <f>IF(A254="","",SUM(F$33:F254))</f>
        <v/>
      </c>
      <c r="J254" s="89" t="str">
        <f>IF(A254="","",SUM(G$33:G254))</f>
        <v/>
      </c>
      <c r="K254" s="78"/>
    </row>
    <row r="255" spans="1:11" x14ac:dyDescent="0.2">
      <c r="A255" s="87" t="str">
        <f t="shared" si="21"/>
        <v/>
      </c>
      <c r="B255" s="2" t="str">
        <f t="shared" si="22"/>
        <v/>
      </c>
      <c r="C255" s="5" t="str">
        <f t="shared" si="23"/>
        <v/>
      </c>
      <c r="D255" s="99" t="str">
        <f t="shared" si="24"/>
        <v/>
      </c>
      <c r="E255" s="77"/>
      <c r="F255" s="88" t="str">
        <f t="shared" si="25"/>
        <v/>
      </c>
      <c r="G255" s="88" t="str">
        <f t="shared" si="26"/>
        <v/>
      </c>
      <c r="H255" s="88" t="str">
        <f t="shared" si="27"/>
        <v/>
      </c>
      <c r="I255" s="89" t="str">
        <f>IF(A255="","",SUM(F$33:F255))</f>
        <v/>
      </c>
      <c r="J255" s="89" t="str">
        <f>IF(A255="","",SUM(G$33:G255))</f>
        <v/>
      </c>
      <c r="K255" s="78"/>
    </row>
    <row r="256" spans="1:11" x14ac:dyDescent="0.2">
      <c r="A256" s="87" t="str">
        <f t="shared" si="21"/>
        <v/>
      </c>
      <c r="B256" s="2" t="str">
        <f t="shared" si="22"/>
        <v/>
      </c>
      <c r="C256" s="5" t="str">
        <f t="shared" si="23"/>
        <v/>
      </c>
      <c r="D256" s="99" t="str">
        <f t="shared" si="24"/>
        <v/>
      </c>
      <c r="E256" s="77"/>
      <c r="F256" s="88" t="str">
        <f t="shared" si="25"/>
        <v/>
      </c>
      <c r="G256" s="88" t="str">
        <f t="shared" si="26"/>
        <v/>
      </c>
      <c r="H256" s="88" t="str">
        <f t="shared" si="27"/>
        <v/>
      </c>
      <c r="I256" s="89" t="str">
        <f>IF(A256="","",SUM(F$33:F256))</f>
        <v/>
      </c>
      <c r="J256" s="89" t="str">
        <f>IF(A256="","",SUM(G$33:G256))</f>
        <v/>
      </c>
      <c r="K256" s="78"/>
    </row>
    <row r="257" spans="1:11" x14ac:dyDescent="0.2">
      <c r="A257" s="87" t="str">
        <f t="shared" ref="A257:A276" si="28">IF(A256&gt;=nper,"",A256+1)</f>
        <v/>
      </c>
      <c r="B257" s="2" t="str">
        <f t="shared" si="22"/>
        <v/>
      </c>
      <c r="C257" s="5" t="str">
        <f t="shared" si="23"/>
        <v/>
      </c>
      <c r="D257" s="99" t="str">
        <f t="shared" si="24"/>
        <v/>
      </c>
      <c r="E257" s="77"/>
      <c r="F257" s="88" t="str">
        <f t="shared" si="25"/>
        <v/>
      </c>
      <c r="G257" s="88" t="str">
        <f t="shared" si="26"/>
        <v/>
      </c>
      <c r="H257" s="88" t="str">
        <f t="shared" si="27"/>
        <v/>
      </c>
      <c r="I257" s="89" t="str">
        <f>IF(A257="","",SUM(F$33:F257))</f>
        <v/>
      </c>
      <c r="J257" s="89" t="str">
        <f>IF(A257="","",SUM(G$33:G257))</f>
        <v/>
      </c>
      <c r="K257" s="78"/>
    </row>
    <row r="258" spans="1:11" x14ac:dyDescent="0.2">
      <c r="A258" s="87" t="str">
        <f t="shared" si="28"/>
        <v/>
      </c>
      <c r="B258" s="2" t="str">
        <f t="shared" si="22"/>
        <v/>
      </c>
      <c r="C258" s="5" t="str">
        <f t="shared" si="23"/>
        <v/>
      </c>
      <c r="D258" s="99" t="str">
        <f t="shared" si="24"/>
        <v/>
      </c>
      <c r="E258" s="77"/>
      <c r="F258" s="88" t="str">
        <f t="shared" si="25"/>
        <v/>
      </c>
      <c r="G258" s="88" t="str">
        <f t="shared" si="26"/>
        <v/>
      </c>
      <c r="H258" s="88" t="str">
        <f t="shared" si="27"/>
        <v/>
      </c>
      <c r="I258" s="89" t="str">
        <f>IF(A258="","",SUM(F$33:F258))</f>
        <v/>
      </c>
      <c r="J258" s="89" t="str">
        <f>IF(A258="","",SUM(G$33:G258))</f>
        <v/>
      </c>
      <c r="K258" s="78"/>
    </row>
    <row r="259" spans="1:11" x14ac:dyDescent="0.2">
      <c r="A259" s="87" t="str">
        <f t="shared" si="28"/>
        <v/>
      </c>
      <c r="B259" s="2" t="str">
        <f t="shared" si="22"/>
        <v/>
      </c>
      <c r="C259" s="5" t="str">
        <f t="shared" si="23"/>
        <v/>
      </c>
      <c r="D259" s="99" t="str">
        <f t="shared" si="24"/>
        <v/>
      </c>
      <c r="E259" s="77"/>
      <c r="F259" s="88" t="str">
        <f t="shared" si="25"/>
        <v/>
      </c>
      <c r="G259" s="88" t="str">
        <f t="shared" si="26"/>
        <v/>
      </c>
      <c r="H259" s="88" t="str">
        <f t="shared" si="27"/>
        <v/>
      </c>
      <c r="I259" s="89" t="str">
        <f>IF(A259="","",SUM(F$33:F259))</f>
        <v/>
      </c>
      <c r="J259" s="89" t="str">
        <f>IF(A259="","",SUM(G$33:G259))</f>
        <v/>
      </c>
      <c r="K259" s="78"/>
    </row>
    <row r="260" spans="1:11" x14ac:dyDescent="0.2">
      <c r="A260" s="87" t="str">
        <f t="shared" si="28"/>
        <v/>
      </c>
      <c r="B260" s="2" t="str">
        <f t="shared" si="22"/>
        <v/>
      </c>
      <c r="C260" s="5" t="str">
        <f t="shared" si="23"/>
        <v/>
      </c>
      <c r="D260" s="99" t="str">
        <f t="shared" si="24"/>
        <v/>
      </c>
      <c r="E260" s="77"/>
      <c r="F260" s="88" t="str">
        <f t="shared" si="25"/>
        <v/>
      </c>
      <c r="G260" s="88" t="str">
        <f t="shared" si="26"/>
        <v/>
      </c>
      <c r="H260" s="88" t="str">
        <f t="shared" si="27"/>
        <v/>
      </c>
      <c r="I260" s="89" t="str">
        <f>IF(A260="","",SUM(F$33:F260))</f>
        <v/>
      </c>
      <c r="J260" s="89" t="str">
        <f>IF(A260="","",SUM(G$33:G260))</f>
        <v/>
      </c>
      <c r="K260" s="78"/>
    </row>
    <row r="261" spans="1:11" x14ac:dyDescent="0.2">
      <c r="A261" s="87" t="str">
        <f t="shared" si="28"/>
        <v/>
      </c>
      <c r="B261" s="2" t="str">
        <f t="shared" si="22"/>
        <v/>
      </c>
      <c r="C261" s="5" t="str">
        <f t="shared" si="23"/>
        <v/>
      </c>
      <c r="D261" s="99" t="str">
        <f t="shared" si="24"/>
        <v/>
      </c>
      <c r="E261" s="77"/>
      <c r="F261" s="88" t="str">
        <f t="shared" si="25"/>
        <v/>
      </c>
      <c r="G261" s="88" t="str">
        <f t="shared" si="26"/>
        <v/>
      </c>
      <c r="H261" s="88" t="str">
        <f t="shared" si="27"/>
        <v/>
      </c>
      <c r="I261" s="89" t="str">
        <f>IF(A261="","",SUM(F$33:F261))</f>
        <v/>
      </c>
      <c r="J261" s="89" t="str">
        <f>IF(A261="","",SUM(G$33:G261))</f>
        <v/>
      </c>
      <c r="K261" s="78"/>
    </row>
    <row r="262" spans="1:11" x14ac:dyDescent="0.2">
      <c r="A262" s="87" t="str">
        <f t="shared" si="28"/>
        <v/>
      </c>
      <c r="B262" s="2" t="str">
        <f t="shared" si="22"/>
        <v/>
      </c>
      <c r="C262" s="5" t="str">
        <f t="shared" si="23"/>
        <v/>
      </c>
      <c r="D262" s="99" t="str">
        <f t="shared" si="24"/>
        <v/>
      </c>
      <c r="E262" s="77"/>
      <c r="F262" s="88" t="str">
        <f t="shared" si="25"/>
        <v/>
      </c>
      <c r="G262" s="88" t="str">
        <f t="shared" si="26"/>
        <v/>
      </c>
      <c r="H262" s="88" t="str">
        <f t="shared" si="27"/>
        <v/>
      </c>
      <c r="I262" s="89" t="str">
        <f>IF(A262="","",SUM(F$33:F262))</f>
        <v/>
      </c>
      <c r="J262" s="89" t="str">
        <f>IF(A262="","",SUM(G$33:G262))</f>
        <v/>
      </c>
      <c r="K262" s="78"/>
    </row>
    <row r="263" spans="1:11" x14ac:dyDescent="0.2">
      <c r="A263" s="87" t="str">
        <f t="shared" si="28"/>
        <v/>
      </c>
      <c r="B263" s="2" t="str">
        <f t="shared" si="22"/>
        <v/>
      </c>
      <c r="C263" s="5" t="str">
        <f t="shared" si="23"/>
        <v/>
      </c>
      <c r="D263" s="99" t="str">
        <f t="shared" si="24"/>
        <v/>
      </c>
      <c r="E263" s="77"/>
      <c r="F263" s="88" t="str">
        <f t="shared" si="25"/>
        <v/>
      </c>
      <c r="G263" s="88" t="str">
        <f t="shared" si="26"/>
        <v/>
      </c>
      <c r="H263" s="88" t="str">
        <f t="shared" si="27"/>
        <v/>
      </c>
      <c r="I263" s="89" t="str">
        <f>IF(A263="","",SUM(F$33:F263))</f>
        <v/>
      </c>
      <c r="J263" s="89" t="str">
        <f>IF(A263="","",SUM(G$33:G263))</f>
        <v/>
      </c>
      <c r="K263" s="78"/>
    </row>
    <row r="264" spans="1:11" x14ac:dyDescent="0.2">
      <c r="A264" s="87" t="str">
        <f t="shared" si="28"/>
        <v/>
      </c>
      <c r="B264" s="2" t="str">
        <f t="shared" si="22"/>
        <v/>
      </c>
      <c r="C264" s="5" t="str">
        <f t="shared" si="23"/>
        <v/>
      </c>
      <c r="D264" s="99" t="str">
        <f t="shared" si="24"/>
        <v/>
      </c>
      <c r="E264" s="77"/>
      <c r="F264" s="88" t="str">
        <f t="shared" si="25"/>
        <v/>
      </c>
      <c r="G264" s="88" t="str">
        <f t="shared" si="26"/>
        <v/>
      </c>
      <c r="H264" s="88" t="str">
        <f t="shared" si="27"/>
        <v/>
      </c>
      <c r="I264" s="89" t="str">
        <f>IF(A264="","",SUM(F$33:F264))</f>
        <v/>
      </c>
      <c r="J264" s="89" t="str">
        <f>IF(A264="","",SUM(G$33:G264))</f>
        <v/>
      </c>
      <c r="K264" s="78"/>
    </row>
    <row r="265" spans="1:11" x14ac:dyDescent="0.2">
      <c r="A265" s="87" t="str">
        <f t="shared" si="28"/>
        <v/>
      </c>
      <c r="B265" s="2" t="str">
        <f t="shared" si="22"/>
        <v/>
      </c>
      <c r="C265" s="5" t="str">
        <f t="shared" si="23"/>
        <v/>
      </c>
      <c r="D265" s="99" t="str">
        <f t="shared" si="24"/>
        <v/>
      </c>
      <c r="E265" s="77"/>
      <c r="F265" s="88" t="str">
        <f t="shared" si="25"/>
        <v/>
      </c>
      <c r="G265" s="88" t="str">
        <f t="shared" si="26"/>
        <v/>
      </c>
      <c r="H265" s="88" t="str">
        <f t="shared" si="27"/>
        <v/>
      </c>
      <c r="I265" s="89" t="str">
        <f>IF(A265="","",SUM(F$33:F265))</f>
        <v/>
      </c>
      <c r="J265" s="89" t="str">
        <f>IF(A265="","",SUM(G$33:G265))</f>
        <v/>
      </c>
      <c r="K265" s="78"/>
    </row>
    <row r="266" spans="1:11" x14ac:dyDescent="0.2">
      <c r="A266" s="87" t="str">
        <f t="shared" si="28"/>
        <v/>
      </c>
      <c r="B266" s="2" t="str">
        <f t="shared" si="22"/>
        <v/>
      </c>
      <c r="C266" s="5" t="str">
        <f t="shared" si="23"/>
        <v/>
      </c>
      <c r="D266" s="99" t="str">
        <f t="shared" si="24"/>
        <v/>
      </c>
      <c r="E266" s="77"/>
      <c r="F266" s="88" t="str">
        <f t="shared" si="25"/>
        <v/>
      </c>
      <c r="G266" s="88" t="str">
        <f t="shared" si="26"/>
        <v/>
      </c>
      <c r="H266" s="88" t="str">
        <f t="shared" si="27"/>
        <v/>
      </c>
      <c r="I266" s="89" t="str">
        <f>IF(A266="","",SUM(F$33:F266))</f>
        <v/>
      </c>
      <c r="J266" s="89" t="str">
        <f>IF(A266="","",SUM(G$33:G266))</f>
        <v/>
      </c>
      <c r="K266" s="78"/>
    </row>
    <row r="267" spans="1:11" x14ac:dyDescent="0.2">
      <c r="A267" s="87" t="str">
        <f t="shared" si="28"/>
        <v/>
      </c>
      <c r="B267" s="2" t="str">
        <f t="shared" si="22"/>
        <v/>
      </c>
      <c r="C267" s="5" t="str">
        <f t="shared" si="23"/>
        <v/>
      </c>
      <c r="D267" s="99" t="str">
        <f t="shared" si="24"/>
        <v/>
      </c>
      <c r="E267" s="77"/>
      <c r="F267" s="88" t="str">
        <f t="shared" si="25"/>
        <v/>
      </c>
      <c r="G267" s="88" t="str">
        <f t="shared" si="26"/>
        <v/>
      </c>
      <c r="H267" s="88" t="str">
        <f t="shared" si="27"/>
        <v/>
      </c>
      <c r="I267" s="89" t="str">
        <f>IF(A267="","",SUM(F$33:F267))</f>
        <v/>
      </c>
      <c r="J267" s="89" t="str">
        <f>IF(A267="","",SUM(G$33:G267))</f>
        <v/>
      </c>
      <c r="K267" s="78"/>
    </row>
    <row r="268" spans="1:11" x14ac:dyDescent="0.2">
      <c r="A268" s="87" t="str">
        <f t="shared" si="28"/>
        <v/>
      </c>
      <c r="B268" s="2" t="str">
        <f t="shared" si="22"/>
        <v/>
      </c>
      <c r="C268" s="5" t="str">
        <f t="shared" si="23"/>
        <v/>
      </c>
      <c r="D268" s="99" t="str">
        <f t="shared" si="24"/>
        <v/>
      </c>
      <c r="E268" s="77"/>
      <c r="F268" s="88" t="str">
        <f t="shared" si="25"/>
        <v/>
      </c>
      <c r="G268" s="88" t="str">
        <f t="shared" si="26"/>
        <v/>
      </c>
      <c r="H268" s="88" t="str">
        <f t="shared" si="27"/>
        <v/>
      </c>
      <c r="I268" s="89" t="str">
        <f>IF(A268="","",SUM(F$33:F268))</f>
        <v/>
      </c>
      <c r="J268" s="89" t="str">
        <f>IF(A268="","",SUM(G$33:G268))</f>
        <v/>
      </c>
      <c r="K268" s="78"/>
    </row>
    <row r="269" spans="1:11" x14ac:dyDescent="0.2">
      <c r="A269" s="87" t="str">
        <f t="shared" si="28"/>
        <v/>
      </c>
      <c r="B269" s="2" t="str">
        <f t="shared" si="22"/>
        <v/>
      </c>
      <c r="C269" s="5" t="str">
        <f t="shared" si="23"/>
        <v/>
      </c>
      <c r="D269" s="99" t="str">
        <f t="shared" si="24"/>
        <v/>
      </c>
      <c r="E269" s="77"/>
      <c r="F269" s="88" t="str">
        <f t="shared" si="25"/>
        <v/>
      </c>
      <c r="G269" s="88" t="str">
        <f t="shared" si="26"/>
        <v/>
      </c>
      <c r="H269" s="88" t="str">
        <f t="shared" si="27"/>
        <v/>
      </c>
      <c r="I269" s="89" t="str">
        <f>IF(A269="","",SUM(F$33:F269))</f>
        <v/>
      </c>
      <c r="J269" s="89" t="str">
        <f>IF(A269="","",SUM(G$33:G269))</f>
        <v/>
      </c>
      <c r="K269" s="78"/>
    </row>
    <row r="270" spans="1:11" x14ac:dyDescent="0.2">
      <c r="A270" s="87" t="str">
        <f t="shared" si="28"/>
        <v/>
      </c>
      <c r="B270" s="2" t="str">
        <f t="shared" si="22"/>
        <v/>
      </c>
      <c r="C270" s="5" t="str">
        <f t="shared" si="23"/>
        <v/>
      </c>
      <c r="D270" s="99" t="str">
        <f t="shared" si="24"/>
        <v/>
      </c>
      <c r="E270" s="77"/>
      <c r="F270" s="88" t="str">
        <f t="shared" si="25"/>
        <v/>
      </c>
      <c r="G270" s="88" t="str">
        <f t="shared" si="26"/>
        <v/>
      </c>
      <c r="H270" s="88" t="str">
        <f t="shared" si="27"/>
        <v/>
      </c>
      <c r="I270" s="89" t="str">
        <f>IF(A270="","",SUM(F$33:F270))</f>
        <v/>
      </c>
      <c r="J270" s="89" t="str">
        <f>IF(A270="","",SUM(G$33:G270))</f>
        <v/>
      </c>
      <c r="K270" s="78"/>
    </row>
    <row r="271" spans="1:11" x14ac:dyDescent="0.2">
      <c r="A271" s="87" t="str">
        <f t="shared" si="28"/>
        <v/>
      </c>
      <c r="B271" s="2" t="str">
        <f t="shared" si="22"/>
        <v/>
      </c>
      <c r="C271" s="5" t="str">
        <f t="shared" si="23"/>
        <v/>
      </c>
      <c r="D271" s="99" t="str">
        <f t="shared" si="24"/>
        <v/>
      </c>
      <c r="E271" s="77"/>
      <c r="F271" s="88" t="str">
        <f t="shared" si="25"/>
        <v/>
      </c>
      <c r="G271" s="88" t="str">
        <f t="shared" si="26"/>
        <v/>
      </c>
      <c r="H271" s="88" t="str">
        <f t="shared" si="27"/>
        <v/>
      </c>
      <c r="I271" s="89" t="str">
        <f>IF(A271="","",SUM(F$33:F271))</f>
        <v/>
      </c>
      <c r="J271" s="89" t="str">
        <f>IF(A271="","",SUM(G$33:G271))</f>
        <v/>
      </c>
      <c r="K271" s="78"/>
    </row>
    <row r="272" spans="1:11" x14ac:dyDescent="0.2">
      <c r="A272" s="87" t="str">
        <f t="shared" si="28"/>
        <v/>
      </c>
      <c r="B272" s="2" t="str">
        <f t="shared" si="22"/>
        <v/>
      </c>
      <c r="C272" s="5" t="str">
        <f t="shared" si="23"/>
        <v/>
      </c>
      <c r="D272" s="99" t="str">
        <f t="shared" si="24"/>
        <v/>
      </c>
      <c r="E272" s="77"/>
      <c r="F272" s="88" t="str">
        <f t="shared" si="25"/>
        <v/>
      </c>
      <c r="G272" s="88" t="str">
        <f t="shared" si="26"/>
        <v/>
      </c>
      <c r="H272" s="88" t="str">
        <f t="shared" si="27"/>
        <v/>
      </c>
      <c r="I272" s="89" t="str">
        <f>IF(A272="","",SUM(F$33:F272))</f>
        <v/>
      </c>
      <c r="J272" s="89" t="str">
        <f>IF(A272="","",SUM(G$33:G272))</f>
        <v/>
      </c>
      <c r="K272" s="78"/>
    </row>
    <row r="273" spans="1:11" x14ac:dyDescent="0.2">
      <c r="A273" s="87" t="str">
        <f t="shared" si="28"/>
        <v/>
      </c>
      <c r="B273" s="2" t="str">
        <f t="shared" si="22"/>
        <v/>
      </c>
      <c r="C273" s="5" t="str">
        <f t="shared" si="23"/>
        <v/>
      </c>
      <c r="D273" s="99" t="str">
        <f t="shared" si="24"/>
        <v/>
      </c>
      <c r="E273" s="77"/>
      <c r="F273" s="88" t="str">
        <f t="shared" si="25"/>
        <v/>
      </c>
      <c r="G273" s="88" t="str">
        <f t="shared" si="26"/>
        <v/>
      </c>
      <c r="H273" s="88" t="str">
        <f t="shared" si="27"/>
        <v/>
      </c>
      <c r="I273" s="89" t="str">
        <f>IF(A273="","",SUM(F$33:F273))</f>
        <v/>
      </c>
      <c r="J273" s="89" t="str">
        <f>IF(A273="","",SUM(G$33:G273))</f>
        <v/>
      </c>
      <c r="K273" s="78"/>
    </row>
    <row r="274" spans="1:11" x14ac:dyDescent="0.2">
      <c r="A274" s="87" t="str">
        <f t="shared" si="28"/>
        <v/>
      </c>
      <c r="B274" s="2" t="str">
        <f t="shared" si="22"/>
        <v/>
      </c>
      <c r="C274" s="5" t="str">
        <f t="shared" si="23"/>
        <v/>
      </c>
      <c r="D274" s="99" t="str">
        <f t="shared" si="24"/>
        <v/>
      </c>
      <c r="E274" s="77"/>
      <c r="F274" s="88" t="str">
        <f t="shared" si="25"/>
        <v/>
      </c>
      <c r="G274" s="88" t="str">
        <f t="shared" si="26"/>
        <v/>
      </c>
      <c r="H274" s="88" t="str">
        <f t="shared" si="27"/>
        <v/>
      </c>
      <c r="I274" s="89" t="str">
        <f>IF(A274="","",SUM(F$33:F274))</f>
        <v/>
      </c>
      <c r="J274" s="89" t="str">
        <f>IF(A274="","",SUM(G$33:G274))</f>
        <v/>
      </c>
      <c r="K274" s="78"/>
    </row>
    <row r="275" spans="1:11" x14ac:dyDescent="0.2">
      <c r="A275" s="87" t="str">
        <f t="shared" si="28"/>
        <v/>
      </c>
      <c r="B275" s="2" t="str">
        <f t="shared" si="22"/>
        <v/>
      </c>
      <c r="C275" s="5" t="str">
        <f t="shared" si="23"/>
        <v/>
      </c>
      <c r="D275" s="99" t="str">
        <f t="shared" si="24"/>
        <v/>
      </c>
      <c r="E275" s="77"/>
      <c r="F275" s="88" t="str">
        <f t="shared" si="25"/>
        <v/>
      </c>
      <c r="G275" s="88" t="str">
        <f t="shared" si="26"/>
        <v/>
      </c>
      <c r="H275" s="88" t="str">
        <f t="shared" si="27"/>
        <v/>
      </c>
      <c r="I275" s="89" t="str">
        <f>IF(A275="","",SUM(F$33:F275))</f>
        <v/>
      </c>
      <c r="J275" s="89" t="str">
        <f>IF(A275="","",SUM(G$33:G275))</f>
        <v/>
      </c>
      <c r="K275" s="78"/>
    </row>
    <row r="276" spans="1:11" x14ac:dyDescent="0.2">
      <c r="A276" s="87" t="str">
        <f t="shared" si="28"/>
        <v/>
      </c>
      <c r="B276" s="2" t="str">
        <f t="shared" si="22"/>
        <v/>
      </c>
      <c r="C276" s="5" t="str">
        <f t="shared" si="23"/>
        <v/>
      </c>
      <c r="D276" s="99" t="str">
        <f t="shared" si="24"/>
        <v/>
      </c>
      <c r="E276" s="77"/>
      <c r="F276" s="88" t="str">
        <f t="shared" si="25"/>
        <v/>
      </c>
      <c r="G276" s="88" t="str">
        <f t="shared" si="26"/>
        <v/>
      </c>
      <c r="H276" s="88" t="str">
        <f t="shared" si="27"/>
        <v/>
      </c>
      <c r="I276" s="89" t="str">
        <f>IF(A276="","",SUM(F$33:F276))</f>
        <v/>
      </c>
      <c r="J276" s="89" t="str">
        <f>IF(A276="","",SUM(G$33:G276))</f>
        <v/>
      </c>
      <c r="K276" s="78"/>
    </row>
    <row r="277" spans="1:11" x14ac:dyDescent="0.2">
      <c r="A277" s="87" t="str">
        <f t="shared" ref="A277:A340" si="29">IF(A276&gt;=nper,"",A276+1)</f>
        <v/>
      </c>
      <c r="B277" s="2" t="str">
        <f t="shared" si="22"/>
        <v/>
      </c>
      <c r="C277" s="5" t="str">
        <f t="shared" si="23"/>
        <v/>
      </c>
      <c r="D277" s="99" t="str">
        <f t="shared" si="24"/>
        <v/>
      </c>
      <c r="E277" s="77"/>
      <c r="F277" s="88" t="str">
        <f t="shared" si="25"/>
        <v/>
      </c>
      <c r="G277" s="88" t="str">
        <f t="shared" si="26"/>
        <v/>
      </c>
      <c r="H277" s="88" t="str">
        <f t="shared" si="27"/>
        <v/>
      </c>
      <c r="I277" s="89" t="str">
        <f>IF(A277="","",SUM(F$33:F277))</f>
        <v/>
      </c>
      <c r="J277" s="89" t="str">
        <f>IF(A277="","",SUM(G$33:G277))</f>
        <v/>
      </c>
      <c r="K277" s="78"/>
    </row>
    <row r="278" spans="1:11" x14ac:dyDescent="0.2">
      <c r="A278" s="87" t="str">
        <f t="shared" si="29"/>
        <v/>
      </c>
      <c r="B278" s="2" t="str">
        <f t="shared" si="22"/>
        <v/>
      </c>
      <c r="C278" s="5" t="str">
        <f t="shared" si="23"/>
        <v/>
      </c>
      <c r="D278" s="99" t="str">
        <f t="shared" si="24"/>
        <v/>
      </c>
      <c r="E278" s="77"/>
      <c r="F278" s="88" t="str">
        <f t="shared" si="25"/>
        <v/>
      </c>
      <c r="G278" s="88" t="str">
        <f t="shared" si="26"/>
        <v/>
      </c>
      <c r="H278" s="88" t="str">
        <f t="shared" si="27"/>
        <v/>
      </c>
      <c r="I278" s="89" t="str">
        <f>IF(A278="","",SUM(F$33:F278))</f>
        <v/>
      </c>
      <c r="J278" s="89" t="str">
        <f>IF(A278="","",SUM(G$33:G278))</f>
        <v/>
      </c>
      <c r="K278" s="78"/>
    </row>
    <row r="279" spans="1:11" x14ac:dyDescent="0.2">
      <c r="A279" s="87" t="str">
        <f t="shared" si="29"/>
        <v/>
      </c>
      <c r="B279" s="2" t="str">
        <f t="shared" si="22"/>
        <v/>
      </c>
      <c r="C279" s="5" t="str">
        <f t="shared" si="23"/>
        <v/>
      </c>
      <c r="D279" s="99" t="str">
        <f t="shared" si="24"/>
        <v/>
      </c>
      <c r="E279" s="77"/>
      <c r="F279" s="88" t="str">
        <f t="shared" si="25"/>
        <v/>
      </c>
      <c r="G279" s="88" t="str">
        <f t="shared" si="26"/>
        <v/>
      </c>
      <c r="H279" s="88" t="str">
        <f t="shared" si="27"/>
        <v/>
      </c>
      <c r="I279" s="89" t="str">
        <f>IF(A279="","",SUM(F$33:F279))</f>
        <v/>
      </c>
      <c r="J279" s="89" t="str">
        <f>IF(A279="","",SUM(G$33:G279))</f>
        <v/>
      </c>
      <c r="K279" s="78"/>
    </row>
    <row r="280" spans="1:11" x14ac:dyDescent="0.2">
      <c r="A280" s="87" t="str">
        <f t="shared" si="29"/>
        <v/>
      </c>
      <c r="B280" s="2" t="str">
        <f t="shared" si="22"/>
        <v/>
      </c>
      <c r="C280" s="5" t="str">
        <f t="shared" si="23"/>
        <v/>
      </c>
      <c r="D280" s="99" t="str">
        <f t="shared" si="24"/>
        <v/>
      </c>
      <c r="E280" s="77"/>
      <c r="F280" s="88" t="str">
        <f t="shared" si="25"/>
        <v/>
      </c>
      <c r="G280" s="88" t="str">
        <f t="shared" si="26"/>
        <v/>
      </c>
      <c r="H280" s="88" t="str">
        <f t="shared" si="27"/>
        <v/>
      </c>
      <c r="I280" s="89" t="str">
        <f>IF(A280="","",SUM(F$33:F280))</f>
        <v/>
      </c>
      <c r="J280" s="89" t="str">
        <f>IF(A280="","",SUM(G$33:G280))</f>
        <v/>
      </c>
      <c r="K280" s="78"/>
    </row>
    <row r="281" spans="1:11" x14ac:dyDescent="0.2">
      <c r="A281" s="87" t="str">
        <f t="shared" si="29"/>
        <v/>
      </c>
      <c r="B281" s="2" t="str">
        <f t="shared" si="22"/>
        <v/>
      </c>
      <c r="C281" s="5" t="str">
        <f t="shared" si="23"/>
        <v/>
      </c>
      <c r="D281" s="99" t="str">
        <f t="shared" si="24"/>
        <v/>
      </c>
      <c r="E281" s="77"/>
      <c r="F281" s="88" t="str">
        <f t="shared" si="25"/>
        <v/>
      </c>
      <c r="G281" s="88" t="str">
        <f t="shared" si="26"/>
        <v/>
      </c>
      <c r="H281" s="88" t="str">
        <f t="shared" si="27"/>
        <v/>
      </c>
      <c r="I281" s="89" t="str">
        <f>IF(A281="","",SUM(F$33:F281))</f>
        <v/>
      </c>
      <c r="J281" s="89" t="str">
        <f>IF(A281="","",SUM(G$33:G281))</f>
        <v/>
      </c>
      <c r="K281" s="78"/>
    </row>
    <row r="282" spans="1:11" x14ac:dyDescent="0.2">
      <c r="A282" s="87" t="str">
        <f t="shared" si="29"/>
        <v/>
      </c>
      <c r="B282" s="2" t="str">
        <f t="shared" si="22"/>
        <v/>
      </c>
      <c r="C282" s="5" t="str">
        <f t="shared" si="23"/>
        <v/>
      </c>
      <c r="D282" s="99" t="str">
        <f t="shared" si="24"/>
        <v/>
      </c>
      <c r="E282" s="77"/>
      <c r="F282" s="88" t="str">
        <f t="shared" si="25"/>
        <v/>
      </c>
      <c r="G282" s="88" t="str">
        <f t="shared" si="26"/>
        <v/>
      </c>
      <c r="H282" s="88" t="str">
        <f t="shared" si="27"/>
        <v/>
      </c>
      <c r="I282" s="89" t="str">
        <f>IF(A282="","",SUM(F$33:F282))</f>
        <v/>
      </c>
      <c r="J282" s="89" t="str">
        <f>IF(A282="","",SUM(G$33:G282))</f>
        <v/>
      </c>
      <c r="K282" s="78"/>
    </row>
    <row r="283" spans="1:11" x14ac:dyDescent="0.2">
      <c r="A283" s="87" t="str">
        <f t="shared" si="29"/>
        <v/>
      </c>
      <c r="B283" s="2" t="str">
        <f t="shared" si="22"/>
        <v/>
      </c>
      <c r="C283" s="5" t="str">
        <f t="shared" si="23"/>
        <v/>
      </c>
      <c r="D283" s="99" t="str">
        <f t="shared" si="24"/>
        <v/>
      </c>
      <c r="E283" s="77"/>
      <c r="F283" s="88" t="str">
        <f t="shared" si="25"/>
        <v/>
      </c>
      <c r="G283" s="88" t="str">
        <f t="shared" si="26"/>
        <v/>
      </c>
      <c r="H283" s="88" t="str">
        <f t="shared" si="27"/>
        <v/>
      </c>
      <c r="I283" s="89" t="str">
        <f>IF(A283="","",SUM(F$33:F283))</f>
        <v/>
      </c>
      <c r="J283" s="89" t="str">
        <f>IF(A283="","",SUM(G$33:G283))</f>
        <v/>
      </c>
      <c r="K283" s="78"/>
    </row>
    <row r="284" spans="1:11" x14ac:dyDescent="0.2">
      <c r="A284" s="87" t="str">
        <f t="shared" si="29"/>
        <v/>
      </c>
      <c r="B284" s="2" t="str">
        <f t="shared" si="22"/>
        <v/>
      </c>
      <c r="C284" s="5" t="str">
        <f t="shared" si="23"/>
        <v/>
      </c>
      <c r="D284" s="99" t="str">
        <f t="shared" si="24"/>
        <v/>
      </c>
      <c r="E284" s="77"/>
      <c r="F284" s="88" t="str">
        <f t="shared" si="25"/>
        <v/>
      </c>
      <c r="G284" s="88" t="str">
        <f t="shared" si="26"/>
        <v/>
      </c>
      <c r="H284" s="88" t="str">
        <f t="shared" si="27"/>
        <v/>
      </c>
      <c r="I284" s="89" t="str">
        <f>IF(A284="","",SUM(F$33:F284))</f>
        <v/>
      </c>
      <c r="J284" s="89" t="str">
        <f>IF(A284="","",SUM(G$33:G284))</f>
        <v/>
      </c>
      <c r="K284" s="78"/>
    </row>
    <row r="285" spans="1:11" x14ac:dyDescent="0.2">
      <c r="A285" s="87" t="str">
        <f t="shared" si="29"/>
        <v/>
      </c>
      <c r="B285" s="2" t="str">
        <f t="shared" si="22"/>
        <v/>
      </c>
      <c r="C285" s="5" t="str">
        <f t="shared" si="23"/>
        <v/>
      </c>
      <c r="D285" s="99" t="str">
        <f t="shared" si="24"/>
        <v/>
      </c>
      <c r="E285" s="77"/>
      <c r="F285" s="88" t="str">
        <f t="shared" si="25"/>
        <v/>
      </c>
      <c r="G285" s="88" t="str">
        <f t="shared" si="26"/>
        <v/>
      </c>
      <c r="H285" s="88" t="str">
        <f t="shared" si="27"/>
        <v/>
      </c>
      <c r="I285" s="89" t="str">
        <f>IF(A285="","",SUM(F$33:F285))</f>
        <v/>
      </c>
      <c r="J285" s="89" t="str">
        <f>IF(A285="","",SUM(G$33:G285))</f>
        <v/>
      </c>
      <c r="K285" s="78"/>
    </row>
    <row r="286" spans="1:11" x14ac:dyDescent="0.2">
      <c r="A286" s="87" t="str">
        <f t="shared" si="29"/>
        <v/>
      </c>
      <c r="B286" s="2" t="str">
        <f t="shared" si="22"/>
        <v/>
      </c>
      <c r="C286" s="5" t="str">
        <f t="shared" si="23"/>
        <v/>
      </c>
      <c r="D286" s="99" t="str">
        <f t="shared" si="24"/>
        <v/>
      </c>
      <c r="E286" s="77"/>
      <c r="F286" s="88" t="str">
        <f t="shared" si="25"/>
        <v/>
      </c>
      <c r="G286" s="88" t="str">
        <f t="shared" si="26"/>
        <v/>
      </c>
      <c r="H286" s="88" t="str">
        <f t="shared" si="27"/>
        <v/>
      </c>
      <c r="I286" s="89" t="str">
        <f>IF(A286="","",SUM(F$33:F286))</f>
        <v/>
      </c>
      <c r="J286" s="89" t="str">
        <f>IF(A286="","",SUM(G$33:G286))</f>
        <v/>
      </c>
      <c r="K286" s="78"/>
    </row>
    <row r="287" spans="1:11" x14ac:dyDescent="0.2">
      <c r="A287" s="87" t="str">
        <f t="shared" si="29"/>
        <v/>
      </c>
      <c r="B287" s="2" t="str">
        <f t="shared" si="22"/>
        <v/>
      </c>
      <c r="C287" s="5" t="str">
        <f t="shared" si="23"/>
        <v/>
      </c>
      <c r="D287" s="99" t="str">
        <f t="shared" si="24"/>
        <v/>
      </c>
      <c r="E287" s="77"/>
      <c r="F287" s="88" t="str">
        <f t="shared" si="25"/>
        <v/>
      </c>
      <c r="G287" s="88" t="str">
        <f t="shared" si="26"/>
        <v/>
      </c>
      <c r="H287" s="88" t="str">
        <f t="shared" si="27"/>
        <v/>
      </c>
      <c r="I287" s="89" t="str">
        <f>IF(A287="","",SUM(F$33:F287))</f>
        <v/>
      </c>
      <c r="J287" s="89" t="str">
        <f>IF(A287="","",SUM(G$33:G287))</f>
        <v/>
      </c>
      <c r="K287" s="78"/>
    </row>
    <row r="288" spans="1:11" x14ac:dyDescent="0.2">
      <c r="A288" s="87" t="str">
        <f t="shared" si="29"/>
        <v/>
      </c>
      <c r="B288" s="2" t="str">
        <f t="shared" si="22"/>
        <v/>
      </c>
      <c r="C288" s="5" t="str">
        <f t="shared" si="23"/>
        <v/>
      </c>
      <c r="D288" s="99" t="str">
        <f t="shared" si="24"/>
        <v/>
      </c>
      <c r="E288" s="77"/>
      <c r="F288" s="88" t="str">
        <f t="shared" si="25"/>
        <v/>
      </c>
      <c r="G288" s="88" t="str">
        <f t="shared" si="26"/>
        <v/>
      </c>
      <c r="H288" s="88" t="str">
        <f t="shared" si="27"/>
        <v/>
      </c>
      <c r="I288" s="89" t="str">
        <f>IF(A288="","",SUM(F$33:F288))</f>
        <v/>
      </c>
      <c r="J288" s="89" t="str">
        <f>IF(A288="","",SUM(G$33:G288))</f>
        <v/>
      </c>
      <c r="K288" s="78"/>
    </row>
    <row r="289" spans="1:11" x14ac:dyDescent="0.2">
      <c r="A289" s="87" t="str">
        <f t="shared" si="29"/>
        <v/>
      </c>
      <c r="B289" s="2" t="str">
        <f t="shared" si="22"/>
        <v/>
      </c>
      <c r="C289" s="5" t="str">
        <f t="shared" ref="C289:C352" si="30">IF(ISNUMBER(B289),INDEX($C$15:$C$22,MATCH(B289,$D$15:$D$22,1)),"")</f>
        <v/>
      </c>
      <c r="D289" s="99" t="str">
        <f t="shared" ref="D289:D352" si="31">IF(A289="","",MIN(ROUND(IF(A289=1,$D$11,IF(C289=C288,D288,-PMT(C289/12,nper-A289+1,H288))),2),H288+ROUND(C289/12*H288,2)))</f>
        <v/>
      </c>
      <c r="E289" s="77"/>
      <c r="F289" s="88" t="str">
        <f t="shared" ref="F289:F352" si="32">IF(A289="","",ROUND(C289/12*H288,2))</f>
        <v/>
      </c>
      <c r="G289" s="88" t="str">
        <f t="shared" ref="G289:G352" si="33">IF(A289="","",D289-F289+E289)</f>
        <v/>
      </c>
      <c r="H289" s="88" t="str">
        <f t="shared" ref="H289:H352" si="34">IF(A289="","",H288-G289)</f>
        <v/>
      </c>
      <c r="I289" s="89" t="str">
        <f>IF(A289="","",SUM(F$33:F289))</f>
        <v/>
      </c>
      <c r="J289" s="89" t="str">
        <f>IF(A289="","",SUM(G$33:G289))</f>
        <v/>
      </c>
      <c r="K289" s="78"/>
    </row>
    <row r="290" spans="1:11" x14ac:dyDescent="0.2">
      <c r="A290" s="87" t="str">
        <f t="shared" si="29"/>
        <v/>
      </c>
      <c r="B290" s="2" t="str">
        <f t="shared" si="22"/>
        <v/>
      </c>
      <c r="C290" s="5" t="str">
        <f t="shared" si="30"/>
        <v/>
      </c>
      <c r="D290" s="99" t="str">
        <f t="shared" si="31"/>
        <v/>
      </c>
      <c r="E290" s="77"/>
      <c r="F290" s="88" t="str">
        <f t="shared" si="32"/>
        <v/>
      </c>
      <c r="G290" s="88" t="str">
        <f t="shared" si="33"/>
        <v/>
      </c>
      <c r="H290" s="88" t="str">
        <f t="shared" si="34"/>
        <v/>
      </c>
      <c r="I290" s="89" t="str">
        <f>IF(A290="","",SUM(F$33:F290))</f>
        <v/>
      </c>
      <c r="J290" s="89" t="str">
        <f>IF(A290="","",SUM(G$33:G290))</f>
        <v/>
      </c>
      <c r="K290" s="78"/>
    </row>
    <row r="291" spans="1:11" x14ac:dyDescent="0.2">
      <c r="A291" s="87" t="str">
        <f t="shared" si="29"/>
        <v/>
      </c>
      <c r="B291" s="2" t="str">
        <f t="shared" si="22"/>
        <v/>
      </c>
      <c r="C291" s="5" t="str">
        <f t="shared" si="30"/>
        <v/>
      </c>
      <c r="D291" s="99" t="str">
        <f t="shared" si="31"/>
        <v/>
      </c>
      <c r="E291" s="77"/>
      <c r="F291" s="88" t="str">
        <f t="shared" si="32"/>
        <v/>
      </c>
      <c r="G291" s="88" t="str">
        <f t="shared" si="33"/>
        <v/>
      </c>
      <c r="H291" s="88" t="str">
        <f t="shared" si="34"/>
        <v/>
      </c>
      <c r="I291" s="89" t="str">
        <f>IF(A291="","",SUM(F$33:F291))</f>
        <v/>
      </c>
      <c r="J291" s="89" t="str">
        <f>IF(A291="","",SUM(G$33:G291))</f>
        <v/>
      </c>
      <c r="K291" s="78"/>
    </row>
    <row r="292" spans="1:11" x14ac:dyDescent="0.2">
      <c r="A292" s="87" t="str">
        <f t="shared" si="29"/>
        <v/>
      </c>
      <c r="B292" s="2" t="str">
        <f t="shared" si="22"/>
        <v/>
      </c>
      <c r="C292" s="5" t="str">
        <f t="shared" si="30"/>
        <v/>
      </c>
      <c r="D292" s="99" t="str">
        <f t="shared" si="31"/>
        <v/>
      </c>
      <c r="E292" s="77"/>
      <c r="F292" s="88" t="str">
        <f t="shared" si="32"/>
        <v/>
      </c>
      <c r="G292" s="88" t="str">
        <f t="shared" si="33"/>
        <v/>
      </c>
      <c r="H292" s="88" t="str">
        <f t="shared" si="34"/>
        <v/>
      </c>
      <c r="I292" s="89" t="str">
        <f>IF(A292="","",SUM(F$33:F292))</f>
        <v/>
      </c>
      <c r="J292" s="89" t="str">
        <f>IF(A292="","",SUM(G$33:G292))</f>
        <v/>
      </c>
      <c r="K292" s="78"/>
    </row>
    <row r="293" spans="1:11" x14ac:dyDescent="0.2">
      <c r="A293" s="87" t="str">
        <f t="shared" si="29"/>
        <v/>
      </c>
      <c r="B293" s="2" t="str">
        <f t="shared" si="22"/>
        <v/>
      </c>
      <c r="C293" s="5" t="str">
        <f t="shared" si="30"/>
        <v/>
      </c>
      <c r="D293" s="99" t="str">
        <f t="shared" si="31"/>
        <v/>
      </c>
      <c r="E293" s="77"/>
      <c r="F293" s="88" t="str">
        <f t="shared" si="32"/>
        <v/>
      </c>
      <c r="G293" s="88" t="str">
        <f t="shared" si="33"/>
        <v/>
      </c>
      <c r="H293" s="88" t="str">
        <f t="shared" si="34"/>
        <v/>
      </c>
      <c r="I293" s="89" t="str">
        <f>IF(A293="","",SUM(F$33:F293))</f>
        <v/>
      </c>
      <c r="J293" s="89" t="str">
        <f>IF(A293="","",SUM(G$33:G293))</f>
        <v/>
      </c>
      <c r="K293" s="78"/>
    </row>
    <row r="294" spans="1:11" x14ac:dyDescent="0.2">
      <c r="A294" s="87" t="str">
        <f t="shared" si="29"/>
        <v/>
      </c>
      <c r="B294" s="2" t="str">
        <f t="shared" si="22"/>
        <v/>
      </c>
      <c r="C294" s="5" t="str">
        <f t="shared" si="30"/>
        <v/>
      </c>
      <c r="D294" s="99" t="str">
        <f t="shared" si="31"/>
        <v/>
      </c>
      <c r="E294" s="77"/>
      <c r="F294" s="88" t="str">
        <f t="shared" si="32"/>
        <v/>
      </c>
      <c r="G294" s="88" t="str">
        <f t="shared" si="33"/>
        <v/>
      </c>
      <c r="H294" s="88" t="str">
        <f t="shared" si="34"/>
        <v/>
      </c>
      <c r="I294" s="89" t="str">
        <f>IF(A294="","",SUM(F$33:F294))</f>
        <v/>
      </c>
      <c r="J294" s="89" t="str">
        <f>IF(A294="","",SUM(G$33:G294))</f>
        <v/>
      </c>
      <c r="K294" s="78"/>
    </row>
    <row r="295" spans="1:11" x14ac:dyDescent="0.2">
      <c r="A295" s="87" t="str">
        <f t="shared" si="29"/>
        <v/>
      </c>
      <c r="B295" s="2" t="str">
        <f t="shared" si="22"/>
        <v/>
      </c>
      <c r="C295" s="5" t="str">
        <f t="shared" si="30"/>
        <v/>
      </c>
      <c r="D295" s="99" t="str">
        <f t="shared" si="31"/>
        <v/>
      </c>
      <c r="E295" s="77"/>
      <c r="F295" s="88" t="str">
        <f t="shared" si="32"/>
        <v/>
      </c>
      <c r="G295" s="88" t="str">
        <f t="shared" si="33"/>
        <v/>
      </c>
      <c r="H295" s="88" t="str">
        <f t="shared" si="34"/>
        <v/>
      </c>
      <c r="I295" s="89" t="str">
        <f>IF(A295="","",SUM(F$33:F295))</f>
        <v/>
      </c>
      <c r="J295" s="89" t="str">
        <f>IF(A295="","",SUM(G$33:G295))</f>
        <v/>
      </c>
      <c r="K295" s="78"/>
    </row>
    <row r="296" spans="1:11" x14ac:dyDescent="0.2">
      <c r="A296" s="87" t="str">
        <f t="shared" si="29"/>
        <v/>
      </c>
      <c r="B296" s="2" t="str">
        <f t="shared" si="22"/>
        <v/>
      </c>
      <c r="C296" s="5" t="str">
        <f t="shared" si="30"/>
        <v/>
      </c>
      <c r="D296" s="99" t="str">
        <f t="shared" si="31"/>
        <v/>
      </c>
      <c r="E296" s="77"/>
      <c r="F296" s="88" t="str">
        <f t="shared" si="32"/>
        <v/>
      </c>
      <c r="G296" s="88" t="str">
        <f t="shared" si="33"/>
        <v/>
      </c>
      <c r="H296" s="88" t="str">
        <f t="shared" si="34"/>
        <v/>
      </c>
      <c r="I296" s="89" t="str">
        <f>IF(A296="","",SUM(F$33:F296))</f>
        <v/>
      </c>
      <c r="J296" s="89" t="str">
        <f>IF(A296="","",SUM(G$33:G296))</f>
        <v/>
      </c>
      <c r="K296" s="78"/>
    </row>
    <row r="297" spans="1:11" x14ac:dyDescent="0.2">
      <c r="A297" s="87" t="str">
        <f t="shared" si="29"/>
        <v/>
      </c>
      <c r="B297" s="2" t="str">
        <f t="shared" si="22"/>
        <v/>
      </c>
      <c r="C297" s="5" t="str">
        <f t="shared" si="30"/>
        <v/>
      </c>
      <c r="D297" s="99" t="str">
        <f t="shared" si="31"/>
        <v/>
      </c>
      <c r="E297" s="77"/>
      <c r="F297" s="88" t="str">
        <f t="shared" si="32"/>
        <v/>
      </c>
      <c r="G297" s="88" t="str">
        <f t="shared" si="33"/>
        <v/>
      </c>
      <c r="H297" s="88" t="str">
        <f t="shared" si="34"/>
        <v/>
      </c>
      <c r="I297" s="89" t="str">
        <f>IF(A297="","",SUM(F$33:F297))</f>
        <v/>
      </c>
      <c r="J297" s="89" t="str">
        <f>IF(A297="","",SUM(G$33:G297))</f>
        <v/>
      </c>
      <c r="K297" s="78"/>
    </row>
    <row r="298" spans="1:11" x14ac:dyDescent="0.2">
      <c r="A298" s="87" t="str">
        <f t="shared" si="29"/>
        <v/>
      </c>
      <c r="B298" s="2" t="str">
        <f t="shared" si="22"/>
        <v/>
      </c>
      <c r="C298" s="5" t="str">
        <f t="shared" si="30"/>
        <v/>
      </c>
      <c r="D298" s="99" t="str">
        <f t="shared" si="31"/>
        <v/>
      </c>
      <c r="E298" s="77"/>
      <c r="F298" s="88" t="str">
        <f t="shared" si="32"/>
        <v/>
      </c>
      <c r="G298" s="88" t="str">
        <f t="shared" si="33"/>
        <v/>
      </c>
      <c r="H298" s="88" t="str">
        <f t="shared" si="34"/>
        <v/>
      </c>
      <c r="I298" s="89" t="str">
        <f>IF(A298="","",SUM(F$33:F298))</f>
        <v/>
      </c>
      <c r="J298" s="89" t="str">
        <f>IF(A298="","",SUM(G$33:G298))</f>
        <v/>
      </c>
      <c r="K298" s="78"/>
    </row>
    <row r="299" spans="1:11" x14ac:dyDescent="0.2">
      <c r="A299" s="87" t="str">
        <f t="shared" si="29"/>
        <v/>
      </c>
      <c r="B299" s="2" t="str">
        <f t="shared" si="22"/>
        <v/>
      </c>
      <c r="C299" s="5" t="str">
        <f t="shared" si="30"/>
        <v/>
      </c>
      <c r="D299" s="99" t="str">
        <f t="shared" si="31"/>
        <v/>
      </c>
      <c r="E299" s="77"/>
      <c r="F299" s="88" t="str">
        <f t="shared" si="32"/>
        <v/>
      </c>
      <c r="G299" s="88" t="str">
        <f t="shared" si="33"/>
        <v/>
      </c>
      <c r="H299" s="88" t="str">
        <f t="shared" si="34"/>
        <v/>
      </c>
      <c r="I299" s="89" t="str">
        <f>IF(A299="","",SUM(F$33:F299))</f>
        <v/>
      </c>
      <c r="J299" s="89" t="str">
        <f>IF(A299="","",SUM(G$33:G299))</f>
        <v/>
      </c>
      <c r="K299" s="78"/>
    </row>
    <row r="300" spans="1:11" x14ac:dyDescent="0.2">
      <c r="A300" s="87" t="str">
        <f t="shared" si="29"/>
        <v/>
      </c>
      <c r="B300" s="2" t="str">
        <f t="shared" si="22"/>
        <v/>
      </c>
      <c r="C300" s="5" t="str">
        <f t="shared" si="30"/>
        <v/>
      </c>
      <c r="D300" s="99" t="str">
        <f t="shared" si="31"/>
        <v/>
      </c>
      <c r="E300" s="77"/>
      <c r="F300" s="88" t="str">
        <f t="shared" si="32"/>
        <v/>
      </c>
      <c r="G300" s="88" t="str">
        <f t="shared" si="33"/>
        <v/>
      </c>
      <c r="H300" s="88" t="str">
        <f t="shared" si="34"/>
        <v/>
      </c>
      <c r="I300" s="89" t="str">
        <f>IF(A300="","",SUM(F$33:F300))</f>
        <v/>
      </c>
      <c r="J300" s="89" t="str">
        <f>IF(A300="","",SUM(G$33:G300))</f>
        <v/>
      </c>
      <c r="K300" s="78"/>
    </row>
    <row r="301" spans="1:11" x14ac:dyDescent="0.2">
      <c r="A301" s="87" t="str">
        <f t="shared" si="29"/>
        <v/>
      </c>
      <c r="B301" s="2" t="str">
        <f t="shared" si="22"/>
        <v/>
      </c>
      <c r="C301" s="5" t="str">
        <f t="shared" si="30"/>
        <v/>
      </c>
      <c r="D301" s="99" t="str">
        <f t="shared" si="31"/>
        <v/>
      </c>
      <c r="E301" s="77"/>
      <c r="F301" s="88" t="str">
        <f t="shared" si="32"/>
        <v/>
      </c>
      <c r="G301" s="88" t="str">
        <f t="shared" si="33"/>
        <v/>
      </c>
      <c r="H301" s="88" t="str">
        <f t="shared" si="34"/>
        <v/>
      </c>
      <c r="I301" s="89" t="str">
        <f>IF(A301="","",SUM(F$33:F301))</f>
        <v/>
      </c>
      <c r="J301" s="89" t="str">
        <f>IF(A301="","",SUM(G$33:G301))</f>
        <v/>
      </c>
      <c r="K301" s="78"/>
    </row>
    <row r="302" spans="1:11" x14ac:dyDescent="0.2">
      <c r="A302" s="87" t="str">
        <f t="shared" si="29"/>
        <v/>
      </c>
      <c r="B302" s="2" t="str">
        <f t="shared" si="22"/>
        <v/>
      </c>
      <c r="C302" s="5" t="str">
        <f t="shared" si="30"/>
        <v/>
      </c>
      <c r="D302" s="99" t="str">
        <f t="shared" si="31"/>
        <v/>
      </c>
      <c r="E302" s="77"/>
      <c r="F302" s="88" t="str">
        <f t="shared" si="32"/>
        <v/>
      </c>
      <c r="G302" s="88" t="str">
        <f t="shared" si="33"/>
        <v/>
      </c>
      <c r="H302" s="88" t="str">
        <f t="shared" si="34"/>
        <v/>
      </c>
      <c r="I302" s="89" t="str">
        <f>IF(A302="","",SUM(F$33:F302))</f>
        <v/>
      </c>
      <c r="J302" s="89" t="str">
        <f>IF(A302="","",SUM(G$33:G302))</f>
        <v/>
      </c>
      <c r="K302" s="78"/>
    </row>
    <row r="303" spans="1:11" x14ac:dyDescent="0.2">
      <c r="A303" s="87" t="str">
        <f t="shared" si="29"/>
        <v/>
      </c>
      <c r="B303" s="2" t="str">
        <f t="shared" si="22"/>
        <v/>
      </c>
      <c r="C303" s="5" t="str">
        <f t="shared" si="30"/>
        <v/>
      </c>
      <c r="D303" s="99" t="str">
        <f t="shared" si="31"/>
        <v/>
      </c>
      <c r="E303" s="77"/>
      <c r="F303" s="88" t="str">
        <f t="shared" si="32"/>
        <v/>
      </c>
      <c r="G303" s="88" t="str">
        <f t="shared" si="33"/>
        <v/>
      </c>
      <c r="H303" s="88" t="str">
        <f t="shared" si="34"/>
        <v/>
      </c>
      <c r="I303" s="89" t="str">
        <f>IF(A303="","",SUM(F$33:F303))</f>
        <v/>
      </c>
      <c r="J303" s="89" t="str">
        <f>IF(A303="","",SUM(G$33:G303))</f>
        <v/>
      </c>
      <c r="K303" s="78"/>
    </row>
    <row r="304" spans="1:11" x14ac:dyDescent="0.2">
      <c r="A304" s="87" t="str">
        <f t="shared" si="29"/>
        <v/>
      </c>
      <c r="B304" s="2" t="str">
        <f t="shared" si="22"/>
        <v/>
      </c>
      <c r="C304" s="5" t="str">
        <f t="shared" si="30"/>
        <v/>
      </c>
      <c r="D304" s="99" t="str">
        <f t="shared" si="31"/>
        <v/>
      </c>
      <c r="E304" s="77"/>
      <c r="F304" s="88" t="str">
        <f t="shared" si="32"/>
        <v/>
      </c>
      <c r="G304" s="88" t="str">
        <f t="shared" si="33"/>
        <v/>
      </c>
      <c r="H304" s="88" t="str">
        <f t="shared" si="34"/>
        <v/>
      </c>
      <c r="I304" s="89" t="str">
        <f>IF(A304="","",SUM(F$33:F304))</f>
        <v/>
      </c>
      <c r="J304" s="89" t="str">
        <f>IF(A304="","",SUM(G$33:G304))</f>
        <v/>
      </c>
      <c r="K304" s="78"/>
    </row>
    <row r="305" spans="1:11" x14ac:dyDescent="0.2">
      <c r="A305" s="87" t="str">
        <f t="shared" si="29"/>
        <v/>
      </c>
      <c r="B305" s="2" t="str">
        <f t="shared" si="22"/>
        <v/>
      </c>
      <c r="C305" s="5" t="str">
        <f t="shared" si="30"/>
        <v/>
      </c>
      <c r="D305" s="99" t="str">
        <f t="shared" si="31"/>
        <v/>
      </c>
      <c r="E305" s="77"/>
      <c r="F305" s="88" t="str">
        <f t="shared" si="32"/>
        <v/>
      </c>
      <c r="G305" s="88" t="str">
        <f t="shared" si="33"/>
        <v/>
      </c>
      <c r="H305" s="88" t="str">
        <f t="shared" si="34"/>
        <v/>
      </c>
      <c r="I305" s="89" t="str">
        <f>IF(A305="","",SUM(F$33:F305))</f>
        <v/>
      </c>
      <c r="J305" s="89" t="str">
        <f>IF(A305="","",SUM(G$33:G305))</f>
        <v/>
      </c>
      <c r="K305" s="78"/>
    </row>
    <row r="306" spans="1:11" x14ac:dyDescent="0.2">
      <c r="A306" s="87" t="str">
        <f t="shared" si="29"/>
        <v/>
      </c>
      <c r="B306" s="2" t="str">
        <f t="shared" si="22"/>
        <v/>
      </c>
      <c r="C306" s="5" t="str">
        <f t="shared" si="30"/>
        <v/>
      </c>
      <c r="D306" s="99" t="str">
        <f t="shared" si="31"/>
        <v/>
      </c>
      <c r="E306" s="77"/>
      <c r="F306" s="88" t="str">
        <f t="shared" si="32"/>
        <v/>
      </c>
      <c r="G306" s="88" t="str">
        <f t="shared" si="33"/>
        <v/>
      </c>
      <c r="H306" s="88" t="str">
        <f t="shared" si="34"/>
        <v/>
      </c>
      <c r="I306" s="89" t="str">
        <f>IF(A306="","",SUM(F$33:F306))</f>
        <v/>
      </c>
      <c r="J306" s="89" t="str">
        <f>IF(A306="","",SUM(G$33:G306))</f>
        <v/>
      </c>
      <c r="K306" s="78"/>
    </row>
    <row r="307" spans="1:11" x14ac:dyDescent="0.2">
      <c r="A307" s="87" t="str">
        <f t="shared" si="29"/>
        <v/>
      </c>
      <c r="B307" s="2" t="str">
        <f t="shared" si="22"/>
        <v/>
      </c>
      <c r="C307" s="5" t="str">
        <f t="shared" si="30"/>
        <v/>
      </c>
      <c r="D307" s="99" t="str">
        <f t="shared" si="31"/>
        <v/>
      </c>
      <c r="E307" s="77"/>
      <c r="F307" s="88" t="str">
        <f t="shared" si="32"/>
        <v/>
      </c>
      <c r="G307" s="88" t="str">
        <f t="shared" si="33"/>
        <v/>
      </c>
      <c r="H307" s="88" t="str">
        <f t="shared" si="34"/>
        <v/>
      </c>
      <c r="I307" s="89" t="str">
        <f>IF(A307="","",SUM(F$33:F307))</f>
        <v/>
      </c>
      <c r="J307" s="89" t="str">
        <f>IF(A307="","",SUM(G$33:G307))</f>
        <v/>
      </c>
      <c r="K307" s="78"/>
    </row>
    <row r="308" spans="1:11" x14ac:dyDescent="0.2">
      <c r="A308" s="87" t="str">
        <f t="shared" si="29"/>
        <v/>
      </c>
      <c r="B308" s="2" t="str">
        <f t="shared" si="22"/>
        <v/>
      </c>
      <c r="C308" s="5" t="str">
        <f t="shared" si="30"/>
        <v/>
      </c>
      <c r="D308" s="99" t="str">
        <f t="shared" si="31"/>
        <v/>
      </c>
      <c r="E308" s="77"/>
      <c r="F308" s="88" t="str">
        <f t="shared" si="32"/>
        <v/>
      </c>
      <c r="G308" s="88" t="str">
        <f t="shared" si="33"/>
        <v/>
      </c>
      <c r="H308" s="88" t="str">
        <f t="shared" si="34"/>
        <v/>
      </c>
      <c r="I308" s="89" t="str">
        <f>IF(A308="","",SUM(F$33:F308))</f>
        <v/>
      </c>
      <c r="J308" s="89" t="str">
        <f>IF(A308="","",SUM(G$33:G308))</f>
        <v/>
      </c>
      <c r="K308" s="78"/>
    </row>
    <row r="309" spans="1:11" x14ac:dyDescent="0.2">
      <c r="A309" s="87" t="str">
        <f t="shared" si="29"/>
        <v/>
      </c>
      <c r="B309" s="2" t="str">
        <f t="shared" si="22"/>
        <v/>
      </c>
      <c r="C309" s="5" t="str">
        <f t="shared" si="30"/>
        <v/>
      </c>
      <c r="D309" s="99" t="str">
        <f t="shared" si="31"/>
        <v/>
      </c>
      <c r="E309" s="77"/>
      <c r="F309" s="88" t="str">
        <f t="shared" si="32"/>
        <v/>
      </c>
      <c r="G309" s="88" t="str">
        <f t="shared" si="33"/>
        <v/>
      </c>
      <c r="H309" s="88" t="str">
        <f t="shared" si="34"/>
        <v/>
      </c>
      <c r="I309" s="89" t="str">
        <f>IF(A309="","",SUM(F$33:F309))</f>
        <v/>
      </c>
      <c r="J309" s="89" t="str">
        <f>IF(A309="","",SUM(G$33:G309))</f>
        <v/>
      </c>
      <c r="K309" s="78"/>
    </row>
    <row r="310" spans="1:11" x14ac:dyDescent="0.2">
      <c r="A310" s="87" t="str">
        <f t="shared" si="29"/>
        <v/>
      </c>
      <c r="B310" s="2" t="str">
        <f t="shared" si="22"/>
        <v/>
      </c>
      <c r="C310" s="5" t="str">
        <f t="shared" si="30"/>
        <v/>
      </c>
      <c r="D310" s="99" t="str">
        <f t="shared" si="31"/>
        <v/>
      </c>
      <c r="E310" s="77"/>
      <c r="F310" s="88" t="str">
        <f t="shared" si="32"/>
        <v/>
      </c>
      <c r="G310" s="88" t="str">
        <f t="shared" si="33"/>
        <v/>
      </c>
      <c r="H310" s="88" t="str">
        <f t="shared" si="34"/>
        <v/>
      </c>
      <c r="I310" s="89" t="str">
        <f>IF(A310="","",SUM(F$33:F310))</f>
        <v/>
      </c>
      <c r="J310" s="89" t="str">
        <f>IF(A310="","",SUM(G$33:G310))</f>
        <v/>
      </c>
      <c r="K310" s="78"/>
    </row>
    <row r="311" spans="1:11" x14ac:dyDescent="0.2">
      <c r="A311" s="87" t="str">
        <f t="shared" si="29"/>
        <v/>
      </c>
      <c r="B311" s="2" t="str">
        <f t="shared" si="22"/>
        <v/>
      </c>
      <c r="C311" s="5" t="str">
        <f t="shared" si="30"/>
        <v/>
      </c>
      <c r="D311" s="99" t="str">
        <f t="shared" si="31"/>
        <v/>
      </c>
      <c r="E311" s="77"/>
      <c r="F311" s="88" t="str">
        <f t="shared" si="32"/>
        <v/>
      </c>
      <c r="G311" s="88" t="str">
        <f t="shared" si="33"/>
        <v/>
      </c>
      <c r="H311" s="88" t="str">
        <f t="shared" si="34"/>
        <v/>
      </c>
      <c r="I311" s="89" t="str">
        <f>IF(A311="","",SUM(F$33:F311))</f>
        <v/>
      </c>
      <c r="J311" s="89" t="str">
        <f>IF(A311="","",SUM(G$33:G311))</f>
        <v/>
      </c>
      <c r="K311" s="78"/>
    </row>
    <row r="312" spans="1:11" x14ac:dyDescent="0.2">
      <c r="A312" s="87" t="str">
        <f t="shared" si="29"/>
        <v/>
      </c>
      <c r="B312" s="2" t="str">
        <f t="shared" si="22"/>
        <v/>
      </c>
      <c r="C312" s="5" t="str">
        <f t="shared" si="30"/>
        <v/>
      </c>
      <c r="D312" s="99" t="str">
        <f t="shared" si="31"/>
        <v/>
      </c>
      <c r="E312" s="77"/>
      <c r="F312" s="88" t="str">
        <f t="shared" si="32"/>
        <v/>
      </c>
      <c r="G312" s="88" t="str">
        <f t="shared" si="33"/>
        <v/>
      </c>
      <c r="H312" s="88" t="str">
        <f t="shared" si="34"/>
        <v/>
      </c>
      <c r="I312" s="89" t="str">
        <f>IF(A312="","",SUM(F$33:F312))</f>
        <v/>
      </c>
      <c r="J312" s="89" t="str">
        <f>IF(A312="","",SUM(G$33:G312))</f>
        <v/>
      </c>
      <c r="K312" s="78"/>
    </row>
    <row r="313" spans="1:11" x14ac:dyDescent="0.2">
      <c r="A313" s="87" t="str">
        <f t="shared" si="29"/>
        <v/>
      </c>
      <c r="B313" s="2" t="str">
        <f t="shared" si="22"/>
        <v/>
      </c>
      <c r="C313" s="5" t="str">
        <f t="shared" si="30"/>
        <v/>
      </c>
      <c r="D313" s="99" t="str">
        <f t="shared" si="31"/>
        <v/>
      </c>
      <c r="E313" s="77"/>
      <c r="F313" s="88" t="str">
        <f t="shared" si="32"/>
        <v/>
      </c>
      <c r="G313" s="88" t="str">
        <f t="shared" si="33"/>
        <v/>
      </c>
      <c r="H313" s="88" t="str">
        <f t="shared" si="34"/>
        <v/>
      </c>
      <c r="I313" s="89" t="str">
        <f>IF(A313="","",SUM(F$33:F313))</f>
        <v/>
      </c>
      <c r="J313" s="89" t="str">
        <f>IF(A313="","",SUM(G$33:G313))</f>
        <v/>
      </c>
      <c r="K313" s="78"/>
    </row>
    <row r="314" spans="1:11" x14ac:dyDescent="0.2">
      <c r="A314" s="87" t="str">
        <f t="shared" si="29"/>
        <v/>
      </c>
      <c r="B314" s="2" t="str">
        <f t="shared" si="22"/>
        <v/>
      </c>
      <c r="C314" s="5" t="str">
        <f t="shared" si="30"/>
        <v/>
      </c>
      <c r="D314" s="99" t="str">
        <f t="shared" si="31"/>
        <v/>
      </c>
      <c r="E314" s="77"/>
      <c r="F314" s="88" t="str">
        <f t="shared" si="32"/>
        <v/>
      </c>
      <c r="G314" s="88" t="str">
        <f t="shared" si="33"/>
        <v/>
      </c>
      <c r="H314" s="88" t="str">
        <f t="shared" si="34"/>
        <v/>
      </c>
      <c r="I314" s="89" t="str">
        <f>IF(A314="","",SUM(F$33:F314))</f>
        <v/>
      </c>
      <c r="J314" s="89" t="str">
        <f>IF(A314="","",SUM(G$33:G314))</f>
        <v/>
      </c>
      <c r="K314" s="78"/>
    </row>
    <row r="315" spans="1:11" x14ac:dyDescent="0.2">
      <c r="A315" s="87" t="str">
        <f t="shared" si="29"/>
        <v/>
      </c>
      <c r="B315" s="2" t="str">
        <f t="shared" si="22"/>
        <v/>
      </c>
      <c r="C315" s="5" t="str">
        <f t="shared" si="30"/>
        <v/>
      </c>
      <c r="D315" s="99" t="str">
        <f t="shared" si="31"/>
        <v/>
      </c>
      <c r="E315" s="77"/>
      <c r="F315" s="88" t="str">
        <f t="shared" si="32"/>
        <v/>
      </c>
      <c r="G315" s="88" t="str">
        <f t="shared" si="33"/>
        <v/>
      </c>
      <c r="H315" s="88" t="str">
        <f t="shared" si="34"/>
        <v/>
      </c>
      <c r="I315" s="89" t="str">
        <f>IF(A315="","",SUM(F$33:F315))</f>
        <v/>
      </c>
      <c r="J315" s="89" t="str">
        <f>IF(A315="","",SUM(G$33:G315))</f>
        <v/>
      </c>
      <c r="K315" s="78"/>
    </row>
    <row r="316" spans="1:11" x14ac:dyDescent="0.2">
      <c r="A316" s="87" t="str">
        <f t="shared" si="29"/>
        <v/>
      </c>
      <c r="B316" s="2" t="str">
        <f t="shared" si="22"/>
        <v/>
      </c>
      <c r="C316" s="5" t="str">
        <f t="shared" si="30"/>
        <v/>
      </c>
      <c r="D316" s="99" t="str">
        <f t="shared" si="31"/>
        <v/>
      </c>
      <c r="E316" s="77"/>
      <c r="F316" s="88" t="str">
        <f t="shared" si="32"/>
        <v/>
      </c>
      <c r="G316" s="88" t="str">
        <f t="shared" si="33"/>
        <v/>
      </c>
      <c r="H316" s="88" t="str">
        <f t="shared" si="34"/>
        <v/>
      </c>
      <c r="I316" s="89" t="str">
        <f>IF(A316="","",SUM(F$33:F316))</f>
        <v/>
      </c>
      <c r="J316" s="89" t="str">
        <f>IF(A316="","",SUM(G$33:G316))</f>
        <v/>
      </c>
      <c r="K316" s="78"/>
    </row>
    <row r="317" spans="1:11" x14ac:dyDescent="0.2">
      <c r="A317" s="87" t="str">
        <f t="shared" si="29"/>
        <v/>
      </c>
      <c r="B317" s="2" t="str">
        <f t="shared" si="22"/>
        <v/>
      </c>
      <c r="C317" s="5" t="str">
        <f t="shared" si="30"/>
        <v/>
      </c>
      <c r="D317" s="99" t="str">
        <f t="shared" si="31"/>
        <v/>
      </c>
      <c r="E317" s="77"/>
      <c r="F317" s="88" t="str">
        <f t="shared" si="32"/>
        <v/>
      </c>
      <c r="G317" s="88" t="str">
        <f t="shared" si="33"/>
        <v/>
      </c>
      <c r="H317" s="88" t="str">
        <f t="shared" si="34"/>
        <v/>
      </c>
      <c r="I317" s="89" t="str">
        <f>IF(A317="","",SUM(F$33:F317))</f>
        <v/>
      </c>
      <c r="J317" s="89" t="str">
        <f>IF(A317="","",SUM(G$33:G317))</f>
        <v/>
      </c>
      <c r="K317" s="78"/>
    </row>
    <row r="318" spans="1:11" x14ac:dyDescent="0.2">
      <c r="A318" s="87" t="str">
        <f t="shared" si="29"/>
        <v/>
      </c>
      <c r="B318" s="2" t="str">
        <f t="shared" si="22"/>
        <v/>
      </c>
      <c r="C318" s="5" t="str">
        <f t="shared" si="30"/>
        <v/>
      </c>
      <c r="D318" s="99" t="str">
        <f t="shared" si="31"/>
        <v/>
      </c>
      <c r="E318" s="77"/>
      <c r="F318" s="88" t="str">
        <f t="shared" si="32"/>
        <v/>
      </c>
      <c r="G318" s="88" t="str">
        <f t="shared" si="33"/>
        <v/>
      </c>
      <c r="H318" s="88" t="str">
        <f t="shared" si="34"/>
        <v/>
      </c>
      <c r="I318" s="89" t="str">
        <f>IF(A318="","",SUM(F$33:F318))</f>
        <v/>
      </c>
      <c r="J318" s="89" t="str">
        <f>IF(A318="","",SUM(G$33:G318))</f>
        <v/>
      </c>
      <c r="K318" s="78"/>
    </row>
    <row r="319" spans="1:11" x14ac:dyDescent="0.2">
      <c r="A319" s="87" t="str">
        <f t="shared" si="29"/>
        <v/>
      </c>
      <c r="B319" s="2" t="str">
        <f t="shared" si="22"/>
        <v/>
      </c>
      <c r="C319" s="5" t="str">
        <f t="shared" si="30"/>
        <v/>
      </c>
      <c r="D319" s="99" t="str">
        <f t="shared" si="31"/>
        <v/>
      </c>
      <c r="E319" s="77"/>
      <c r="F319" s="88" t="str">
        <f t="shared" si="32"/>
        <v/>
      </c>
      <c r="G319" s="88" t="str">
        <f t="shared" si="33"/>
        <v/>
      </c>
      <c r="H319" s="88" t="str">
        <f t="shared" si="34"/>
        <v/>
      </c>
      <c r="I319" s="89" t="str">
        <f>IF(A319="","",SUM(F$33:F319))</f>
        <v/>
      </c>
      <c r="J319" s="89" t="str">
        <f>IF(A319="","",SUM(G$33:G319))</f>
        <v/>
      </c>
      <c r="K319" s="78"/>
    </row>
    <row r="320" spans="1:11" x14ac:dyDescent="0.2">
      <c r="A320" s="87" t="str">
        <f t="shared" si="29"/>
        <v/>
      </c>
      <c r="B320" s="2" t="str">
        <f t="shared" si="22"/>
        <v/>
      </c>
      <c r="C320" s="5" t="str">
        <f t="shared" si="30"/>
        <v/>
      </c>
      <c r="D320" s="99" t="str">
        <f t="shared" si="31"/>
        <v/>
      </c>
      <c r="E320" s="77"/>
      <c r="F320" s="88" t="str">
        <f t="shared" si="32"/>
        <v/>
      </c>
      <c r="G320" s="88" t="str">
        <f t="shared" si="33"/>
        <v/>
      </c>
      <c r="H320" s="88" t="str">
        <f t="shared" si="34"/>
        <v/>
      </c>
      <c r="I320" s="89" t="str">
        <f>IF(A320="","",SUM(F$33:F320))</f>
        <v/>
      </c>
      <c r="J320" s="89" t="str">
        <f>IF(A320="","",SUM(G$33:G320))</f>
        <v/>
      </c>
      <c r="K320" s="78"/>
    </row>
    <row r="321" spans="1:11" x14ac:dyDescent="0.2">
      <c r="A321" s="87" t="str">
        <f t="shared" si="29"/>
        <v/>
      </c>
      <c r="B321" s="2" t="str">
        <f t="shared" si="22"/>
        <v/>
      </c>
      <c r="C321" s="5" t="str">
        <f t="shared" si="30"/>
        <v/>
      </c>
      <c r="D321" s="99" t="str">
        <f t="shared" si="31"/>
        <v/>
      </c>
      <c r="E321" s="77"/>
      <c r="F321" s="88" t="str">
        <f t="shared" si="32"/>
        <v/>
      </c>
      <c r="G321" s="88" t="str">
        <f t="shared" si="33"/>
        <v/>
      </c>
      <c r="H321" s="88" t="str">
        <f t="shared" si="34"/>
        <v/>
      </c>
      <c r="I321" s="89" t="str">
        <f>IF(A321="","",SUM(F$33:F321))</f>
        <v/>
      </c>
      <c r="J321" s="89" t="str">
        <f>IF(A321="","",SUM(G$33:G321))</f>
        <v/>
      </c>
      <c r="K321" s="78"/>
    </row>
    <row r="322" spans="1:11" x14ac:dyDescent="0.2">
      <c r="A322" s="87" t="str">
        <f t="shared" si="29"/>
        <v/>
      </c>
      <c r="B322" s="2" t="str">
        <f t="shared" si="22"/>
        <v/>
      </c>
      <c r="C322" s="5" t="str">
        <f t="shared" si="30"/>
        <v/>
      </c>
      <c r="D322" s="99" t="str">
        <f t="shared" si="31"/>
        <v/>
      </c>
      <c r="E322" s="77"/>
      <c r="F322" s="88" t="str">
        <f t="shared" si="32"/>
        <v/>
      </c>
      <c r="G322" s="88" t="str">
        <f t="shared" si="33"/>
        <v/>
      </c>
      <c r="H322" s="88" t="str">
        <f t="shared" si="34"/>
        <v/>
      </c>
      <c r="I322" s="89" t="str">
        <f>IF(A322="","",SUM(F$33:F322))</f>
        <v/>
      </c>
      <c r="J322" s="89" t="str">
        <f>IF(A322="","",SUM(G$33:G322))</f>
        <v/>
      </c>
      <c r="K322" s="78"/>
    </row>
    <row r="323" spans="1:11" x14ac:dyDescent="0.2">
      <c r="A323" s="87" t="str">
        <f t="shared" si="29"/>
        <v/>
      </c>
      <c r="B323" s="2" t="str">
        <f t="shared" si="22"/>
        <v/>
      </c>
      <c r="C323" s="5" t="str">
        <f t="shared" si="30"/>
        <v/>
      </c>
      <c r="D323" s="99" t="str">
        <f t="shared" si="31"/>
        <v/>
      </c>
      <c r="E323" s="77"/>
      <c r="F323" s="88" t="str">
        <f t="shared" si="32"/>
        <v/>
      </c>
      <c r="G323" s="88" t="str">
        <f t="shared" si="33"/>
        <v/>
      </c>
      <c r="H323" s="88" t="str">
        <f t="shared" si="34"/>
        <v/>
      </c>
      <c r="I323" s="89" t="str">
        <f>IF(A323="","",SUM(F$33:F323))</f>
        <v/>
      </c>
      <c r="J323" s="89" t="str">
        <f>IF(A323="","",SUM(G$33:G323))</f>
        <v/>
      </c>
      <c r="K323" s="78"/>
    </row>
    <row r="324" spans="1:11" x14ac:dyDescent="0.2">
      <c r="A324" s="87" t="str">
        <f t="shared" si="29"/>
        <v/>
      </c>
      <c r="B324" s="2" t="str">
        <f t="shared" si="22"/>
        <v/>
      </c>
      <c r="C324" s="5" t="str">
        <f t="shared" si="30"/>
        <v/>
      </c>
      <c r="D324" s="99" t="str">
        <f t="shared" si="31"/>
        <v/>
      </c>
      <c r="E324" s="77"/>
      <c r="F324" s="88" t="str">
        <f t="shared" si="32"/>
        <v/>
      </c>
      <c r="G324" s="88" t="str">
        <f t="shared" si="33"/>
        <v/>
      </c>
      <c r="H324" s="88" t="str">
        <f t="shared" si="34"/>
        <v/>
      </c>
      <c r="I324" s="89" t="str">
        <f>IF(A324="","",SUM(F$33:F324))</f>
        <v/>
      </c>
      <c r="J324" s="89" t="str">
        <f>IF(A324="","",SUM(G$33:G324))</f>
        <v/>
      </c>
      <c r="K324" s="78"/>
    </row>
    <row r="325" spans="1:11" x14ac:dyDescent="0.2">
      <c r="A325" s="87" t="str">
        <f t="shared" si="29"/>
        <v/>
      </c>
      <c r="B325" s="2" t="str">
        <f t="shared" si="22"/>
        <v/>
      </c>
      <c r="C325" s="5" t="str">
        <f t="shared" si="30"/>
        <v/>
      </c>
      <c r="D325" s="99" t="str">
        <f t="shared" si="31"/>
        <v/>
      </c>
      <c r="E325" s="77"/>
      <c r="F325" s="88" t="str">
        <f t="shared" si="32"/>
        <v/>
      </c>
      <c r="G325" s="88" t="str">
        <f t="shared" si="33"/>
        <v/>
      </c>
      <c r="H325" s="88" t="str">
        <f t="shared" si="34"/>
        <v/>
      </c>
      <c r="I325" s="89" t="str">
        <f>IF(A325="","",SUM(F$33:F325))</f>
        <v/>
      </c>
      <c r="J325" s="89" t="str">
        <f>IF(A325="","",SUM(G$33:G325))</f>
        <v/>
      </c>
      <c r="K325" s="78"/>
    </row>
    <row r="326" spans="1:11" x14ac:dyDescent="0.2">
      <c r="A326" s="87" t="str">
        <f t="shared" si="29"/>
        <v/>
      </c>
      <c r="B326" s="2" t="str">
        <f t="shared" si="22"/>
        <v/>
      </c>
      <c r="C326" s="5" t="str">
        <f t="shared" si="30"/>
        <v/>
      </c>
      <c r="D326" s="99" t="str">
        <f t="shared" si="31"/>
        <v/>
      </c>
      <c r="E326" s="77"/>
      <c r="F326" s="88" t="str">
        <f t="shared" si="32"/>
        <v/>
      </c>
      <c r="G326" s="88" t="str">
        <f t="shared" si="33"/>
        <v/>
      </c>
      <c r="H326" s="88" t="str">
        <f t="shared" si="34"/>
        <v/>
      </c>
      <c r="I326" s="89" t="str">
        <f>IF(A326="","",SUM(F$33:F326))</f>
        <v/>
      </c>
      <c r="J326" s="89" t="str">
        <f>IF(A326="","",SUM(G$33:G326))</f>
        <v/>
      </c>
      <c r="K326" s="78"/>
    </row>
    <row r="327" spans="1:11" x14ac:dyDescent="0.2">
      <c r="A327" s="87" t="str">
        <f t="shared" si="29"/>
        <v/>
      </c>
      <c r="B327" s="2" t="str">
        <f t="shared" si="22"/>
        <v/>
      </c>
      <c r="C327" s="5" t="str">
        <f t="shared" si="30"/>
        <v/>
      </c>
      <c r="D327" s="99" t="str">
        <f t="shared" si="31"/>
        <v/>
      </c>
      <c r="E327" s="77"/>
      <c r="F327" s="88" t="str">
        <f t="shared" si="32"/>
        <v/>
      </c>
      <c r="G327" s="88" t="str">
        <f t="shared" si="33"/>
        <v/>
      </c>
      <c r="H327" s="88" t="str">
        <f t="shared" si="34"/>
        <v/>
      </c>
      <c r="I327" s="89" t="str">
        <f>IF(A327="","",SUM(F$33:F327))</f>
        <v/>
      </c>
      <c r="J327" s="89" t="str">
        <f>IF(A327="","",SUM(G$33:G327))</f>
        <v/>
      </c>
      <c r="K327" s="78"/>
    </row>
    <row r="328" spans="1:11" x14ac:dyDescent="0.2">
      <c r="A328" s="87" t="str">
        <f t="shared" si="29"/>
        <v/>
      </c>
      <c r="B328" s="2" t="str">
        <f t="shared" si="22"/>
        <v/>
      </c>
      <c r="C328" s="5" t="str">
        <f t="shared" si="30"/>
        <v/>
      </c>
      <c r="D328" s="99" t="str">
        <f t="shared" si="31"/>
        <v/>
      </c>
      <c r="E328" s="77"/>
      <c r="F328" s="88" t="str">
        <f t="shared" si="32"/>
        <v/>
      </c>
      <c r="G328" s="88" t="str">
        <f t="shared" si="33"/>
        <v/>
      </c>
      <c r="H328" s="88" t="str">
        <f t="shared" si="34"/>
        <v/>
      </c>
      <c r="I328" s="89" t="str">
        <f>IF(A328="","",SUM(F$33:F328))</f>
        <v/>
      </c>
      <c r="J328" s="89" t="str">
        <f>IF(A328="","",SUM(G$33:G328))</f>
        <v/>
      </c>
      <c r="K328" s="78"/>
    </row>
    <row r="329" spans="1:11" x14ac:dyDescent="0.2">
      <c r="A329" s="87" t="str">
        <f t="shared" si="29"/>
        <v/>
      </c>
      <c r="B329" s="2" t="str">
        <f t="shared" si="22"/>
        <v/>
      </c>
      <c r="C329" s="5" t="str">
        <f t="shared" si="30"/>
        <v/>
      </c>
      <c r="D329" s="99" t="str">
        <f t="shared" si="31"/>
        <v/>
      </c>
      <c r="E329" s="77"/>
      <c r="F329" s="88" t="str">
        <f t="shared" si="32"/>
        <v/>
      </c>
      <c r="G329" s="88" t="str">
        <f t="shared" si="33"/>
        <v/>
      </c>
      <c r="H329" s="88" t="str">
        <f t="shared" si="34"/>
        <v/>
      </c>
      <c r="I329" s="89" t="str">
        <f>IF(A329="","",SUM(F$33:F329))</f>
        <v/>
      </c>
      <c r="J329" s="89" t="str">
        <f>IF(A329="","",SUM(G$33:G329))</f>
        <v/>
      </c>
      <c r="K329" s="78"/>
    </row>
    <row r="330" spans="1:11" x14ac:dyDescent="0.2">
      <c r="A330" s="87" t="str">
        <f t="shared" si="29"/>
        <v/>
      </c>
      <c r="B330" s="2" t="str">
        <f t="shared" si="22"/>
        <v/>
      </c>
      <c r="C330" s="5" t="str">
        <f t="shared" si="30"/>
        <v/>
      </c>
      <c r="D330" s="99" t="str">
        <f t="shared" si="31"/>
        <v/>
      </c>
      <c r="E330" s="77"/>
      <c r="F330" s="88" t="str">
        <f t="shared" si="32"/>
        <v/>
      </c>
      <c r="G330" s="88" t="str">
        <f t="shared" si="33"/>
        <v/>
      </c>
      <c r="H330" s="88" t="str">
        <f t="shared" si="34"/>
        <v/>
      </c>
      <c r="I330" s="89" t="str">
        <f>IF(A330="","",SUM(F$33:F330))</f>
        <v/>
      </c>
      <c r="J330" s="89" t="str">
        <f>IF(A330="","",SUM(G$33:G330))</f>
        <v/>
      </c>
      <c r="K330" s="78"/>
    </row>
    <row r="331" spans="1:11" x14ac:dyDescent="0.2">
      <c r="A331" s="87" t="str">
        <f t="shared" si="29"/>
        <v/>
      </c>
      <c r="B331" s="2" t="str">
        <f t="shared" si="22"/>
        <v/>
      </c>
      <c r="C331" s="5" t="str">
        <f t="shared" si="30"/>
        <v/>
      </c>
      <c r="D331" s="99" t="str">
        <f t="shared" si="31"/>
        <v/>
      </c>
      <c r="E331" s="77"/>
      <c r="F331" s="88" t="str">
        <f t="shared" si="32"/>
        <v/>
      </c>
      <c r="G331" s="88" t="str">
        <f t="shared" si="33"/>
        <v/>
      </c>
      <c r="H331" s="88" t="str">
        <f t="shared" si="34"/>
        <v/>
      </c>
      <c r="I331" s="89" t="str">
        <f>IF(A331="","",SUM(F$33:F331))</f>
        <v/>
      </c>
      <c r="J331" s="89" t="str">
        <f>IF(A331="","",SUM(G$33:G331))</f>
        <v/>
      </c>
      <c r="K331" s="78"/>
    </row>
    <row r="332" spans="1:11" x14ac:dyDescent="0.2">
      <c r="A332" s="87" t="str">
        <f t="shared" si="29"/>
        <v/>
      </c>
      <c r="B332" s="2" t="str">
        <f t="shared" si="22"/>
        <v/>
      </c>
      <c r="C332" s="5" t="str">
        <f t="shared" si="30"/>
        <v/>
      </c>
      <c r="D332" s="99" t="str">
        <f t="shared" si="31"/>
        <v/>
      </c>
      <c r="E332" s="77"/>
      <c r="F332" s="88" t="str">
        <f t="shared" si="32"/>
        <v/>
      </c>
      <c r="G332" s="88" t="str">
        <f t="shared" si="33"/>
        <v/>
      </c>
      <c r="H332" s="88" t="str">
        <f t="shared" si="34"/>
        <v/>
      </c>
      <c r="I332" s="89" t="str">
        <f>IF(A332="","",SUM(F$33:F332))</f>
        <v/>
      </c>
      <c r="J332" s="89" t="str">
        <f>IF(A332="","",SUM(G$33:G332))</f>
        <v/>
      </c>
      <c r="K332" s="78"/>
    </row>
    <row r="333" spans="1:11" x14ac:dyDescent="0.2">
      <c r="A333" s="87" t="str">
        <f t="shared" si="29"/>
        <v/>
      </c>
      <c r="B333" s="2" t="str">
        <f t="shared" si="22"/>
        <v/>
      </c>
      <c r="C333" s="5" t="str">
        <f t="shared" si="30"/>
        <v/>
      </c>
      <c r="D333" s="99" t="str">
        <f t="shared" si="31"/>
        <v/>
      </c>
      <c r="E333" s="77"/>
      <c r="F333" s="88" t="str">
        <f t="shared" si="32"/>
        <v/>
      </c>
      <c r="G333" s="88" t="str">
        <f t="shared" si="33"/>
        <v/>
      </c>
      <c r="H333" s="88" t="str">
        <f t="shared" si="34"/>
        <v/>
      </c>
      <c r="I333" s="89" t="str">
        <f>IF(A333="","",SUM(F$33:F333))</f>
        <v/>
      </c>
      <c r="J333" s="89" t="str">
        <f>IF(A333="","",SUM(G$33:G333))</f>
        <v/>
      </c>
      <c r="K333" s="78"/>
    </row>
    <row r="334" spans="1:11" x14ac:dyDescent="0.2">
      <c r="A334" s="87" t="str">
        <f t="shared" si="29"/>
        <v/>
      </c>
      <c r="B334" s="2" t="str">
        <f t="shared" si="22"/>
        <v/>
      </c>
      <c r="C334" s="5" t="str">
        <f t="shared" si="30"/>
        <v/>
      </c>
      <c r="D334" s="99" t="str">
        <f t="shared" si="31"/>
        <v/>
      </c>
      <c r="E334" s="77"/>
      <c r="F334" s="88" t="str">
        <f t="shared" si="32"/>
        <v/>
      </c>
      <c r="G334" s="88" t="str">
        <f t="shared" si="33"/>
        <v/>
      </c>
      <c r="H334" s="88" t="str">
        <f t="shared" si="34"/>
        <v/>
      </c>
      <c r="I334" s="89" t="str">
        <f>IF(A334="","",SUM(F$33:F334))</f>
        <v/>
      </c>
      <c r="J334" s="89" t="str">
        <f>IF(A334="","",SUM(G$33:G334))</f>
        <v/>
      </c>
      <c r="K334" s="78"/>
    </row>
    <row r="335" spans="1:11" x14ac:dyDescent="0.2">
      <c r="A335" s="87" t="str">
        <f t="shared" si="29"/>
        <v/>
      </c>
      <c r="B335" s="2" t="str">
        <f t="shared" si="22"/>
        <v/>
      </c>
      <c r="C335" s="5" t="str">
        <f t="shared" si="30"/>
        <v/>
      </c>
      <c r="D335" s="99" t="str">
        <f t="shared" si="31"/>
        <v/>
      </c>
      <c r="E335" s="77"/>
      <c r="F335" s="88" t="str">
        <f t="shared" si="32"/>
        <v/>
      </c>
      <c r="G335" s="88" t="str">
        <f t="shared" si="33"/>
        <v/>
      </c>
      <c r="H335" s="88" t="str">
        <f t="shared" si="34"/>
        <v/>
      </c>
      <c r="I335" s="89" t="str">
        <f>IF(A335="","",SUM(F$33:F335))</f>
        <v/>
      </c>
      <c r="J335" s="89" t="str">
        <f>IF(A335="","",SUM(G$33:G335))</f>
        <v/>
      </c>
      <c r="K335" s="78"/>
    </row>
    <row r="336" spans="1:11" x14ac:dyDescent="0.2">
      <c r="A336" s="87" t="str">
        <f t="shared" si="29"/>
        <v/>
      </c>
      <c r="B336" s="2" t="str">
        <f t="shared" si="22"/>
        <v/>
      </c>
      <c r="C336" s="5" t="str">
        <f t="shared" si="30"/>
        <v/>
      </c>
      <c r="D336" s="99" t="str">
        <f t="shared" si="31"/>
        <v/>
      </c>
      <c r="E336" s="77"/>
      <c r="F336" s="88" t="str">
        <f t="shared" si="32"/>
        <v/>
      </c>
      <c r="G336" s="88" t="str">
        <f t="shared" si="33"/>
        <v/>
      </c>
      <c r="H336" s="88" t="str">
        <f t="shared" si="34"/>
        <v/>
      </c>
      <c r="I336" s="89" t="str">
        <f>IF(A336="","",SUM(F$33:F336))</f>
        <v/>
      </c>
      <c r="J336" s="89" t="str">
        <f>IF(A336="","",SUM(G$33:G336))</f>
        <v/>
      </c>
      <c r="K336" s="78"/>
    </row>
    <row r="337" spans="1:11" x14ac:dyDescent="0.2">
      <c r="A337" s="87" t="str">
        <f t="shared" si="29"/>
        <v/>
      </c>
      <c r="B337" s="2" t="str">
        <f t="shared" si="22"/>
        <v/>
      </c>
      <c r="C337" s="5" t="str">
        <f t="shared" si="30"/>
        <v/>
      </c>
      <c r="D337" s="99" t="str">
        <f t="shared" si="31"/>
        <v/>
      </c>
      <c r="E337" s="77"/>
      <c r="F337" s="88" t="str">
        <f t="shared" si="32"/>
        <v/>
      </c>
      <c r="G337" s="88" t="str">
        <f t="shared" si="33"/>
        <v/>
      </c>
      <c r="H337" s="88" t="str">
        <f t="shared" si="34"/>
        <v/>
      </c>
      <c r="I337" s="89" t="str">
        <f>IF(A337="","",SUM(F$33:F337))</f>
        <v/>
      </c>
      <c r="J337" s="89" t="str">
        <f>IF(A337="","",SUM(G$33:G337))</f>
        <v/>
      </c>
      <c r="K337" s="78"/>
    </row>
    <row r="338" spans="1:11" x14ac:dyDescent="0.2">
      <c r="A338" s="87" t="str">
        <f t="shared" si="29"/>
        <v/>
      </c>
      <c r="B338" s="2" t="str">
        <f t="shared" si="22"/>
        <v/>
      </c>
      <c r="C338" s="5" t="str">
        <f t="shared" si="30"/>
        <v/>
      </c>
      <c r="D338" s="99" t="str">
        <f t="shared" si="31"/>
        <v/>
      </c>
      <c r="E338" s="77"/>
      <c r="F338" s="88" t="str">
        <f t="shared" si="32"/>
        <v/>
      </c>
      <c r="G338" s="88" t="str">
        <f t="shared" si="33"/>
        <v/>
      </c>
      <c r="H338" s="88" t="str">
        <f t="shared" si="34"/>
        <v/>
      </c>
      <c r="I338" s="89" t="str">
        <f>IF(A338="","",SUM(F$33:F338))</f>
        <v/>
      </c>
      <c r="J338" s="89" t="str">
        <f>IF(A338="","",SUM(G$33:G338))</f>
        <v/>
      </c>
      <c r="K338" s="78"/>
    </row>
    <row r="339" spans="1:11" x14ac:dyDescent="0.2">
      <c r="A339" s="87" t="str">
        <f t="shared" si="29"/>
        <v/>
      </c>
      <c r="B339" s="2" t="str">
        <f t="shared" si="22"/>
        <v/>
      </c>
      <c r="C339" s="5" t="str">
        <f t="shared" si="30"/>
        <v/>
      </c>
      <c r="D339" s="99" t="str">
        <f t="shared" si="31"/>
        <v/>
      </c>
      <c r="E339" s="77"/>
      <c r="F339" s="88" t="str">
        <f t="shared" si="32"/>
        <v/>
      </c>
      <c r="G339" s="88" t="str">
        <f t="shared" si="33"/>
        <v/>
      </c>
      <c r="H339" s="88" t="str">
        <f t="shared" si="34"/>
        <v/>
      </c>
      <c r="I339" s="89" t="str">
        <f>IF(A339="","",SUM(F$33:F339))</f>
        <v/>
      </c>
      <c r="J339" s="89" t="str">
        <f>IF(A339="","",SUM(G$33:G339))</f>
        <v/>
      </c>
      <c r="K339" s="78"/>
    </row>
    <row r="340" spans="1:11" x14ac:dyDescent="0.2">
      <c r="A340" s="87" t="str">
        <f t="shared" si="29"/>
        <v/>
      </c>
      <c r="B340" s="2" t="str">
        <f t="shared" si="22"/>
        <v/>
      </c>
      <c r="C340" s="5" t="str">
        <f t="shared" si="30"/>
        <v/>
      </c>
      <c r="D340" s="99" t="str">
        <f t="shared" si="31"/>
        <v/>
      </c>
      <c r="E340" s="77"/>
      <c r="F340" s="88" t="str">
        <f t="shared" si="32"/>
        <v/>
      </c>
      <c r="G340" s="88" t="str">
        <f t="shared" si="33"/>
        <v/>
      </c>
      <c r="H340" s="88" t="str">
        <f t="shared" si="34"/>
        <v/>
      </c>
      <c r="I340" s="89" t="str">
        <f>IF(A340="","",SUM(F$33:F340))</f>
        <v/>
      </c>
      <c r="J340" s="89" t="str">
        <f>IF(A340="","",SUM(G$33:G340))</f>
        <v/>
      </c>
      <c r="K340" s="78"/>
    </row>
    <row r="341" spans="1:11" x14ac:dyDescent="0.2">
      <c r="A341" s="87" t="str">
        <f t="shared" ref="A341:A398" si="35">IF(A340&gt;=nper,"",A340+1)</f>
        <v/>
      </c>
      <c r="B341" s="2" t="str">
        <f t="shared" si="22"/>
        <v/>
      </c>
      <c r="C341" s="5" t="str">
        <f t="shared" si="30"/>
        <v/>
      </c>
      <c r="D341" s="99" t="str">
        <f t="shared" si="31"/>
        <v/>
      </c>
      <c r="E341" s="77"/>
      <c r="F341" s="88" t="str">
        <f t="shared" si="32"/>
        <v/>
      </c>
      <c r="G341" s="88" t="str">
        <f t="shared" si="33"/>
        <v/>
      </c>
      <c r="H341" s="88" t="str">
        <f t="shared" si="34"/>
        <v/>
      </c>
      <c r="I341" s="89" t="str">
        <f>IF(A341="","",SUM(F$33:F341))</f>
        <v/>
      </c>
      <c r="J341" s="89" t="str">
        <f>IF(A341="","",SUM(G$33:G341))</f>
        <v/>
      </c>
      <c r="K341" s="78"/>
    </row>
    <row r="342" spans="1:11" x14ac:dyDescent="0.2">
      <c r="A342" s="87" t="str">
        <f t="shared" si="35"/>
        <v/>
      </c>
      <c r="B342" s="2" t="str">
        <f t="shared" si="22"/>
        <v/>
      </c>
      <c r="C342" s="5" t="str">
        <f t="shared" si="30"/>
        <v/>
      </c>
      <c r="D342" s="99" t="str">
        <f t="shared" si="31"/>
        <v/>
      </c>
      <c r="E342" s="77"/>
      <c r="F342" s="88" t="str">
        <f t="shared" si="32"/>
        <v/>
      </c>
      <c r="G342" s="88" t="str">
        <f t="shared" si="33"/>
        <v/>
      </c>
      <c r="H342" s="88" t="str">
        <f t="shared" si="34"/>
        <v/>
      </c>
      <c r="I342" s="89" t="str">
        <f>IF(A342="","",SUM(F$33:F342))</f>
        <v/>
      </c>
      <c r="J342" s="89" t="str">
        <f>IF(A342="","",SUM(G$33:G342))</f>
        <v/>
      </c>
      <c r="K342" s="78"/>
    </row>
    <row r="343" spans="1:11" x14ac:dyDescent="0.2">
      <c r="A343" s="87" t="str">
        <f t="shared" si="35"/>
        <v/>
      </c>
      <c r="B343" s="2" t="str">
        <f t="shared" si="22"/>
        <v/>
      </c>
      <c r="C343" s="5" t="str">
        <f t="shared" si="30"/>
        <v/>
      </c>
      <c r="D343" s="99" t="str">
        <f t="shared" si="31"/>
        <v/>
      </c>
      <c r="E343" s="77"/>
      <c r="F343" s="88" t="str">
        <f t="shared" si="32"/>
        <v/>
      </c>
      <c r="G343" s="88" t="str">
        <f t="shared" si="33"/>
        <v/>
      </c>
      <c r="H343" s="88" t="str">
        <f t="shared" si="34"/>
        <v/>
      </c>
      <c r="I343" s="89" t="str">
        <f>IF(A343="","",SUM(F$33:F343))</f>
        <v/>
      </c>
      <c r="J343" s="89" t="str">
        <f>IF(A343="","",SUM(G$33:G343))</f>
        <v/>
      </c>
      <c r="K343" s="78"/>
    </row>
    <row r="344" spans="1:11" x14ac:dyDescent="0.2">
      <c r="A344" s="87" t="str">
        <f t="shared" si="35"/>
        <v/>
      </c>
      <c r="B344" s="2" t="str">
        <f t="shared" si="22"/>
        <v/>
      </c>
      <c r="C344" s="5" t="str">
        <f t="shared" si="30"/>
        <v/>
      </c>
      <c r="D344" s="99" t="str">
        <f t="shared" si="31"/>
        <v/>
      </c>
      <c r="E344" s="77"/>
      <c r="F344" s="88" t="str">
        <f t="shared" si="32"/>
        <v/>
      </c>
      <c r="G344" s="88" t="str">
        <f t="shared" si="33"/>
        <v/>
      </c>
      <c r="H344" s="88" t="str">
        <f t="shared" si="34"/>
        <v/>
      </c>
      <c r="I344" s="89" t="str">
        <f>IF(A344="","",SUM(F$33:F344))</f>
        <v/>
      </c>
      <c r="J344" s="89" t="str">
        <f>IF(A344="","",SUM(G$33:G344))</f>
        <v/>
      </c>
      <c r="K344" s="78"/>
    </row>
    <row r="345" spans="1:11" x14ac:dyDescent="0.2">
      <c r="A345" s="87" t="str">
        <f t="shared" si="35"/>
        <v/>
      </c>
      <c r="B345" s="2" t="str">
        <f t="shared" si="22"/>
        <v/>
      </c>
      <c r="C345" s="5" t="str">
        <f t="shared" si="30"/>
        <v/>
      </c>
      <c r="D345" s="99" t="str">
        <f t="shared" si="31"/>
        <v/>
      </c>
      <c r="E345" s="77"/>
      <c r="F345" s="88" t="str">
        <f t="shared" si="32"/>
        <v/>
      </c>
      <c r="G345" s="88" t="str">
        <f t="shared" si="33"/>
        <v/>
      </c>
      <c r="H345" s="88" t="str">
        <f t="shared" si="34"/>
        <v/>
      </c>
      <c r="I345" s="89" t="str">
        <f>IF(A345="","",SUM(F$33:F345))</f>
        <v/>
      </c>
      <c r="J345" s="89" t="str">
        <f>IF(A345="","",SUM(G$33:G345))</f>
        <v/>
      </c>
      <c r="K345" s="78"/>
    </row>
    <row r="346" spans="1:11" x14ac:dyDescent="0.2">
      <c r="A346" s="87" t="str">
        <f t="shared" si="35"/>
        <v/>
      </c>
      <c r="B346" s="2" t="str">
        <f t="shared" si="22"/>
        <v/>
      </c>
      <c r="C346" s="5" t="str">
        <f t="shared" si="30"/>
        <v/>
      </c>
      <c r="D346" s="99" t="str">
        <f t="shared" si="31"/>
        <v/>
      </c>
      <c r="E346" s="77"/>
      <c r="F346" s="88" t="str">
        <f t="shared" si="32"/>
        <v/>
      </c>
      <c r="G346" s="88" t="str">
        <f t="shared" si="33"/>
        <v/>
      </c>
      <c r="H346" s="88" t="str">
        <f t="shared" si="34"/>
        <v/>
      </c>
      <c r="I346" s="89" t="str">
        <f>IF(A346="","",SUM(F$33:F346))</f>
        <v/>
      </c>
      <c r="J346" s="89" t="str">
        <f>IF(A346="","",SUM(G$33:G346))</f>
        <v/>
      </c>
      <c r="K346" s="78"/>
    </row>
    <row r="347" spans="1:11" x14ac:dyDescent="0.2">
      <c r="A347" s="87" t="str">
        <f t="shared" si="35"/>
        <v/>
      </c>
      <c r="B347" s="2" t="str">
        <f t="shared" si="22"/>
        <v/>
      </c>
      <c r="C347" s="5" t="str">
        <f t="shared" si="30"/>
        <v/>
      </c>
      <c r="D347" s="99" t="str">
        <f t="shared" si="31"/>
        <v/>
      </c>
      <c r="E347" s="77"/>
      <c r="F347" s="88" t="str">
        <f t="shared" si="32"/>
        <v/>
      </c>
      <c r="G347" s="88" t="str">
        <f t="shared" si="33"/>
        <v/>
      </c>
      <c r="H347" s="88" t="str">
        <f t="shared" si="34"/>
        <v/>
      </c>
      <c r="I347" s="89" t="str">
        <f>IF(A347="","",SUM(F$33:F347))</f>
        <v/>
      </c>
      <c r="J347" s="89" t="str">
        <f>IF(A347="","",SUM(G$33:G347))</f>
        <v/>
      </c>
      <c r="K347" s="78"/>
    </row>
    <row r="348" spans="1:11" x14ac:dyDescent="0.2">
      <c r="A348" s="87" t="str">
        <f t="shared" si="35"/>
        <v/>
      </c>
      <c r="B348" s="2" t="str">
        <f t="shared" si="22"/>
        <v/>
      </c>
      <c r="C348" s="5" t="str">
        <f t="shared" si="30"/>
        <v/>
      </c>
      <c r="D348" s="99" t="str">
        <f t="shared" si="31"/>
        <v/>
      </c>
      <c r="E348" s="77"/>
      <c r="F348" s="88" t="str">
        <f t="shared" si="32"/>
        <v/>
      </c>
      <c r="G348" s="88" t="str">
        <f t="shared" si="33"/>
        <v/>
      </c>
      <c r="H348" s="88" t="str">
        <f t="shared" si="34"/>
        <v/>
      </c>
      <c r="I348" s="89" t="str">
        <f>IF(A348="","",SUM(F$33:F348))</f>
        <v/>
      </c>
      <c r="J348" s="89" t="str">
        <f>IF(A348="","",SUM(G$33:G348))</f>
        <v/>
      </c>
      <c r="K348" s="78"/>
    </row>
    <row r="349" spans="1:11" x14ac:dyDescent="0.2">
      <c r="A349" s="87" t="str">
        <f t="shared" si="35"/>
        <v/>
      </c>
      <c r="B349" s="2" t="str">
        <f t="shared" si="22"/>
        <v/>
      </c>
      <c r="C349" s="5" t="str">
        <f t="shared" si="30"/>
        <v/>
      </c>
      <c r="D349" s="99" t="str">
        <f t="shared" si="31"/>
        <v/>
      </c>
      <c r="E349" s="77"/>
      <c r="F349" s="88" t="str">
        <f t="shared" si="32"/>
        <v/>
      </c>
      <c r="G349" s="88" t="str">
        <f t="shared" si="33"/>
        <v/>
      </c>
      <c r="H349" s="88" t="str">
        <f t="shared" si="34"/>
        <v/>
      </c>
      <c r="I349" s="89" t="str">
        <f>IF(A349="","",SUM(F$33:F349))</f>
        <v/>
      </c>
      <c r="J349" s="89" t="str">
        <f>IF(A349="","",SUM(G$33:G349))</f>
        <v/>
      </c>
      <c r="K349" s="78"/>
    </row>
    <row r="350" spans="1:11" x14ac:dyDescent="0.2">
      <c r="A350" s="87" t="str">
        <f t="shared" si="35"/>
        <v/>
      </c>
      <c r="B350" s="2" t="str">
        <f t="shared" si="22"/>
        <v/>
      </c>
      <c r="C350" s="5" t="str">
        <f t="shared" si="30"/>
        <v/>
      </c>
      <c r="D350" s="99" t="str">
        <f t="shared" si="31"/>
        <v/>
      </c>
      <c r="E350" s="77"/>
      <c r="F350" s="88" t="str">
        <f t="shared" si="32"/>
        <v/>
      </c>
      <c r="G350" s="88" t="str">
        <f t="shared" si="33"/>
        <v/>
      </c>
      <c r="H350" s="88" t="str">
        <f t="shared" si="34"/>
        <v/>
      </c>
      <c r="I350" s="89" t="str">
        <f>IF(A350="","",SUM(F$33:F350))</f>
        <v/>
      </c>
      <c r="J350" s="89" t="str">
        <f>IF(A350="","",SUM(G$33:G350))</f>
        <v/>
      </c>
      <c r="K350" s="78"/>
    </row>
    <row r="351" spans="1:11" x14ac:dyDescent="0.2">
      <c r="A351" s="87" t="str">
        <f t="shared" si="35"/>
        <v/>
      </c>
      <c r="B351" s="2" t="str">
        <f t="shared" si="22"/>
        <v/>
      </c>
      <c r="C351" s="5" t="str">
        <f t="shared" si="30"/>
        <v/>
      </c>
      <c r="D351" s="99" t="str">
        <f t="shared" si="31"/>
        <v/>
      </c>
      <c r="E351" s="77"/>
      <c r="F351" s="88" t="str">
        <f t="shared" si="32"/>
        <v/>
      </c>
      <c r="G351" s="88" t="str">
        <f t="shared" si="33"/>
        <v/>
      </c>
      <c r="H351" s="88" t="str">
        <f t="shared" si="34"/>
        <v/>
      </c>
      <c r="I351" s="89" t="str">
        <f>IF(A351="","",SUM(F$33:F351))</f>
        <v/>
      </c>
      <c r="J351" s="89" t="str">
        <f>IF(A351="","",SUM(G$33:G351))</f>
        <v/>
      </c>
      <c r="K351" s="78"/>
    </row>
    <row r="352" spans="1:11" x14ac:dyDescent="0.2">
      <c r="A352" s="87" t="str">
        <f t="shared" si="35"/>
        <v/>
      </c>
      <c r="B352" s="2" t="str">
        <f t="shared" si="22"/>
        <v/>
      </c>
      <c r="C352" s="5" t="str">
        <f t="shared" si="30"/>
        <v/>
      </c>
      <c r="D352" s="99" t="str">
        <f t="shared" si="31"/>
        <v/>
      </c>
      <c r="E352" s="77"/>
      <c r="F352" s="88" t="str">
        <f t="shared" si="32"/>
        <v/>
      </c>
      <c r="G352" s="88" t="str">
        <f t="shared" si="33"/>
        <v/>
      </c>
      <c r="H352" s="88" t="str">
        <f t="shared" si="34"/>
        <v/>
      </c>
      <c r="I352" s="89" t="str">
        <f>IF(A352="","",SUM(F$33:F352))</f>
        <v/>
      </c>
      <c r="J352" s="89" t="str">
        <f>IF(A352="","",SUM(G$33:G352))</f>
        <v/>
      </c>
      <c r="K352" s="78"/>
    </row>
    <row r="353" spans="1:11" x14ac:dyDescent="0.2">
      <c r="A353" s="87" t="str">
        <f t="shared" si="35"/>
        <v/>
      </c>
      <c r="B353" s="2" t="str">
        <f t="shared" si="22"/>
        <v/>
      </c>
      <c r="C353" s="5" t="str">
        <f t="shared" ref="C353:C416" si="36">IF(ISNUMBER(B353),INDEX($C$15:$C$22,MATCH(B353,$D$15:$D$22,1)),"")</f>
        <v/>
      </c>
      <c r="D353" s="99" t="str">
        <f t="shared" ref="D353:D416" si="37">IF(A353="","",MIN(ROUND(IF(A353=1,$D$11,IF(C353=C352,D352,-PMT(C353/12,nper-A353+1,H352))),2),H352+ROUND(C353/12*H352,2)))</f>
        <v/>
      </c>
      <c r="E353" s="77"/>
      <c r="F353" s="88" t="str">
        <f t="shared" ref="F353:F398" si="38">IF(A353="","",ROUND(C353/12*H352,2))</f>
        <v/>
      </c>
      <c r="G353" s="88" t="str">
        <f t="shared" ref="G353:G398" si="39">IF(A353="","",D353-F353+E353)</f>
        <v/>
      </c>
      <c r="H353" s="88" t="str">
        <f t="shared" ref="H353:H398" si="40">IF(A353="","",H352-G353)</f>
        <v/>
      </c>
      <c r="I353" s="89" t="str">
        <f>IF(A353="","",SUM(F$33:F353))</f>
        <v/>
      </c>
      <c r="J353" s="89" t="str">
        <f>IF(A353="","",SUM(G$33:G353))</f>
        <v/>
      </c>
      <c r="K353" s="78"/>
    </row>
    <row r="354" spans="1:11" x14ac:dyDescent="0.2">
      <c r="A354" s="87" t="str">
        <f t="shared" si="35"/>
        <v/>
      </c>
      <c r="B354" s="2" t="str">
        <f t="shared" si="22"/>
        <v/>
      </c>
      <c r="C354" s="5" t="str">
        <f t="shared" si="36"/>
        <v/>
      </c>
      <c r="D354" s="99" t="str">
        <f t="shared" si="37"/>
        <v/>
      </c>
      <c r="E354" s="77"/>
      <c r="F354" s="88" t="str">
        <f t="shared" si="38"/>
        <v/>
      </c>
      <c r="G354" s="88" t="str">
        <f t="shared" si="39"/>
        <v/>
      </c>
      <c r="H354" s="88" t="str">
        <f t="shared" si="40"/>
        <v/>
      </c>
      <c r="I354" s="89" t="str">
        <f>IF(A354="","",SUM(F$33:F354))</f>
        <v/>
      </c>
      <c r="J354" s="89" t="str">
        <f>IF(A354="","",SUM(G$33:G354))</f>
        <v/>
      </c>
      <c r="K354" s="78"/>
    </row>
    <row r="355" spans="1:11" x14ac:dyDescent="0.2">
      <c r="A355" s="87" t="str">
        <f t="shared" si="35"/>
        <v/>
      </c>
      <c r="B355" s="2" t="str">
        <f t="shared" si="22"/>
        <v/>
      </c>
      <c r="C355" s="5" t="str">
        <f t="shared" si="36"/>
        <v/>
      </c>
      <c r="D355" s="99" t="str">
        <f t="shared" si="37"/>
        <v/>
      </c>
      <c r="E355" s="77"/>
      <c r="F355" s="88" t="str">
        <f t="shared" si="38"/>
        <v/>
      </c>
      <c r="G355" s="88" t="str">
        <f t="shared" si="39"/>
        <v/>
      </c>
      <c r="H355" s="88" t="str">
        <f t="shared" si="40"/>
        <v/>
      </c>
      <c r="I355" s="89" t="str">
        <f>IF(A355="","",SUM(F$33:F355))</f>
        <v/>
      </c>
      <c r="J355" s="89" t="str">
        <f>IF(A355="","",SUM(G$33:G355))</f>
        <v/>
      </c>
      <c r="K355" s="78"/>
    </row>
    <row r="356" spans="1:11" x14ac:dyDescent="0.2">
      <c r="A356" s="87" t="str">
        <f t="shared" si="35"/>
        <v/>
      </c>
      <c r="B356" s="2" t="str">
        <f t="shared" si="22"/>
        <v/>
      </c>
      <c r="C356" s="5" t="str">
        <f t="shared" si="36"/>
        <v/>
      </c>
      <c r="D356" s="99" t="str">
        <f t="shared" si="37"/>
        <v/>
      </c>
      <c r="E356" s="77"/>
      <c r="F356" s="88" t="str">
        <f t="shared" si="38"/>
        <v/>
      </c>
      <c r="G356" s="88" t="str">
        <f t="shared" si="39"/>
        <v/>
      </c>
      <c r="H356" s="88" t="str">
        <f t="shared" si="40"/>
        <v/>
      </c>
      <c r="I356" s="89" t="str">
        <f>IF(A356="","",SUM(F$33:F356))</f>
        <v/>
      </c>
      <c r="J356" s="89" t="str">
        <f>IF(A356="","",SUM(G$33:G356))</f>
        <v/>
      </c>
      <c r="K356" s="78"/>
    </row>
    <row r="357" spans="1:11" x14ac:dyDescent="0.2">
      <c r="A357" s="87" t="str">
        <f t="shared" si="35"/>
        <v/>
      </c>
      <c r="B357" s="2" t="str">
        <f t="shared" si="22"/>
        <v/>
      </c>
      <c r="C357" s="5" t="str">
        <f t="shared" si="36"/>
        <v/>
      </c>
      <c r="D357" s="99" t="str">
        <f t="shared" si="37"/>
        <v/>
      </c>
      <c r="E357" s="77"/>
      <c r="F357" s="88" t="str">
        <f t="shared" si="38"/>
        <v/>
      </c>
      <c r="G357" s="88" t="str">
        <f t="shared" si="39"/>
        <v/>
      </c>
      <c r="H357" s="88" t="str">
        <f t="shared" si="40"/>
        <v/>
      </c>
      <c r="I357" s="89" t="str">
        <f>IF(A357="","",SUM(F$33:F357))</f>
        <v/>
      </c>
      <c r="J357" s="89" t="str">
        <f>IF(A357="","",SUM(G$33:G357))</f>
        <v/>
      </c>
      <c r="K357" s="78"/>
    </row>
    <row r="358" spans="1:11" x14ac:dyDescent="0.2">
      <c r="A358" s="87" t="str">
        <f t="shared" si="35"/>
        <v/>
      </c>
      <c r="B358" s="2" t="str">
        <f t="shared" si="22"/>
        <v/>
      </c>
      <c r="C358" s="5" t="str">
        <f t="shared" si="36"/>
        <v/>
      </c>
      <c r="D358" s="99" t="str">
        <f t="shared" si="37"/>
        <v/>
      </c>
      <c r="E358" s="77"/>
      <c r="F358" s="88" t="str">
        <f t="shared" si="38"/>
        <v/>
      </c>
      <c r="G358" s="88" t="str">
        <f t="shared" si="39"/>
        <v/>
      </c>
      <c r="H358" s="88" t="str">
        <f t="shared" si="40"/>
        <v/>
      </c>
      <c r="I358" s="89" t="str">
        <f>IF(A358="","",SUM(F$33:F358))</f>
        <v/>
      </c>
      <c r="J358" s="89" t="str">
        <f>IF(A358="","",SUM(G$33:G358))</f>
        <v/>
      </c>
      <c r="K358" s="78"/>
    </row>
    <row r="359" spans="1:11" x14ac:dyDescent="0.2">
      <c r="A359" s="87" t="str">
        <f t="shared" si="35"/>
        <v/>
      </c>
      <c r="B359" s="2" t="str">
        <f t="shared" si="22"/>
        <v/>
      </c>
      <c r="C359" s="5" t="str">
        <f t="shared" si="36"/>
        <v/>
      </c>
      <c r="D359" s="99" t="str">
        <f t="shared" si="37"/>
        <v/>
      </c>
      <c r="E359" s="77"/>
      <c r="F359" s="88" t="str">
        <f t="shared" si="38"/>
        <v/>
      </c>
      <c r="G359" s="88" t="str">
        <f t="shared" si="39"/>
        <v/>
      </c>
      <c r="H359" s="88" t="str">
        <f t="shared" si="40"/>
        <v/>
      </c>
      <c r="I359" s="89" t="str">
        <f>IF(A359="","",SUM(F$33:F359))</f>
        <v/>
      </c>
      <c r="J359" s="89" t="str">
        <f>IF(A359="","",SUM(G$33:G359))</f>
        <v/>
      </c>
      <c r="K359" s="78"/>
    </row>
    <row r="360" spans="1:11" x14ac:dyDescent="0.2">
      <c r="A360" s="87" t="str">
        <f t="shared" si="35"/>
        <v/>
      </c>
      <c r="B360" s="2" t="str">
        <f t="shared" si="22"/>
        <v/>
      </c>
      <c r="C360" s="5" t="str">
        <f t="shared" si="36"/>
        <v/>
      </c>
      <c r="D360" s="99" t="str">
        <f t="shared" si="37"/>
        <v/>
      </c>
      <c r="E360" s="77"/>
      <c r="F360" s="88" t="str">
        <f t="shared" si="38"/>
        <v/>
      </c>
      <c r="G360" s="88" t="str">
        <f t="shared" si="39"/>
        <v/>
      </c>
      <c r="H360" s="88" t="str">
        <f t="shared" si="40"/>
        <v/>
      </c>
      <c r="I360" s="89" t="str">
        <f>IF(A360="","",SUM(F$33:F360))</f>
        <v/>
      </c>
      <c r="J360" s="89" t="str">
        <f>IF(A360="","",SUM(G$33:G360))</f>
        <v/>
      </c>
      <c r="K360" s="78"/>
    </row>
    <row r="361" spans="1:11" x14ac:dyDescent="0.2">
      <c r="A361" s="87" t="str">
        <f t="shared" si="35"/>
        <v/>
      </c>
      <c r="B361" s="2" t="str">
        <f t="shared" si="22"/>
        <v/>
      </c>
      <c r="C361" s="5" t="str">
        <f t="shared" si="36"/>
        <v/>
      </c>
      <c r="D361" s="99" t="str">
        <f t="shared" si="37"/>
        <v/>
      </c>
      <c r="E361" s="77"/>
      <c r="F361" s="88" t="str">
        <f t="shared" si="38"/>
        <v/>
      </c>
      <c r="G361" s="88" t="str">
        <f t="shared" si="39"/>
        <v/>
      </c>
      <c r="H361" s="88" t="str">
        <f t="shared" si="40"/>
        <v/>
      </c>
      <c r="I361" s="89" t="str">
        <f>IF(A361="","",SUM(F$33:F361))</f>
        <v/>
      </c>
      <c r="J361" s="89" t="str">
        <f>IF(A361="","",SUM(G$33:G361))</f>
        <v/>
      </c>
      <c r="K361" s="78"/>
    </row>
    <row r="362" spans="1:11" x14ac:dyDescent="0.2">
      <c r="A362" s="87" t="str">
        <f t="shared" si="35"/>
        <v/>
      </c>
      <c r="B362" s="2" t="str">
        <f t="shared" si="22"/>
        <v/>
      </c>
      <c r="C362" s="5" t="str">
        <f t="shared" si="36"/>
        <v/>
      </c>
      <c r="D362" s="99" t="str">
        <f t="shared" si="37"/>
        <v/>
      </c>
      <c r="E362" s="77"/>
      <c r="F362" s="88" t="str">
        <f t="shared" si="38"/>
        <v/>
      </c>
      <c r="G362" s="88" t="str">
        <f t="shared" si="39"/>
        <v/>
      </c>
      <c r="H362" s="88" t="str">
        <f t="shared" si="40"/>
        <v/>
      </c>
      <c r="I362" s="89" t="str">
        <f>IF(A362="","",SUM(F$33:F362))</f>
        <v/>
      </c>
      <c r="J362" s="89" t="str">
        <f>IF(A362="","",SUM(G$33:G362))</f>
        <v/>
      </c>
      <c r="K362" s="78"/>
    </row>
    <row r="363" spans="1:11" x14ac:dyDescent="0.2">
      <c r="A363" s="87" t="str">
        <f t="shared" si="35"/>
        <v/>
      </c>
      <c r="B363" s="2" t="str">
        <f t="shared" si="22"/>
        <v/>
      </c>
      <c r="C363" s="5" t="str">
        <f t="shared" si="36"/>
        <v/>
      </c>
      <c r="D363" s="99" t="str">
        <f t="shared" si="37"/>
        <v/>
      </c>
      <c r="E363" s="77"/>
      <c r="F363" s="88" t="str">
        <f t="shared" si="38"/>
        <v/>
      </c>
      <c r="G363" s="88" t="str">
        <f t="shared" si="39"/>
        <v/>
      </c>
      <c r="H363" s="88" t="str">
        <f t="shared" si="40"/>
        <v/>
      </c>
      <c r="I363" s="89" t="str">
        <f>IF(A363="","",SUM(F$33:F363))</f>
        <v/>
      </c>
      <c r="J363" s="89" t="str">
        <f>IF(A363="","",SUM(G$33:G363))</f>
        <v/>
      </c>
      <c r="K363" s="78"/>
    </row>
    <row r="364" spans="1:11" x14ac:dyDescent="0.2">
      <c r="A364" s="87" t="str">
        <f t="shared" si="35"/>
        <v/>
      </c>
      <c r="B364" s="2" t="str">
        <f t="shared" si="22"/>
        <v/>
      </c>
      <c r="C364" s="5" t="str">
        <f t="shared" si="36"/>
        <v/>
      </c>
      <c r="D364" s="99" t="str">
        <f t="shared" si="37"/>
        <v/>
      </c>
      <c r="E364" s="77"/>
      <c r="F364" s="88" t="str">
        <f t="shared" si="38"/>
        <v/>
      </c>
      <c r="G364" s="88" t="str">
        <f t="shared" si="39"/>
        <v/>
      </c>
      <c r="H364" s="88" t="str">
        <f t="shared" si="40"/>
        <v/>
      </c>
      <c r="I364" s="89" t="str">
        <f>IF(A364="","",SUM(F$33:F364))</f>
        <v/>
      </c>
      <c r="J364" s="89" t="str">
        <f>IF(A364="","",SUM(G$33:G364))</f>
        <v/>
      </c>
      <c r="K364" s="78"/>
    </row>
    <row r="365" spans="1:11" x14ac:dyDescent="0.2">
      <c r="A365" s="87" t="str">
        <f t="shared" si="35"/>
        <v/>
      </c>
      <c r="B365" s="2" t="str">
        <f t="shared" si="22"/>
        <v/>
      </c>
      <c r="C365" s="5" t="str">
        <f t="shared" si="36"/>
        <v/>
      </c>
      <c r="D365" s="99" t="str">
        <f t="shared" si="37"/>
        <v/>
      </c>
      <c r="E365" s="77"/>
      <c r="F365" s="88" t="str">
        <f t="shared" si="38"/>
        <v/>
      </c>
      <c r="G365" s="88" t="str">
        <f t="shared" si="39"/>
        <v/>
      </c>
      <c r="H365" s="88" t="str">
        <f t="shared" si="40"/>
        <v/>
      </c>
      <c r="I365" s="89" t="str">
        <f>IF(A365="","",SUM(F$33:F365))</f>
        <v/>
      </c>
      <c r="J365" s="89" t="str">
        <f>IF(A365="","",SUM(G$33:G365))</f>
        <v/>
      </c>
      <c r="K365" s="78"/>
    </row>
    <row r="366" spans="1:11" x14ac:dyDescent="0.2">
      <c r="A366" s="87" t="str">
        <f t="shared" si="35"/>
        <v/>
      </c>
      <c r="B366" s="2" t="str">
        <f t="shared" si="22"/>
        <v/>
      </c>
      <c r="C366" s="5" t="str">
        <f t="shared" si="36"/>
        <v/>
      </c>
      <c r="D366" s="99" t="str">
        <f t="shared" si="37"/>
        <v/>
      </c>
      <c r="E366" s="77"/>
      <c r="F366" s="88" t="str">
        <f t="shared" si="38"/>
        <v/>
      </c>
      <c r="G366" s="88" t="str">
        <f t="shared" si="39"/>
        <v/>
      </c>
      <c r="H366" s="88" t="str">
        <f t="shared" si="40"/>
        <v/>
      </c>
      <c r="I366" s="89" t="str">
        <f>IF(A366="","",SUM(F$33:F366))</f>
        <v/>
      </c>
      <c r="J366" s="89" t="str">
        <f>IF(A366="","",SUM(G$33:G366))</f>
        <v/>
      </c>
      <c r="K366" s="78"/>
    </row>
    <row r="367" spans="1:11" x14ac:dyDescent="0.2">
      <c r="A367" s="87" t="str">
        <f t="shared" si="35"/>
        <v/>
      </c>
      <c r="B367" s="2" t="str">
        <f t="shared" si="22"/>
        <v/>
      </c>
      <c r="C367" s="5" t="str">
        <f t="shared" si="36"/>
        <v/>
      </c>
      <c r="D367" s="99" t="str">
        <f t="shared" si="37"/>
        <v/>
      </c>
      <c r="E367" s="77"/>
      <c r="F367" s="88" t="str">
        <f t="shared" si="38"/>
        <v/>
      </c>
      <c r="G367" s="88" t="str">
        <f t="shared" si="39"/>
        <v/>
      </c>
      <c r="H367" s="88" t="str">
        <f t="shared" si="40"/>
        <v/>
      </c>
      <c r="I367" s="89" t="str">
        <f>IF(A367="","",SUM(F$33:F367))</f>
        <v/>
      </c>
      <c r="J367" s="89" t="str">
        <f>IF(A367="","",SUM(G$33:G367))</f>
        <v/>
      </c>
      <c r="K367" s="78"/>
    </row>
    <row r="368" spans="1:11" x14ac:dyDescent="0.2">
      <c r="A368" s="87" t="str">
        <f t="shared" si="35"/>
        <v/>
      </c>
      <c r="B368" s="2" t="str">
        <f t="shared" si="22"/>
        <v/>
      </c>
      <c r="C368" s="5" t="str">
        <f t="shared" si="36"/>
        <v/>
      </c>
      <c r="D368" s="99" t="str">
        <f t="shared" si="37"/>
        <v/>
      </c>
      <c r="E368" s="77"/>
      <c r="F368" s="88" t="str">
        <f t="shared" si="38"/>
        <v/>
      </c>
      <c r="G368" s="88" t="str">
        <f t="shared" si="39"/>
        <v/>
      </c>
      <c r="H368" s="88" t="str">
        <f t="shared" si="40"/>
        <v/>
      </c>
      <c r="I368" s="89" t="str">
        <f>IF(A368="","",SUM(F$33:F368))</f>
        <v/>
      </c>
      <c r="J368" s="89" t="str">
        <f>IF(A368="","",SUM(G$33:G368))</f>
        <v/>
      </c>
      <c r="K368" s="78"/>
    </row>
    <row r="369" spans="1:11" x14ac:dyDescent="0.2">
      <c r="A369" s="87" t="str">
        <f t="shared" si="35"/>
        <v/>
      </c>
      <c r="B369" s="2" t="str">
        <f t="shared" si="22"/>
        <v/>
      </c>
      <c r="C369" s="5" t="str">
        <f t="shared" si="36"/>
        <v/>
      </c>
      <c r="D369" s="99" t="str">
        <f t="shared" si="37"/>
        <v/>
      </c>
      <c r="E369" s="77"/>
      <c r="F369" s="88" t="str">
        <f t="shared" si="38"/>
        <v/>
      </c>
      <c r="G369" s="88" t="str">
        <f t="shared" si="39"/>
        <v/>
      </c>
      <c r="H369" s="88" t="str">
        <f t="shared" si="40"/>
        <v/>
      </c>
      <c r="I369" s="89" t="str">
        <f>IF(A369="","",SUM(F$33:F369))</f>
        <v/>
      </c>
      <c r="J369" s="89" t="str">
        <f>IF(A369="","",SUM(G$33:G369))</f>
        <v/>
      </c>
      <c r="K369" s="78"/>
    </row>
    <row r="370" spans="1:11" x14ac:dyDescent="0.2">
      <c r="A370" s="87" t="str">
        <f t="shared" si="35"/>
        <v/>
      </c>
      <c r="B370" s="2" t="str">
        <f t="shared" si="22"/>
        <v/>
      </c>
      <c r="C370" s="5" t="str">
        <f t="shared" si="36"/>
        <v/>
      </c>
      <c r="D370" s="99" t="str">
        <f t="shared" si="37"/>
        <v/>
      </c>
      <c r="E370" s="77"/>
      <c r="F370" s="88" t="str">
        <f t="shared" si="38"/>
        <v/>
      </c>
      <c r="G370" s="88" t="str">
        <f t="shared" si="39"/>
        <v/>
      </c>
      <c r="H370" s="88" t="str">
        <f t="shared" si="40"/>
        <v/>
      </c>
      <c r="I370" s="89" t="str">
        <f>IF(A370="","",SUM(F$33:F370))</f>
        <v/>
      </c>
      <c r="J370" s="89" t="str">
        <f>IF(A370="","",SUM(G$33:G370))</f>
        <v/>
      </c>
      <c r="K370" s="78"/>
    </row>
    <row r="371" spans="1:11" x14ac:dyDescent="0.2">
      <c r="A371" s="87" t="str">
        <f t="shared" si="35"/>
        <v/>
      </c>
      <c r="B371" s="2" t="str">
        <f t="shared" si="22"/>
        <v/>
      </c>
      <c r="C371" s="5" t="str">
        <f t="shared" si="36"/>
        <v/>
      </c>
      <c r="D371" s="99" t="str">
        <f t="shared" si="37"/>
        <v/>
      </c>
      <c r="E371" s="77"/>
      <c r="F371" s="88" t="str">
        <f t="shared" si="38"/>
        <v/>
      </c>
      <c r="G371" s="88" t="str">
        <f t="shared" si="39"/>
        <v/>
      </c>
      <c r="H371" s="88" t="str">
        <f t="shared" si="40"/>
        <v/>
      </c>
      <c r="I371" s="89" t="str">
        <f>IF(A371="","",SUM(F$33:F371))</f>
        <v/>
      </c>
      <c r="J371" s="89" t="str">
        <f>IF(A371="","",SUM(G$33:G371))</f>
        <v/>
      </c>
      <c r="K371" s="78"/>
    </row>
    <row r="372" spans="1:11" x14ac:dyDescent="0.2">
      <c r="A372" s="87" t="str">
        <f t="shared" si="35"/>
        <v/>
      </c>
      <c r="B372" s="2" t="str">
        <f t="shared" si="22"/>
        <v/>
      </c>
      <c r="C372" s="5" t="str">
        <f t="shared" si="36"/>
        <v/>
      </c>
      <c r="D372" s="99" t="str">
        <f t="shared" si="37"/>
        <v/>
      </c>
      <c r="E372" s="77"/>
      <c r="F372" s="88" t="str">
        <f t="shared" si="38"/>
        <v/>
      </c>
      <c r="G372" s="88" t="str">
        <f t="shared" si="39"/>
        <v/>
      </c>
      <c r="H372" s="88" t="str">
        <f t="shared" si="40"/>
        <v/>
      </c>
      <c r="I372" s="89" t="str">
        <f>IF(A372="","",SUM(F$33:F372))</f>
        <v/>
      </c>
      <c r="J372" s="89" t="str">
        <f>IF(A372="","",SUM(G$33:G372))</f>
        <v/>
      </c>
      <c r="K372" s="78"/>
    </row>
    <row r="373" spans="1:11" x14ac:dyDescent="0.2">
      <c r="A373" s="87" t="str">
        <f t="shared" si="35"/>
        <v/>
      </c>
      <c r="B373" s="2" t="str">
        <f t="shared" si="22"/>
        <v/>
      </c>
      <c r="C373" s="5" t="str">
        <f t="shared" si="36"/>
        <v/>
      </c>
      <c r="D373" s="99" t="str">
        <f t="shared" si="37"/>
        <v/>
      </c>
      <c r="E373" s="77"/>
      <c r="F373" s="88" t="str">
        <f t="shared" si="38"/>
        <v/>
      </c>
      <c r="G373" s="88" t="str">
        <f t="shared" si="39"/>
        <v/>
      </c>
      <c r="H373" s="88" t="str">
        <f t="shared" si="40"/>
        <v/>
      </c>
      <c r="I373" s="89" t="str">
        <f>IF(A373="","",SUM(F$33:F373))</f>
        <v/>
      </c>
      <c r="J373" s="89" t="str">
        <f>IF(A373="","",SUM(G$33:G373))</f>
        <v/>
      </c>
      <c r="K373" s="78"/>
    </row>
    <row r="374" spans="1:11" x14ac:dyDescent="0.2">
      <c r="A374" s="87" t="str">
        <f t="shared" si="35"/>
        <v/>
      </c>
      <c r="B374" s="2" t="str">
        <f t="shared" si="22"/>
        <v/>
      </c>
      <c r="C374" s="5" t="str">
        <f t="shared" si="36"/>
        <v/>
      </c>
      <c r="D374" s="99" t="str">
        <f t="shared" si="37"/>
        <v/>
      </c>
      <c r="E374" s="77"/>
      <c r="F374" s="88" t="str">
        <f t="shared" si="38"/>
        <v/>
      </c>
      <c r="G374" s="88" t="str">
        <f t="shared" si="39"/>
        <v/>
      </c>
      <c r="H374" s="88" t="str">
        <f t="shared" si="40"/>
        <v/>
      </c>
      <c r="I374" s="89" t="str">
        <f>IF(A374="","",SUM(F$33:F374))</f>
        <v/>
      </c>
      <c r="J374" s="89" t="str">
        <f>IF(A374="","",SUM(G$33:G374))</f>
        <v/>
      </c>
      <c r="K374" s="78"/>
    </row>
    <row r="375" spans="1:11" x14ac:dyDescent="0.2">
      <c r="A375" s="87" t="str">
        <f t="shared" si="35"/>
        <v/>
      </c>
      <c r="B375" s="2" t="str">
        <f t="shared" si="22"/>
        <v/>
      </c>
      <c r="C375" s="5" t="str">
        <f t="shared" si="36"/>
        <v/>
      </c>
      <c r="D375" s="99" t="str">
        <f t="shared" si="37"/>
        <v/>
      </c>
      <c r="E375" s="77"/>
      <c r="F375" s="88" t="str">
        <f t="shared" si="38"/>
        <v/>
      </c>
      <c r="G375" s="88" t="str">
        <f t="shared" si="39"/>
        <v/>
      </c>
      <c r="H375" s="88" t="str">
        <f t="shared" si="40"/>
        <v/>
      </c>
      <c r="I375" s="89" t="str">
        <f>IF(A375="","",SUM(F$33:F375))</f>
        <v/>
      </c>
      <c r="J375" s="89" t="str">
        <f>IF(A375="","",SUM(G$33:G375))</f>
        <v/>
      </c>
      <c r="K375" s="78"/>
    </row>
    <row r="376" spans="1:11" x14ac:dyDescent="0.2">
      <c r="A376" s="87" t="str">
        <f t="shared" si="35"/>
        <v/>
      </c>
      <c r="B376" s="2" t="str">
        <f t="shared" si="22"/>
        <v/>
      </c>
      <c r="C376" s="5" t="str">
        <f t="shared" si="36"/>
        <v/>
      </c>
      <c r="D376" s="99" t="str">
        <f t="shared" si="37"/>
        <v/>
      </c>
      <c r="E376" s="77"/>
      <c r="F376" s="88" t="str">
        <f t="shared" si="38"/>
        <v/>
      </c>
      <c r="G376" s="88" t="str">
        <f t="shared" si="39"/>
        <v/>
      </c>
      <c r="H376" s="88" t="str">
        <f t="shared" si="40"/>
        <v/>
      </c>
      <c r="I376" s="89" t="str">
        <f>IF(A376="","",SUM(F$33:F376))</f>
        <v/>
      </c>
      <c r="J376" s="89" t="str">
        <f>IF(A376="","",SUM(G$33:G376))</f>
        <v/>
      </c>
      <c r="K376" s="78"/>
    </row>
    <row r="377" spans="1:11" x14ac:dyDescent="0.2">
      <c r="A377" s="87" t="str">
        <f t="shared" si="35"/>
        <v/>
      </c>
      <c r="B377" s="2" t="str">
        <f t="shared" si="22"/>
        <v/>
      </c>
      <c r="C377" s="5" t="str">
        <f t="shared" si="36"/>
        <v/>
      </c>
      <c r="D377" s="99" t="str">
        <f t="shared" si="37"/>
        <v/>
      </c>
      <c r="E377" s="77"/>
      <c r="F377" s="88" t="str">
        <f t="shared" si="38"/>
        <v/>
      </c>
      <c r="G377" s="88" t="str">
        <f t="shared" si="39"/>
        <v/>
      </c>
      <c r="H377" s="88" t="str">
        <f t="shared" si="40"/>
        <v/>
      </c>
      <c r="I377" s="89" t="str">
        <f>IF(A377="","",SUM(F$33:F377))</f>
        <v/>
      </c>
      <c r="J377" s="89" t="str">
        <f>IF(A377="","",SUM(G$33:G377))</f>
        <v/>
      </c>
      <c r="K377" s="78"/>
    </row>
    <row r="378" spans="1:11" x14ac:dyDescent="0.2">
      <c r="A378" s="87" t="str">
        <f t="shared" si="35"/>
        <v/>
      </c>
      <c r="B378" s="2" t="str">
        <f t="shared" si="22"/>
        <v/>
      </c>
      <c r="C378" s="5" t="str">
        <f t="shared" si="36"/>
        <v/>
      </c>
      <c r="D378" s="99" t="str">
        <f t="shared" si="37"/>
        <v/>
      </c>
      <c r="E378" s="77"/>
      <c r="F378" s="88" t="str">
        <f t="shared" si="38"/>
        <v/>
      </c>
      <c r="G378" s="88" t="str">
        <f t="shared" si="39"/>
        <v/>
      </c>
      <c r="H378" s="88" t="str">
        <f t="shared" si="40"/>
        <v/>
      </c>
      <c r="I378" s="89" t="str">
        <f>IF(A378="","",SUM(F$33:F378))</f>
        <v/>
      </c>
      <c r="J378" s="89" t="str">
        <f>IF(A378="","",SUM(G$33:G378))</f>
        <v/>
      </c>
      <c r="K378" s="78"/>
    </row>
    <row r="379" spans="1:11" x14ac:dyDescent="0.2">
      <c r="A379" s="87" t="str">
        <f t="shared" si="35"/>
        <v/>
      </c>
      <c r="B379" s="2" t="str">
        <f t="shared" si="22"/>
        <v/>
      </c>
      <c r="C379" s="5" t="str">
        <f t="shared" si="36"/>
        <v/>
      </c>
      <c r="D379" s="99" t="str">
        <f t="shared" si="37"/>
        <v/>
      </c>
      <c r="E379" s="77"/>
      <c r="F379" s="88" t="str">
        <f t="shared" si="38"/>
        <v/>
      </c>
      <c r="G379" s="88" t="str">
        <f t="shared" si="39"/>
        <v/>
      </c>
      <c r="H379" s="88" t="str">
        <f t="shared" si="40"/>
        <v/>
      </c>
      <c r="I379" s="89" t="str">
        <f>IF(A379="","",SUM(F$33:F379))</f>
        <v/>
      </c>
      <c r="J379" s="89" t="str">
        <f>IF(A379="","",SUM(G$33:G379))</f>
        <v/>
      </c>
      <c r="K379" s="78"/>
    </row>
    <row r="380" spans="1:11" x14ac:dyDescent="0.2">
      <c r="A380" s="87" t="str">
        <f t="shared" si="35"/>
        <v/>
      </c>
      <c r="B380" s="2" t="str">
        <f t="shared" si="22"/>
        <v/>
      </c>
      <c r="C380" s="5" t="str">
        <f t="shared" si="36"/>
        <v/>
      </c>
      <c r="D380" s="99" t="str">
        <f t="shared" si="37"/>
        <v/>
      </c>
      <c r="E380" s="77"/>
      <c r="F380" s="88" t="str">
        <f t="shared" si="38"/>
        <v/>
      </c>
      <c r="G380" s="88" t="str">
        <f t="shared" si="39"/>
        <v/>
      </c>
      <c r="H380" s="88" t="str">
        <f t="shared" si="40"/>
        <v/>
      </c>
      <c r="I380" s="89" t="str">
        <f>IF(A380="","",SUM(F$33:F380))</f>
        <v/>
      </c>
      <c r="J380" s="89" t="str">
        <f>IF(A380="","",SUM(G$33:G380))</f>
        <v/>
      </c>
      <c r="K380" s="78"/>
    </row>
    <row r="381" spans="1:11" x14ac:dyDescent="0.2">
      <c r="A381" s="87" t="str">
        <f t="shared" si="35"/>
        <v/>
      </c>
      <c r="B381" s="2" t="str">
        <f t="shared" si="22"/>
        <v/>
      </c>
      <c r="C381" s="5" t="str">
        <f t="shared" si="36"/>
        <v/>
      </c>
      <c r="D381" s="99" t="str">
        <f t="shared" si="37"/>
        <v/>
      </c>
      <c r="E381" s="77"/>
      <c r="F381" s="88" t="str">
        <f t="shared" si="38"/>
        <v/>
      </c>
      <c r="G381" s="88" t="str">
        <f t="shared" si="39"/>
        <v/>
      </c>
      <c r="H381" s="88" t="str">
        <f t="shared" si="40"/>
        <v/>
      </c>
      <c r="I381" s="89" t="str">
        <f>IF(A381="","",SUM(F$33:F381))</f>
        <v/>
      </c>
      <c r="J381" s="89" t="str">
        <f>IF(A381="","",SUM(G$33:G381))</f>
        <v/>
      </c>
      <c r="K381" s="78"/>
    </row>
    <row r="382" spans="1:11" x14ac:dyDescent="0.2">
      <c r="A382" s="87" t="str">
        <f t="shared" si="35"/>
        <v/>
      </c>
      <c r="B382" s="2" t="str">
        <f t="shared" si="22"/>
        <v/>
      </c>
      <c r="C382" s="5" t="str">
        <f t="shared" si="36"/>
        <v/>
      </c>
      <c r="D382" s="99" t="str">
        <f t="shared" si="37"/>
        <v/>
      </c>
      <c r="E382" s="77"/>
      <c r="F382" s="88" t="str">
        <f t="shared" si="38"/>
        <v/>
      </c>
      <c r="G382" s="88" t="str">
        <f t="shared" si="39"/>
        <v/>
      </c>
      <c r="H382" s="88" t="str">
        <f t="shared" si="40"/>
        <v/>
      </c>
      <c r="I382" s="89" t="str">
        <f>IF(A382="","",SUM(F$33:F382))</f>
        <v/>
      </c>
      <c r="J382" s="89" t="str">
        <f>IF(A382="","",SUM(G$33:G382))</f>
        <v/>
      </c>
      <c r="K382" s="78"/>
    </row>
    <row r="383" spans="1:11" x14ac:dyDescent="0.2">
      <c r="A383" s="87" t="str">
        <f t="shared" si="35"/>
        <v/>
      </c>
      <c r="B383" s="2" t="str">
        <f t="shared" si="22"/>
        <v/>
      </c>
      <c r="C383" s="5" t="str">
        <f t="shared" si="36"/>
        <v/>
      </c>
      <c r="D383" s="99" t="str">
        <f t="shared" si="37"/>
        <v/>
      </c>
      <c r="E383" s="77"/>
      <c r="F383" s="88" t="str">
        <f t="shared" si="38"/>
        <v/>
      </c>
      <c r="G383" s="88" t="str">
        <f t="shared" si="39"/>
        <v/>
      </c>
      <c r="H383" s="88" t="str">
        <f t="shared" si="40"/>
        <v/>
      </c>
      <c r="I383" s="89" t="str">
        <f>IF(A383="","",SUM(F$33:F383))</f>
        <v/>
      </c>
      <c r="J383" s="89" t="str">
        <f>IF(A383="","",SUM(G$33:G383))</f>
        <v/>
      </c>
      <c r="K383" s="78"/>
    </row>
    <row r="384" spans="1:11" x14ac:dyDescent="0.2">
      <c r="A384" s="87" t="str">
        <f t="shared" si="35"/>
        <v/>
      </c>
      <c r="B384" s="2" t="str">
        <f t="shared" si="22"/>
        <v/>
      </c>
      <c r="C384" s="5" t="str">
        <f t="shared" si="36"/>
        <v/>
      </c>
      <c r="D384" s="99" t="str">
        <f t="shared" si="37"/>
        <v/>
      </c>
      <c r="E384" s="77"/>
      <c r="F384" s="88" t="str">
        <f t="shared" si="38"/>
        <v/>
      </c>
      <c r="G384" s="88" t="str">
        <f t="shared" si="39"/>
        <v/>
      </c>
      <c r="H384" s="88" t="str">
        <f t="shared" si="40"/>
        <v/>
      </c>
      <c r="I384" s="89" t="str">
        <f>IF(A384="","",SUM(F$33:F384))</f>
        <v/>
      </c>
      <c r="J384" s="89" t="str">
        <f>IF(A384="","",SUM(G$33:G384))</f>
        <v/>
      </c>
      <c r="K384" s="78"/>
    </row>
    <row r="385" spans="1:11" x14ac:dyDescent="0.2">
      <c r="A385" s="87" t="str">
        <f t="shared" si="35"/>
        <v/>
      </c>
      <c r="B385" s="2" t="str">
        <f t="shared" si="22"/>
        <v/>
      </c>
      <c r="C385" s="5" t="str">
        <f t="shared" si="36"/>
        <v/>
      </c>
      <c r="D385" s="99" t="str">
        <f t="shared" si="37"/>
        <v/>
      </c>
      <c r="E385" s="77"/>
      <c r="F385" s="88" t="str">
        <f t="shared" si="38"/>
        <v/>
      </c>
      <c r="G385" s="88" t="str">
        <f t="shared" si="39"/>
        <v/>
      </c>
      <c r="H385" s="88" t="str">
        <f t="shared" si="40"/>
        <v/>
      </c>
      <c r="I385" s="89" t="str">
        <f>IF(A385="","",SUM(F$33:F385))</f>
        <v/>
      </c>
      <c r="J385" s="89" t="str">
        <f>IF(A385="","",SUM(G$33:G385))</f>
        <v/>
      </c>
      <c r="K385" s="78"/>
    </row>
    <row r="386" spans="1:11" x14ac:dyDescent="0.2">
      <c r="A386" s="87" t="str">
        <f t="shared" si="35"/>
        <v/>
      </c>
      <c r="B386" s="2" t="str">
        <f t="shared" si="22"/>
        <v/>
      </c>
      <c r="C386" s="5" t="str">
        <f t="shared" si="36"/>
        <v/>
      </c>
      <c r="D386" s="99" t="str">
        <f t="shared" si="37"/>
        <v/>
      </c>
      <c r="E386" s="77"/>
      <c r="F386" s="88" t="str">
        <f t="shared" si="38"/>
        <v/>
      </c>
      <c r="G386" s="88" t="str">
        <f t="shared" si="39"/>
        <v/>
      </c>
      <c r="H386" s="88" t="str">
        <f t="shared" si="40"/>
        <v/>
      </c>
      <c r="I386" s="89" t="str">
        <f>IF(A386="","",SUM(F$33:F386))</f>
        <v/>
      </c>
      <c r="J386" s="89" t="str">
        <f>IF(A386="","",SUM(G$33:G386))</f>
        <v/>
      </c>
      <c r="K386" s="78"/>
    </row>
    <row r="387" spans="1:11" x14ac:dyDescent="0.2">
      <c r="A387" s="87" t="str">
        <f t="shared" si="35"/>
        <v/>
      </c>
      <c r="B387" s="2" t="str">
        <f t="shared" si="22"/>
        <v/>
      </c>
      <c r="C387" s="5" t="str">
        <f t="shared" si="36"/>
        <v/>
      </c>
      <c r="D387" s="99" t="str">
        <f t="shared" si="37"/>
        <v/>
      </c>
      <c r="E387" s="77"/>
      <c r="F387" s="88" t="str">
        <f t="shared" si="38"/>
        <v/>
      </c>
      <c r="G387" s="88" t="str">
        <f t="shared" si="39"/>
        <v/>
      </c>
      <c r="H387" s="88" t="str">
        <f t="shared" si="40"/>
        <v/>
      </c>
      <c r="I387" s="89" t="str">
        <f>IF(A387="","",SUM(F$33:F387))</f>
        <v/>
      </c>
      <c r="J387" s="89" t="str">
        <f>IF(A387="","",SUM(G$33:G387))</f>
        <v/>
      </c>
      <c r="K387" s="78"/>
    </row>
    <row r="388" spans="1:11" x14ac:dyDescent="0.2">
      <c r="A388" s="87" t="str">
        <f t="shared" si="35"/>
        <v/>
      </c>
      <c r="B388" s="2" t="str">
        <f t="shared" si="22"/>
        <v/>
      </c>
      <c r="C388" s="5" t="str">
        <f t="shared" si="36"/>
        <v/>
      </c>
      <c r="D388" s="99" t="str">
        <f t="shared" si="37"/>
        <v/>
      </c>
      <c r="E388" s="77"/>
      <c r="F388" s="88" t="str">
        <f t="shared" si="38"/>
        <v/>
      </c>
      <c r="G388" s="88" t="str">
        <f t="shared" si="39"/>
        <v/>
      </c>
      <c r="H388" s="88" t="str">
        <f t="shared" si="40"/>
        <v/>
      </c>
      <c r="I388" s="89" t="str">
        <f>IF(A388="","",SUM(F$33:F388))</f>
        <v/>
      </c>
      <c r="J388" s="89" t="str">
        <f>IF(A388="","",SUM(G$33:G388))</f>
        <v/>
      </c>
      <c r="K388" s="78"/>
    </row>
    <row r="389" spans="1:11" x14ac:dyDescent="0.2">
      <c r="A389" s="87" t="str">
        <f t="shared" si="35"/>
        <v/>
      </c>
      <c r="B389" s="2" t="str">
        <f t="shared" si="22"/>
        <v/>
      </c>
      <c r="C389" s="5" t="str">
        <f t="shared" si="36"/>
        <v/>
      </c>
      <c r="D389" s="99" t="str">
        <f t="shared" si="37"/>
        <v/>
      </c>
      <c r="E389" s="77"/>
      <c r="F389" s="88" t="str">
        <f t="shared" si="38"/>
        <v/>
      </c>
      <c r="G389" s="88" t="str">
        <f t="shared" si="39"/>
        <v/>
      </c>
      <c r="H389" s="88" t="str">
        <f t="shared" si="40"/>
        <v/>
      </c>
      <c r="I389" s="89" t="str">
        <f>IF(A389="","",SUM(F$33:F389))</f>
        <v/>
      </c>
      <c r="J389" s="89" t="str">
        <f>IF(A389="","",SUM(G$33:G389))</f>
        <v/>
      </c>
      <c r="K389" s="78"/>
    </row>
    <row r="390" spans="1:11" x14ac:dyDescent="0.2">
      <c r="A390" s="87" t="str">
        <f t="shared" si="35"/>
        <v/>
      </c>
      <c r="B390" s="2" t="str">
        <f t="shared" si="22"/>
        <v/>
      </c>
      <c r="C390" s="5" t="str">
        <f t="shared" si="36"/>
        <v/>
      </c>
      <c r="D390" s="99" t="str">
        <f t="shared" si="37"/>
        <v/>
      </c>
      <c r="E390" s="77"/>
      <c r="F390" s="88" t="str">
        <f t="shared" si="38"/>
        <v/>
      </c>
      <c r="G390" s="88" t="str">
        <f t="shared" si="39"/>
        <v/>
      </c>
      <c r="H390" s="88" t="str">
        <f t="shared" si="40"/>
        <v/>
      </c>
      <c r="I390" s="89" t="str">
        <f>IF(A390="","",SUM(F$33:F390))</f>
        <v/>
      </c>
      <c r="J390" s="89" t="str">
        <f>IF(A390="","",SUM(G$33:G390))</f>
        <v/>
      </c>
      <c r="K390" s="78"/>
    </row>
    <row r="391" spans="1:11" x14ac:dyDescent="0.2">
      <c r="A391" s="87" t="str">
        <f t="shared" si="35"/>
        <v/>
      </c>
      <c r="B391" s="2" t="str">
        <f t="shared" si="22"/>
        <v/>
      </c>
      <c r="C391" s="5" t="str">
        <f t="shared" si="36"/>
        <v/>
      </c>
      <c r="D391" s="99" t="str">
        <f t="shared" si="37"/>
        <v/>
      </c>
      <c r="E391" s="77"/>
      <c r="F391" s="88" t="str">
        <f t="shared" si="38"/>
        <v/>
      </c>
      <c r="G391" s="88" t="str">
        <f t="shared" si="39"/>
        <v/>
      </c>
      <c r="H391" s="88" t="str">
        <f t="shared" si="40"/>
        <v/>
      </c>
      <c r="I391" s="89" t="str">
        <f>IF(A391="","",SUM(F$33:F391))</f>
        <v/>
      </c>
      <c r="J391" s="89" t="str">
        <f>IF(A391="","",SUM(G$33:G391))</f>
        <v/>
      </c>
      <c r="K391" s="78"/>
    </row>
    <row r="392" spans="1:11" x14ac:dyDescent="0.2">
      <c r="A392" s="87" t="str">
        <f t="shared" si="35"/>
        <v/>
      </c>
      <c r="B392" s="2" t="str">
        <f t="shared" si="22"/>
        <v/>
      </c>
      <c r="C392" s="5" t="str">
        <f t="shared" si="36"/>
        <v/>
      </c>
      <c r="D392" s="99" t="str">
        <f t="shared" si="37"/>
        <v/>
      </c>
      <c r="E392" s="77"/>
      <c r="F392" s="88" t="str">
        <f t="shared" si="38"/>
        <v/>
      </c>
      <c r="G392" s="88" t="str">
        <f t="shared" si="39"/>
        <v/>
      </c>
      <c r="H392" s="88" t="str">
        <f t="shared" si="40"/>
        <v/>
      </c>
      <c r="I392" s="89" t="str">
        <f>IF(A392="","",SUM(F$33:F392))</f>
        <v/>
      </c>
      <c r="J392" s="89" t="str">
        <f>IF(A392="","",SUM(G$33:G392))</f>
        <v/>
      </c>
      <c r="K392" s="78"/>
    </row>
    <row r="393" spans="1:11" x14ac:dyDescent="0.2">
      <c r="A393" s="87" t="str">
        <f t="shared" si="35"/>
        <v/>
      </c>
      <c r="B393" s="2" t="str">
        <f t="shared" si="22"/>
        <v/>
      </c>
      <c r="C393" s="5" t="str">
        <f t="shared" si="36"/>
        <v/>
      </c>
      <c r="D393" s="99" t="str">
        <f t="shared" si="37"/>
        <v/>
      </c>
      <c r="E393" s="77"/>
      <c r="F393" s="88" t="str">
        <f t="shared" si="38"/>
        <v/>
      </c>
      <c r="G393" s="88" t="str">
        <f t="shared" si="39"/>
        <v/>
      </c>
      <c r="H393" s="88" t="str">
        <f t="shared" si="40"/>
        <v/>
      </c>
      <c r="I393" s="89" t="str">
        <f>IF(A393="","",SUM(F$33:F393))</f>
        <v/>
      </c>
      <c r="J393" s="89" t="str">
        <f>IF(A393="","",SUM(G$33:G393))</f>
        <v/>
      </c>
      <c r="K393" s="78"/>
    </row>
    <row r="394" spans="1:11" x14ac:dyDescent="0.2">
      <c r="A394" s="87" t="str">
        <f t="shared" si="35"/>
        <v/>
      </c>
      <c r="B394" s="2" t="str">
        <f t="shared" si="22"/>
        <v/>
      </c>
      <c r="C394" s="5" t="str">
        <f t="shared" si="36"/>
        <v/>
      </c>
      <c r="D394" s="99" t="str">
        <f t="shared" si="37"/>
        <v/>
      </c>
      <c r="E394" s="77"/>
      <c r="F394" s="88" t="str">
        <f t="shared" si="38"/>
        <v/>
      </c>
      <c r="G394" s="88" t="str">
        <f t="shared" si="39"/>
        <v/>
      </c>
      <c r="H394" s="88" t="str">
        <f t="shared" si="40"/>
        <v/>
      </c>
      <c r="I394" s="89" t="str">
        <f>IF(A394="","",SUM(F$33:F394))</f>
        <v/>
      </c>
      <c r="J394" s="89" t="str">
        <f>IF(A394="","",SUM(G$33:G394))</f>
        <v/>
      </c>
      <c r="K394" s="78"/>
    </row>
    <row r="395" spans="1:11" x14ac:dyDescent="0.2">
      <c r="A395" s="87" t="str">
        <f t="shared" si="35"/>
        <v/>
      </c>
      <c r="B395" s="2" t="str">
        <f t="shared" si="22"/>
        <v/>
      </c>
      <c r="C395" s="5" t="str">
        <f t="shared" si="36"/>
        <v/>
      </c>
      <c r="D395" s="99" t="str">
        <f t="shared" si="37"/>
        <v/>
      </c>
      <c r="E395" s="77"/>
      <c r="F395" s="88" t="str">
        <f t="shared" si="38"/>
        <v/>
      </c>
      <c r="G395" s="88" t="str">
        <f t="shared" si="39"/>
        <v/>
      </c>
      <c r="H395" s="88" t="str">
        <f t="shared" si="40"/>
        <v/>
      </c>
      <c r="I395" s="89" t="str">
        <f>IF(A395="","",SUM(F$33:F395))</f>
        <v/>
      </c>
      <c r="J395" s="89" t="str">
        <f>IF(A395="","",SUM(G$33:G395))</f>
        <v/>
      </c>
      <c r="K395" s="78"/>
    </row>
    <row r="396" spans="1:11" x14ac:dyDescent="0.2">
      <c r="A396" s="87" t="str">
        <f t="shared" si="35"/>
        <v/>
      </c>
      <c r="B396" s="2" t="str">
        <f t="shared" si="22"/>
        <v/>
      </c>
      <c r="C396" s="5" t="str">
        <f t="shared" si="36"/>
        <v/>
      </c>
      <c r="D396" s="99" t="str">
        <f t="shared" si="37"/>
        <v/>
      </c>
      <c r="E396" s="77"/>
      <c r="F396" s="88" t="str">
        <f t="shared" si="38"/>
        <v/>
      </c>
      <c r="G396" s="88" t="str">
        <f t="shared" si="39"/>
        <v/>
      </c>
      <c r="H396" s="88" t="str">
        <f t="shared" si="40"/>
        <v/>
      </c>
      <c r="I396" s="89" t="str">
        <f>IF(A396="","",SUM(F$33:F396))</f>
        <v/>
      </c>
      <c r="J396" s="89" t="str">
        <f>IF(A396="","",SUM(G$33:G396))</f>
        <v/>
      </c>
      <c r="K396" s="78"/>
    </row>
    <row r="397" spans="1:11" x14ac:dyDescent="0.2">
      <c r="A397" s="87" t="str">
        <f t="shared" si="35"/>
        <v/>
      </c>
      <c r="B397" s="2" t="str">
        <f t="shared" si="22"/>
        <v/>
      </c>
      <c r="C397" s="5" t="str">
        <f t="shared" si="36"/>
        <v/>
      </c>
      <c r="D397" s="99" t="str">
        <f t="shared" si="37"/>
        <v/>
      </c>
      <c r="E397" s="77"/>
      <c r="F397" s="88" t="str">
        <f t="shared" si="38"/>
        <v/>
      </c>
      <c r="G397" s="88" t="str">
        <f t="shared" si="39"/>
        <v/>
      </c>
      <c r="H397" s="88" t="str">
        <f t="shared" si="40"/>
        <v/>
      </c>
      <c r="I397" s="89" t="str">
        <f>IF(A397="","",SUM(F$33:F397))</f>
        <v/>
      </c>
      <c r="J397" s="89" t="str">
        <f>IF(A397="","",SUM(G$33:G397))</f>
        <v/>
      </c>
      <c r="K397" s="78"/>
    </row>
    <row r="398" spans="1:11" x14ac:dyDescent="0.2">
      <c r="A398" s="87" t="str">
        <f t="shared" si="35"/>
        <v/>
      </c>
      <c r="B398" s="2" t="str">
        <f t="shared" si="22"/>
        <v/>
      </c>
      <c r="C398" s="5" t="str">
        <f t="shared" si="36"/>
        <v/>
      </c>
      <c r="D398" s="99" t="str">
        <f t="shared" si="37"/>
        <v/>
      </c>
      <c r="E398" s="77"/>
      <c r="F398" s="88" t="str">
        <f t="shared" si="38"/>
        <v/>
      </c>
      <c r="G398" s="88" t="str">
        <f t="shared" si="39"/>
        <v/>
      </c>
      <c r="H398" s="88" t="str">
        <f t="shared" si="40"/>
        <v/>
      </c>
      <c r="I398" s="89" t="str">
        <f>IF(A398="","",SUM(F$33:F398))</f>
        <v/>
      </c>
      <c r="J398" s="89" t="str">
        <f>IF(A398="","",SUM(G$33:G398))</f>
        <v/>
      </c>
      <c r="K398" s="78"/>
    </row>
    <row r="399" spans="1:11" x14ac:dyDescent="0.2">
      <c r="A399" s="87" t="str">
        <f>IF(A398&gt;=nper,"",A398+1)</f>
        <v/>
      </c>
      <c r="B399" s="2" t="str">
        <f t="shared" si="22"/>
        <v/>
      </c>
      <c r="C399" s="5" t="str">
        <f t="shared" si="36"/>
        <v/>
      </c>
      <c r="D399" s="99" t="str">
        <f t="shared" si="37"/>
        <v/>
      </c>
      <c r="E399" s="77"/>
      <c r="F399" s="88" t="str">
        <f>IF(A399="","",ROUND(C399/12*H398,2))</f>
        <v/>
      </c>
      <c r="G399" s="88" t="str">
        <f>IF(A399="","",D399-F399+E399)</f>
        <v/>
      </c>
      <c r="H399" s="88" t="str">
        <f>IF(A399="","",H398-G399)</f>
        <v/>
      </c>
      <c r="I399" s="89" t="str">
        <f>IF(A399="","",SUM(F$33:F399))</f>
        <v/>
      </c>
      <c r="J399" s="89" t="str">
        <f>IF(A399="","",SUM(G$33:G399))</f>
        <v/>
      </c>
      <c r="K399" s="78"/>
    </row>
    <row r="400" spans="1:11" x14ac:dyDescent="0.2">
      <c r="A400" s="87" t="str">
        <f>IF(A399&gt;=nper,"",A399+1)</f>
        <v/>
      </c>
      <c r="B400" s="2" t="str">
        <f t="shared" si="22"/>
        <v/>
      </c>
      <c r="C400" s="5" t="str">
        <f t="shared" si="36"/>
        <v/>
      </c>
      <c r="D400" s="99" t="str">
        <f t="shared" si="37"/>
        <v/>
      </c>
      <c r="E400" s="77"/>
      <c r="F400" s="88" t="str">
        <f>IF(A400="","",ROUND(C400/12*H399,2))</f>
        <v/>
      </c>
      <c r="G400" s="88" t="str">
        <f>IF(A400="","",D400-F400+E400)</f>
        <v/>
      </c>
      <c r="H400" s="88" t="str">
        <f>IF(A400="","",H399-G400)</f>
        <v/>
      </c>
      <c r="I400" s="89" t="str">
        <f>IF(A400="","",SUM(F$33:F400))</f>
        <v/>
      </c>
      <c r="J400" s="89" t="str">
        <f>IF(A400="","",SUM(G$33:G400))</f>
        <v/>
      </c>
      <c r="K400" s="78"/>
    </row>
    <row r="401" spans="1:11" x14ac:dyDescent="0.2">
      <c r="A401" s="87" t="str">
        <f>IF(A400&gt;=nper,"",A400+1)</f>
        <v/>
      </c>
      <c r="B401" s="2" t="str">
        <f t="shared" si="22"/>
        <v/>
      </c>
      <c r="C401" s="5" t="str">
        <f t="shared" si="36"/>
        <v/>
      </c>
      <c r="D401" s="99" t="str">
        <f t="shared" si="37"/>
        <v/>
      </c>
      <c r="E401" s="77"/>
      <c r="F401" s="88" t="str">
        <f>IF(A401="","",ROUND(C401/12*H400,2))</f>
        <v/>
      </c>
      <c r="G401" s="88" t="str">
        <f>IF(A401="","",D401-F401+E401)</f>
        <v/>
      </c>
      <c r="H401" s="88" t="str">
        <f>IF(A401="","",H400-G401)</f>
        <v/>
      </c>
      <c r="I401" s="89" t="str">
        <f>IF(A401="","",SUM(F$33:F401))</f>
        <v/>
      </c>
      <c r="J401" s="89" t="str">
        <f>IF(A401="","",SUM(G$33:G401))</f>
        <v/>
      </c>
      <c r="K401" s="78"/>
    </row>
    <row r="402" spans="1:11" x14ac:dyDescent="0.2">
      <c r="A402" s="87" t="str">
        <f>IF(A401&gt;=nper,"",A401+1)</f>
        <v/>
      </c>
      <c r="B402" s="2" t="str">
        <f t="shared" si="22"/>
        <v/>
      </c>
      <c r="C402" s="5" t="str">
        <f t="shared" si="36"/>
        <v/>
      </c>
      <c r="D402" s="99" t="str">
        <f t="shared" si="37"/>
        <v/>
      </c>
      <c r="E402" s="77"/>
      <c r="F402" s="88" t="str">
        <f>IF(A402="","",ROUND(C402/12*H401,2))</f>
        <v/>
      </c>
      <c r="G402" s="88" t="str">
        <f>IF(A402="","",D402-F402+E402)</f>
        <v/>
      </c>
      <c r="H402" s="88" t="str">
        <f>IF(A402="","",H401-G402)</f>
        <v/>
      </c>
      <c r="I402" s="89" t="str">
        <f>IF(A402="","",SUM(F$33:F402))</f>
        <v/>
      </c>
      <c r="J402" s="89" t="str">
        <f>IF(A402="","",SUM(G$33:G402))</f>
        <v/>
      </c>
      <c r="K402" s="78"/>
    </row>
    <row r="403" spans="1:11" x14ac:dyDescent="0.2">
      <c r="A403" s="87" t="str">
        <f>IF(A402&gt;=nper,"",A402+1)</f>
        <v/>
      </c>
      <c r="B403" s="2" t="str">
        <f t="shared" si="22"/>
        <v/>
      </c>
      <c r="C403" s="5" t="str">
        <f t="shared" si="36"/>
        <v/>
      </c>
      <c r="D403" s="99" t="str">
        <f t="shared" si="37"/>
        <v/>
      </c>
      <c r="E403" s="77"/>
      <c r="F403" s="88" t="str">
        <f>IF(A403="","",ROUND(C403/12*H402,2))</f>
        <v/>
      </c>
      <c r="G403" s="88" t="str">
        <f>IF(A403="","",D403-F403+E403)</f>
        <v/>
      </c>
      <c r="H403" s="88" t="str">
        <f>IF(A403="","",H402-G403)</f>
        <v/>
      </c>
      <c r="I403" s="89" t="str">
        <f>IF(A403="","",SUM(F$33:F403))</f>
        <v/>
      </c>
      <c r="J403" s="89" t="str">
        <f>IF(A403="","",SUM(G$33:G403))</f>
        <v/>
      </c>
      <c r="K403" s="78"/>
    </row>
    <row r="404" spans="1:11" x14ac:dyDescent="0.2">
      <c r="A404" s="87" t="str">
        <f t="shared" ref="A404:A467" si="41">IF(A403&gt;=nper,"",A403+1)</f>
        <v/>
      </c>
      <c r="B404" s="2" t="str">
        <f t="shared" ref="B404:B467" si="42">IF(A404="","",DATE(YEAR(fpdate),MONTH(fpdate)+(A404-1),DAY(fpdate)))</f>
        <v/>
      </c>
      <c r="C404" s="5" t="str">
        <f t="shared" si="36"/>
        <v/>
      </c>
      <c r="D404" s="99" t="str">
        <f t="shared" si="37"/>
        <v/>
      </c>
      <c r="E404" s="77"/>
      <c r="F404" s="88" t="str">
        <f t="shared" ref="F404:F467" si="43">IF(A404="","",ROUND(C404/12*H403,2))</f>
        <v/>
      </c>
      <c r="G404" s="88" t="str">
        <f t="shared" ref="G404:G467" si="44">IF(A404="","",D404-F404+E404)</f>
        <v/>
      </c>
      <c r="H404" s="88" t="str">
        <f t="shared" ref="H404:H467" si="45">IF(A404="","",H403-G404)</f>
        <v/>
      </c>
      <c r="I404" s="89" t="str">
        <f>IF(A404="","",SUM(F$33:F404))</f>
        <v/>
      </c>
      <c r="J404" s="89" t="str">
        <f>IF(A404="","",SUM(G$33:G404))</f>
        <v/>
      </c>
      <c r="K404" s="78"/>
    </row>
    <row r="405" spans="1:11" x14ac:dyDescent="0.2">
      <c r="A405" s="87" t="str">
        <f t="shared" si="41"/>
        <v/>
      </c>
      <c r="B405" s="2" t="str">
        <f t="shared" si="42"/>
        <v/>
      </c>
      <c r="C405" s="5" t="str">
        <f t="shared" si="36"/>
        <v/>
      </c>
      <c r="D405" s="99" t="str">
        <f t="shared" si="37"/>
        <v/>
      </c>
      <c r="E405" s="77"/>
      <c r="F405" s="88" t="str">
        <f t="shared" si="43"/>
        <v/>
      </c>
      <c r="G405" s="88" t="str">
        <f t="shared" si="44"/>
        <v/>
      </c>
      <c r="H405" s="88" t="str">
        <f t="shared" si="45"/>
        <v/>
      </c>
      <c r="I405" s="89" t="str">
        <f>IF(A405="","",SUM(F$33:F405))</f>
        <v/>
      </c>
      <c r="J405" s="89" t="str">
        <f>IF(A405="","",SUM(G$33:G405))</f>
        <v/>
      </c>
      <c r="K405" s="78"/>
    </row>
    <row r="406" spans="1:11" x14ac:dyDescent="0.2">
      <c r="A406" s="87" t="str">
        <f t="shared" si="41"/>
        <v/>
      </c>
      <c r="B406" s="2" t="str">
        <f t="shared" si="42"/>
        <v/>
      </c>
      <c r="C406" s="5" t="str">
        <f t="shared" si="36"/>
        <v/>
      </c>
      <c r="D406" s="99" t="str">
        <f t="shared" si="37"/>
        <v/>
      </c>
      <c r="E406" s="77"/>
      <c r="F406" s="88" t="str">
        <f t="shared" si="43"/>
        <v/>
      </c>
      <c r="G406" s="88" t="str">
        <f t="shared" si="44"/>
        <v/>
      </c>
      <c r="H406" s="88" t="str">
        <f t="shared" si="45"/>
        <v/>
      </c>
      <c r="I406" s="89" t="str">
        <f>IF(A406="","",SUM(F$33:F406))</f>
        <v/>
      </c>
      <c r="J406" s="89" t="str">
        <f>IF(A406="","",SUM(G$33:G406))</f>
        <v/>
      </c>
      <c r="K406" s="78"/>
    </row>
    <row r="407" spans="1:11" x14ac:dyDescent="0.2">
      <c r="A407" s="87" t="str">
        <f t="shared" si="41"/>
        <v/>
      </c>
      <c r="B407" s="2" t="str">
        <f t="shared" si="42"/>
        <v/>
      </c>
      <c r="C407" s="5" t="str">
        <f t="shared" si="36"/>
        <v/>
      </c>
      <c r="D407" s="99" t="str">
        <f t="shared" si="37"/>
        <v/>
      </c>
      <c r="E407" s="77"/>
      <c r="F407" s="88" t="str">
        <f t="shared" si="43"/>
        <v/>
      </c>
      <c r="G407" s="88" t="str">
        <f t="shared" si="44"/>
        <v/>
      </c>
      <c r="H407" s="88" t="str">
        <f t="shared" si="45"/>
        <v/>
      </c>
      <c r="I407" s="89" t="str">
        <f>IF(A407="","",SUM(F$33:F407))</f>
        <v/>
      </c>
      <c r="J407" s="89" t="str">
        <f>IF(A407="","",SUM(G$33:G407))</f>
        <v/>
      </c>
      <c r="K407" s="78"/>
    </row>
    <row r="408" spans="1:11" x14ac:dyDescent="0.2">
      <c r="A408" s="87" t="str">
        <f t="shared" si="41"/>
        <v/>
      </c>
      <c r="B408" s="2" t="str">
        <f t="shared" si="42"/>
        <v/>
      </c>
      <c r="C408" s="5" t="str">
        <f t="shared" si="36"/>
        <v/>
      </c>
      <c r="D408" s="99" t="str">
        <f t="shared" si="37"/>
        <v/>
      </c>
      <c r="E408" s="77"/>
      <c r="F408" s="88" t="str">
        <f t="shared" si="43"/>
        <v/>
      </c>
      <c r="G408" s="88" t="str">
        <f t="shared" si="44"/>
        <v/>
      </c>
      <c r="H408" s="88" t="str">
        <f t="shared" si="45"/>
        <v/>
      </c>
      <c r="I408" s="89" t="str">
        <f>IF(A408="","",SUM(F$33:F408))</f>
        <v/>
      </c>
      <c r="J408" s="89" t="str">
        <f>IF(A408="","",SUM(G$33:G408))</f>
        <v/>
      </c>
      <c r="K408" s="78"/>
    </row>
    <row r="409" spans="1:11" x14ac:dyDescent="0.2">
      <c r="A409" s="87" t="str">
        <f t="shared" si="41"/>
        <v/>
      </c>
      <c r="B409" s="2" t="str">
        <f t="shared" si="42"/>
        <v/>
      </c>
      <c r="C409" s="5" t="str">
        <f t="shared" si="36"/>
        <v/>
      </c>
      <c r="D409" s="99" t="str">
        <f t="shared" si="37"/>
        <v/>
      </c>
      <c r="E409" s="77"/>
      <c r="F409" s="88" t="str">
        <f t="shared" si="43"/>
        <v/>
      </c>
      <c r="G409" s="88" t="str">
        <f t="shared" si="44"/>
        <v/>
      </c>
      <c r="H409" s="88" t="str">
        <f t="shared" si="45"/>
        <v/>
      </c>
      <c r="I409" s="89" t="str">
        <f>IF(A409="","",SUM(F$33:F409))</f>
        <v/>
      </c>
      <c r="J409" s="89" t="str">
        <f>IF(A409="","",SUM(G$33:G409))</f>
        <v/>
      </c>
      <c r="K409" s="78"/>
    </row>
    <row r="410" spans="1:11" x14ac:dyDescent="0.2">
      <c r="A410" s="87" t="str">
        <f t="shared" si="41"/>
        <v/>
      </c>
      <c r="B410" s="2" t="str">
        <f t="shared" si="42"/>
        <v/>
      </c>
      <c r="C410" s="5" t="str">
        <f t="shared" si="36"/>
        <v/>
      </c>
      <c r="D410" s="99" t="str">
        <f t="shared" si="37"/>
        <v/>
      </c>
      <c r="E410" s="77"/>
      <c r="F410" s="88" t="str">
        <f t="shared" si="43"/>
        <v/>
      </c>
      <c r="G410" s="88" t="str">
        <f t="shared" si="44"/>
        <v/>
      </c>
      <c r="H410" s="88" t="str">
        <f t="shared" si="45"/>
        <v/>
      </c>
      <c r="I410" s="89" t="str">
        <f>IF(A410="","",SUM(F$33:F410))</f>
        <v/>
      </c>
      <c r="J410" s="89" t="str">
        <f>IF(A410="","",SUM(G$33:G410))</f>
        <v/>
      </c>
      <c r="K410" s="78"/>
    </row>
    <row r="411" spans="1:11" x14ac:dyDescent="0.2">
      <c r="A411" s="87" t="str">
        <f t="shared" si="41"/>
        <v/>
      </c>
      <c r="B411" s="2" t="str">
        <f t="shared" si="42"/>
        <v/>
      </c>
      <c r="C411" s="5" t="str">
        <f t="shared" si="36"/>
        <v/>
      </c>
      <c r="D411" s="99" t="str">
        <f t="shared" si="37"/>
        <v/>
      </c>
      <c r="E411" s="77"/>
      <c r="F411" s="88" t="str">
        <f t="shared" si="43"/>
        <v/>
      </c>
      <c r="G411" s="88" t="str">
        <f t="shared" si="44"/>
        <v/>
      </c>
      <c r="H411" s="88" t="str">
        <f t="shared" si="45"/>
        <v/>
      </c>
      <c r="I411" s="89" t="str">
        <f>IF(A411="","",SUM(F$33:F411))</f>
        <v/>
      </c>
      <c r="J411" s="89" t="str">
        <f>IF(A411="","",SUM(G$33:G411))</f>
        <v/>
      </c>
      <c r="K411" s="78"/>
    </row>
    <row r="412" spans="1:11" x14ac:dyDescent="0.2">
      <c r="A412" s="87" t="str">
        <f t="shared" si="41"/>
        <v/>
      </c>
      <c r="B412" s="2" t="str">
        <f t="shared" si="42"/>
        <v/>
      </c>
      <c r="C412" s="5" t="str">
        <f t="shared" si="36"/>
        <v/>
      </c>
      <c r="D412" s="99" t="str">
        <f t="shared" si="37"/>
        <v/>
      </c>
      <c r="E412" s="77"/>
      <c r="F412" s="88" t="str">
        <f t="shared" si="43"/>
        <v/>
      </c>
      <c r="G412" s="88" t="str">
        <f t="shared" si="44"/>
        <v/>
      </c>
      <c r="H412" s="88" t="str">
        <f t="shared" si="45"/>
        <v/>
      </c>
      <c r="I412" s="89" t="str">
        <f>IF(A412="","",SUM(F$33:F412))</f>
        <v/>
      </c>
      <c r="J412" s="89" t="str">
        <f>IF(A412="","",SUM(G$33:G412))</f>
        <v/>
      </c>
      <c r="K412" s="78"/>
    </row>
    <row r="413" spans="1:11" x14ac:dyDescent="0.2">
      <c r="A413" s="87" t="str">
        <f t="shared" si="41"/>
        <v/>
      </c>
      <c r="B413" s="2" t="str">
        <f t="shared" si="42"/>
        <v/>
      </c>
      <c r="C413" s="5" t="str">
        <f t="shared" si="36"/>
        <v/>
      </c>
      <c r="D413" s="99" t="str">
        <f t="shared" si="37"/>
        <v/>
      </c>
      <c r="E413" s="77"/>
      <c r="F413" s="88" t="str">
        <f t="shared" si="43"/>
        <v/>
      </c>
      <c r="G413" s="88" t="str">
        <f t="shared" si="44"/>
        <v/>
      </c>
      <c r="H413" s="88" t="str">
        <f t="shared" si="45"/>
        <v/>
      </c>
      <c r="I413" s="89" t="str">
        <f>IF(A413="","",SUM(F$33:F413))</f>
        <v/>
      </c>
      <c r="J413" s="89" t="str">
        <f>IF(A413="","",SUM(G$33:G413))</f>
        <v/>
      </c>
      <c r="K413" s="78"/>
    </row>
    <row r="414" spans="1:11" x14ac:dyDescent="0.2">
      <c r="A414" s="87" t="str">
        <f t="shared" si="41"/>
        <v/>
      </c>
      <c r="B414" s="2" t="str">
        <f t="shared" si="42"/>
        <v/>
      </c>
      <c r="C414" s="5" t="str">
        <f t="shared" si="36"/>
        <v/>
      </c>
      <c r="D414" s="99" t="str">
        <f t="shared" si="37"/>
        <v/>
      </c>
      <c r="E414" s="77"/>
      <c r="F414" s="88" t="str">
        <f t="shared" si="43"/>
        <v/>
      </c>
      <c r="G414" s="88" t="str">
        <f t="shared" si="44"/>
        <v/>
      </c>
      <c r="H414" s="88" t="str">
        <f t="shared" si="45"/>
        <v/>
      </c>
      <c r="I414" s="89" t="str">
        <f>IF(A414="","",SUM(F$33:F414))</f>
        <v/>
      </c>
      <c r="J414" s="89" t="str">
        <f>IF(A414="","",SUM(G$33:G414))</f>
        <v/>
      </c>
      <c r="K414" s="78"/>
    </row>
    <row r="415" spans="1:11" x14ac:dyDescent="0.2">
      <c r="A415" s="87" t="str">
        <f t="shared" si="41"/>
        <v/>
      </c>
      <c r="B415" s="2" t="str">
        <f t="shared" si="42"/>
        <v/>
      </c>
      <c r="C415" s="5" t="str">
        <f t="shared" si="36"/>
        <v/>
      </c>
      <c r="D415" s="99" t="str">
        <f t="shared" si="37"/>
        <v/>
      </c>
      <c r="E415" s="77"/>
      <c r="F415" s="88" t="str">
        <f t="shared" si="43"/>
        <v/>
      </c>
      <c r="G415" s="88" t="str">
        <f t="shared" si="44"/>
        <v/>
      </c>
      <c r="H415" s="88" t="str">
        <f t="shared" si="45"/>
        <v/>
      </c>
      <c r="I415" s="89" t="str">
        <f>IF(A415="","",SUM(F$33:F415))</f>
        <v/>
      </c>
      <c r="J415" s="89" t="str">
        <f>IF(A415="","",SUM(G$33:G415))</f>
        <v/>
      </c>
      <c r="K415" s="78"/>
    </row>
    <row r="416" spans="1:11" x14ac:dyDescent="0.2">
      <c r="A416" s="87" t="str">
        <f t="shared" si="41"/>
        <v/>
      </c>
      <c r="B416" s="2" t="str">
        <f t="shared" si="42"/>
        <v/>
      </c>
      <c r="C416" s="5" t="str">
        <f t="shared" si="36"/>
        <v/>
      </c>
      <c r="D416" s="99" t="str">
        <f t="shared" si="37"/>
        <v/>
      </c>
      <c r="E416" s="77"/>
      <c r="F416" s="88" t="str">
        <f t="shared" si="43"/>
        <v/>
      </c>
      <c r="G416" s="88" t="str">
        <f t="shared" si="44"/>
        <v/>
      </c>
      <c r="H416" s="88" t="str">
        <f t="shared" si="45"/>
        <v/>
      </c>
      <c r="I416" s="89" t="str">
        <f>IF(A416="","",SUM(F$33:F416))</f>
        <v/>
      </c>
      <c r="J416" s="89" t="str">
        <f>IF(A416="","",SUM(G$33:G416))</f>
        <v/>
      </c>
      <c r="K416" s="78"/>
    </row>
    <row r="417" spans="1:11" x14ac:dyDescent="0.2">
      <c r="A417" s="87" t="str">
        <f t="shared" si="41"/>
        <v/>
      </c>
      <c r="B417" s="2" t="str">
        <f t="shared" si="42"/>
        <v/>
      </c>
      <c r="C417" s="5" t="str">
        <f t="shared" ref="C417:C480" si="46">IF(ISNUMBER(B417),INDEX($C$15:$C$22,MATCH(B417,$D$15:$D$22,1)),"")</f>
        <v/>
      </c>
      <c r="D417" s="99" t="str">
        <f t="shared" ref="D417:D480" si="47">IF(A417="","",MIN(ROUND(IF(A417=1,$D$11,IF(C417=C416,D416,-PMT(C417/12,nper-A417+1,H416))),2),H416+ROUND(C417/12*H416,2)))</f>
        <v/>
      </c>
      <c r="E417" s="77"/>
      <c r="F417" s="88" t="str">
        <f t="shared" si="43"/>
        <v/>
      </c>
      <c r="G417" s="88" t="str">
        <f t="shared" si="44"/>
        <v/>
      </c>
      <c r="H417" s="88" t="str">
        <f t="shared" si="45"/>
        <v/>
      </c>
      <c r="I417" s="89" t="str">
        <f>IF(A417="","",SUM(F$33:F417))</f>
        <v/>
      </c>
      <c r="J417" s="89" t="str">
        <f>IF(A417="","",SUM(G$33:G417))</f>
        <v/>
      </c>
      <c r="K417" s="78"/>
    </row>
    <row r="418" spans="1:11" x14ac:dyDescent="0.2">
      <c r="A418" s="87" t="str">
        <f t="shared" si="41"/>
        <v/>
      </c>
      <c r="B418" s="2" t="str">
        <f t="shared" si="42"/>
        <v/>
      </c>
      <c r="C418" s="5" t="str">
        <f t="shared" si="46"/>
        <v/>
      </c>
      <c r="D418" s="99" t="str">
        <f t="shared" si="47"/>
        <v/>
      </c>
      <c r="E418" s="77"/>
      <c r="F418" s="88" t="str">
        <f t="shared" si="43"/>
        <v/>
      </c>
      <c r="G418" s="88" t="str">
        <f t="shared" si="44"/>
        <v/>
      </c>
      <c r="H418" s="88" t="str">
        <f t="shared" si="45"/>
        <v/>
      </c>
      <c r="I418" s="89" t="str">
        <f>IF(A418="","",SUM(F$33:F418))</f>
        <v/>
      </c>
      <c r="J418" s="89" t="str">
        <f>IF(A418="","",SUM(G$33:G418))</f>
        <v/>
      </c>
      <c r="K418" s="78"/>
    </row>
    <row r="419" spans="1:11" x14ac:dyDescent="0.2">
      <c r="A419" s="87" t="str">
        <f t="shared" si="41"/>
        <v/>
      </c>
      <c r="B419" s="2" t="str">
        <f t="shared" si="42"/>
        <v/>
      </c>
      <c r="C419" s="5" t="str">
        <f t="shared" si="46"/>
        <v/>
      </c>
      <c r="D419" s="99" t="str">
        <f t="shared" si="47"/>
        <v/>
      </c>
      <c r="E419" s="77"/>
      <c r="F419" s="88" t="str">
        <f t="shared" si="43"/>
        <v/>
      </c>
      <c r="G419" s="88" t="str">
        <f t="shared" si="44"/>
        <v/>
      </c>
      <c r="H419" s="88" t="str">
        <f t="shared" si="45"/>
        <v/>
      </c>
      <c r="I419" s="89" t="str">
        <f>IF(A419="","",SUM(F$33:F419))</f>
        <v/>
      </c>
      <c r="J419" s="89" t="str">
        <f>IF(A419="","",SUM(G$33:G419))</f>
        <v/>
      </c>
      <c r="K419" s="78"/>
    </row>
    <row r="420" spans="1:11" x14ac:dyDescent="0.2">
      <c r="A420" s="87" t="str">
        <f t="shared" si="41"/>
        <v/>
      </c>
      <c r="B420" s="2" t="str">
        <f t="shared" si="42"/>
        <v/>
      </c>
      <c r="C420" s="5" t="str">
        <f t="shared" si="46"/>
        <v/>
      </c>
      <c r="D420" s="99" t="str">
        <f t="shared" si="47"/>
        <v/>
      </c>
      <c r="E420" s="77"/>
      <c r="F420" s="88" t="str">
        <f t="shared" si="43"/>
        <v/>
      </c>
      <c r="G420" s="88" t="str">
        <f t="shared" si="44"/>
        <v/>
      </c>
      <c r="H420" s="88" t="str">
        <f t="shared" si="45"/>
        <v/>
      </c>
      <c r="I420" s="89" t="str">
        <f>IF(A420="","",SUM(F$33:F420))</f>
        <v/>
      </c>
      <c r="J420" s="89" t="str">
        <f>IF(A420="","",SUM(G$33:G420))</f>
        <v/>
      </c>
      <c r="K420" s="78"/>
    </row>
    <row r="421" spans="1:11" x14ac:dyDescent="0.2">
      <c r="A421" s="87" t="str">
        <f t="shared" si="41"/>
        <v/>
      </c>
      <c r="B421" s="2" t="str">
        <f t="shared" si="42"/>
        <v/>
      </c>
      <c r="C421" s="5" t="str">
        <f t="shared" si="46"/>
        <v/>
      </c>
      <c r="D421" s="99" t="str">
        <f t="shared" si="47"/>
        <v/>
      </c>
      <c r="E421" s="77"/>
      <c r="F421" s="88" t="str">
        <f t="shared" si="43"/>
        <v/>
      </c>
      <c r="G421" s="88" t="str">
        <f t="shared" si="44"/>
        <v/>
      </c>
      <c r="H421" s="88" t="str">
        <f t="shared" si="45"/>
        <v/>
      </c>
      <c r="I421" s="89" t="str">
        <f>IF(A421="","",SUM(F$33:F421))</f>
        <v/>
      </c>
      <c r="J421" s="89" t="str">
        <f>IF(A421="","",SUM(G$33:G421))</f>
        <v/>
      </c>
      <c r="K421" s="78"/>
    </row>
    <row r="422" spans="1:11" x14ac:dyDescent="0.2">
      <c r="A422" s="87" t="str">
        <f t="shared" si="41"/>
        <v/>
      </c>
      <c r="B422" s="2" t="str">
        <f t="shared" si="42"/>
        <v/>
      </c>
      <c r="C422" s="5" t="str">
        <f t="shared" si="46"/>
        <v/>
      </c>
      <c r="D422" s="99" t="str">
        <f t="shared" si="47"/>
        <v/>
      </c>
      <c r="E422" s="77"/>
      <c r="F422" s="88" t="str">
        <f t="shared" si="43"/>
        <v/>
      </c>
      <c r="G422" s="88" t="str">
        <f t="shared" si="44"/>
        <v/>
      </c>
      <c r="H422" s="88" t="str">
        <f t="shared" si="45"/>
        <v/>
      </c>
      <c r="I422" s="89" t="str">
        <f>IF(A422="","",SUM(F$33:F422))</f>
        <v/>
      </c>
      <c r="J422" s="89" t="str">
        <f>IF(A422="","",SUM(G$33:G422))</f>
        <v/>
      </c>
      <c r="K422" s="78"/>
    </row>
    <row r="423" spans="1:11" x14ac:dyDescent="0.2">
      <c r="A423" s="87" t="str">
        <f t="shared" si="41"/>
        <v/>
      </c>
      <c r="B423" s="2" t="str">
        <f t="shared" si="42"/>
        <v/>
      </c>
      <c r="C423" s="5" t="str">
        <f t="shared" si="46"/>
        <v/>
      </c>
      <c r="D423" s="99" t="str">
        <f t="shared" si="47"/>
        <v/>
      </c>
      <c r="E423" s="77"/>
      <c r="F423" s="88" t="str">
        <f t="shared" si="43"/>
        <v/>
      </c>
      <c r="G423" s="88" t="str">
        <f t="shared" si="44"/>
        <v/>
      </c>
      <c r="H423" s="88" t="str">
        <f t="shared" si="45"/>
        <v/>
      </c>
      <c r="I423" s="89" t="str">
        <f>IF(A423="","",SUM(F$33:F423))</f>
        <v/>
      </c>
      <c r="J423" s="89" t="str">
        <f>IF(A423="","",SUM(G$33:G423))</f>
        <v/>
      </c>
      <c r="K423" s="78"/>
    </row>
    <row r="424" spans="1:11" x14ac:dyDescent="0.2">
      <c r="A424" s="87" t="str">
        <f t="shared" si="41"/>
        <v/>
      </c>
      <c r="B424" s="2" t="str">
        <f t="shared" si="42"/>
        <v/>
      </c>
      <c r="C424" s="5" t="str">
        <f t="shared" si="46"/>
        <v/>
      </c>
      <c r="D424" s="99" t="str">
        <f t="shared" si="47"/>
        <v/>
      </c>
      <c r="E424" s="77"/>
      <c r="F424" s="88" t="str">
        <f t="shared" si="43"/>
        <v/>
      </c>
      <c r="G424" s="88" t="str">
        <f t="shared" si="44"/>
        <v/>
      </c>
      <c r="H424" s="88" t="str">
        <f t="shared" si="45"/>
        <v/>
      </c>
      <c r="I424" s="89" t="str">
        <f>IF(A424="","",SUM(F$33:F424))</f>
        <v/>
      </c>
      <c r="J424" s="89" t="str">
        <f>IF(A424="","",SUM(G$33:G424))</f>
        <v/>
      </c>
      <c r="K424" s="78"/>
    </row>
    <row r="425" spans="1:11" x14ac:dyDescent="0.2">
      <c r="A425" s="87" t="str">
        <f t="shared" si="41"/>
        <v/>
      </c>
      <c r="B425" s="2" t="str">
        <f t="shared" si="42"/>
        <v/>
      </c>
      <c r="C425" s="5" t="str">
        <f t="shared" si="46"/>
        <v/>
      </c>
      <c r="D425" s="99" t="str">
        <f t="shared" si="47"/>
        <v/>
      </c>
      <c r="E425" s="77"/>
      <c r="F425" s="88" t="str">
        <f t="shared" si="43"/>
        <v/>
      </c>
      <c r="G425" s="88" t="str">
        <f t="shared" si="44"/>
        <v/>
      </c>
      <c r="H425" s="88" t="str">
        <f t="shared" si="45"/>
        <v/>
      </c>
      <c r="I425" s="89" t="str">
        <f>IF(A425="","",SUM(F$33:F425))</f>
        <v/>
      </c>
      <c r="J425" s="89" t="str">
        <f>IF(A425="","",SUM(G$33:G425))</f>
        <v/>
      </c>
      <c r="K425" s="78"/>
    </row>
    <row r="426" spans="1:11" x14ac:dyDescent="0.2">
      <c r="A426" s="87" t="str">
        <f t="shared" si="41"/>
        <v/>
      </c>
      <c r="B426" s="2" t="str">
        <f t="shared" si="42"/>
        <v/>
      </c>
      <c r="C426" s="5" t="str">
        <f t="shared" si="46"/>
        <v/>
      </c>
      <c r="D426" s="99" t="str">
        <f t="shared" si="47"/>
        <v/>
      </c>
      <c r="E426" s="77"/>
      <c r="F426" s="88" t="str">
        <f t="shared" si="43"/>
        <v/>
      </c>
      <c r="G426" s="88" t="str">
        <f t="shared" si="44"/>
        <v/>
      </c>
      <c r="H426" s="88" t="str">
        <f t="shared" si="45"/>
        <v/>
      </c>
      <c r="I426" s="89" t="str">
        <f>IF(A426="","",SUM(F$33:F426))</f>
        <v/>
      </c>
      <c r="J426" s="89" t="str">
        <f>IF(A426="","",SUM(G$33:G426))</f>
        <v/>
      </c>
      <c r="K426" s="78"/>
    </row>
    <row r="427" spans="1:11" x14ac:dyDescent="0.2">
      <c r="A427" s="87" t="str">
        <f t="shared" si="41"/>
        <v/>
      </c>
      <c r="B427" s="2" t="str">
        <f t="shared" si="42"/>
        <v/>
      </c>
      <c r="C427" s="5" t="str">
        <f t="shared" si="46"/>
        <v/>
      </c>
      <c r="D427" s="99" t="str">
        <f t="shared" si="47"/>
        <v/>
      </c>
      <c r="E427" s="77"/>
      <c r="F427" s="88" t="str">
        <f t="shared" si="43"/>
        <v/>
      </c>
      <c r="G427" s="88" t="str">
        <f t="shared" si="44"/>
        <v/>
      </c>
      <c r="H427" s="88" t="str">
        <f t="shared" si="45"/>
        <v/>
      </c>
      <c r="I427" s="89" t="str">
        <f>IF(A427="","",SUM(F$33:F427))</f>
        <v/>
      </c>
      <c r="J427" s="89" t="str">
        <f>IF(A427="","",SUM(G$33:G427))</f>
        <v/>
      </c>
      <c r="K427" s="78"/>
    </row>
    <row r="428" spans="1:11" x14ac:dyDescent="0.2">
      <c r="A428" s="87" t="str">
        <f t="shared" si="41"/>
        <v/>
      </c>
      <c r="B428" s="2" t="str">
        <f t="shared" si="42"/>
        <v/>
      </c>
      <c r="C428" s="5" t="str">
        <f t="shared" si="46"/>
        <v/>
      </c>
      <c r="D428" s="99" t="str">
        <f t="shared" si="47"/>
        <v/>
      </c>
      <c r="E428" s="77"/>
      <c r="F428" s="88" t="str">
        <f t="shared" si="43"/>
        <v/>
      </c>
      <c r="G428" s="88" t="str">
        <f t="shared" si="44"/>
        <v/>
      </c>
      <c r="H428" s="88" t="str">
        <f t="shared" si="45"/>
        <v/>
      </c>
      <c r="I428" s="89" t="str">
        <f>IF(A428="","",SUM(F$33:F428))</f>
        <v/>
      </c>
      <c r="J428" s="89" t="str">
        <f>IF(A428="","",SUM(G$33:G428))</f>
        <v/>
      </c>
      <c r="K428" s="78"/>
    </row>
    <row r="429" spans="1:11" x14ac:dyDescent="0.2">
      <c r="A429" s="87" t="str">
        <f t="shared" si="41"/>
        <v/>
      </c>
      <c r="B429" s="2" t="str">
        <f t="shared" si="42"/>
        <v/>
      </c>
      <c r="C429" s="5" t="str">
        <f t="shared" si="46"/>
        <v/>
      </c>
      <c r="D429" s="99" t="str">
        <f t="shared" si="47"/>
        <v/>
      </c>
      <c r="E429" s="77"/>
      <c r="F429" s="88" t="str">
        <f t="shared" si="43"/>
        <v/>
      </c>
      <c r="G429" s="88" t="str">
        <f t="shared" si="44"/>
        <v/>
      </c>
      <c r="H429" s="88" t="str">
        <f t="shared" si="45"/>
        <v/>
      </c>
      <c r="I429" s="89" t="str">
        <f>IF(A429="","",SUM(F$33:F429))</f>
        <v/>
      </c>
      <c r="J429" s="89" t="str">
        <f>IF(A429="","",SUM(G$33:G429))</f>
        <v/>
      </c>
      <c r="K429" s="78"/>
    </row>
    <row r="430" spans="1:11" x14ac:dyDescent="0.2">
      <c r="A430" s="87" t="str">
        <f t="shared" si="41"/>
        <v/>
      </c>
      <c r="B430" s="2" t="str">
        <f t="shared" si="42"/>
        <v/>
      </c>
      <c r="C430" s="5" t="str">
        <f t="shared" si="46"/>
        <v/>
      </c>
      <c r="D430" s="99" t="str">
        <f t="shared" si="47"/>
        <v/>
      </c>
      <c r="E430" s="77"/>
      <c r="F430" s="88" t="str">
        <f t="shared" si="43"/>
        <v/>
      </c>
      <c r="G430" s="88" t="str">
        <f t="shared" si="44"/>
        <v/>
      </c>
      <c r="H430" s="88" t="str">
        <f t="shared" si="45"/>
        <v/>
      </c>
      <c r="I430" s="89" t="str">
        <f>IF(A430="","",SUM(F$33:F430))</f>
        <v/>
      </c>
      <c r="J430" s="89" t="str">
        <f>IF(A430="","",SUM(G$33:G430))</f>
        <v/>
      </c>
      <c r="K430" s="78"/>
    </row>
    <row r="431" spans="1:11" x14ac:dyDescent="0.2">
      <c r="A431" s="87" t="str">
        <f t="shared" si="41"/>
        <v/>
      </c>
      <c r="B431" s="2" t="str">
        <f t="shared" si="42"/>
        <v/>
      </c>
      <c r="C431" s="5" t="str">
        <f t="shared" si="46"/>
        <v/>
      </c>
      <c r="D431" s="99" t="str">
        <f t="shared" si="47"/>
        <v/>
      </c>
      <c r="E431" s="77"/>
      <c r="F431" s="88" t="str">
        <f t="shared" si="43"/>
        <v/>
      </c>
      <c r="G431" s="88" t="str">
        <f t="shared" si="44"/>
        <v/>
      </c>
      <c r="H431" s="88" t="str">
        <f t="shared" si="45"/>
        <v/>
      </c>
      <c r="I431" s="89" t="str">
        <f>IF(A431="","",SUM(F$33:F431))</f>
        <v/>
      </c>
      <c r="J431" s="89" t="str">
        <f>IF(A431="","",SUM(G$33:G431))</f>
        <v/>
      </c>
      <c r="K431" s="78"/>
    </row>
    <row r="432" spans="1:11" x14ac:dyDescent="0.2">
      <c r="A432" s="87" t="str">
        <f t="shared" si="41"/>
        <v/>
      </c>
      <c r="B432" s="2" t="str">
        <f t="shared" si="42"/>
        <v/>
      </c>
      <c r="C432" s="5" t="str">
        <f t="shared" si="46"/>
        <v/>
      </c>
      <c r="D432" s="99" t="str">
        <f t="shared" si="47"/>
        <v/>
      </c>
      <c r="E432" s="77"/>
      <c r="F432" s="88" t="str">
        <f t="shared" si="43"/>
        <v/>
      </c>
      <c r="G432" s="88" t="str">
        <f t="shared" si="44"/>
        <v/>
      </c>
      <c r="H432" s="88" t="str">
        <f t="shared" si="45"/>
        <v/>
      </c>
      <c r="I432" s="89" t="str">
        <f>IF(A432="","",SUM(F$33:F432))</f>
        <v/>
      </c>
      <c r="J432" s="89" t="str">
        <f>IF(A432="","",SUM(G$33:G432))</f>
        <v/>
      </c>
      <c r="K432" s="78"/>
    </row>
    <row r="433" spans="1:11" x14ac:dyDescent="0.2">
      <c r="A433" s="87" t="str">
        <f t="shared" si="41"/>
        <v/>
      </c>
      <c r="B433" s="2" t="str">
        <f t="shared" si="42"/>
        <v/>
      </c>
      <c r="C433" s="5" t="str">
        <f t="shared" si="46"/>
        <v/>
      </c>
      <c r="D433" s="99" t="str">
        <f t="shared" si="47"/>
        <v/>
      </c>
      <c r="E433" s="77"/>
      <c r="F433" s="88" t="str">
        <f t="shared" si="43"/>
        <v/>
      </c>
      <c r="G433" s="88" t="str">
        <f t="shared" si="44"/>
        <v/>
      </c>
      <c r="H433" s="88" t="str">
        <f t="shared" si="45"/>
        <v/>
      </c>
      <c r="I433" s="89" t="str">
        <f>IF(A433="","",SUM(F$33:F433))</f>
        <v/>
      </c>
      <c r="J433" s="89" t="str">
        <f>IF(A433="","",SUM(G$33:G433))</f>
        <v/>
      </c>
      <c r="K433" s="78"/>
    </row>
    <row r="434" spans="1:11" x14ac:dyDescent="0.2">
      <c r="A434" s="87" t="str">
        <f t="shared" si="41"/>
        <v/>
      </c>
      <c r="B434" s="2" t="str">
        <f t="shared" si="42"/>
        <v/>
      </c>
      <c r="C434" s="5" t="str">
        <f t="shared" si="46"/>
        <v/>
      </c>
      <c r="D434" s="99" t="str">
        <f t="shared" si="47"/>
        <v/>
      </c>
      <c r="E434" s="77"/>
      <c r="F434" s="88" t="str">
        <f t="shared" si="43"/>
        <v/>
      </c>
      <c r="G434" s="88" t="str">
        <f t="shared" si="44"/>
        <v/>
      </c>
      <c r="H434" s="88" t="str">
        <f t="shared" si="45"/>
        <v/>
      </c>
      <c r="I434" s="89" t="str">
        <f>IF(A434="","",SUM(F$33:F434))</f>
        <v/>
      </c>
      <c r="J434" s="89" t="str">
        <f>IF(A434="","",SUM(G$33:G434))</f>
        <v/>
      </c>
      <c r="K434" s="78"/>
    </row>
    <row r="435" spans="1:11" x14ac:dyDescent="0.2">
      <c r="A435" s="87" t="str">
        <f t="shared" si="41"/>
        <v/>
      </c>
      <c r="B435" s="2" t="str">
        <f t="shared" si="42"/>
        <v/>
      </c>
      <c r="C435" s="5" t="str">
        <f t="shared" si="46"/>
        <v/>
      </c>
      <c r="D435" s="99" t="str">
        <f t="shared" si="47"/>
        <v/>
      </c>
      <c r="E435" s="77"/>
      <c r="F435" s="88" t="str">
        <f t="shared" si="43"/>
        <v/>
      </c>
      <c r="G435" s="88" t="str">
        <f t="shared" si="44"/>
        <v/>
      </c>
      <c r="H435" s="88" t="str">
        <f t="shared" si="45"/>
        <v/>
      </c>
      <c r="I435" s="89" t="str">
        <f>IF(A435="","",SUM(F$33:F435))</f>
        <v/>
      </c>
      <c r="J435" s="89" t="str">
        <f>IF(A435="","",SUM(G$33:G435))</f>
        <v/>
      </c>
      <c r="K435" s="78"/>
    </row>
    <row r="436" spans="1:11" x14ac:dyDescent="0.2">
      <c r="A436" s="87" t="str">
        <f t="shared" si="41"/>
        <v/>
      </c>
      <c r="B436" s="2" t="str">
        <f t="shared" si="42"/>
        <v/>
      </c>
      <c r="C436" s="5" t="str">
        <f t="shared" si="46"/>
        <v/>
      </c>
      <c r="D436" s="99" t="str">
        <f t="shared" si="47"/>
        <v/>
      </c>
      <c r="E436" s="77"/>
      <c r="F436" s="88" t="str">
        <f t="shared" si="43"/>
        <v/>
      </c>
      <c r="G436" s="88" t="str">
        <f t="shared" si="44"/>
        <v/>
      </c>
      <c r="H436" s="88" t="str">
        <f t="shared" si="45"/>
        <v/>
      </c>
      <c r="I436" s="89" t="str">
        <f>IF(A436="","",SUM(F$33:F436))</f>
        <v/>
      </c>
      <c r="J436" s="89" t="str">
        <f>IF(A436="","",SUM(G$33:G436))</f>
        <v/>
      </c>
      <c r="K436" s="78"/>
    </row>
    <row r="437" spans="1:11" x14ac:dyDescent="0.2">
      <c r="A437" s="87" t="str">
        <f t="shared" si="41"/>
        <v/>
      </c>
      <c r="B437" s="2" t="str">
        <f t="shared" si="42"/>
        <v/>
      </c>
      <c r="C437" s="5" t="str">
        <f t="shared" si="46"/>
        <v/>
      </c>
      <c r="D437" s="99" t="str">
        <f t="shared" si="47"/>
        <v/>
      </c>
      <c r="E437" s="77"/>
      <c r="F437" s="88" t="str">
        <f t="shared" si="43"/>
        <v/>
      </c>
      <c r="G437" s="88" t="str">
        <f t="shared" si="44"/>
        <v/>
      </c>
      <c r="H437" s="88" t="str">
        <f t="shared" si="45"/>
        <v/>
      </c>
      <c r="I437" s="89" t="str">
        <f>IF(A437="","",SUM(F$33:F437))</f>
        <v/>
      </c>
      <c r="J437" s="89" t="str">
        <f>IF(A437="","",SUM(G$33:G437))</f>
        <v/>
      </c>
      <c r="K437" s="78"/>
    </row>
    <row r="438" spans="1:11" x14ac:dyDescent="0.2">
      <c r="A438" s="87" t="str">
        <f t="shared" si="41"/>
        <v/>
      </c>
      <c r="B438" s="2" t="str">
        <f t="shared" si="42"/>
        <v/>
      </c>
      <c r="C438" s="5" t="str">
        <f t="shared" si="46"/>
        <v/>
      </c>
      <c r="D438" s="99" t="str">
        <f t="shared" si="47"/>
        <v/>
      </c>
      <c r="E438" s="77"/>
      <c r="F438" s="88" t="str">
        <f t="shared" si="43"/>
        <v/>
      </c>
      <c r="G438" s="88" t="str">
        <f t="shared" si="44"/>
        <v/>
      </c>
      <c r="H438" s="88" t="str">
        <f t="shared" si="45"/>
        <v/>
      </c>
      <c r="I438" s="89" t="str">
        <f>IF(A438="","",SUM(F$33:F438))</f>
        <v/>
      </c>
      <c r="J438" s="89" t="str">
        <f>IF(A438="","",SUM(G$33:G438))</f>
        <v/>
      </c>
      <c r="K438" s="78"/>
    </row>
    <row r="439" spans="1:11" x14ac:dyDescent="0.2">
      <c r="A439" s="87" t="str">
        <f t="shared" si="41"/>
        <v/>
      </c>
      <c r="B439" s="2" t="str">
        <f t="shared" si="42"/>
        <v/>
      </c>
      <c r="C439" s="5" t="str">
        <f t="shared" si="46"/>
        <v/>
      </c>
      <c r="D439" s="99" t="str">
        <f t="shared" si="47"/>
        <v/>
      </c>
      <c r="E439" s="77"/>
      <c r="F439" s="88" t="str">
        <f t="shared" si="43"/>
        <v/>
      </c>
      <c r="G439" s="88" t="str">
        <f t="shared" si="44"/>
        <v/>
      </c>
      <c r="H439" s="88" t="str">
        <f t="shared" si="45"/>
        <v/>
      </c>
      <c r="I439" s="89" t="str">
        <f>IF(A439="","",SUM(F$33:F439))</f>
        <v/>
      </c>
      <c r="J439" s="89" t="str">
        <f>IF(A439="","",SUM(G$33:G439))</f>
        <v/>
      </c>
      <c r="K439" s="78"/>
    </row>
    <row r="440" spans="1:11" x14ac:dyDescent="0.2">
      <c r="A440" s="87" t="str">
        <f t="shared" si="41"/>
        <v/>
      </c>
      <c r="B440" s="2" t="str">
        <f t="shared" si="42"/>
        <v/>
      </c>
      <c r="C440" s="5" t="str">
        <f t="shared" si="46"/>
        <v/>
      </c>
      <c r="D440" s="99" t="str">
        <f t="shared" si="47"/>
        <v/>
      </c>
      <c r="E440" s="77"/>
      <c r="F440" s="88" t="str">
        <f t="shared" si="43"/>
        <v/>
      </c>
      <c r="G440" s="88" t="str">
        <f t="shared" si="44"/>
        <v/>
      </c>
      <c r="H440" s="88" t="str">
        <f t="shared" si="45"/>
        <v/>
      </c>
      <c r="I440" s="89" t="str">
        <f>IF(A440="","",SUM(F$33:F440))</f>
        <v/>
      </c>
      <c r="J440" s="89" t="str">
        <f>IF(A440="","",SUM(G$33:G440))</f>
        <v/>
      </c>
      <c r="K440" s="78"/>
    </row>
    <row r="441" spans="1:11" x14ac:dyDescent="0.2">
      <c r="A441" s="87" t="str">
        <f t="shared" si="41"/>
        <v/>
      </c>
      <c r="B441" s="2" t="str">
        <f t="shared" si="42"/>
        <v/>
      </c>
      <c r="C441" s="5" t="str">
        <f t="shared" si="46"/>
        <v/>
      </c>
      <c r="D441" s="99" t="str">
        <f t="shared" si="47"/>
        <v/>
      </c>
      <c r="E441" s="77"/>
      <c r="F441" s="88" t="str">
        <f t="shared" si="43"/>
        <v/>
      </c>
      <c r="G441" s="88" t="str">
        <f t="shared" si="44"/>
        <v/>
      </c>
      <c r="H441" s="88" t="str">
        <f t="shared" si="45"/>
        <v/>
      </c>
      <c r="I441" s="89" t="str">
        <f>IF(A441="","",SUM(F$33:F441))</f>
        <v/>
      </c>
      <c r="J441" s="89" t="str">
        <f>IF(A441="","",SUM(G$33:G441))</f>
        <v/>
      </c>
      <c r="K441" s="78"/>
    </row>
    <row r="442" spans="1:11" x14ac:dyDescent="0.2">
      <c r="A442" s="87" t="str">
        <f t="shared" si="41"/>
        <v/>
      </c>
      <c r="B442" s="2" t="str">
        <f t="shared" si="42"/>
        <v/>
      </c>
      <c r="C442" s="5" t="str">
        <f t="shared" si="46"/>
        <v/>
      </c>
      <c r="D442" s="99" t="str">
        <f t="shared" si="47"/>
        <v/>
      </c>
      <c r="E442" s="77"/>
      <c r="F442" s="88" t="str">
        <f t="shared" si="43"/>
        <v/>
      </c>
      <c r="G442" s="88" t="str">
        <f t="shared" si="44"/>
        <v/>
      </c>
      <c r="H442" s="88" t="str">
        <f t="shared" si="45"/>
        <v/>
      </c>
      <c r="I442" s="89" t="str">
        <f>IF(A442="","",SUM(F$33:F442))</f>
        <v/>
      </c>
      <c r="J442" s="89" t="str">
        <f>IF(A442="","",SUM(G$33:G442))</f>
        <v/>
      </c>
      <c r="K442" s="78"/>
    </row>
    <row r="443" spans="1:11" x14ac:dyDescent="0.2">
      <c r="A443" s="87" t="str">
        <f t="shared" si="41"/>
        <v/>
      </c>
      <c r="B443" s="2" t="str">
        <f t="shared" si="42"/>
        <v/>
      </c>
      <c r="C443" s="5" t="str">
        <f t="shared" si="46"/>
        <v/>
      </c>
      <c r="D443" s="99" t="str">
        <f t="shared" si="47"/>
        <v/>
      </c>
      <c r="E443" s="77"/>
      <c r="F443" s="88" t="str">
        <f t="shared" si="43"/>
        <v/>
      </c>
      <c r="G443" s="88" t="str">
        <f t="shared" si="44"/>
        <v/>
      </c>
      <c r="H443" s="88" t="str">
        <f t="shared" si="45"/>
        <v/>
      </c>
      <c r="I443" s="89" t="str">
        <f>IF(A443="","",SUM(F$33:F443))</f>
        <v/>
      </c>
      <c r="J443" s="89" t="str">
        <f>IF(A443="","",SUM(G$33:G443))</f>
        <v/>
      </c>
      <c r="K443" s="78"/>
    </row>
    <row r="444" spans="1:11" x14ac:dyDescent="0.2">
      <c r="A444" s="87" t="str">
        <f t="shared" si="41"/>
        <v/>
      </c>
      <c r="B444" s="2" t="str">
        <f t="shared" si="42"/>
        <v/>
      </c>
      <c r="C444" s="5" t="str">
        <f t="shared" si="46"/>
        <v/>
      </c>
      <c r="D444" s="99" t="str">
        <f t="shared" si="47"/>
        <v/>
      </c>
      <c r="E444" s="77"/>
      <c r="F444" s="88" t="str">
        <f t="shared" si="43"/>
        <v/>
      </c>
      <c r="G444" s="88" t="str">
        <f t="shared" si="44"/>
        <v/>
      </c>
      <c r="H444" s="88" t="str">
        <f t="shared" si="45"/>
        <v/>
      </c>
      <c r="I444" s="89" t="str">
        <f>IF(A444="","",SUM(F$33:F444))</f>
        <v/>
      </c>
      <c r="J444" s="89" t="str">
        <f>IF(A444="","",SUM(G$33:G444))</f>
        <v/>
      </c>
      <c r="K444" s="78"/>
    </row>
    <row r="445" spans="1:11" x14ac:dyDescent="0.2">
      <c r="A445" s="87" t="str">
        <f t="shared" si="41"/>
        <v/>
      </c>
      <c r="B445" s="2" t="str">
        <f t="shared" si="42"/>
        <v/>
      </c>
      <c r="C445" s="5" t="str">
        <f t="shared" si="46"/>
        <v/>
      </c>
      <c r="D445" s="99" t="str">
        <f t="shared" si="47"/>
        <v/>
      </c>
      <c r="E445" s="77"/>
      <c r="F445" s="88" t="str">
        <f t="shared" si="43"/>
        <v/>
      </c>
      <c r="G445" s="88" t="str">
        <f t="shared" si="44"/>
        <v/>
      </c>
      <c r="H445" s="88" t="str">
        <f t="shared" si="45"/>
        <v/>
      </c>
      <c r="I445" s="89" t="str">
        <f>IF(A445="","",SUM(F$33:F445))</f>
        <v/>
      </c>
      <c r="J445" s="89" t="str">
        <f>IF(A445="","",SUM(G$33:G445))</f>
        <v/>
      </c>
      <c r="K445" s="78"/>
    </row>
    <row r="446" spans="1:11" x14ac:dyDescent="0.2">
      <c r="A446" s="87" t="str">
        <f t="shared" si="41"/>
        <v/>
      </c>
      <c r="B446" s="2" t="str">
        <f t="shared" si="42"/>
        <v/>
      </c>
      <c r="C446" s="5" t="str">
        <f t="shared" si="46"/>
        <v/>
      </c>
      <c r="D446" s="99" t="str">
        <f t="shared" si="47"/>
        <v/>
      </c>
      <c r="E446" s="77"/>
      <c r="F446" s="88" t="str">
        <f t="shared" si="43"/>
        <v/>
      </c>
      <c r="G446" s="88" t="str">
        <f t="shared" si="44"/>
        <v/>
      </c>
      <c r="H446" s="88" t="str">
        <f t="shared" si="45"/>
        <v/>
      </c>
      <c r="I446" s="89" t="str">
        <f>IF(A446="","",SUM(F$33:F446))</f>
        <v/>
      </c>
      <c r="J446" s="89" t="str">
        <f>IF(A446="","",SUM(G$33:G446))</f>
        <v/>
      </c>
      <c r="K446" s="78"/>
    </row>
    <row r="447" spans="1:11" x14ac:dyDescent="0.2">
      <c r="A447" s="87" t="str">
        <f t="shared" si="41"/>
        <v/>
      </c>
      <c r="B447" s="2" t="str">
        <f t="shared" si="42"/>
        <v/>
      </c>
      <c r="C447" s="5" t="str">
        <f t="shared" si="46"/>
        <v/>
      </c>
      <c r="D447" s="99" t="str">
        <f t="shared" si="47"/>
        <v/>
      </c>
      <c r="E447" s="77"/>
      <c r="F447" s="88" t="str">
        <f t="shared" si="43"/>
        <v/>
      </c>
      <c r="G447" s="88" t="str">
        <f t="shared" si="44"/>
        <v/>
      </c>
      <c r="H447" s="88" t="str">
        <f t="shared" si="45"/>
        <v/>
      </c>
      <c r="I447" s="89" t="str">
        <f>IF(A447="","",SUM(F$33:F447))</f>
        <v/>
      </c>
      <c r="J447" s="89" t="str">
        <f>IF(A447="","",SUM(G$33:G447))</f>
        <v/>
      </c>
      <c r="K447" s="78"/>
    </row>
    <row r="448" spans="1:11" x14ac:dyDescent="0.2">
      <c r="A448" s="87" t="str">
        <f t="shared" si="41"/>
        <v/>
      </c>
      <c r="B448" s="2" t="str">
        <f t="shared" si="42"/>
        <v/>
      </c>
      <c r="C448" s="5" t="str">
        <f t="shared" si="46"/>
        <v/>
      </c>
      <c r="D448" s="99" t="str">
        <f t="shared" si="47"/>
        <v/>
      </c>
      <c r="E448" s="77"/>
      <c r="F448" s="88" t="str">
        <f t="shared" si="43"/>
        <v/>
      </c>
      <c r="G448" s="88" t="str">
        <f t="shared" si="44"/>
        <v/>
      </c>
      <c r="H448" s="88" t="str">
        <f t="shared" si="45"/>
        <v/>
      </c>
      <c r="I448" s="89" t="str">
        <f>IF(A448="","",SUM(F$33:F448))</f>
        <v/>
      </c>
      <c r="J448" s="89" t="str">
        <f>IF(A448="","",SUM(G$33:G448))</f>
        <v/>
      </c>
      <c r="K448" s="78"/>
    </row>
    <row r="449" spans="1:11" x14ac:dyDescent="0.2">
      <c r="A449" s="87" t="str">
        <f t="shared" si="41"/>
        <v/>
      </c>
      <c r="B449" s="2" t="str">
        <f t="shared" si="42"/>
        <v/>
      </c>
      <c r="C449" s="5" t="str">
        <f t="shared" si="46"/>
        <v/>
      </c>
      <c r="D449" s="99" t="str">
        <f t="shared" si="47"/>
        <v/>
      </c>
      <c r="E449" s="77"/>
      <c r="F449" s="88" t="str">
        <f t="shared" si="43"/>
        <v/>
      </c>
      <c r="G449" s="88" t="str">
        <f t="shared" si="44"/>
        <v/>
      </c>
      <c r="H449" s="88" t="str">
        <f t="shared" si="45"/>
        <v/>
      </c>
      <c r="I449" s="89" t="str">
        <f>IF(A449="","",SUM(F$33:F449))</f>
        <v/>
      </c>
      <c r="J449" s="89" t="str">
        <f>IF(A449="","",SUM(G$33:G449))</f>
        <v/>
      </c>
      <c r="K449" s="78"/>
    </row>
    <row r="450" spans="1:11" x14ac:dyDescent="0.2">
      <c r="A450" s="87" t="str">
        <f t="shared" si="41"/>
        <v/>
      </c>
      <c r="B450" s="2" t="str">
        <f t="shared" si="42"/>
        <v/>
      </c>
      <c r="C450" s="5" t="str">
        <f t="shared" si="46"/>
        <v/>
      </c>
      <c r="D450" s="99" t="str">
        <f t="shared" si="47"/>
        <v/>
      </c>
      <c r="E450" s="77"/>
      <c r="F450" s="88" t="str">
        <f t="shared" si="43"/>
        <v/>
      </c>
      <c r="G450" s="88" t="str">
        <f t="shared" si="44"/>
        <v/>
      </c>
      <c r="H450" s="88" t="str">
        <f t="shared" si="45"/>
        <v/>
      </c>
      <c r="I450" s="89" t="str">
        <f>IF(A450="","",SUM(F$33:F450))</f>
        <v/>
      </c>
      <c r="J450" s="89" t="str">
        <f>IF(A450="","",SUM(G$33:G450))</f>
        <v/>
      </c>
      <c r="K450" s="78"/>
    </row>
    <row r="451" spans="1:11" x14ac:dyDescent="0.2">
      <c r="A451" s="87" t="str">
        <f t="shared" si="41"/>
        <v/>
      </c>
      <c r="B451" s="2" t="str">
        <f t="shared" si="42"/>
        <v/>
      </c>
      <c r="C451" s="5" t="str">
        <f t="shared" si="46"/>
        <v/>
      </c>
      <c r="D451" s="99" t="str">
        <f t="shared" si="47"/>
        <v/>
      </c>
      <c r="E451" s="77"/>
      <c r="F451" s="88" t="str">
        <f t="shared" si="43"/>
        <v/>
      </c>
      <c r="G451" s="88" t="str">
        <f t="shared" si="44"/>
        <v/>
      </c>
      <c r="H451" s="88" t="str">
        <f t="shared" si="45"/>
        <v/>
      </c>
      <c r="I451" s="89" t="str">
        <f>IF(A451="","",SUM(F$33:F451))</f>
        <v/>
      </c>
      <c r="J451" s="89" t="str">
        <f>IF(A451="","",SUM(G$33:G451))</f>
        <v/>
      </c>
      <c r="K451" s="78"/>
    </row>
    <row r="452" spans="1:11" x14ac:dyDescent="0.2">
      <c r="A452" s="87" t="str">
        <f t="shared" si="41"/>
        <v/>
      </c>
      <c r="B452" s="2" t="str">
        <f t="shared" si="42"/>
        <v/>
      </c>
      <c r="C452" s="5" t="str">
        <f t="shared" si="46"/>
        <v/>
      </c>
      <c r="D452" s="99" t="str">
        <f t="shared" si="47"/>
        <v/>
      </c>
      <c r="E452" s="77"/>
      <c r="F452" s="88" t="str">
        <f t="shared" si="43"/>
        <v/>
      </c>
      <c r="G452" s="88" t="str">
        <f t="shared" si="44"/>
        <v/>
      </c>
      <c r="H452" s="88" t="str">
        <f t="shared" si="45"/>
        <v/>
      </c>
      <c r="I452" s="89" t="str">
        <f>IF(A452="","",SUM(F$33:F452))</f>
        <v/>
      </c>
      <c r="J452" s="89" t="str">
        <f>IF(A452="","",SUM(G$33:G452))</f>
        <v/>
      </c>
      <c r="K452" s="78"/>
    </row>
    <row r="453" spans="1:11" x14ac:dyDescent="0.2">
      <c r="A453" s="87" t="str">
        <f t="shared" si="41"/>
        <v/>
      </c>
      <c r="B453" s="2" t="str">
        <f t="shared" si="42"/>
        <v/>
      </c>
      <c r="C453" s="5" t="str">
        <f t="shared" si="46"/>
        <v/>
      </c>
      <c r="D453" s="99" t="str">
        <f t="shared" si="47"/>
        <v/>
      </c>
      <c r="E453" s="77"/>
      <c r="F453" s="88" t="str">
        <f t="shared" si="43"/>
        <v/>
      </c>
      <c r="G453" s="88" t="str">
        <f t="shared" si="44"/>
        <v/>
      </c>
      <c r="H453" s="88" t="str">
        <f t="shared" si="45"/>
        <v/>
      </c>
      <c r="I453" s="89" t="str">
        <f>IF(A453="","",SUM(F$33:F453))</f>
        <v/>
      </c>
      <c r="J453" s="89" t="str">
        <f>IF(A453="","",SUM(G$33:G453))</f>
        <v/>
      </c>
      <c r="K453" s="78"/>
    </row>
    <row r="454" spans="1:11" x14ac:dyDescent="0.2">
      <c r="A454" s="87" t="str">
        <f t="shared" si="41"/>
        <v/>
      </c>
      <c r="B454" s="2" t="str">
        <f t="shared" si="42"/>
        <v/>
      </c>
      <c r="C454" s="5" t="str">
        <f t="shared" si="46"/>
        <v/>
      </c>
      <c r="D454" s="99" t="str">
        <f t="shared" si="47"/>
        <v/>
      </c>
      <c r="E454" s="77"/>
      <c r="F454" s="88" t="str">
        <f t="shared" si="43"/>
        <v/>
      </c>
      <c r="G454" s="88" t="str">
        <f t="shared" si="44"/>
        <v/>
      </c>
      <c r="H454" s="88" t="str">
        <f t="shared" si="45"/>
        <v/>
      </c>
      <c r="I454" s="89" t="str">
        <f>IF(A454="","",SUM(F$33:F454))</f>
        <v/>
      </c>
      <c r="J454" s="89" t="str">
        <f>IF(A454="","",SUM(G$33:G454))</f>
        <v/>
      </c>
      <c r="K454" s="78"/>
    </row>
    <row r="455" spans="1:11" x14ac:dyDescent="0.2">
      <c r="A455" s="87" t="str">
        <f t="shared" si="41"/>
        <v/>
      </c>
      <c r="B455" s="2" t="str">
        <f t="shared" si="42"/>
        <v/>
      </c>
      <c r="C455" s="5" t="str">
        <f t="shared" si="46"/>
        <v/>
      </c>
      <c r="D455" s="99" t="str">
        <f t="shared" si="47"/>
        <v/>
      </c>
      <c r="E455" s="77"/>
      <c r="F455" s="88" t="str">
        <f t="shared" si="43"/>
        <v/>
      </c>
      <c r="G455" s="88" t="str">
        <f t="shared" si="44"/>
        <v/>
      </c>
      <c r="H455" s="88" t="str">
        <f t="shared" si="45"/>
        <v/>
      </c>
      <c r="I455" s="89" t="str">
        <f>IF(A455="","",SUM(F$33:F455))</f>
        <v/>
      </c>
      <c r="J455" s="89" t="str">
        <f>IF(A455="","",SUM(G$33:G455))</f>
        <v/>
      </c>
      <c r="K455" s="78"/>
    </row>
    <row r="456" spans="1:11" x14ac:dyDescent="0.2">
      <c r="A456" s="87" t="str">
        <f t="shared" si="41"/>
        <v/>
      </c>
      <c r="B456" s="2" t="str">
        <f t="shared" si="42"/>
        <v/>
      </c>
      <c r="C456" s="5" t="str">
        <f t="shared" si="46"/>
        <v/>
      </c>
      <c r="D456" s="99" t="str">
        <f t="shared" si="47"/>
        <v/>
      </c>
      <c r="E456" s="77"/>
      <c r="F456" s="88" t="str">
        <f t="shared" si="43"/>
        <v/>
      </c>
      <c r="G456" s="88" t="str">
        <f t="shared" si="44"/>
        <v/>
      </c>
      <c r="H456" s="88" t="str">
        <f t="shared" si="45"/>
        <v/>
      </c>
      <c r="I456" s="89" t="str">
        <f>IF(A456="","",SUM(F$33:F456))</f>
        <v/>
      </c>
      <c r="J456" s="89" t="str">
        <f>IF(A456="","",SUM(G$33:G456))</f>
        <v/>
      </c>
      <c r="K456" s="78"/>
    </row>
    <row r="457" spans="1:11" x14ac:dyDescent="0.2">
      <c r="A457" s="87" t="str">
        <f t="shared" si="41"/>
        <v/>
      </c>
      <c r="B457" s="2" t="str">
        <f t="shared" si="42"/>
        <v/>
      </c>
      <c r="C457" s="5" t="str">
        <f t="shared" si="46"/>
        <v/>
      </c>
      <c r="D457" s="99" t="str">
        <f t="shared" si="47"/>
        <v/>
      </c>
      <c r="E457" s="77"/>
      <c r="F457" s="88" t="str">
        <f t="shared" si="43"/>
        <v/>
      </c>
      <c r="G457" s="88" t="str">
        <f t="shared" si="44"/>
        <v/>
      </c>
      <c r="H457" s="88" t="str">
        <f t="shared" si="45"/>
        <v/>
      </c>
      <c r="I457" s="89" t="str">
        <f>IF(A457="","",SUM(F$33:F457))</f>
        <v/>
      </c>
      <c r="J457" s="89" t="str">
        <f>IF(A457="","",SUM(G$33:G457))</f>
        <v/>
      </c>
      <c r="K457" s="78"/>
    </row>
    <row r="458" spans="1:11" x14ac:dyDescent="0.2">
      <c r="A458" s="87" t="str">
        <f t="shared" si="41"/>
        <v/>
      </c>
      <c r="B458" s="2" t="str">
        <f t="shared" si="42"/>
        <v/>
      </c>
      <c r="C458" s="5" t="str">
        <f t="shared" si="46"/>
        <v/>
      </c>
      <c r="D458" s="99" t="str">
        <f t="shared" si="47"/>
        <v/>
      </c>
      <c r="E458" s="77"/>
      <c r="F458" s="88" t="str">
        <f t="shared" si="43"/>
        <v/>
      </c>
      <c r="G458" s="88" t="str">
        <f t="shared" si="44"/>
        <v/>
      </c>
      <c r="H458" s="88" t="str">
        <f t="shared" si="45"/>
        <v/>
      </c>
      <c r="I458" s="89" t="str">
        <f>IF(A458="","",SUM(F$33:F458))</f>
        <v/>
      </c>
      <c r="J458" s="89" t="str">
        <f>IF(A458="","",SUM(G$33:G458))</f>
        <v/>
      </c>
      <c r="K458" s="78"/>
    </row>
    <row r="459" spans="1:11" x14ac:dyDescent="0.2">
      <c r="A459" s="87" t="str">
        <f t="shared" si="41"/>
        <v/>
      </c>
      <c r="B459" s="2" t="str">
        <f t="shared" si="42"/>
        <v/>
      </c>
      <c r="C459" s="5" t="str">
        <f t="shared" si="46"/>
        <v/>
      </c>
      <c r="D459" s="99" t="str">
        <f t="shared" si="47"/>
        <v/>
      </c>
      <c r="E459" s="77"/>
      <c r="F459" s="88" t="str">
        <f t="shared" si="43"/>
        <v/>
      </c>
      <c r="G459" s="88" t="str">
        <f t="shared" si="44"/>
        <v/>
      </c>
      <c r="H459" s="88" t="str">
        <f t="shared" si="45"/>
        <v/>
      </c>
      <c r="I459" s="89" t="str">
        <f>IF(A459="","",SUM(F$33:F459))</f>
        <v/>
      </c>
      <c r="J459" s="89" t="str">
        <f>IF(A459="","",SUM(G$33:G459))</f>
        <v/>
      </c>
      <c r="K459" s="78"/>
    </row>
    <row r="460" spans="1:11" x14ac:dyDescent="0.2">
      <c r="A460" s="87" t="str">
        <f t="shared" si="41"/>
        <v/>
      </c>
      <c r="B460" s="2" t="str">
        <f t="shared" si="42"/>
        <v/>
      </c>
      <c r="C460" s="5" t="str">
        <f t="shared" si="46"/>
        <v/>
      </c>
      <c r="D460" s="99" t="str">
        <f t="shared" si="47"/>
        <v/>
      </c>
      <c r="E460" s="77"/>
      <c r="F460" s="88" t="str">
        <f t="shared" si="43"/>
        <v/>
      </c>
      <c r="G460" s="88" t="str">
        <f t="shared" si="44"/>
        <v/>
      </c>
      <c r="H460" s="88" t="str">
        <f t="shared" si="45"/>
        <v/>
      </c>
      <c r="I460" s="89" t="str">
        <f>IF(A460="","",SUM(F$33:F460))</f>
        <v/>
      </c>
      <c r="J460" s="89" t="str">
        <f>IF(A460="","",SUM(G$33:G460))</f>
        <v/>
      </c>
      <c r="K460" s="78"/>
    </row>
    <row r="461" spans="1:11" x14ac:dyDescent="0.2">
      <c r="A461" s="87" t="str">
        <f t="shared" si="41"/>
        <v/>
      </c>
      <c r="B461" s="2" t="str">
        <f t="shared" si="42"/>
        <v/>
      </c>
      <c r="C461" s="5" t="str">
        <f t="shared" si="46"/>
        <v/>
      </c>
      <c r="D461" s="99" t="str">
        <f t="shared" si="47"/>
        <v/>
      </c>
      <c r="E461" s="77"/>
      <c r="F461" s="88" t="str">
        <f t="shared" si="43"/>
        <v/>
      </c>
      <c r="G461" s="88" t="str">
        <f t="shared" si="44"/>
        <v/>
      </c>
      <c r="H461" s="88" t="str">
        <f t="shared" si="45"/>
        <v/>
      </c>
      <c r="I461" s="89" t="str">
        <f>IF(A461="","",SUM(F$33:F461))</f>
        <v/>
      </c>
      <c r="J461" s="89" t="str">
        <f>IF(A461="","",SUM(G$33:G461))</f>
        <v/>
      </c>
      <c r="K461" s="78"/>
    </row>
    <row r="462" spans="1:11" x14ac:dyDescent="0.2">
      <c r="A462" s="87" t="str">
        <f t="shared" si="41"/>
        <v/>
      </c>
      <c r="B462" s="2" t="str">
        <f t="shared" si="42"/>
        <v/>
      </c>
      <c r="C462" s="5" t="str">
        <f t="shared" si="46"/>
        <v/>
      </c>
      <c r="D462" s="99" t="str">
        <f t="shared" si="47"/>
        <v/>
      </c>
      <c r="E462" s="77"/>
      <c r="F462" s="88" t="str">
        <f t="shared" si="43"/>
        <v/>
      </c>
      <c r="G462" s="88" t="str">
        <f t="shared" si="44"/>
        <v/>
      </c>
      <c r="H462" s="88" t="str">
        <f t="shared" si="45"/>
        <v/>
      </c>
      <c r="I462" s="89" t="str">
        <f>IF(A462="","",SUM(F$33:F462))</f>
        <v/>
      </c>
      <c r="J462" s="89" t="str">
        <f>IF(A462="","",SUM(G$33:G462))</f>
        <v/>
      </c>
      <c r="K462" s="78"/>
    </row>
    <row r="463" spans="1:11" x14ac:dyDescent="0.2">
      <c r="A463" s="87" t="str">
        <f t="shared" si="41"/>
        <v/>
      </c>
      <c r="B463" s="2" t="str">
        <f t="shared" si="42"/>
        <v/>
      </c>
      <c r="C463" s="5" t="str">
        <f t="shared" si="46"/>
        <v/>
      </c>
      <c r="D463" s="99" t="str">
        <f t="shared" si="47"/>
        <v/>
      </c>
      <c r="E463" s="77"/>
      <c r="F463" s="88" t="str">
        <f t="shared" si="43"/>
        <v/>
      </c>
      <c r="G463" s="88" t="str">
        <f t="shared" si="44"/>
        <v/>
      </c>
      <c r="H463" s="88" t="str">
        <f t="shared" si="45"/>
        <v/>
      </c>
      <c r="I463" s="89" t="str">
        <f>IF(A463="","",SUM(F$33:F463))</f>
        <v/>
      </c>
      <c r="J463" s="89" t="str">
        <f>IF(A463="","",SUM(G$33:G463))</f>
        <v/>
      </c>
      <c r="K463" s="78"/>
    </row>
    <row r="464" spans="1:11" x14ac:dyDescent="0.2">
      <c r="A464" s="87" t="str">
        <f t="shared" si="41"/>
        <v/>
      </c>
      <c r="B464" s="2" t="str">
        <f t="shared" si="42"/>
        <v/>
      </c>
      <c r="C464" s="5" t="str">
        <f t="shared" si="46"/>
        <v/>
      </c>
      <c r="D464" s="99" t="str">
        <f t="shared" si="47"/>
        <v/>
      </c>
      <c r="E464" s="77"/>
      <c r="F464" s="88" t="str">
        <f t="shared" si="43"/>
        <v/>
      </c>
      <c r="G464" s="88" t="str">
        <f t="shared" si="44"/>
        <v/>
      </c>
      <c r="H464" s="88" t="str">
        <f t="shared" si="45"/>
        <v/>
      </c>
      <c r="I464" s="89" t="str">
        <f>IF(A464="","",SUM(F$33:F464))</f>
        <v/>
      </c>
      <c r="J464" s="89" t="str">
        <f>IF(A464="","",SUM(G$33:G464))</f>
        <v/>
      </c>
      <c r="K464" s="78"/>
    </row>
    <row r="465" spans="1:11" x14ac:dyDescent="0.2">
      <c r="A465" s="87" t="str">
        <f t="shared" si="41"/>
        <v/>
      </c>
      <c r="B465" s="2" t="str">
        <f t="shared" si="42"/>
        <v/>
      </c>
      <c r="C465" s="5" t="str">
        <f t="shared" si="46"/>
        <v/>
      </c>
      <c r="D465" s="99" t="str">
        <f t="shared" si="47"/>
        <v/>
      </c>
      <c r="E465" s="77"/>
      <c r="F465" s="88" t="str">
        <f t="shared" si="43"/>
        <v/>
      </c>
      <c r="G465" s="88" t="str">
        <f t="shared" si="44"/>
        <v/>
      </c>
      <c r="H465" s="88" t="str">
        <f t="shared" si="45"/>
        <v/>
      </c>
      <c r="I465" s="89" t="str">
        <f>IF(A465="","",SUM(F$33:F465))</f>
        <v/>
      </c>
      <c r="J465" s="89" t="str">
        <f>IF(A465="","",SUM(G$33:G465))</f>
        <v/>
      </c>
      <c r="K465" s="78"/>
    </row>
    <row r="466" spans="1:11" x14ac:dyDescent="0.2">
      <c r="A466" s="87" t="str">
        <f t="shared" si="41"/>
        <v/>
      </c>
      <c r="B466" s="2" t="str">
        <f t="shared" si="42"/>
        <v/>
      </c>
      <c r="C466" s="5" t="str">
        <f t="shared" si="46"/>
        <v/>
      </c>
      <c r="D466" s="99" t="str">
        <f t="shared" si="47"/>
        <v/>
      </c>
      <c r="E466" s="77"/>
      <c r="F466" s="88" t="str">
        <f t="shared" si="43"/>
        <v/>
      </c>
      <c r="G466" s="88" t="str">
        <f t="shared" si="44"/>
        <v/>
      </c>
      <c r="H466" s="88" t="str">
        <f t="shared" si="45"/>
        <v/>
      </c>
      <c r="I466" s="89" t="str">
        <f>IF(A466="","",SUM(F$33:F466))</f>
        <v/>
      </c>
      <c r="J466" s="89" t="str">
        <f>IF(A466="","",SUM(G$33:G466))</f>
        <v/>
      </c>
      <c r="K466" s="78"/>
    </row>
    <row r="467" spans="1:11" x14ac:dyDescent="0.2">
      <c r="A467" s="87" t="str">
        <f t="shared" si="41"/>
        <v/>
      </c>
      <c r="B467" s="2" t="str">
        <f t="shared" si="42"/>
        <v/>
      </c>
      <c r="C467" s="5" t="str">
        <f t="shared" si="46"/>
        <v/>
      </c>
      <c r="D467" s="99" t="str">
        <f t="shared" si="47"/>
        <v/>
      </c>
      <c r="E467" s="77"/>
      <c r="F467" s="88" t="str">
        <f t="shared" si="43"/>
        <v/>
      </c>
      <c r="G467" s="88" t="str">
        <f t="shared" si="44"/>
        <v/>
      </c>
      <c r="H467" s="88" t="str">
        <f t="shared" si="45"/>
        <v/>
      </c>
      <c r="I467" s="89" t="str">
        <f>IF(A467="","",SUM(F$33:F467))</f>
        <v/>
      </c>
      <c r="J467" s="89" t="str">
        <f>IF(A467="","",SUM(G$33:G467))</f>
        <v/>
      </c>
      <c r="K467" s="78"/>
    </row>
    <row r="468" spans="1:11" x14ac:dyDescent="0.2">
      <c r="A468" s="87" t="str">
        <f t="shared" ref="A468:A483" si="48">IF(A467&gt;=nper,"",A467+1)</f>
        <v/>
      </c>
      <c r="B468" s="2" t="str">
        <f t="shared" ref="B468:B512" si="49">IF(A468="","",DATE(YEAR(fpdate),MONTH(fpdate)+(A468-1),DAY(fpdate)))</f>
        <v/>
      </c>
      <c r="C468" s="5" t="str">
        <f t="shared" si="46"/>
        <v/>
      </c>
      <c r="D468" s="99" t="str">
        <f t="shared" si="47"/>
        <v/>
      </c>
      <c r="E468" s="77"/>
      <c r="F468" s="88" t="str">
        <f t="shared" ref="F468:F508" si="50">IF(A468="","",ROUND(C468/12*H467,2))</f>
        <v/>
      </c>
      <c r="G468" s="88" t="str">
        <f t="shared" ref="G468:G508" si="51">IF(A468="","",D468-F468+E468)</f>
        <v/>
      </c>
      <c r="H468" s="88" t="str">
        <f t="shared" ref="H468:H508" si="52">IF(A468="","",H467-G468)</f>
        <v/>
      </c>
      <c r="I468" s="89" t="str">
        <f>IF(A468="","",SUM(F$33:F468))</f>
        <v/>
      </c>
      <c r="J468" s="89" t="str">
        <f>IF(A468="","",SUM(G$33:G468))</f>
        <v/>
      </c>
      <c r="K468" s="78"/>
    </row>
    <row r="469" spans="1:11" x14ac:dyDescent="0.2">
      <c r="A469" s="87" t="str">
        <f t="shared" si="48"/>
        <v/>
      </c>
      <c r="B469" s="2" t="str">
        <f t="shared" si="49"/>
        <v/>
      </c>
      <c r="C469" s="5" t="str">
        <f t="shared" si="46"/>
        <v/>
      </c>
      <c r="D469" s="99" t="str">
        <f t="shared" si="47"/>
        <v/>
      </c>
      <c r="E469" s="77"/>
      <c r="F469" s="88" t="str">
        <f t="shared" si="50"/>
        <v/>
      </c>
      <c r="G469" s="88" t="str">
        <f t="shared" si="51"/>
        <v/>
      </c>
      <c r="H469" s="88" t="str">
        <f t="shared" si="52"/>
        <v/>
      </c>
      <c r="I469" s="89" t="str">
        <f>IF(A469="","",SUM(F$33:F469))</f>
        <v/>
      </c>
      <c r="J469" s="89" t="str">
        <f>IF(A469="","",SUM(G$33:G469))</f>
        <v/>
      </c>
      <c r="K469" s="78"/>
    </row>
    <row r="470" spans="1:11" x14ac:dyDescent="0.2">
      <c r="A470" s="87" t="str">
        <f t="shared" si="48"/>
        <v/>
      </c>
      <c r="B470" s="2" t="str">
        <f t="shared" si="49"/>
        <v/>
      </c>
      <c r="C470" s="5" t="str">
        <f t="shared" si="46"/>
        <v/>
      </c>
      <c r="D470" s="99" t="str">
        <f t="shared" si="47"/>
        <v/>
      </c>
      <c r="E470" s="77"/>
      <c r="F470" s="88" t="str">
        <f t="shared" si="50"/>
        <v/>
      </c>
      <c r="G470" s="88" t="str">
        <f t="shared" si="51"/>
        <v/>
      </c>
      <c r="H470" s="88" t="str">
        <f t="shared" si="52"/>
        <v/>
      </c>
      <c r="I470" s="89" t="str">
        <f>IF(A470="","",SUM(F$33:F470))</f>
        <v/>
      </c>
      <c r="J470" s="89" t="str">
        <f>IF(A470="","",SUM(G$33:G470))</f>
        <v/>
      </c>
      <c r="K470" s="78"/>
    </row>
    <row r="471" spans="1:11" x14ac:dyDescent="0.2">
      <c r="A471" s="87" t="str">
        <f t="shared" si="48"/>
        <v/>
      </c>
      <c r="B471" s="2" t="str">
        <f t="shared" si="49"/>
        <v/>
      </c>
      <c r="C471" s="5" t="str">
        <f t="shared" si="46"/>
        <v/>
      </c>
      <c r="D471" s="99" t="str">
        <f t="shared" si="47"/>
        <v/>
      </c>
      <c r="E471" s="77"/>
      <c r="F471" s="88" t="str">
        <f t="shared" si="50"/>
        <v/>
      </c>
      <c r="G471" s="88" t="str">
        <f t="shared" si="51"/>
        <v/>
      </c>
      <c r="H471" s="88" t="str">
        <f t="shared" si="52"/>
        <v/>
      </c>
      <c r="I471" s="89" t="str">
        <f>IF(A471="","",SUM(F$33:F471))</f>
        <v/>
      </c>
      <c r="J471" s="89" t="str">
        <f>IF(A471="","",SUM(G$33:G471))</f>
        <v/>
      </c>
      <c r="K471" s="78"/>
    </row>
    <row r="472" spans="1:11" x14ac:dyDescent="0.2">
      <c r="A472" s="87" t="str">
        <f t="shared" si="48"/>
        <v/>
      </c>
      <c r="B472" s="2" t="str">
        <f t="shared" si="49"/>
        <v/>
      </c>
      <c r="C472" s="5" t="str">
        <f t="shared" si="46"/>
        <v/>
      </c>
      <c r="D472" s="99" t="str">
        <f t="shared" si="47"/>
        <v/>
      </c>
      <c r="E472" s="77"/>
      <c r="F472" s="88" t="str">
        <f t="shared" si="50"/>
        <v/>
      </c>
      <c r="G472" s="88" t="str">
        <f t="shared" si="51"/>
        <v/>
      </c>
      <c r="H472" s="88" t="str">
        <f t="shared" si="52"/>
        <v/>
      </c>
      <c r="I472" s="89" t="str">
        <f>IF(A472="","",SUM(F$33:F472))</f>
        <v/>
      </c>
      <c r="J472" s="89" t="str">
        <f>IF(A472="","",SUM(G$33:G472))</f>
        <v/>
      </c>
      <c r="K472" s="78"/>
    </row>
    <row r="473" spans="1:11" x14ac:dyDescent="0.2">
      <c r="A473" s="87" t="str">
        <f t="shared" si="48"/>
        <v/>
      </c>
      <c r="B473" s="2" t="str">
        <f t="shared" si="49"/>
        <v/>
      </c>
      <c r="C473" s="5" t="str">
        <f t="shared" si="46"/>
        <v/>
      </c>
      <c r="D473" s="99" t="str">
        <f t="shared" si="47"/>
        <v/>
      </c>
      <c r="E473" s="77"/>
      <c r="F473" s="88" t="str">
        <f t="shared" si="50"/>
        <v/>
      </c>
      <c r="G473" s="88" t="str">
        <f t="shared" si="51"/>
        <v/>
      </c>
      <c r="H473" s="88" t="str">
        <f t="shared" si="52"/>
        <v/>
      </c>
      <c r="I473" s="89" t="str">
        <f>IF(A473="","",SUM(F$33:F473))</f>
        <v/>
      </c>
      <c r="J473" s="89" t="str">
        <f>IF(A473="","",SUM(G$33:G473))</f>
        <v/>
      </c>
      <c r="K473" s="78"/>
    </row>
    <row r="474" spans="1:11" x14ac:dyDescent="0.2">
      <c r="A474" s="87" t="str">
        <f t="shared" si="48"/>
        <v/>
      </c>
      <c r="B474" s="2" t="str">
        <f t="shared" si="49"/>
        <v/>
      </c>
      <c r="C474" s="5" t="str">
        <f t="shared" si="46"/>
        <v/>
      </c>
      <c r="D474" s="99" t="str">
        <f t="shared" si="47"/>
        <v/>
      </c>
      <c r="E474" s="77"/>
      <c r="F474" s="88" t="str">
        <f t="shared" si="50"/>
        <v/>
      </c>
      <c r="G474" s="88" t="str">
        <f t="shared" si="51"/>
        <v/>
      </c>
      <c r="H474" s="88" t="str">
        <f t="shared" si="52"/>
        <v/>
      </c>
      <c r="I474" s="89" t="str">
        <f>IF(A474="","",SUM(F$33:F474))</f>
        <v/>
      </c>
      <c r="J474" s="89" t="str">
        <f>IF(A474="","",SUM(G$33:G474))</f>
        <v/>
      </c>
      <c r="K474" s="78"/>
    </row>
    <row r="475" spans="1:11" x14ac:dyDescent="0.2">
      <c r="A475" s="87" t="str">
        <f t="shared" si="48"/>
        <v/>
      </c>
      <c r="B475" s="2" t="str">
        <f t="shared" si="49"/>
        <v/>
      </c>
      <c r="C475" s="5" t="str">
        <f t="shared" si="46"/>
        <v/>
      </c>
      <c r="D475" s="99" t="str">
        <f t="shared" si="47"/>
        <v/>
      </c>
      <c r="E475" s="77"/>
      <c r="F475" s="88" t="str">
        <f t="shared" si="50"/>
        <v/>
      </c>
      <c r="G475" s="88" t="str">
        <f t="shared" si="51"/>
        <v/>
      </c>
      <c r="H475" s="88" t="str">
        <f t="shared" si="52"/>
        <v/>
      </c>
      <c r="I475" s="89" t="str">
        <f>IF(A475="","",SUM(F$33:F475))</f>
        <v/>
      </c>
      <c r="J475" s="89" t="str">
        <f>IF(A475="","",SUM(G$33:G475))</f>
        <v/>
      </c>
      <c r="K475" s="78"/>
    </row>
    <row r="476" spans="1:11" x14ac:dyDescent="0.2">
      <c r="A476" s="87" t="str">
        <f t="shared" si="48"/>
        <v/>
      </c>
      <c r="B476" s="2" t="str">
        <f t="shared" si="49"/>
        <v/>
      </c>
      <c r="C476" s="5" t="str">
        <f t="shared" si="46"/>
        <v/>
      </c>
      <c r="D476" s="99" t="str">
        <f t="shared" si="47"/>
        <v/>
      </c>
      <c r="E476" s="77"/>
      <c r="F476" s="88" t="str">
        <f t="shared" si="50"/>
        <v/>
      </c>
      <c r="G476" s="88" t="str">
        <f t="shared" si="51"/>
        <v/>
      </c>
      <c r="H476" s="88" t="str">
        <f t="shared" si="52"/>
        <v/>
      </c>
      <c r="I476" s="89" t="str">
        <f>IF(A476="","",SUM(F$33:F476))</f>
        <v/>
      </c>
      <c r="J476" s="89" t="str">
        <f>IF(A476="","",SUM(G$33:G476))</f>
        <v/>
      </c>
      <c r="K476" s="78"/>
    </row>
    <row r="477" spans="1:11" x14ac:dyDescent="0.2">
      <c r="A477" s="87" t="str">
        <f t="shared" si="48"/>
        <v/>
      </c>
      <c r="B477" s="2" t="str">
        <f t="shared" si="49"/>
        <v/>
      </c>
      <c r="C477" s="5" t="str">
        <f t="shared" si="46"/>
        <v/>
      </c>
      <c r="D477" s="99" t="str">
        <f t="shared" si="47"/>
        <v/>
      </c>
      <c r="E477" s="77"/>
      <c r="F477" s="88" t="str">
        <f t="shared" si="50"/>
        <v/>
      </c>
      <c r="G477" s="88" t="str">
        <f t="shared" si="51"/>
        <v/>
      </c>
      <c r="H477" s="88" t="str">
        <f t="shared" si="52"/>
        <v/>
      </c>
      <c r="I477" s="89" t="str">
        <f>IF(A477="","",SUM(F$33:F477))</f>
        <v/>
      </c>
      <c r="J477" s="89" t="str">
        <f>IF(A477="","",SUM(G$33:G477))</f>
        <v/>
      </c>
      <c r="K477" s="78"/>
    </row>
    <row r="478" spans="1:11" x14ac:dyDescent="0.2">
      <c r="A478" s="87" t="str">
        <f t="shared" si="48"/>
        <v/>
      </c>
      <c r="B478" s="2" t="str">
        <f t="shared" si="49"/>
        <v/>
      </c>
      <c r="C478" s="5" t="str">
        <f t="shared" si="46"/>
        <v/>
      </c>
      <c r="D478" s="99" t="str">
        <f t="shared" si="47"/>
        <v/>
      </c>
      <c r="E478" s="77"/>
      <c r="F478" s="88" t="str">
        <f t="shared" si="50"/>
        <v/>
      </c>
      <c r="G478" s="88" t="str">
        <f t="shared" si="51"/>
        <v/>
      </c>
      <c r="H478" s="88" t="str">
        <f t="shared" si="52"/>
        <v/>
      </c>
      <c r="I478" s="89" t="str">
        <f>IF(A478="","",SUM(F$33:F478))</f>
        <v/>
      </c>
      <c r="J478" s="89" t="str">
        <f>IF(A478="","",SUM(G$33:G478))</f>
        <v/>
      </c>
      <c r="K478" s="78"/>
    </row>
    <row r="479" spans="1:11" x14ac:dyDescent="0.2">
      <c r="A479" s="87" t="str">
        <f t="shared" si="48"/>
        <v/>
      </c>
      <c r="B479" s="2" t="str">
        <f t="shared" si="49"/>
        <v/>
      </c>
      <c r="C479" s="5" t="str">
        <f t="shared" si="46"/>
        <v/>
      </c>
      <c r="D479" s="99" t="str">
        <f t="shared" si="47"/>
        <v/>
      </c>
      <c r="E479" s="77"/>
      <c r="F479" s="88" t="str">
        <f t="shared" si="50"/>
        <v/>
      </c>
      <c r="G479" s="88" t="str">
        <f t="shared" si="51"/>
        <v/>
      </c>
      <c r="H479" s="88" t="str">
        <f t="shared" si="52"/>
        <v/>
      </c>
      <c r="I479" s="89" t="str">
        <f>IF(A479="","",SUM(F$33:F479))</f>
        <v/>
      </c>
      <c r="J479" s="89" t="str">
        <f>IF(A479="","",SUM(G$33:G479))</f>
        <v/>
      </c>
      <c r="K479" s="78"/>
    </row>
    <row r="480" spans="1:11" x14ac:dyDescent="0.2">
      <c r="A480" s="87" t="str">
        <f t="shared" si="48"/>
        <v/>
      </c>
      <c r="B480" s="2" t="str">
        <f t="shared" si="49"/>
        <v/>
      </c>
      <c r="C480" s="5" t="str">
        <f t="shared" si="46"/>
        <v/>
      </c>
      <c r="D480" s="99" t="str">
        <f t="shared" si="47"/>
        <v/>
      </c>
      <c r="E480" s="77"/>
      <c r="F480" s="88" t="str">
        <f t="shared" si="50"/>
        <v/>
      </c>
      <c r="G480" s="88" t="str">
        <f t="shared" si="51"/>
        <v/>
      </c>
      <c r="H480" s="88" t="str">
        <f t="shared" si="52"/>
        <v/>
      </c>
      <c r="I480" s="89" t="str">
        <f>IF(A480="","",SUM(F$33:F480))</f>
        <v/>
      </c>
      <c r="J480" s="89" t="str">
        <f>IF(A480="","",SUM(G$33:G480))</f>
        <v/>
      </c>
      <c r="K480" s="78"/>
    </row>
    <row r="481" spans="1:11" x14ac:dyDescent="0.2">
      <c r="A481" s="87" t="str">
        <f t="shared" si="48"/>
        <v/>
      </c>
      <c r="B481" s="2" t="str">
        <f t="shared" si="49"/>
        <v/>
      </c>
      <c r="C481" s="5" t="str">
        <f t="shared" ref="C481:C512" si="53">IF(ISNUMBER(B481),INDEX($C$15:$C$22,MATCH(B481,$D$15:$D$22,1)),"")</f>
        <v/>
      </c>
      <c r="D481" s="99" t="str">
        <f t="shared" ref="D481:D512" si="54">IF(A481="","",MIN(ROUND(IF(A481=1,$D$11,IF(C481=C480,D480,-PMT(C481/12,nper-A481+1,H480))),2),H480+ROUND(C481/12*H480,2)))</f>
        <v/>
      </c>
      <c r="E481" s="77"/>
      <c r="F481" s="88" t="str">
        <f t="shared" si="50"/>
        <v/>
      </c>
      <c r="G481" s="88" t="str">
        <f t="shared" si="51"/>
        <v/>
      </c>
      <c r="H481" s="88" t="str">
        <f t="shared" si="52"/>
        <v/>
      </c>
      <c r="I481" s="89" t="str">
        <f>IF(A481="","",SUM(F$33:F481))</f>
        <v/>
      </c>
      <c r="J481" s="89" t="str">
        <f>IF(A481="","",SUM(G$33:G481))</f>
        <v/>
      </c>
      <c r="K481" s="78"/>
    </row>
    <row r="482" spans="1:11" x14ac:dyDescent="0.2">
      <c r="A482" s="87" t="str">
        <f t="shared" si="48"/>
        <v/>
      </c>
      <c r="B482" s="2" t="str">
        <f t="shared" si="49"/>
        <v/>
      </c>
      <c r="C482" s="5" t="str">
        <f t="shared" si="53"/>
        <v/>
      </c>
      <c r="D482" s="99" t="str">
        <f t="shared" si="54"/>
        <v/>
      </c>
      <c r="E482" s="77"/>
      <c r="F482" s="88" t="str">
        <f t="shared" si="50"/>
        <v/>
      </c>
      <c r="G482" s="88" t="str">
        <f t="shared" si="51"/>
        <v/>
      </c>
      <c r="H482" s="88" t="str">
        <f t="shared" si="52"/>
        <v/>
      </c>
      <c r="I482" s="89" t="str">
        <f>IF(A482="","",SUM(F$33:F482))</f>
        <v/>
      </c>
      <c r="J482" s="89" t="str">
        <f>IF(A482="","",SUM(G$33:G482))</f>
        <v/>
      </c>
      <c r="K482" s="78"/>
    </row>
    <row r="483" spans="1:11" x14ac:dyDescent="0.2">
      <c r="A483" s="87" t="str">
        <f t="shared" si="48"/>
        <v/>
      </c>
      <c r="B483" s="2" t="str">
        <f t="shared" si="49"/>
        <v/>
      </c>
      <c r="C483" s="5" t="str">
        <f t="shared" si="53"/>
        <v/>
      </c>
      <c r="D483" s="99" t="str">
        <f t="shared" si="54"/>
        <v/>
      </c>
      <c r="E483" s="77"/>
      <c r="F483" s="88" t="str">
        <f t="shared" si="50"/>
        <v/>
      </c>
      <c r="G483" s="88" t="str">
        <f t="shared" si="51"/>
        <v/>
      </c>
      <c r="H483" s="88" t="str">
        <f t="shared" si="52"/>
        <v/>
      </c>
      <c r="I483" s="89" t="str">
        <f>IF(A483="","",SUM(F$33:F483))</f>
        <v/>
      </c>
      <c r="J483" s="89" t="str">
        <f>IF(A483="","",SUM(G$33:G483))</f>
        <v/>
      </c>
      <c r="K483" s="78"/>
    </row>
    <row r="484" spans="1:11" x14ac:dyDescent="0.2">
      <c r="A484" s="87" t="str">
        <f t="shared" ref="A484:A508" si="55">IF(A483&gt;=nper,"",A483+1)</f>
        <v/>
      </c>
      <c r="B484" s="2" t="str">
        <f t="shared" si="49"/>
        <v/>
      </c>
      <c r="C484" s="5" t="str">
        <f t="shared" si="53"/>
        <v/>
      </c>
      <c r="D484" s="99" t="str">
        <f t="shared" si="54"/>
        <v/>
      </c>
      <c r="E484" s="77"/>
      <c r="F484" s="88" t="str">
        <f t="shared" si="50"/>
        <v/>
      </c>
      <c r="G484" s="88" t="str">
        <f t="shared" si="51"/>
        <v/>
      </c>
      <c r="H484" s="88" t="str">
        <f t="shared" si="52"/>
        <v/>
      </c>
      <c r="I484" s="89" t="str">
        <f>IF(A484="","",SUM(F$33:F484))</f>
        <v/>
      </c>
      <c r="J484" s="89" t="str">
        <f>IF(A484="","",SUM(G$33:G484))</f>
        <v/>
      </c>
      <c r="K484" s="78"/>
    </row>
    <row r="485" spans="1:11" x14ac:dyDescent="0.2">
      <c r="A485" s="87" t="str">
        <f t="shared" si="55"/>
        <v/>
      </c>
      <c r="B485" s="2" t="str">
        <f t="shared" si="49"/>
        <v/>
      </c>
      <c r="C485" s="5" t="str">
        <f t="shared" si="53"/>
        <v/>
      </c>
      <c r="D485" s="99" t="str">
        <f t="shared" si="54"/>
        <v/>
      </c>
      <c r="E485" s="77"/>
      <c r="F485" s="88" t="str">
        <f t="shared" si="50"/>
        <v/>
      </c>
      <c r="G485" s="88" t="str">
        <f t="shared" si="51"/>
        <v/>
      </c>
      <c r="H485" s="88" t="str">
        <f t="shared" si="52"/>
        <v/>
      </c>
      <c r="I485" s="89" t="str">
        <f>IF(A485="","",SUM(F$33:F485))</f>
        <v/>
      </c>
      <c r="J485" s="89" t="str">
        <f>IF(A485="","",SUM(G$33:G485))</f>
        <v/>
      </c>
      <c r="K485" s="78"/>
    </row>
    <row r="486" spans="1:11" x14ac:dyDescent="0.2">
      <c r="A486" s="87" t="str">
        <f t="shared" si="55"/>
        <v/>
      </c>
      <c r="B486" s="2" t="str">
        <f t="shared" si="49"/>
        <v/>
      </c>
      <c r="C486" s="5" t="str">
        <f t="shared" si="53"/>
        <v/>
      </c>
      <c r="D486" s="99" t="str">
        <f t="shared" si="54"/>
        <v/>
      </c>
      <c r="E486" s="77"/>
      <c r="F486" s="88" t="str">
        <f t="shared" si="50"/>
        <v/>
      </c>
      <c r="G486" s="88" t="str">
        <f t="shared" si="51"/>
        <v/>
      </c>
      <c r="H486" s="88" t="str">
        <f t="shared" si="52"/>
        <v/>
      </c>
      <c r="I486" s="89" t="str">
        <f>IF(A486="","",SUM(F$33:F486))</f>
        <v/>
      </c>
      <c r="J486" s="89" t="str">
        <f>IF(A486="","",SUM(G$33:G486))</f>
        <v/>
      </c>
      <c r="K486" s="78"/>
    </row>
    <row r="487" spans="1:11" x14ac:dyDescent="0.2">
      <c r="A487" s="87" t="str">
        <f t="shared" si="55"/>
        <v/>
      </c>
      <c r="B487" s="2" t="str">
        <f t="shared" si="49"/>
        <v/>
      </c>
      <c r="C487" s="5" t="str">
        <f t="shared" si="53"/>
        <v/>
      </c>
      <c r="D487" s="99" t="str">
        <f t="shared" si="54"/>
        <v/>
      </c>
      <c r="E487" s="77"/>
      <c r="F487" s="88" t="str">
        <f t="shared" si="50"/>
        <v/>
      </c>
      <c r="G487" s="88" t="str">
        <f t="shared" si="51"/>
        <v/>
      </c>
      <c r="H487" s="88" t="str">
        <f t="shared" si="52"/>
        <v/>
      </c>
      <c r="I487" s="89" t="str">
        <f>IF(A487="","",SUM(F$33:F487))</f>
        <v/>
      </c>
      <c r="J487" s="89" t="str">
        <f>IF(A487="","",SUM(G$33:G487))</f>
        <v/>
      </c>
      <c r="K487" s="78"/>
    </row>
    <row r="488" spans="1:11" x14ac:dyDescent="0.2">
      <c r="A488" s="87" t="str">
        <f t="shared" si="55"/>
        <v/>
      </c>
      <c r="B488" s="2" t="str">
        <f t="shared" si="49"/>
        <v/>
      </c>
      <c r="C488" s="5" t="str">
        <f t="shared" si="53"/>
        <v/>
      </c>
      <c r="D488" s="99" t="str">
        <f t="shared" si="54"/>
        <v/>
      </c>
      <c r="E488" s="77"/>
      <c r="F488" s="88" t="str">
        <f t="shared" si="50"/>
        <v/>
      </c>
      <c r="G488" s="88" t="str">
        <f t="shared" si="51"/>
        <v/>
      </c>
      <c r="H488" s="88" t="str">
        <f t="shared" si="52"/>
        <v/>
      </c>
      <c r="I488" s="89" t="str">
        <f>IF(A488="","",SUM(F$33:F488))</f>
        <v/>
      </c>
      <c r="J488" s="89" t="str">
        <f>IF(A488="","",SUM(G$33:G488))</f>
        <v/>
      </c>
      <c r="K488" s="78"/>
    </row>
    <row r="489" spans="1:11" x14ac:dyDescent="0.2">
      <c r="A489" s="87" t="str">
        <f t="shared" si="55"/>
        <v/>
      </c>
      <c r="B489" s="2" t="str">
        <f t="shared" si="49"/>
        <v/>
      </c>
      <c r="C489" s="5" t="str">
        <f t="shared" si="53"/>
        <v/>
      </c>
      <c r="D489" s="99" t="str">
        <f t="shared" si="54"/>
        <v/>
      </c>
      <c r="E489" s="77"/>
      <c r="F489" s="88" t="str">
        <f t="shared" si="50"/>
        <v/>
      </c>
      <c r="G489" s="88" t="str">
        <f t="shared" si="51"/>
        <v/>
      </c>
      <c r="H489" s="88" t="str">
        <f t="shared" si="52"/>
        <v/>
      </c>
      <c r="I489" s="89" t="str">
        <f>IF(A489="","",SUM(F$33:F489))</f>
        <v/>
      </c>
      <c r="J489" s="89" t="str">
        <f>IF(A489="","",SUM(G$33:G489))</f>
        <v/>
      </c>
      <c r="K489" s="78"/>
    </row>
    <row r="490" spans="1:11" x14ac:dyDescent="0.2">
      <c r="A490" s="87" t="str">
        <f t="shared" si="55"/>
        <v/>
      </c>
      <c r="B490" s="2" t="str">
        <f t="shared" si="49"/>
        <v/>
      </c>
      <c r="C490" s="5" t="str">
        <f t="shared" si="53"/>
        <v/>
      </c>
      <c r="D490" s="99" t="str">
        <f t="shared" si="54"/>
        <v/>
      </c>
      <c r="E490" s="77"/>
      <c r="F490" s="88" t="str">
        <f t="shared" si="50"/>
        <v/>
      </c>
      <c r="G490" s="88" t="str">
        <f t="shared" si="51"/>
        <v/>
      </c>
      <c r="H490" s="88" t="str">
        <f t="shared" si="52"/>
        <v/>
      </c>
      <c r="I490" s="89" t="str">
        <f>IF(A490="","",SUM(F$33:F490))</f>
        <v/>
      </c>
      <c r="J490" s="89" t="str">
        <f>IF(A490="","",SUM(G$33:G490))</f>
        <v/>
      </c>
      <c r="K490" s="78"/>
    </row>
    <row r="491" spans="1:11" x14ac:dyDescent="0.2">
      <c r="A491" s="87" t="str">
        <f t="shared" si="55"/>
        <v/>
      </c>
      <c r="B491" s="2" t="str">
        <f t="shared" si="49"/>
        <v/>
      </c>
      <c r="C491" s="5" t="str">
        <f t="shared" si="53"/>
        <v/>
      </c>
      <c r="D491" s="99" t="str">
        <f t="shared" si="54"/>
        <v/>
      </c>
      <c r="E491" s="77"/>
      <c r="F491" s="88" t="str">
        <f t="shared" si="50"/>
        <v/>
      </c>
      <c r="G491" s="88" t="str">
        <f t="shared" si="51"/>
        <v/>
      </c>
      <c r="H491" s="88" t="str">
        <f t="shared" si="52"/>
        <v/>
      </c>
      <c r="I491" s="89" t="str">
        <f>IF(A491="","",SUM(F$33:F491))</f>
        <v/>
      </c>
      <c r="J491" s="89" t="str">
        <f>IF(A491="","",SUM(G$33:G491))</f>
        <v/>
      </c>
      <c r="K491" s="78"/>
    </row>
    <row r="492" spans="1:11" x14ac:dyDescent="0.2">
      <c r="A492" s="87" t="str">
        <f t="shared" si="55"/>
        <v/>
      </c>
      <c r="B492" s="2" t="str">
        <f t="shared" si="49"/>
        <v/>
      </c>
      <c r="C492" s="5" t="str">
        <f t="shared" si="53"/>
        <v/>
      </c>
      <c r="D492" s="99" t="str">
        <f t="shared" si="54"/>
        <v/>
      </c>
      <c r="E492" s="77"/>
      <c r="F492" s="88" t="str">
        <f t="shared" si="50"/>
        <v/>
      </c>
      <c r="G492" s="88" t="str">
        <f t="shared" si="51"/>
        <v/>
      </c>
      <c r="H492" s="88" t="str">
        <f t="shared" si="52"/>
        <v/>
      </c>
      <c r="I492" s="89" t="str">
        <f>IF(A492="","",SUM(F$33:F492))</f>
        <v/>
      </c>
      <c r="J492" s="89" t="str">
        <f>IF(A492="","",SUM(G$33:G492))</f>
        <v/>
      </c>
      <c r="K492" s="78"/>
    </row>
    <row r="493" spans="1:11" x14ac:dyDescent="0.2">
      <c r="A493" s="87" t="str">
        <f t="shared" si="55"/>
        <v/>
      </c>
      <c r="B493" s="2" t="str">
        <f t="shared" si="49"/>
        <v/>
      </c>
      <c r="C493" s="5" t="str">
        <f t="shared" si="53"/>
        <v/>
      </c>
      <c r="D493" s="99" t="str">
        <f t="shared" si="54"/>
        <v/>
      </c>
      <c r="E493" s="77"/>
      <c r="F493" s="88" t="str">
        <f t="shared" si="50"/>
        <v/>
      </c>
      <c r="G493" s="88" t="str">
        <f t="shared" si="51"/>
        <v/>
      </c>
      <c r="H493" s="88" t="str">
        <f t="shared" si="52"/>
        <v/>
      </c>
      <c r="I493" s="89" t="str">
        <f>IF(A493="","",SUM(F$33:F493))</f>
        <v/>
      </c>
      <c r="J493" s="89" t="str">
        <f>IF(A493="","",SUM(G$33:G493))</f>
        <v/>
      </c>
      <c r="K493" s="78"/>
    </row>
    <row r="494" spans="1:11" x14ac:dyDescent="0.2">
      <c r="A494" s="87" t="str">
        <f t="shared" si="55"/>
        <v/>
      </c>
      <c r="B494" s="2" t="str">
        <f t="shared" si="49"/>
        <v/>
      </c>
      <c r="C494" s="5" t="str">
        <f t="shared" si="53"/>
        <v/>
      </c>
      <c r="D494" s="99" t="str">
        <f t="shared" si="54"/>
        <v/>
      </c>
      <c r="E494" s="77"/>
      <c r="F494" s="88" t="str">
        <f t="shared" si="50"/>
        <v/>
      </c>
      <c r="G494" s="88" t="str">
        <f t="shared" si="51"/>
        <v/>
      </c>
      <c r="H494" s="88" t="str">
        <f t="shared" si="52"/>
        <v/>
      </c>
      <c r="I494" s="89" t="str">
        <f>IF(A494="","",SUM(F$33:F494))</f>
        <v/>
      </c>
      <c r="J494" s="89" t="str">
        <f>IF(A494="","",SUM(G$33:G494))</f>
        <v/>
      </c>
      <c r="K494" s="78"/>
    </row>
    <row r="495" spans="1:11" x14ac:dyDescent="0.2">
      <c r="A495" s="87" t="str">
        <f t="shared" si="55"/>
        <v/>
      </c>
      <c r="B495" s="2" t="str">
        <f t="shared" si="49"/>
        <v/>
      </c>
      <c r="C495" s="5" t="str">
        <f t="shared" si="53"/>
        <v/>
      </c>
      <c r="D495" s="99" t="str">
        <f t="shared" si="54"/>
        <v/>
      </c>
      <c r="E495" s="77"/>
      <c r="F495" s="88" t="str">
        <f t="shared" si="50"/>
        <v/>
      </c>
      <c r="G495" s="88" t="str">
        <f t="shared" si="51"/>
        <v/>
      </c>
      <c r="H495" s="88" t="str">
        <f t="shared" si="52"/>
        <v/>
      </c>
      <c r="I495" s="89" t="str">
        <f>IF(A495="","",SUM(F$33:F495))</f>
        <v/>
      </c>
      <c r="J495" s="89" t="str">
        <f>IF(A495="","",SUM(G$33:G495))</f>
        <v/>
      </c>
      <c r="K495" s="78"/>
    </row>
    <row r="496" spans="1:11" x14ac:dyDescent="0.2">
      <c r="A496" s="87" t="str">
        <f t="shared" si="55"/>
        <v/>
      </c>
      <c r="B496" s="2" t="str">
        <f t="shared" si="49"/>
        <v/>
      </c>
      <c r="C496" s="5" t="str">
        <f t="shared" si="53"/>
        <v/>
      </c>
      <c r="D496" s="99" t="str">
        <f t="shared" si="54"/>
        <v/>
      </c>
      <c r="E496" s="77"/>
      <c r="F496" s="88" t="str">
        <f t="shared" si="50"/>
        <v/>
      </c>
      <c r="G496" s="88" t="str">
        <f t="shared" si="51"/>
        <v/>
      </c>
      <c r="H496" s="88" t="str">
        <f t="shared" si="52"/>
        <v/>
      </c>
      <c r="I496" s="89" t="str">
        <f>IF(A496="","",SUM(F$33:F496))</f>
        <v/>
      </c>
      <c r="J496" s="89" t="str">
        <f>IF(A496="","",SUM(G$33:G496))</f>
        <v/>
      </c>
      <c r="K496" s="78"/>
    </row>
    <row r="497" spans="1:11" x14ac:dyDescent="0.2">
      <c r="A497" s="87" t="str">
        <f t="shared" si="55"/>
        <v/>
      </c>
      <c r="B497" s="2" t="str">
        <f t="shared" si="49"/>
        <v/>
      </c>
      <c r="C497" s="5" t="str">
        <f t="shared" si="53"/>
        <v/>
      </c>
      <c r="D497" s="99" t="str">
        <f t="shared" si="54"/>
        <v/>
      </c>
      <c r="E497" s="77"/>
      <c r="F497" s="88" t="str">
        <f t="shared" si="50"/>
        <v/>
      </c>
      <c r="G497" s="88" t="str">
        <f t="shared" si="51"/>
        <v/>
      </c>
      <c r="H497" s="88" t="str">
        <f t="shared" si="52"/>
        <v/>
      </c>
      <c r="I497" s="89" t="str">
        <f>IF(A497="","",SUM(F$33:F497))</f>
        <v/>
      </c>
      <c r="J497" s="89" t="str">
        <f>IF(A497="","",SUM(G$33:G497))</f>
        <v/>
      </c>
      <c r="K497" s="78"/>
    </row>
    <row r="498" spans="1:11" x14ac:dyDescent="0.2">
      <c r="A498" s="87" t="str">
        <f t="shared" si="55"/>
        <v/>
      </c>
      <c r="B498" s="2" t="str">
        <f t="shared" si="49"/>
        <v/>
      </c>
      <c r="C498" s="5" t="str">
        <f t="shared" si="53"/>
        <v/>
      </c>
      <c r="D498" s="99" t="str">
        <f t="shared" si="54"/>
        <v/>
      </c>
      <c r="E498" s="77"/>
      <c r="F498" s="88" t="str">
        <f t="shared" si="50"/>
        <v/>
      </c>
      <c r="G498" s="88" t="str">
        <f t="shared" si="51"/>
        <v/>
      </c>
      <c r="H498" s="88" t="str">
        <f t="shared" si="52"/>
        <v/>
      </c>
      <c r="I498" s="89" t="str">
        <f>IF(A498="","",SUM(F$33:F498))</f>
        <v/>
      </c>
      <c r="J498" s="89" t="str">
        <f>IF(A498="","",SUM(G$33:G498))</f>
        <v/>
      </c>
      <c r="K498" s="78"/>
    </row>
    <row r="499" spans="1:11" x14ac:dyDescent="0.2">
      <c r="A499" s="87" t="str">
        <f t="shared" si="55"/>
        <v/>
      </c>
      <c r="B499" s="2" t="str">
        <f t="shared" si="49"/>
        <v/>
      </c>
      <c r="C499" s="5" t="str">
        <f t="shared" si="53"/>
        <v/>
      </c>
      <c r="D499" s="99" t="str">
        <f t="shared" si="54"/>
        <v/>
      </c>
      <c r="E499" s="77"/>
      <c r="F499" s="88" t="str">
        <f t="shared" si="50"/>
        <v/>
      </c>
      <c r="G499" s="88" t="str">
        <f t="shared" si="51"/>
        <v/>
      </c>
      <c r="H499" s="88" t="str">
        <f t="shared" si="52"/>
        <v/>
      </c>
      <c r="I499" s="89" t="str">
        <f>IF(A499="","",SUM(F$33:F499))</f>
        <v/>
      </c>
      <c r="J499" s="89" t="str">
        <f>IF(A499="","",SUM(G$33:G499))</f>
        <v/>
      </c>
      <c r="K499" s="78"/>
    </row>
    <row r="500" spans="1:11" x14ac:dyDescent="0.2">
      <c r="A500" s="87" t="str">
        <f t="shared" si="55"/>
        <v/>
      </c>
      <c r="B500" s="2" t="str">
        <f t="shared" si="49"/>
        <v/>
      </c>
      <c r="C500" s="5" t="str">
        <f t="shared" si="53"/>
        <v/>
      </c>
      <c r="D500" s="99" t="str">
        <f t="shared" si="54"/>
        <v/>
      </c>
      <c r="E500" s="77"/>
      <c r="F500" s="88" t="str">
        <f t="shared" si="50"/>
        <v/>
      </c>
      <c r="G500" s="88" t="str">
        <f t="shared" si="51"/>
        <v/>
      </c>
      <c r="H500" s="88" t="str">
        <f t="shared" si="52"/>
        <v/>
      </c>
      <c r="I500" s="89" t="str">
        <f>IF(A500="","",SUM(F$33:F500))</f>
        <v/>
      </c>
      <c r="J500" s="89" t="str">
        <f>IF(A500="","",SUM(G$33:G500))</f>
        <v/>
      </c>
      <c r="K500" s="78"/>
    </row>
    <row r="501" spans="1:11" x14ac:dyDescent="0.2">
      <c r="A501" s="87" t="str">
        <f t="shared" si="55"/>
        <v/>
      </c>
      <c r="B501" s="2" t="str">
        <f t="shared" si="49"/>
        <v/>
      </c>
      <c r="C501" s="5" t="str">
        <f t="shared" si="53"/>
        <v/>
      </c>
      <c r="D501" s="99" t="str">
        <f t="shared" si="54"/>
        <v/>
      </c>
      <c r="E501" s="77"/>
      <c r="F501" s="88" t="str">
        <f t="shared" si="50"/>
        <v/>
      </c>
      <c r="G501" s="88" t="str">
        <f t="shared" si="51"/>
        <v/>
      </c>
      <c r="H501" s="88" t="str">
        <f t="shared" si="52"/>
        <v/>
      </c>
      <c r="I501" s="89" t="str">
        <f>IF(A501="","",SUM(F$33:F501))</f>
        <v/>
      </c>
      <c r="J501" s="89" t="str">
        <f>IF(A501="","",SUM(G$33:G501))</f>
        <v/>
      </c>
      <c r="K501" s="78"/>
    </row>
    <row r="502" spans="1:11" x14ac:dyDescent="0.2">
      <c r="A502" s="87" t="str">
        <f t="shared" si="55"/>
        <v/>
      </c>
      <c r="B502" s="2" t="str">
        <f t="shared" si="49"/>
        <v/>
      </c>
      <c r="C502" s="5" t="str">
        <f t="shared" si="53"/>
        <v/>
      </c>
      <c r="D502" s="99" t="str">
        <f t="shared" si="54"/>
        <v/>
      </c>
      <c r="E502" s="77"/>
      <c r="F502" s="88" t="str">
        <f t="shared" si="50"/>
        <v/>
      </c>
      <c r="G502" s="88" t="str">
        <f t="shared" si="51"/>
        <v/>
      </c>
      <c r="H502" s="88" t="str">
        <f t="shared" si="52"/>
        <v/>
      </c>
      <c r="I502" s="89" t="str">
        <f>IF(A502="","",SUM(F$33:F502))</f>
        <v/>
      </c>
      <c r="J502" s="89" t="str">
        <f>IF(A502="","",SUM(G$33:G502))</f>
        <v/>
      </c>
      <c r="K502" s="78"/>
    </row>
    <row r="503" spans="1:11" x14ac:dyDescent="0.2">
      <c r="A503" s="87" t="str">
        <f t="shared" si="55"/>
        <v/>
      </c>
      <c r="B503" s="2" t="str">
        <f t="shared" si="49"/>
        <v/>
      </c>
      <c r="C503" s="5" t="str">
        <f t="shared" si="53"/>
        <v/>
      </c>
      <c r="D503" s="99" t="str">
        <f t="shared" si="54"/>
        <v/>
      </c>
      <c r="E503" s="77"/>
      <c r="F503" s="88" t="str">
        <f t="shared" si="50"/>
        <v/>
      </c>
      <c r="G503" s="88" t="str">
        <f t="shared" si="51"/>
        <v/>
      </c>
      <c r="H503" s="88" t="str">
        <f t="shared" si="52"/>
        <v/>
      </c>
      <c r="I503" s="89" t="str">
        <f>IF(A503="","",SUM(F$33:F503))</f>
        <v/>
      </c>
      <c r="J503" s="89" t="str">
        <f>IF(A503="","",SUM(G$33:G503))</f>
        <v/>
      </c>
      <c r="K503" s="78"/>
    </row>
    <row r="504" spans="1:11" x14ac:dyDescent="0.2">
      <c r="A504" s="87" t="str">
        <f t="shared" si="55"/>
        <v/>
      </c>
      <c r="B504" s="2" t="str">
        <f t="shared" si="49"/>
        <v/>
      </c>
      <c r="C504" s="5" t="str">
        <f t="shared" si="53"/>
        <v/>
      </c>
      <c r="D504" s="99" t="str">
        <f t="shared" si="54"/>
        <v/>
      </c>
      <c r="E504" s="77"/>
      <c r="F504" s="88" t="str">
        <f t="shared" si="50"/>
        <v/>
      </c>
      <c r="G504" s="88" t="str">
        <f t="shared" si="51"/>
        <v/>
      </c>
      <c r="H504" s="88" t="str">
        <f t="shared" si="52"/>
        <v/>
      </c>
      <c r="I504" s="89" t="str">
        <f>IF(A504="","",SUM(F$33:F504))</f>
        <v/>
      </c>
      <c r="J504" s="89" t="str">
        <f>IF(A504="","",SUM(G$33:G504))</f>
        <v/>
      </c>
      <c r="K504" s="78"/>
    </row>
    <row r="505" spans="1:11" x14ac:dyDescent="0.2">
      <c r="A505" s="87" t="str">
        <f t="shared" si="55"/>
        <v/>
      </c>
      <c r="B505" s="2" t="str">
        <f t="shared" si="49"/>
        <v/>
      </c>
      <c r="C505" s="5" t="str">
        <f t="shared" si="53"/>
        <v/>
      </c>
      <c r="D505" s="99" t="str">
        <f t="shared" si="54"/>
        <v/>
      </c>
      <c r="E505" s="77"/>
      <c r="F505" s="88" t="str">
        <f t="shared" si="50"/>
        <v/>
      </c>
      <c r="G505" s="88" t="str">
        <f t="shared" si="51"/>
        <v/>
      </c>
      <c r="H505" s="88" t="str">
        <f t="shared" si="52"/>
        <v/>
      </c>
      <c r="I505" s="89" t="str">
        <f>IF(A505="","",SUM(F$33:F505))</f>
        <v/>
      </c>
      <c r="J505" s="89" t="str">
        <f>IF(A505="","",SUM(G$33:G505))</f>
        <v/>
      </c>
      <c r="K505" s="78"/>
    </row>
    <row r="506" spans="1:11" x14ac:dyDescent="0.2">
      <c r="A506" s="87" t="str">
        <f t="shared" si="55"/>
        <v/>
      </c>
      <c r="B506" s="2" t="str">
        <f t="shared" si="49"/>
        <v/>
      </c>
      <c r="C506" s="5" t="str">
        <f t="shared" si="53"/>
        <v/>
      </c>
      <c r="D506" s="99" t="str">
        <f t="shared" si="54"/>
        <v/>
      </c>
      <c r="E506" s="77"/>
      <c r="F506" s="88" t="str">
        <f t="shared" si="50"/>
        <v/>
      </c>
      <c r="G506" s="88" t="str">
        <f t="shared" si="51"/>
        <v/>
      </c>
      <c r="H506" s="88" t="str">
        <f t="shared" si="52"/>
        <v/>
      </c>
      <c r="I506" s="89" t="str">
        <f>IF(A506="","",SUM(F$33:F506))</f>
        <v/>
      </c>
      <c r="J506" s="89" t="str">
        <f>IF(A506="","",SUM(G$33:G506))</f>
        <v/>
      </c>
      <c r="K506" s="78"/>
    </row>
    <row r="507" spans="1:11" x14ac:dyDescent="0.2">
      <c r="A507" s="87" t="str">
        <f t="shared" si="55"/>
        <v/>
      </c>
      <c r="B507" s="2" t="str">
        <f t="shared" si="49"/>
        <v/>
      </c>
      <c r="C507" s="5" t="str">
        <f t="shared" si="53"/>
        <v/>
      </c>
      <c r="D507" s="99" t="str">
        <f t="shared" si="54"/>
        <v/>
      </c>
      <c r="E507" s="77"/>
      <c r="F507" s="88" t="str">
        <f t="shared" si="50"/>
        <v/>
      </c>
      <c r="G507" s="88" t="str">
        <f t="shared" si="51"/>
        <v/>
      </c>
      <c r="H507" s="88" t="str">
        <f t="shared" si="52"/>
        <v/>
      </c>
      <c r="I507" s="89" t="str">
        <f>IF(A507="","",SUM(F$33:F507))</f>
        <v/>
      </c>
      <c r="J507" s="89" t="str">
        <f>IF(A507="","",SUM(G$33:G507))</f>
        <v/>
      </c>
      <c r="K507" s="78"/>
    </row>
    <row r="508" spans="1:11" x14ac:dyDescent="0.2">
      <c r="A508" s="87" t="str">
        <f t="shared" si="55"/>
        <v/>
      </c>
      <c r="B508" s="2" t="str">
        <f t="shared" si="49"/>
        <v/>
      </c>
      <c r="C508" s="5" t="str">
        <f t="shared" si="53"/>
        <v/>
      </c>
      <c r="D508" s="99" t="str">
        <f t="shared" si="54"/>
        <v/>
      </c>
      <c r="E508" s="77"/>
      <c r="F508" s="88" t="str">
        <f t="shared" si="50"/>
        <v/>
      </c>
      <c r="G508" s="88" t="str">
        <f t="shared" si="51"/>
        <v/>
      </c>
      <c r="H508" s="88" t="str">
        <f t="shared" si="52"/>
        <v/>
      </c>
      <c r="I508" s="89" t="str">
        <f>IF(A508="","",SUM(F$33:F508))</f>
        <v/>
      </c>
      <c r="J508" s="89" t="str">
        <f>IF(A508="","",SUM(G$33:G508))</f>
        <v/>
      </c>
      <c r="K508" s="78"/>
    </row>
    <row r="509" spans="1:11" x14ac:dyDescent="0.2">
      <c r="A509" s="87" t="str">
        <f>IF(A508&gt;=nper,"",A508+1)</f>
        <v/>
      </c>
      <c r="B509" s="2" t="str">
        <f t="shared" si="49"/>
        <v/>
      </c>
      <c r="C509" s="5" t="str">
        <f t="shared" si="53"/>
        <v/>
      </c>
      <c r="D509" s="99" t="str">
        <f t="shared" si="54"/>
        <v/>
      </c>
      <c r="E509" s="77"/>
      <c r="F509" s="88" t="str">
        <f>IF(A509="","",ROUND(C509/12*H508,2))</f>
        <v/>
      </c>
      <c r="G509" s="88" t="str">
        <f>IF(A509="","",D509-F509+E509)</f>
        <v/>
      </c>
      <c r="H509" s="88" t="str">
        <f>IF(A509="","",H508-G509)</f>
        <v/>
      </c>
      <c r="I509" s="89" t="str">
        <f>IF(A509="","",SUM(F$33:F509))</f>
        <v/>
      </c>
      <c r="J509" s="89" t="str">
        <f>IF(A509="","",SUM(G$33:G509))</f>
        <v/>
      </c>
      <c r="K509" s="78"/>
    </row>
    <row r="510" spans="1:11" x14ac:dyDescent="0.2">
      <c r="A510" s="87" t="str">
        <f>IF(A509&gt;=nper,"",A509+1)</f>
        <v/>
      </c>
      <c r="B510" s="2" t="str">
        <f t="shared" si="49"/>
        <v/>
      </c>
      <c r="C510" s="5" t="str">
        <f t="shared" si="53"/>
        <v/>
      </c>
      <c r="D510" s="99" t="str">
        <f t="shared" si="54"/>
        <v/>
      </c>
      <c r="E510" s="77"/>
      <c r="F510" s="88" t="str">
        <f>IF(A510="","",ROUND(C510/12*H509,2))</f>
        <v/>
      </c>
      <c r="G510" s="88" t="str">
        <f>IF(A510="","",D510-F510+E510)</f>
        <v/>
      </c>
      <c r="H510" s="88" t="str">
        <f>IF(A510="","",H509-G510)</f>
        <v/>
      </c>
      <c r="I510" s="89" t="str">
        <f>IF(A510="","",SUM(F$33:F510))</f>
        <v/>
      </c>
      <c r="J510" s="89" t="str">
        <f>IF(A510="","",SUM(G$33:G510))</f>
        <v/>
      </c>
      <c r="K510" s="78"/>
    </row>
    <row r="511" spans="1:11" x14ac:dyDescent="0.2">
      <c r="A511" s="87" t="str">
        <f>IF(A510&gt;=nper,"",A510+1)</f>
        <v/>
      </c>
      <c r="B511" s="2" t="str">
        <f t="shared" si="49"/>
        <v/>
      </c>
      <c r="C511" s="5" t="str">
        <f t="shared" si="53"/>
        <v/>
      </c>
      <c r="D511" s="99" t="str">
        <f t="shared" si="54"/>
        <v/>
      </c>
      <c r="E511" s="77"/>
      <c r="F511" s="88" t="str">
        <f>IF(A511="","",ROUND(C511/12*H510,2))</f>
        <v/>
      </c>
      <c r="G511" s="88" t="str">
        <f>IF(A511="","",D511-F511+E511)</f>
        <v/>
      </c>
      <c r="H511" s="88" t="str">
        <f>IF(A511="","",H510-G511)</f>
        <v/>
      </c>
      <c r="I511" s="89" t="str">
        <f>IF(A511="","",SUM(F$33:F511))</f>
        <v/>
      </c>
      <c r="J511" s="89" t="str">
        <f>IF(A511="","",SUM(G$33:G511))</f>
        <v/>
      </c>
      <c r="K511" s="78"/>
    </row>
    <row r="512" spans="1:11" x14ac:dyDescent="0.2">
      <c r="A512" s="87" t="str">
        <f>IF(A511&gt;=nper,"",A511+1)</f>
        <v/>
      </c>
      <c r="B512" s="2" t="str">
        <f t="shared" si="49"/>
        <v/>
      </c>
      <c r="C512" s="5" t="str">
        <f t="shared" si="53"/>
        <v/>
      </c>
      <c r="D512" s="99" t="str">
        <f t="shared" si="54"/>
        <v/>
      </c>
      <c r="E512" s="77"/>
      <c r="F512" s="88" t="str">
        <f>IF(A512="","",ROUND(C512/12*H511,2))</f>
        <v/>
      </c>
      <c r="G512" s="88" t="str">
        <f>IF(A512="","",D512-F512+E512)</f>
        <v/>
      </c>
      <c r="H512" s="88" t="str">
        <f>IF(A512="","",H511-G512)</f>
        <v/>
      </c>
      <c r="I512" s="89" t="str">
        <f>IF(A512="","",SUM(F$33:F512))</f>
        <v/>
      </c>
      <c r="J512" s="89" t="str">
        <f>IF(A512="","",SUM(G$33:G512))</f>
        <v/>
      </c>
      <c r="K512" s="78"/>
    </row>
    <row r="513" spans="1:11" x14ac:dyDescent="0.2">
      <c r="A513" s="90"/>
      <c r="B513" s="90"/>
      <c r="C513" s="90"/>
      <c r="D513" s="90"/>
      <c r="E513" s="98" t="s">
        <v>48</v>
      </c>
      <c r="F513" s="90"/>
      <c r="G513" s="90"/>
      <c r="H513" s="90"/>
      <c r="I513" s="90"/>
      <c r="J513" s="90"/>
      <c r="K513" s="78"/>
    </row>
  </sheetData>
  <dataValidations count="1">
    <dataValidation type="list" allowBlank="1" showInputMessage="1" showErrorMessage="1" sqref="D15" xr:uid="{00000000-0002-0000-0100-000000000000}">
      <formula1>"1,2,3,5,7,10"</formula1>
    </dataValidation>
  </dataValidations>
  <hyperlinks>
    <hyperlink ref="A2" r:id="rId1" tooltip="Visit Vertex42.com - The Excel Nexus" xr:uid="{00000000-0004-0000-0100-000000000000}"/>
  </hyperlinks>
  <printOptions horizontalCentered="1"/>
  <pageMargins left="0.5" right="0.5" top="0.5" bottom="0.5" header="0.5" footer="0.25"/>
  <pageSetup scale="92" fitToHeight="0" orientation="portrait" r:id="rId2"/>
  <headerFooter differentFirst="1" scaleWithDoc="0">
    <oddFooter>&amp;L&amp;"Arial,Regular"&amp;8© 2005 Vertex42 LLC&amp;C&amp;"Arial,Regular"&amp;8https://www.vertex42.com/ExcelTemplates/arm-calculator.html&amp;R&amp;"Arial,Regular"&amp;8&amp;P of &amp;N</oddFooter>
    <firstFooter>&amp;R&amp;"Arial,Regular"&amp;8&amp;P of &amp;N</firstFooter>
  </headerFooter>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workbookViewId="0"/>
  </sheetViews>
  <sheetFormatPr defaultColWidth="9.140625" defaultRowHeight="12.75" x14ac:dyDescent="0.2"/>
  <cols>
    <col min="1" max="1" width="11.42578125" style="24" customWidth="1"/>
    <col min="2" max="2" width="78.5703125" style="24" customWidth="1"/>
    <col min="3" max="3" width="5.28515625" style="24" customWidth="1"/>
    <col min="4" max="4" width="10.28515625" style="24" customWidth="1"/>
    <col min="5" max="16384" width="9.140625" style="24"/>
  </cols>
  <sheetData>
    <row r="1" spans="1:4" ht="30" customHeight="1" x14ac:dyDescent="0.2">
      <c r="A1" s="43" t="s">
        <v>32</v>
      </c>
      <c r="B1" s="44"/>
      <c r="C1" s="45"/>
      <c r="D1" s="46"/>
    </row>
    <row r="2" spans="1:4" s="50" customFormat="1" ht="15" customHeight="1" x14ac:dyDescent="0.2">
      <c r="A2" s="47" t="s">
        <v>44</v>
      </c>
      <c r="B2" s="48"/>
      <c r="C2" s="49" t="s">
        <v>65</v>
      </c>
    </row>
    <row r="3" spans="1:4" x14ac:dyDescent="0.2">
      <c r="B3" s="51"/>
    </row>
    <row r="4" spans="1:4" ht="15" x14ac:dyDescent="0.25">
      <c r="A4" s="52" t="s">
        <v>33</v>
      </c>
      <c r="B4" s="53"/>
      <c r="C4" s="54"/>
    </row>
    <row r="5" spans="1:4" ht="42.75" x14ac:dyDescent="0.2">
      <c r="B5" s="92" t="s">
        <v>49</v>
      </c>
    </row>
    <row r="6" spans="1:4" ht="14.25" x14ac:dyDescent="0.2">
      <c r="B6" s="55"/>
    </row>
    <row r="7" spans="1:4" ht="15" x14ac:dyDescent="0.25">
      <c r="A7" s="52" t="s">
        <v>57</v>
      </c>
      <c r="B7" s="53"/>
      <c r="C7" s="54"/>
    </row>
    <row r="8" spans="1:4" ht="42.75" x14ac:dyDescent="0.2">
      <c r="B8" s="92" t="s">
        <v>58</v>
      </c>
    </row>
    <row r="9" spans="1:4" ht="14.25" x14ac:dyDescent="0.2">
      <c r="A9" s="56"/>
      <c r="B9" s="57"/>
    </row>
    <row r="10" spans="1:4" ht="14.25" x14ac:dyDescent="0.2">
      <c r="B10" s="58" t="s">
        <v>55</v>
      </c>
    </row>
    <row r="11" spans="1:4" ht="28.5" x14ac:dyDescent="0.2">
      <c r="B11" s="58" t="s">
        <v>50</v>
      </c>
    </row>
    <row r="12" spans="1:4" ht="28.5" x14ac:dyDescent="0.2">
      <c r="B12" s="58" t="s">
        <v>51</v>
      </c>
    </row>
    <row r="13" spans="1:4" ht="28.5" x14ac:dyDescent="0.2">
      <c r="B13" s="58" t="s">
        <v>52</v>
      </c>
    </row>
    <row r="14" spans="1:4" ht="14.25" x14ac:dyDescent="0.2">
      <c r="B14" s="58" t="s">
        <v>54</v>
      </c>
    </row>
    <row r="15" spans="1:4" ht="14.25" x14ac:dyDescent="0.2">
      <c r="B15" s="58" t="s">
        <v>53</v>
      </c>
    </row>
    <row r="16" spans="1:4" ht="14.25" x14ac:dyDescent="0.2">
      <c r="B16" s="58"/>
    </row>
    <row r="17" spans="1:3" ht="57" x14ac:dyDescent="0.2">
      <c r="B17" s="58" t="s">
        <v>64</v>
      </c>
    </row>
    <row r="18" spans="1:3" ht="14.25" x14ac:dyDescent="0.2">
      <c r="B18" s="58"/>
    </row>
    <row r="19" spans="1:3" ht="14.25" x14ac:dyDescent="0.2">
      <c r="B19" s="58"/>
    </row>
    <row r="20" spans="1:3" ht="15" x14ac:dyDescent="0.25">
      <c r="A20" s="52" t="s">
        <v>34</v>
      </c>
      <c r="B20" s="53"/>
      <c r="C20" s="54"/>
    </row>
    <row r="21" spans="1:3" ht="28.5" x14ac:dyDescent="0.2">
      <c r="A21" s="93"/>
      <c r="B21" s="58" t="s">
        <v>35</v>
      </c>
    </row>
    <row r="22" spans="1:3" ht="14.25" x14ac:dyDescent="0.2">
      <c r="A22" s="93"/>
      <c r="B22" s="58"/>
    </row>
    <row r="23" spans="1:3" ht="15.75" x14ac:dyDescent="0.25">
      <c r="A23" s="94"/>
      <c r="B23" s="95" t="s">
        <v>36</v>
      </c>
      <c r="C23" s="59"/>
    </row>
    <row r="24" spans="1:3" x14ac:dyDescent="0.2">
      <c r="A24" s="93"/>
      <c r="B24" s="93"/>
    </row>
    <row r="25" spans="1:3" ht="14.25" x14ac:dyDescent="0.2">
      <c r="A25" s="96" t="s">
        <v>37</v>
      </c>
      <c r="B25" s="60" t="s">
        <v>41</v>
      </c>
    </row>
    <row r="26" spans="1:3" x14ac:dyDescent="0.2">
      <c r="A26" s="93"/>
      <c r="B26" s="93"/>
    </row>
    <row r="27" spans="1:3" ht="14.25" x14ac:dyDescent="0.2">
      <c r="A27" s="96" t="s">
        <v>37</v>
      </c>
      <c r="B27" s="60" t="s">
        <v>38</v>
      </c>
    </row>
    <row r="28" spans="1:3" x14ac:dyDescent="0.2">
      <c r="A28" s="93"/>
      <c r="B28" s="93"/>
    </row>
    <row r="29" spans="1:3" ht="14.25" x14ac:dyDescent="0.2">
      <c r="A29" s="96" t="s">
        <v>39</v>
      </c>
      <c r="B29" s="61" t="s">
        <v>40</v>
      </c>
    </row>
    <row r="30" spans="1:3" ht="14.25" x14ac:dyDescent="0.2">
      <c r="B30" s="62"/>
    </row>
  </sheetData>
  <hyperlinks>
    <hyperlink ref="A2" r:id="rId1" xr:uid="{00000000-0004-0000-0200-000000000000}"/>
    <hyperlink ref="B29" r:id="rId2" display="Spreadsheet Tips Workbook" xr:uid="{00000000-0004-0000-0200-000001000000}"/>
    <hyperlink ref="B27" r:id="rId3" display="https://www.vertex42.com/Calculators/home-mortgage-calculator.html" xr:uid="{00000000-0004-0000-0200-000002000000}"/>
    <hyperlink ref="B25" r:id="rId4" display="https://www.vertex42.com/ExcelTemplates/money-management-template.html" xr:uid="{00000000-0004-0000-0200-000003000000}"/>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3"/>
  <sheetViews>
    <sheetView showGridLines="0" workbookViewId="0">
      <selection activeCell="A2" sqref="A2"/>
    </sheetView>
  </sheetViews>
  <sheetFormatPr defaultColWidth="9.140625" defaultRowHeight="12.75" x14ac:dyDescent="0.2"/>
  <cols>
    <col min="1" max="1" width="5" customWidth="1"/>
    <col min="2" max="2" width="78.5703125" customWidth="1"/>
    <col min="3" max="3" width="5.28515625" customWidth="1"/>
    <col min="4" max="4" width="10.28515625" customWidth="1"/>
  </cols>
  <sheetData>
    <row r="1" spans="1:4" s="23" customFormat="1" ht="30" customHeight="1" x14ac:dyDescent="0.2">
      <c r="A1" s="21" t="s">
        <v>42</v>
      </c>
      <c r="B1" s="21"/>
      <c r="C1" s="21"/>
      <c r="D1" s="22"/>
    </row>
    <row r="2" spans="1:4" ht="16.5" x14ac:dyDescent="0.2">
      <c r="A2" s="24"/>
      <c r="B2" s="25"/>
      <c r="C2" s="24"/>
    </row>
    <row r="3" spans="1:4" s="27" customFormat="1" ht="14.25" x14ac:dyDescent="0.2">
      <c r="A3" s="26"/>
      <c r="B3" s="63" t="s">
        <v>29</v>
      </c>
      <c r="C3" s="26"/>
    </row>
    <row r="4" spans="1:4" s="27" customFormat="1" x14ac:dyDescent="0.2">
      <c r="A4" s="26"/>
      <c r="B4" s="64" t="s">
        <v>44</v>
      </c>
      <c r="C4" s="26"/>
    </row>
    <row r="5" spans="1:4" s="27" customFormat="1" ht="15" x14ac:dyDescent="0.2">
      <c r="A5" s="26"/>
      <c r="B5" s="30"/>
      <c r="C5" s="26"/>
    </row>
    <row r="6" spans="1:4" s="27" customFormat="1" ht="15.75" x14ac:dyDescent="0.25">
      <c r="A6" s="26"/>
      <c r="B6" s="28" t="s">
        <v>65</v>
      </c>
      <c r="C6" s="26"/>
    </row>
    <row r="7" spans="1:4" s="27" customFormat="1" ht="15.75" x14ac:dyDescent="0.25">
      <c r="A7" s="29"/>
      <c r="B7" s="30"/>
      <c r="C7" s="31"/>
    </row>
    <row r="8" spans="1:4" s="27" customFormat="1" ht="30" x14ac:dyDescent="0.2">
      <c r="A8" s="32"/>
      <c r="B8" s="30" t="s">
        <v>43</v>
      </c>
      <c r="C8" s="26"/>
    </row>
    <row r="9" spans="1:4" s="27" customFormat="1" ht="15" x14ac:dyDescent="0.2">
      <c r="A9" s="32"/>
      <c r="B9" s="30"/>
      <c r="C9" s="26"/>
    </row>
    <row r="10" spans="1:4" s="27" customFormat="1" ht="30" x14ac:dyDescent="0.2">
      <c r="A10" s="32"/>
      <c r="B10" s="30" t="s">
        <v>30</v>
      </c>
      <c r="C10" s="26"/>
    </row>
    <row r="11" spans="1:4" s="27" customFormat="1" ht="15" x14ac:dyDescent="0.2">
      <c r="A11" s="32"/>
      <c r="B11" s="30"/>
      <c r="C11" s="26"/>
    </row>
    <row r="12" spans="1:4" s="27" customFormat="1" ht="30" x14ac:dyDescent="0.2">
      <c r="A12" s="32"/>
      <c r="B12" s="30" t="s">
        <v>31</v>
      </c>
      <c r="C12" s="26"/>
    </row>
    <row r="13" spans="1:4" s="27" customFormat="1" ht="15" x14ac:dyDescent="0.2">
      <c r="A13" s="32"/>
      <c r="B13" s="30"/>
      <c r="C13" s="26"/>
    </row>
    <row r="14" spans="1:4" s="27" customFormat="1" ht="15.75" x14ac:dyDescent="0.25">
      <c r="A14" s="32"/>
      <c r="B14" s="28" t="s">
        <v>66</v>
      </c>
      <c r="C14" s="26"/>
    </row>
    <row r="15" spans="1:4" s="27" customFormat="1" ht="15" x14ac:dyDescent="0.2">
      <c r="A15" s="32"/>
      <c r="B15" s="97" t="s">
        <v>45</v>
      </c>
      <c r="C15" s="26"/>
    </row>
    <row r="16" spans="1:4" s="27" customFormat="1" ht="15" x14ac:dyDescent="0.2">
      <c r="A16" s="32"/>
      <c r="B16" s="33"/>
      <c r="C16" s="26"/>
    </row>
    <row r="17" spans="1:3" s="27" customFormat="1" ht="15" x14ac:dyDescent="0.2">
      <c r="A17" s="32"/>
      <c r="B17" s="106" t="s">
        <v>56</v>
      </c>
      <c r="C17" s="26"/>
    </row>
    <row r="18" spans="1:3" s="27" customFormat="1" ht="16.5" x14ac:dyDescent="0.2">
      <c r="A18" s="32"/>
      <c r="B18" s="34"/>
      <c r="C18" s="26"/>
    </row>
    <row r="19" spans="1:3" s="27" customFormat="1" ht="16.5" x14ac:dyDescent="0.2">
      <c r="A19" s="32"/>
      <c r="B19" s="34"/>
      <c r="C19" s="26"/>
    </row>
    <row r="20" spans="1:3" s="27" customFormat="1" ht="14.25" x14ac:dyDescent="0.2">
      <c r="A20" s="32"/>
      <c r="B20" s="35"/>
      <c r="C20" s="26"/>
    </row>
    <row r="21" spans="1:3" s="27" customFormat="1" ht="15" x14ac:dyDescent="0.25">
      <c r="A21" s="29"/>
      <c r="B21" s="35"/>
      <c r="C21" s="31"/>
    </row>
    <row r="22" spans="1:3" s="27" customFormat="1" ht="14.25" x14ac:dyDescent="0.2">
      <c r="A22" s="26"/>
      <c r="B22" s="36"/>
      <c r="C22" s="26"/>
    </row>
    <row r="23" spans="1:3" s="27" customFormat="1" ht="14.25" x14ac:dyDescent="0.2">
      <c r="A23" s="26"/>
      <c r="B23" s="36"/>
      <c r="C23" s="26"/>
    </row>
    <row r="24" spans="1:3" s="27" customFormat="1" ht="15.75" x14ac:dyDescent="0.25">
      <c r="A24" s="37"/>
      <c r="B24" s="38"/>
    </row>
    <row r="25" spans="1:3" s="27" customFormat="1" x14ac:dyDescent="0.2"/>
    <row r="26" spans="1:3" s="27" customFormat="1" ht="15" x14ac:dyDescent="0.25">
      <c r="A26" s="39"/>
      <c r="B26" s="40"/>
    </row>
    <row r="27" spans="1:3" s="27" customFormat="1" x14ac:dyDescent="0.2"/>
    <row r="28" spans="1:3" s="27" customFormat="1" ht="15" x14ac:dyDescent="0.25">
      <c r="A28" s="39"/>
      <c r="B28" s="40"/>
    </row>
    <row r="29" spans="1:3" s="27" customFormat="1" x14ac:dyDescent="0.2"/>
    <row r="30" spans="1:3" s="27" customFormat="1" ht="15" x14ac:dyDescent="0.25">
      <c r="A30" s="39"/>
      <c r="B30" s="41"/>
    </row>
    <row r="31" spans="1:3" s="27" customFormat="1" ht="14.25" x14ac:dyDescent="0.2">
      <c r="B31" s="42"/>
    </row>
    <row r="32" spans="1:3" s="27" customFormat="1" x14ac:dyDescent="0.2"/>
    <row r="33" s="27" customFormat="1" x14ac:dyDescent="0.2"/>
  </sheetData>
  <hyperlinks>
    <hyperlink ref="B4" r:id="rId1" xr:uid="{00000000-0004-0000-0300-000000000000}"/>
    <hyperlink ref="B15" r:id="rId2" xr:uid="{00000000-0004-0000-03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ARMcalculator</vt:lpstr>
      <vt:lpstr>Tabulated</vt:lpstr>
      <vt:lpstr>Help</vt:lpstr>
      <vt:lpstr>©</vt:lpstr>
      <vt:lpstr>ARMcalculator!fpdate</vt:lpstr>
      <vt:lpstr>Tabulated!fpdate</vt:lpstr>
      <vt:lpstr>ARMcalculator!Print_Titles</vt:lpstr>
      <vt:lpstr>Tabulated!Print_Titles</vt:lpstr>
      <vt:lpstr>ARMcalculator!term</vt:lpstr>
      <vt:lpstr>Tabulated!term</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Adjustable Rate Mortgage Calculator</dc:title>
  <dc:creator>Vertex42.com</dc:creator>
  <dc:description>(c) 2005-2018 Vertex42 LLC. All Rights Reserved.</dc:description>
  <cp:lastModifiedBy>Vertex42.com Templates</cp:lastModifiedBy>
  <cp:lastPrinted>2017-05-25T15:45:47Z</cp:lastPrinted>
  <dcterms:created xsi:type="dcterms:W3CDTF">2005-04-07T23:28:21Z</dcterms:created>
  <dcterms:modified xsi:type="dcterms:W3CDTF">2018-09-20T14:55:29Z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1.4.2</vt:lpwstr>
  </property>
  <property fmtid="{D5CDD505-2E9C-101B-9397-08002B2CF9AE}" pid="4" name="Source">
    <vt:lpwstr>https://www.vertex42.com/ExcelTemplates/arm-calculator.html</vt:lpwstr>
  </property>
</Properties>
</file>