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esktop\Edzel Work\EXCEL TEMPLATE\Cash Flow\"/>
    </mc:Choice>
  </mc:AlternateContent>
  <xr:revisionPtr revIDLastSave="0" documentId="13_ncr:1_{CA4B5118-F20B-41EC-9C18-52BA1093BB6C}" xr6:coauthVersionLast="36" xr6:coauthVersionMax="36" xr10:uidLastSave="{00000000-0000-0000-0000-000000000000}"/>
  <bookViews>
    <workbookView xWindow="0" yWindow="0" windowWidth="28800" windowHeight="12225" xr2:uid="{DE9B70CE-0B73-4374-AC30-1C2598D803DD}"/>
  </bookViews>
  <sheets>
    <sheet name="Cash Flow Statement" sheetId="1" r:id="rId1"/>
    <sheet name="Instruction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" i="1" l="1"/>
  <c r="H13" i="1"/>
  <c r="G13" i="1"/>
  <c r="Q14" i="1"/>
  <c r="P14" i="1"/>
  <c r="O14" i="1"/>
  <c r="N14" i="1"/>
  <c r="M14" i="1"/>
  <c r="L14" i="1"/>
  <c r="K14" i="1"/>
  <c r="J14" i="1"/>
  <c r="I14" i="1"/>
  <c r="H14" i="1"/>
  <c r="S14" i="1" s="1"/>
  <c r="G14" i="1"/>
  <c r="F14" i="1"/>
  <c r="S12" i="1"/>
  <c r="Q12" i="1"/>
  <c r="P12" i="1"/>
  <c r="O12" i="1"/>
  <c r="N12" i="1"/>
  <c r="M12" i="1"/>
  <c r="L12" i="1"/>
  <c r="K12" i="1"/>
  <c r="J12" i="1"/>
  <c r="I12" i="1"/>
  <c r="H12" i="1"/>
  <c r="G12" i="1"/>
  <c r="F12" i="1"/>
  <c r="S34" i="1"/>
  <c r="Q34" i="1"/>
  <c r="P34" i="1"/>
  <c r="O34" i="1"/>
  <c r="N34" i="1"/>
  <c r="M34" i="1"/>
  <c r="L34" i="1"/>
  <c r="K34" i="1"/>
  <c r="J34" i="1"/>
  <c r="I34" i="1"/>
  <c r="H34" i="1"/>
  <c r="G34" i="1"/>
  <c r="F34" i="1"/>
  <c r="S33" i="1"/>
  <c r="S32" i="1"/>
  <c r="S29" i="1"/>
  <c r="Q29" i="1"/>
  <c r="P29" i="1"/>
  <c r="O29" i="1"/>
  <c r="N29" i="1"/>
  <c r="M29" i="1"/>
  <c r="L29" i="1"/>
  <c r="K29" i="1"/>
  <c r="J29" i="1"/>
  <c r="I29" i="1"/>
  <c r="H29" i="1"/>
  <c r="G29" i="1"/>
  <c r="F29" i="1"/>
  <c r="S28" i="1"/>
  <c r="S27" i="1"/>
  <c r="S23" i="1"/>
  <c r="S22" i="1"/>
  <c r="S21" i="1"/>
  <c r="S20" i="1"/>
  <c r="S19" i="1"/>
  <c r="S18" i="1"/>
  <c r="Q24" i="1"/>
  <c r="P24" i="1"/>
  <c r="O24" i="1"/>
  <c r="N24" i="1"/>
  <c r="M24" i="1"/>
  <c r="L24" i="1"/>
  <c r="K24" i="1"/>
  <c r="J24" i="1"/>
  <c r="I24" i="1"/>
  <c r="H24" i="1"/>
  <c r="G24" i="1"/>
  <c r="F24" i="1"/>
  <c r="B9" i="1"/>
  <c r="F8" i="1" s="1"/>
  <c r="S24" i="1" l="1"/>
  <c r="J9" i="1"/>
  <c r="K9" i="1"/>
  <c r="L9" i="1"/>
  <c r="M9" i="1"/>
  <c r="N9" i="1"/>
  <c r="O9" i="1"/>
  <c r="H9" i="1"/>
  <c r="P9" i="1"/>
  <c r="G9" i="1"/>
  <c r="I9" i="1"/>
  <c r="Q9" i="1"/>
  <c r="F9" i="1"/>
  <c r="Q8" i="1"/>
  <c r="P8" i="1"/>
  <c r="O8" i="1"/>
  <c r="N8" i="1"/>
  <c r="M8" i="1"/>
  <c r="L8" i="1"/>
  <c r="K8" i="1"/>
  <c r="J8" i="1"/>
  <c r="I8" i="1"/>
  <c r="H8" i="1"/>
  <c r="G8" i="1"/>
</calcChain>
</file>

<file path=xl/sharedStrings.xml><?xml version="1.0" encoding="utf-8"?>
<sst xmlns="http://schemas.openxmlformats.org/spreadsheetml/2006/main" count="41" uniqueCount="37">
  <si>
    <r>
      <rPr>
        <b/>
        <sz val="26"/>
        <color theme="7" tint="-0.249977111117893"/>
        <rFont val="Century Gothic"/>
        <family val="2"/>
      </rPr>
      <t>Arcade Oil</t>
    </r>
    <r>
      <rPr>
        <b/>
        <sz val="26"/>
        <color theme="1"/>
        <rFont val="Century Gothic"/>
        <family val="2"/>
      </rPr>
      <t xml:space="preserve"> Corporation</t>
    </r>
  </si>
  <si>
    <r>
      <t xml:space="preserve">Prepared by: </t>
    </r>
    <r>
      <rPr>
        <b/>
        <sz val="11"/>
        <color theme="1"/>
        <rFont val="Century Gothic"/>
        <family val="2"/>
      </rPr>
      <t>Fred Meyer</t>
    </r>
  </si>
  <si>
    <t>Fiscal Year Begins:</t>
  </si>
  <si>
    <t>Net Increase(Decrease)</t>
  </si>
  <si>
    <t>Opening Cash Balance</t>
  </si>
  <si>
    <t>OPERATIONS</t>
  </si>
  <si>
    <t>In</t>
  </si>
  <si>
    <t>Cash from Operations</t>
  </si>
  <si>
    <t>Cash Sales</t>
  </si>
  <si>
    <t>New Current Borrowing</t>
  </si>
  <si>
    <t>Out</t>
  </si>
  <si>
    <t>Expenditures from Operations</t>
  </si>
  <si>
    <t>Cash Spending</t>
  </si>
  <si>
    <t>Bills Payment</t>
  </si>
  <si>
    <t>Net Cash from Operations</t>
  </si>
  <si>
    <t>TOTAL</t>
  </si>
  <si>
    <t>Yearly Total</t>
  </si>
  <si>
    <t>FINANCES</t>
  </si>
  <si>
    <t>Additional to Long-Term Debt</t>
  </si>
  <si>
    <t>Reductions in Long-Term Debt</t>
  </si>
  <si>
    <t>Net Cash from Finances</t>
  </si>
  <si>
    <t>INVESTMENTS</t>
  </si>
  <si>
    <t>Additions to Property, Plant and Equipment</t>
  </si>
  <si>
    <t>Purchase of Equipment</t>
  </si>
  <si>
    <t>Net Cash from Investments</t>
  </si>
  <si>
    <r>
      <t xml:space="preserve">Period: </t>
    </r>
    <r>
      <rPr>
        <b/>
        <sz val="11"/>
        <color theme="1"/>
        <rFont val="Century Gothic"/>
        <family val="2"/>
      </rPr>
      <t>October - December 2022</t>
    </r>
  </si>
  <si>
    <t>Closing Cash Balance</t>
  </si>
  <si>
    <t>QUARTERLY ENDING</t>
  </si>
  <si>
    <t>Cash Flow Tracker</t>
  </si>
  <si>
    <t>The following are instructions on how to use the template.</t>
  </si>
  <si>
    <t>1. Edit or add content like inserting rows and columns to the template.</t>
  </si>
  <si>
    <t>2. There are no locked-up cells for easier editing of cell names.</t>
  </si>
  <si>
    <t>3. All text or numbers in bold are auto-formulated.</t>
  </si>
  <si>
    <t>4. Red highlights in the cells are negative numbers. To remove the conditional formatting watch this</t>
  </si>
  <si>
    <t>video clip.</t>
  </si>
  <si>
    <t>5. Feel free to change any formula.</t>
  </si>
  <si>
    <t>Should you need assistance, please contact our Customer Support Team using the chat box found on the website.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</si>
</sst>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26"/>
      <color theme="1"/>
      <name val="Century Gothic"/>
      <family val="2"/>
    </font>
    <font>
      <b/>
      <sz val="11"/>
      <color theme="1"/>
      <name val="Century Gothic"/>
      <family val="2"/>
    </font>
    <font>
      <b/>
      <sz val="26"/>
      <color theme="7" tint="-0.249977111117893"/>
      <name val="Century Gothic"/>
      <family val="2"/>
    </font>
    <font>
      <b/>
      <sz val="18"/>
      <color theme="1"/>
      <name val="Century Gothic"/>
      <family val="2"/>
    </font>
    <font>
      <i/>
      <sz val="11"/>
      <color rgb="FF00B0F0"/>
      <name val="Century Gothic"/>
      <family val="2"/>
    </font>
    <font>
      <i/>
      <sz val="11"/>
      <color rgb="FFFF0000"/>
      <name val="Century Gothic"/>
      <family val="2"/>
    </font>
    <font>
      <b/>
      <sz val="18"/>
      <color theme="8" tint="-0.499984740745262"/>
      <name val="Century Gothic"/>
      <family val="2"/>
    </font>
    <font>
      <sz val="12"/>
      <color rgb="FF444444"/>
      <name val="Calibri"/>
      <family val="2"/>
      <scheme val="minor"/>
    </font>
    <font>
      <sz val="11"/>
      <color theme="1"/>
      <name val="Roboto"/>
    </font>
    <font>
      <u/>
      <sz val="11"/>
      <color rgb="FF0070C0"/>
      <name val="Roboto"/>
    </font>
    <font>
      <sz val="11"/>
      <color rgb="FF0070C0"/>
      <name val="Roboto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 style="double">
        <color theme="8" tint="-0.24994659260841701"/>
      </bottom>
      <diagonal/>
    </border>
    <border>
      <left/>
      <right style="dotted">
        <color auto="1"/>
      </right>
      <top/>
      <bottom style="thin">
        <color theme="8" tint="-0.24994659260841701"/>
      </bottom>
      <diagonal/>
    </border>
    <border>
      <left/>
      <right/>
      <top/>
      <bottom style="thin">
        <color theme="8" tint="-0.2499465926084170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dashDotDot">
        <color auto="1"/>
      </right>
      <top style="thin">
        <color auto="1"/>
      </top>
      <bottom style="thin">
        <color auto="1"/>
      </bottom>
      <diagonal/>
    </border>
    <border>
      <left style="dashDotDot">
        <color auto="1"/>
      </left>
      <right style="dashDotDot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dashDotDot">
        <color auto="1"/>
      </right>
      <top style="thin">
        <color auto="1"/>
      </top>
      <bottom/>
      <diagonal/>
    </border>
    <border>
      <left style="dashDotDot">
        <color auto="1"/>
      </left>
      <right style="dashDotDot">
        <color auto="1"/>
      </right>
      <top style="thin">
        <color auto="1"/>
      </top>
      <bottom/>
      <diagonal/>
    </border>
    <border>
      <left/>
      <right style="dotted">
        <color auto="1"/>
      </right>
      <top/>
      <bottom style="medium">
        <color theme="8" tint="-0.24994659260841701"/>
      </bottom>
      <diagonal/>
    </border>
    <border>
      <left/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/>
      <right/>
      <top/>
      <bottom style="medium">
        <color theme="8" tint="-0.24994659260841701"/>
      </bottom>
      <diagonal/>
    </border>
    <border>
      <left style="dotted">
        <color auto="1"/>
      </left>
      <right style="dotted">
        <color auto="1"/>
      </right>
      <top/>
      <bottom style="medium">
        <color theme="8" tint="-0.24994659260841701"/>
      </bottom>
      <diagonal/>
    </border>
    <border>
      <left style="dashDotDot">
        <color auto="1"/>
      </left>
      <right style="dashDotDot">
        <color auto="1"/>
      </right>
      <top/>
      <bottom style="medium">
        <color theme="8" tint="-0.2499465926084170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4" fillId="0" borderId="0" xfId="0" applyFont="1" applyAlignment="1"/>
    <xf numFmtId="0" fontId="4" fillId="0" borderId="0" xfId="0" applyFont="1"/>
    <xf numFmtId="0" fontId="4" fillId="0" borderId="0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right"/>
    </xf>
    <xf numFmtId="0" fontId="4" fillId="0" borderId="5" xfId="0" applyFont="1" applyBorder="1"/>
    <xf numFmtId="0" fontId="4" fillId="0" borderId="4" xfId="0" applyFont="1" applyBorder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9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44" fontId="2" fillId="0" borderId="10" xfId="1" applyFont="1" applyBorder="1" applyAlignment="1">
      <alignment horizontal="right"/>
    </xf>
    <xf numFmtId="44" fontId="2" fillId="0" borderId="13" xfId="1" applyFont="1" applyBorder="1" applyAlignment="1">
      <alignment horizontal="right"/>
    </xf>
    <xf numFmtId="44" fontId="2" fillId="0" borderId="10" xfId="1" applyFont="1" applyBorder="1" applyAlignment="1"/>
    <xf numFmtId="44" fontId="2" fillId="0" borderId="13" xfId="1" applyFont="1" applyBorder="1" applyAlignment="1"/>
    <xf numFmtId="44" fontId="4" fillId="0" borderId="10" xfId="0" applyNumberFormat="1" applyFont="1" applyBorder="1" applyAlignment="1">
      <alignment horizontal="right"/>
    </xf>
    <xf numFmtId="44" fontId="4" fillId="0" borderId="10" xfId="1" applyFont="1" applyBorder="1" applyAlignment="1">
      <alignment horizontal="right"/>
    </xf>
    <xf numFmtId="44" fontId="4" fillId="0" borderId="13" xfId="1" applyFont="1" applyBorder="1" applyAlignment="1">
      <alignment horizontal="right"/>
    </xf>
    <xf numFmtId="44" fontId="4" fillId="0" borderId="8" xfId="1" applyFont="1" applyBorder="1" applyAlignment="1">
      <alignment horizontal="right"/>
    </xf>
    <xf numFmtId="44" fontId="4" fillId="2" borderId="19" xfId="0" applyNumberFormat="1" applyFont="1" applyFill="1" applyBorder="1" applyAlignment="1">
      <alignment horizontal="right"/>
    </xf>
    <xf numFmtId="44" fontId="4" fillId="2" borderId="19" xfId="1" applyFont="1" applyFill="1" applyBorder="1" applyAlignment="1">
      <alignment horizontal="right"/>
    </xf>
    <xf numFmtId="44" fontId="4" fillId="2" borderId="18" xfId="1" applyFont="1" applyFill="1" applyBorder="1" applyAlignment="1">
      <alignment horizontal="right"/>
    </xf>
    <xf numFmtId="44" fontId="4" fillId="0" borderId="16" xfId="1" applyFont="1" applyBorder="1" applyAlignment="1">
      <alignment horizontal="right"/>
    </xf>
    <xf numFmtId="44" fontId="4" fillId="0" borderId="8" xfId="0" applyNumberFormat="1" applyFont="1" applyBorder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44" fontId="4" fillId="0" borderId="0" xfId="0" applyNumberFormat="1" applyFont="1"/>
    <xf numFmtId="0" fontId="2" fillId="0" borderId="0" xfId="0" applyFont="1"/>
    <xf numFmtId="0" fontId="4" fillId="0" borderId="0" xfId="0" applyFont="1" applyAlignment="1">
      <alignment horizontal="left" vertical="center"/>
    </xf>
    <xf numFmtId="0" fontId="2" fillId="0" borderId="6" xfId="0" applyFont="1" applyBorder="1" applyAlignment="1">
      <alignment horizontal="left" wrapText="1" indent="1"/>
    </xf>
    <xf numFmtId="0" fontId="2" fillId="0" borderId="9" xfId="0" applyFont="1" applyBorder="1" applyAlignment="1">
      <alignment horizontal="left" wrapText="1" indent="1"/>
    </xf>
    <xf numFmtId="0" fontId="2" fillId="0" borderId="11" xfId="0" applyFont="1" applyBorder="1" applyAlignment="1">
      <alignment horizontal="left" indent="1"/>
    </xf>
    <xf numFmtId="0" fontId="2" fillId="0" borderId="12" xfId="0" applyFont="1" applyBorder="1" applyAlignment="1">
      <alignment horizontal="left" indent="1"/>
    </xf>
    <xf numFmtId="0" fontId="2" fillId="2" borderId="17" xfId="0" applyFont="1" applyFill="1" applyBorder="1" applyAlignment="1">
      <alignment horizontal="left" indent="1"/>
    </xf>
    <xf numFmtId="0" fontId="2" fillId="2" borderId="14" xfId="0" applyFont="1" applyFill="1" applyBorder="1" applyAlignment="1">
      <alignment horizontal="left" indent="1"/>
    </xf>
    <xf numFmtId="0" fontId="2" fillId="2" borderId="17" xfId="0" applyFont="1" applyFill="1" applyBorder="1" applyAlignment="1">
      <alignment horizontal="left"/>
    </xf>
    <xf numFmtId="0" fontId="4" fillId="2" borderId="17" xfId="0" applyFont="1" applyFill="1" applyBorder="1" applyAlignment="1">
      <alignment horizontal="left"/>
    </xf>
    <xf numFmtId="0" fontId="4" fillId="2" borderId="14" xfId="0" applyFont="1" applyFill="1" applyBorder="1" applyAlignment="1">
      <alignment horizontal="left"/>
    </xf>
    <xf numFmtId="0" fontId="2" fillId="0" borderId="6" xfId="0" applyFont="1" applyBorder="1" applyAlignment="1">
      <alignment horizontal="left" indent="1"/>
    </xf>
    <xf numFmtId="0" fontId="2" fillId="0" borderId="9" xfId="0" applyFont="1" applyBorder="1" applyAlignment="1">
      <alignment horizontal="left" indent="1"/>
    </xf>
    <xf numFmtId="0" fontId="3" fillId="0" borderId="0" xfId="0" applyFont="1" applyBorder="1" applyAlignment="1">
      <alignment horizontal="left" indent="7"/>
    </xf>
    <xf numFmtId="0" fontId="3" fillId="0" borderId="1" xfId="0" applyFont="1" applyBorder="1" applyAlignment="1">
      <alignment horizontal="left" indent="7"/>
    </xf>
    <xf numFmtId="14" fontId="10" fillId="0" borderId="5" xfId="0" applyNumberFormat="1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5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9525</xdr:rowOff>
    </xdr:from>
    <xdr:to>
      <xdr:col>1</xdr:col>
      <xdr:colOff>31666</xdr:colOff>
      <xdr:row>1</xdr:row>
      <xdr:rowOff>390525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F955C0-BC54-43E1-A48F-D035C0952F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9525"/>
          <a:ext cx="555540" cy="561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029825" cy="4305300"/>
    <xdr:pic>
      <xdr:nvPicPr>
        <xdr:cNvPr id="2" name="image1.jpg">
          <a:extLst>
            <a:ext uri="{FF2B5EF4-FFF2-40B4-BE49-F238E27FC236}">
              <a16:creationId xmlns:a16="http://schemas.microsoft.com/office/drawing/2014/main" id="{D4496234-7D61-4B70-BC41-184AB2576DF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3053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3" name="image1.jpg">
          <a:extLst>
            <a:ext uri="{FF2B5EF4-FFF2-40B4-BE49-F238E27FC236}">
              <a16:creationId xmlns:a16="http://schemas.microsoft.com/office/drawing/2014/main" id="{4597F55C-84CB-4C2D-AE12-69C91652A98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4" name="image1.jpg">
          <a:extLst>
            <a:ext uri="{FF2B5EF4-FFF2-40B4-BE49-F238E27FC236}">
              <a16:creationId xmlns:a16="http://schemas.microsoft.com/office/drawing/2014/main" id="{51136CB0-8F8D-4B4E-A839-0C7E732833C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95775"/>
    <xdr:pic>
      <xdr:nvPicPr>
        <xdr:cNvPr id="5" name="image1.jpg">
          <a:extLst>
            <a:ext uri="{FF2B5EF4-FFF2-40B4-BE49-F238E27FC236}">
              <a16:creationId xmlns:a16="http://schemas.microsoft.com/office/drawing/2014/main" id="{B78A38FC-4670-4EFB-A8A7-8E6BDCF2268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957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6" name="image1.jpg">
          <a:extLst>
            <a:ext uri="{FF2B5EF4-FFF2-40B4-BE49-F238E27FC236}">
              <a16:creationId xmlns:a16="http://schemas.microsoft.com/office/drawing/2014/main" id="{EE1301F0-76A7-4F5C-AC1B-1CC6153F6F4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7" name="image1.jpg">
          <a:extLst>
            <a:ext uri="{FF2B5EF4-FFF2-40B4-BE49-F238E27FC236}">
              <a16:creationId xmlns:a16="http://schemas.microsoft.com/office/drawing/2014/main" id="{99A37421-35AA-4187-94BA-144064527EA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57675"/>
    <xdr:pic>
      <xdr:nvPicPr>
        <xdr:cNvPr id="8" name="image1.jpg">
          <a:extLst>
            <a:ext uri="{FF2B5EF4-FFF2-40B4-BE49-F238E27FC236}">
              <a16:creationId xmlns:a16="http://schemas.microsoft.com/office/drawing/2014/main" id="{0002C4F3-BFE4-45CC-BCBA-5DF6FB0CE81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576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57675"/>
    <xdr:pic>
      <xdr:nvPicPr>
        <xdr:cNvPr id="9" name="image1.jpg">
          <a:extLst>
            <a:ext uri="{FF2B5EF4-FFF2-40B4-BE49-F238E27FC236}">
              <a16:creationId xmlns:a16="http://schemas.microsoft.com/office/drawing/2014/main" id="{426C4AC0-4A39-4E2F-A362-F8FDDF89854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576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0" name="image1.jpg">
          <a:extLst>
            <a:ext uri="{FF2B5EF4-FFF2-40B4-BE49-F238E27FC236}">
              <a16:creationId xmlns:a16="http://schemas.microsoft.com/office/drawing/2014/main" id="{A61E3933-5457-466C-9D2C-1BAA640588F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1" name="image1.jpg">
          <a:extLst>
            <a:ext uri="{FF2B5EF4-FFF2-40B4-BE49-F238E27FC236}">
              <a16:creationId xmlns:a16="http://schemas.microsoft.com/office/drawing/2014/main" id="{D74AC122-D3BF-4421-95C0-6B61680B87A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2" name="image1.jpg">
          <a:extLst>
            <a:ext uri="{FF2B5EF4-FFF2-40B4-BE49-F238E27FC236}">
              <a16:creationId xmlns:a16="http://schemas.microsoft.com/office/drawing/2014/main" id="{BDFB88C4-9951-4194-9A7A-193C0C43091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3" name="image1.jpg">
          <a:extLst>
            <a:ext uri="{FF2B5EF4-FFF2-40B4-BE49-F238E27FC236}">
              <a16:creationId xmlns:a16="http://schemas.microsoft.com/office/drawing/2014/main" id="{D6C964D8-B6E4-4403-BAAE-0FA9013A828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86250"/>
    <xdr:pic>
      <xdr:nvPicPr>
        <xdr:cNvPr id="14" name="image1.jpg">
          <a:extLst>
            <a:ext uri="{FF2B5EF4-FFF2-40B4-BE49-F238E27FC236}">
              <a16:creationId xmlns:a16="http://schemas.microsoft.com/office/drawing/2014/main" id="{A44B6A43-6A29-417D-B4F8-FA0FE68678F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862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5" name="image1.jpg">
          <a:extLst>
            <a:ext uri="{FF2B5EF4-FFF2-40B4-BE49-F238E27FC236}">
              <a16:creationId xmlns:a16="http://schemas.microsoft.com/office/drawing/2014/main" id="{0F8030D3-FE2C-452E-BB68-6CC2F77CC35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6" name="image1.jpg">
          <a:extLst>
            <a:ext uri="{FF2B5EF4-FFF2-40B4-BE49-F238E27FC236}">
              <a16:creationId xmlns:a16="http://schemas.microsoft.com/office/drawing/2014/main" id="{5E4B664A-A957-4683-A254-869237E1DB9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86250"/>
    <xdr:pic>
      <xdr:nvPicPr>
        <xdr:cNvPr id="17" name="image1.jpg">
          <a:extLst>
            <a:ext uri="{FF2B5EF4-FFF2-40B4-BE49-F238E27FC236}">
              <a16:creationId xmlns:a16="http://schemas.microsoft.com/office/drawing/2014/main" id="{DDEFE245-63AB-496D-A92D-6B5526C8889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862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8" name="image1.jpg">
          <a:extLst>
            <a:ext uri="{FF2B5EF4-FFF2-40B4-BE49-F238E27FC236}">
              <a16:creationId xmlns:a16="http://schemas.microsoft.com/office/drawing/2014/main" id="{271EC62A-8B53-4ED8-8A3B-5945D938940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9" name="image1.jpg">
          <a:extLst>
            <a:ext uri="{FF2B5EF4-FFF2-40B4-BE49-F238E27FC236}">
              <a16:creationId xmlns:a16="http://schemas.microsoft.com/office/drawing/2014/main" id="{A96741A1-ED61-4B7F-94A7-5C4E4BDED91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loom.com/share/62e94984fa90440a885a21a667ec97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489A-DC66-467A-9B09-20BEEBE096AC}">
  <dimension ref="A1:T34"/>
  <sheetViews>
    <sheetView showGridLines="0" tabSelected="1" topLeftCell="A18" workbookViewId="0">
      <selection activeCell="I33" sqref="I33"/>
    </sheetView>
  </sheetViews>
  <sheetFormatPr defaultRowHeight="16.5" x14ac:dyDescent="0.3"/>
  <cols>
    <col min="1" max="1" width="9.140625" style="3"/>
    <col min="2" max="2" width="10.28515625" style="1" customWidth="1"/>
    <col min="3" max="3" width="9.140625" style="1"/>
    <col min="4" max="4" width="13.5703125" style="1" customWidth="1"/>
    <col min="5" max="5" width="9.140625" style="3"/>
    <col min="6" max="17" width="17.7109375" style="3" customWidth="1"/>
    <col min="18" max="18" width="13.85546875" style="3" customWidth="1"/>
    <col min="19" max="19" width="15.5703125" style="3" customWidth="1"/>
    <col min="20" max="16384" width="9.140625" style="3"/>
  </cols>
  <sheetData>
    <row r="1" spans="1:20" s="2" customFormat="1" ht="14.25" x14ac:dyDescent="0.2">
      <c r="A1" s="47" t="s">
        <v>0</v>
      </c>
      <c r="B1" s="47"/>
      <c r="C1" s="47"/>
      <c r="D1" s="47"/>
      <c r="E1" s="47"/>
      <c r="F1" s="47"/>
      <c r="G1" s="47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s="2" customFormat="1" ht="32.25" customHeight="1" thickBot="1" x14ac:dyDescent="0.25">
      <c r="A2" s="48"/>
      <c r="B2" s="48"/>
      <c r="C2" s="48"/>
      <c r="D2" s="48"/>
      <c r="E2" s="48"/>
      <c r="F2" s="48"/>
      <c r="G2" s="48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15" thickTop="1" x14ac:dyDescent="0.2">
      <c r="B3" s="3"/>
      <c r="C3" s="3"/>
      <c r="D3" s="3"/>
    </row>
    <row r="4" spans="1:20" x14ac:dyDescent="0.3">
      <c r="B4" s="1" t="s">
        <v>1</v>
      </c>
      <c r="C4" s="3"/>
      <c r="D4" s="3"/>
    </row>
    <row r="5" spans="1:20" x14ac:dyDescent="0.3">
      <c r="B5" s="1" t="s">
        <v>25</v>
      </c>
      <c r="C5" s="3"/>
      <c r="D5" s="3"/>
    </row>
    <row r="6" spans="1:20" ht="15.75" customHeight="1" x14ac:dyDescent="0.2">
      <c r="B6" s="3" t="s">
        <v>28</v>
      </c>
      <c r="C6" s="3"/>
      <c r="D6" s="3"/>
    </row>
    <row r="7" spans="1:20" ht="15" customHeight="1" x14ac:dyDescent="0.2">
      <c r="B7" s="3"/>
      <c r="C7" s="3"/>
      <c r="D7" s="3"/>
    </row>
    <row r="8" spans="1:20" ht="39.75" customHeight="1" x14ac:dyDescent="0.2">
      <c r="B8" s="6" t="s">
        <v>2</v>
      </c>
      <c r="C8" s="3"/>
      <c r="D8" s="3"/>
      <c r="F8" s="8" t="str">
        <f ca="1">UPPER(TEXT($B$9,"mmm"))</f>
        <v>OCT</v>
      </c>
      <c r="G8" s="8" t="str">
        <f ca="1">UPPER(TEXT(EOMONTH($B$9,1),"mmm"))</f>
        <v>NOV</v>
      </c>
      <c r="H8" s="8" t="str">
        <f ca="1">UPPER(TEXT(EOMONTH($B$9,2),"mmm"))</f>
        <v>DEC</v>
      </c>
      <c r="I8" s="8" t="str">
        <f ca="1">UPPER(TEXT(EOMONTH($B$9,3),"mmm"))</f>
        <v>JAN</v>
      </c>
      <c r="J8" s="8" t="str">
        <f ca="1">UPPER(TEXT(EOMONTH($B$9,4),"mmm"))</f>
        <v>FEB</v>
      </c>
      <c r="K8" s="8" t="str">
        <f ca="1">UPPER(TEXT(EOMONTH($B$9,5),"mmm"))</f>
        <v>MAR</v>
      </c>
      <c r="L8" s="8" t="str">
        <f ca="1">UPPER(TEXT(EOMONTH($B$9,6),"mmm"))</f>
        <v>APR</v>
      </c>
      <c r="M8" s="8" t="str">
        <f ca="1">UPPER(TEXT(EOMONTH($B$9,7),"mmm"))</f>
        <v>MAY</v>
      </c>
      <c r="N8" s="8" t="str">
        <f ca="1">UPPER(TEXT(EOMONTH($B$9,8),"mmm"))</f>
        <v>JUN</v>
      </c>
      <c r="O8" s="8" t="str">
        <f ca="1">UPPER(TEXT(EOMONTH($B$9,9),"mmm"))</f>
        <v>JUL</v>
      </c>
      <c r="P8" s="8" t="str">
        <f ca="1">UPPER(TEXT(EOMONTH($B$9,10),"mmm"))</f>
        <v>AUG</v>
      </c>
      <c r="Q8" s="8" t="str">
        <f ca="1">UPPER(TEXT(EOMONTH($B$9,11),"mmm"))</f>
        <v>SEP</v>
      </c>
      <c r="R8" s="7"/>
      <c r="S8" s="14" t="s">
        <v>15</v>
      </c>
    </row>
    <row r="9" spans="1:20" ht="17.25" thickBot="1" x14ac:dyDescent="0.35">
      <c r="A9" s="10"/>
      <c r="B9" s="49">
        <f ca="1">DATE(YEAR(TODAY()),10,1)</f>
        <v>44835</v>
      </c>
      <c r="C9" s="49"/>
      <c r="D9" s="10"/>
      <c r="E9" s="11"/>
      <c r="F9" s="9" t="str">
        <f ca="1">UPPER(TEXT($B$9,"YY"))</f>
        <v>22</v>
      </c>
      <c r="G9" s="9" t="str">
        <f t="shared" ref="G9:Q9" ca="1" si="0">UPPER(TEXT($B$9,"YY"))</f>
        <v>22</v>
      </c>
      <c r="H9" s="9" t="str">
        <f t="shared" ca="1" si="0"/>
        <v>22</v>
      </c>
      <c r="I9" s="9" t="str">
        <f t="shared" ca="1" si="0"/>
        <v>22</v>
      </c>
      <c r="J9" s="9" t="str">
        <f t="shared" ca="1" si="0"/>
        <v>22</v>
      </c>
      <c r="K9" s="9" t="str">
        <f t="shared" ca="1" si="0"/>
        <v>22</v>
      </c>
      <c r="L9" s="9" t="str">
        <f t="shared" ca="1" si="0"/>
        <v>22</v>
      </c>
      <c r="M9" s="9" t="str">
        <f t="shared" ca="1" si="0"/>
        <v>22</v>
      </c>
      <c r="N9" s="9" t="str">
        <f t="shared" ca="1" si="0"/>
        <v>22</v>
      </c>
      <c r="O9" s="9" t="str">
        <f t="shared" ca="1" si="0"/>
        <v>22</v>
      </c>
      <c r="P9" s="9" t="str">
        <f t="shared" ca="1" si="0"/>
        <v>22</v>
      </c>
      <c r="Q9" s="9" t="str">
        <f t="shared" ca="1" si="0"/>
        <v>22</v>
      </c>
      <c r="S9" s="15" t="s">
        <v>16</v>
      </c>
    </row>
    <row r="10" spans="1:20" ht="15" thickTop="1" x14ac:dyDescent="0.2">
      <c r="B10" s="3"/>
      <c r="C10" s="3"/>
      <c r="D10" s="3"/>
    </row>
    <row r="11" spans="1:20" ht="14.25" x14ac:dyDescent="0.2">
      <c r="B11" s="35" t="s">
        <v>27</v>
      </c>
      <c r="C11" s="35"/>
      <c r="D11" s="35"/>
    </row>
    <row r="12" spans="1:20" x14ac:dyDescent="0.3">
      <c r="B12" s="50" t="s">
        <v>3</v>
      </c>
      <c r="C12" s="50"/>
      <c r="D12" s="51"/>
      <c r="F12" s="28">
        <f>SUM(F24,F29,F34)</f>
        <v>301322</v>
      </c>
      <c r="G12" s="23">
        <f t="shared" ref="G12:Q12" si="1">SUM(G24,G29,G34)</f>
        <v>251283</v>
      </c>
      <c r="H12" s="23">
        <f t="shared" si="1"/>
        <v>332124</v>
      </c>
      <c r="I12" s="23">
        <f t="shared" si="1"/>
        <v>0</v>
      </c>
      <c r="J12" s="23">
        <f t="shared" si="1"/>
        <v>0</v>
      </c>
      <c r="K12" s="23">
        <f t="shared" si="1"/>
        <v>0</v>
      </c>
      <c r="L12" s="23">
        <f t="shared" si="1"/>
        <v>0</v>
      </c>
      <c r="M12" s="23">
        <f t="shared" si="1"/>
        <v>0</v>
      </c>
      <c r="N12" s="23">
        <f t="shared" si="1"/>
        <v>0</v>
      </c>
      <c r="O12" s="23">
        <f t="shared" si="1"/>
        <v>0</v>
      </c>
      <c r="P12" s="23">
        <f t="shared" si="1"/>
        <v>0</v>
      </c>
      <c r="Q12" s="23">
        <f t="shared" si="1"/>
        <v>0</v>
      </c>
      <c r="R12" s="33"/>
      <c r="S12" s="23">
        <f>SUM(F12:Q12)</f>
        <v>884729</v>
      </c>
    </row>
    <row r="13" spans="1:20" x14ac:dyDescent="0.3">
      <c r="B13" s="52" t="s">
        <v>4</v>
      </c>
      <c r="C13" s="53"/>
      <c r="D13" s="54"/>
      <c r="F13" s="27">
        <v>0</v>
      </c>
      <c r="G13" s="27">
        <f>F14</f>
        <v>301322</v>
      </c>
      <c r="H13" s="27">
        <f>G14</f>
        <v>552605</v>
      </c>
      <c r="I13" s="27"/>
      <c r="J13" s="27"/>
      <c r="K13" s="27"/>
      <c r="L13" s="27"/>
      <c r="M13" s="27"/>
      <c r="N13" s="27"/>
      <c r="O13" s="27"/>
      <c r="P13" s="27"/>
      <c r="Q13" s="27"/>
      <c r="R13" s="33"/>
      <c r="S13" s="27">
        <f>SUM(F13:Q13)</f>
        <v>853927</v>
      </c>
    </row>
    <row r="14" spans="1:20" ht="17.25" thickBot="1" x14ac:dyDescent="0.35">
      <c r="B14" s="42" t="s">
        <v>26</v>
      </c>
      <c r="C14" s="43"/>
      <c r="D14" s="44"/>
      <c r="F14" s="26">
        <f>SUM(F12:F13)</f>
        <v>301322</v>
      </c>
      <c r="G14" s="26">
        <f t="shared" ref="G14:Q14" si="2">SUM(G12:G13)</f>
        <v>552605</v>
      </c>
      <c r="H14" s="26">
        <f t="shared" si="2"/>
        <v>884729</v>
      </c>
      <c r="I14" s="26">
        <f t="shared" si="2"/>
        <v>0</v>
      </c>
      <c r="J14" s="26">
        <f t="shared" si="2"/>
        <v>0</v>
      </c>
      <c r="K14" s="26">
        <f t="shared" si="2"/>
        <v>0</v>
      </c>
      <c r="L14" s="26">
        <f t="shared" si="2"/>
        <v>0</v>
      </c>
      <c r="M14" s="26">
        <f t="shared" si="2"/>
        <v>0</v>
      </c>
      <c r="N14" s="26">
        <f t="shared" si="2"/>
        <v>0</v>
      </c>
      <c r="O14" s="26">
        <f t="shared" si="2"/>
        <v>0</v>
      </c>
      <c r="P14" s="26">
        <f t="shared" si="2"/>
        <v>0</v>
      </c>
      <c r="Q14" s="26">
        <f t="shared" si="2"/>
        <v>0</v>
      </c>
      <c r="R14" s="33"/>
      <c r="S14" s="26">
        <f>SUM(F14:Q14)</f>
        <v>1738656</v>
      </c>
    </row>
    <row r="15" spans="1:20" ht="14.25" x14ac:dyDescent="0.2">
      <c r="B15" s="3"/>
      <c r="C15" s="3"/>
      <c r="D15" s="3"/>
    </row>
    <row r="16" spans="1:20" ht="14.25" x14ac:dyDescent="0.2">
      <c r="B16" s="3"/>
      <c r="C16" s="3"/>
      <c r="D16" s="3"/>
    </row>
    <row r="17" spans="1:19" ht="19.5" customHeight="1" x14ac:dyDescent="0.2">
      <c r="B17" s="35" t="s">
        <v>5</v>
      </c>
      <c r="C17" s="35"/>
      <c r="D17" s="35"/>
    </row>
    <row r="18" spans="1:19" x14ac:dyDescent="0.3">
      <c r="A18" s="12" t="s">
        <v>6</v>
      </c>
      <c r="B18" s="45" t="s">
        <v>7</v>
      </c>
      <c r="C18" s="45"/>
      <c r="D18" s="46"/>
      <c r="F18" s="16">
        <v>67891</v>
      </c>
      <c r="G18" s="16">
        <v>55126</v>
      </c>
      <c r="H18" s="16">
        <v>53126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33"/>
      <c r="S18" s="20">
        <f>SUM(F18:Q18)</f>
        <v>176143</v>
      </c>
    </row>
    <row r="19" spans="1:19" x14ac:dyDescent="0.3">
      <c r="B19" s="45" t="s">
        <v>8</v>
      </c>
      <c r="C19" s="45"/>
      <c r="D19" s="46"/>
      <c r="F19" s="16">
        <v>28172</v>
      </c>
      <c r="G19" s="16">
        <v>23156</v>
      </c>
      <c r="H19" s="16">
        <v>24310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33"/>
      <c r="S19" s="21">
        <f t="shared" ref="S19:S23" si="3">SUM(F19:Q19)</f>
        <v>75638</v>
      </c>
    </row>
    <row r="20" spans="1:19" x14ac:dyDescent="0.3">
      <c r="B20" s="45" t="s">
        <v>9</v>
      </c>
      <c r="C20" s="45"/>
      <c r="D20" s="46"/>
      <c r="F20" s="16">
        <v>24512</v>
      </c>
      <c r="G20" s="16">
        <v>19871</v>
      </c>
      <c r="H20" s="16">
        <v>19120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33"/>
      <c r="S20" s="21">
        <f t="shared" si="3"/>
        <v>63503</v>
      </c>
    </row>
    <row r="21" spans="1:19" x14ac:dyDescent="0.3">
      <c r="A21" s="13" t="s">
        <v>10</v>
      </c>
      <c r="B21" s="45" t="s">
        <v>11</v>
      </c>
      <c r="C21" s="45"/>
      <c r="D21" s="46"/>
      <c r="F21" s="16">
        <v>21661</v>
      </c>
      <c r="G21" s="16">
        <v>26771</v>
      </c>
      <c r="H21" s="16">
        <v>26710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33"/>
      <c r="S21" s="21">
        <f t="shared" si="3"/>
        <v>75142</v>
      </c>
    </row>
    <row r="22" spans="1:19" x14ac:dyDescent="0.3">
      <c r="B22" s="45" t="s">
        <v>12</v>
      </c>
      <c r="C22" s="45"/>
      <c r="D22" s="46"/>
      <c r="F22" s="16">
        <v>17889</v>
      </c>
      <c r="G22" s="16">
        <v>20001</v>
      </c>
      <c r="H22" s="16">
        <v>21351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33"/>
      <c r="S22" s="21">
        <f t="shared" si="3"/>
        <v>59241</v>
      </c>
    </row>
    <row r="23" spans="1:19" x14ac:dyDescent="0.3">
      <c r="B23" s="38" t="s">
        <v>13</v>
      </c>
      <c r="C23" s="38"/>
      <c r="D23" s="39"/>
      <c r="F23" s="17">
        <v>18717</v>
      </c>
      <c r="G23" s="17">
        <v>15617</v>
      </c>
      <c r="H23" s="17">
        <v>18901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33"/>
      <c r="S23" s="22">
        <f t="shared" si="3"/>
        <v>53235</v>
      </c>
    </row>
    <row r="24" spans="1:19" ht="17.25" thickBot="1" x14ac:dyDescent="0.35">
      <c r="B24" s="40" t="s">
        <v>14</v>
      </c>
      <c r="C24" s="40"/>
      <c r="D24" s="41"/>
      <c r="F24" s="24">
        <f>SUM(F18:F20)-SUM(F21:F23)</f>
        <v>62308</v>
      </c>
      <c r="G24" s="25">
        <f t="shared" ref="G24:S24" si="4">SUM(G18:G20)-SUM(G21:G23)</f>
        <v>35764</v>
      </c>
      <c r="H24" s="25">
        <f t="shared" si="4"/>
        <v>29594</v>
      </c>
      <c r="I24" s="25">
        <f t="shared" si="4"/>
        <v>0</v>
      </c>
      <c r="J24" s="25">
        <f t="shared" si="4"/>
        <v>0</v>
      </c>
      <c r="K24" s="25">
        <f t="shared" si="4"/>
        <v>0</v>
      </c>
      <c r="L24" s="25">
        <f t="shared" si="4"/>
        <v>0</v>
      </c>
      <c r="M24" s="25">
        <f t="shared" si="4"/>
        <v>0</v>
      </c>
      <c r="N24" s="25">
        <f t="shared" si="4"/>
        <v>0</v>
      </c>
      <c r="O24" s="25">
        <f t="shared" si="4"/>
        <v>0</v>
      </c>
      <c r="P24" s="25">
        <f t="shared" si="4"/>
        <v>0</v>
      </c>
      <c r="Q24" s="25">
        <f t="shared" si="4"/>
        <v>0</v>
      </c>
      <c r="R24" s="33"/>
      <c r="S24" s="25">
        <f t="shared" si="4"/>
        <v>127666</v>
      </c>
    </row>
    <row r="25" spans="1:19" x14ac:dyDescent="0.3">
      <c r="B25" s="34"/>
      <c r="C25" s="34"/>
      <c r="D25" s="34"/>
    </row>
    <row r="26" spans="1:19" ht="19.5" customHeight="1" x14ac:dyDescent="0.2">
      <c r="B26" s="35" t="s">
        <v>17</v>
      </c>
      <c r="C26" s="35"/>
      <c r="D26" s="35"/>
    </row>
    <row r="27" spans="1:19" x14ac:dyDescent="0.3">
      <c r="A27" s="12" t="s">
        <v>6</v>
      </c>
      <c r="B27" s="45" t="s">
        <v>18</v>
      </c>
      <c r="C27" s="45"/>
      <c r="D27" s="46"/>
      <c r="F27" s="16">
        <v>112901</v>
      </c>
      <c r="G27" s="16">
        <v>121881</v>
      </c>
      <c r="H27" s="16">
        <v>123901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33"/>
      <c r="S27" s="20">
        <f>SUM(F27:Q27)</f>
        <v>358683</v>
      </c>
    </row>
    <row r="28" spans="1:19" x14ac:dyDescent="0.3">
      <c r="A28" s="13" t="s">
        <v>10</v>
      </c>
      <c r="B28" s="38" t="s">
        <v>19</v>
      </c>
      <c r="C28" s="38"/>
      <c r="D28" s="39"/>
      <c r="F28" s="17">
        <v>17717</v>
      </c>
      <c r="G28" s="17">
        <v>13551</v>
      </c>
      <c r="H28" s="17">
        <v>19221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33"/>
      <c r="S28" s="22">
        <f t="shared" ref="S28" si="5">SUM(F28:Q28)</f>
        <v>50489</v>
      </c>
    </row>
    <row r="29" spans="1:19" ht="17.25" thickBot="1" x14ac:dyDescent="0.35">
      <c r="B29" s="40" t="s">
        <v>20</v>
      </c>
      <c r="C29" s="40"/>
      <c r="D29" s="41"/>
      <c r="F29" s="24">
        <f>SUM(F27)-SUM(F28)</f>
        <v>95184</v>
      </c>
      <c r="G29" s="25">
        <f t="shared" ref="G29:S29" si="6">SUM(G27)-SUM(G28)</f>
        <v>108330</v>
      </c>
      <c r="H29" s="25">
        <f t="shared" si="6"/>
        <v>104680</v>
      </c>
      <c r="I29" s="25">
        <f t="shared" si="6"/>
        <v>0</v>
      </c>
      <c r="J29" s="25">
        <f t="shared" si="6"/>
        <v>0</v>
      </c>
      <c r="K29" s="25">
        <f t="shared" si="6"/>
        <v>0</v>
      </c>
      <c r="L29" s="25">
        <f t="shared" si="6"/>
        <v>0</v>
      </c>
      <c r="M29" s="25">
        <f t="shared" si="6"/>
        <v>0</v>
      </c>
      <c r="N29" s="25">
        <f t="shared" si="6"/>
        <v>0</v>
      </c>
      <c r="O29" s="25">
        <f t="shared" si="6"/>
        <v>0</v>
      </c>
      <c r="P29" s="25">
        <f t="shared" si="6"/>
        <v>0</v>
      </c>
      <c r="Q29" s="25">
        <f t="shared" si="6"/>
        <v>0</v>
      </c>
      <c r="R29" s="33"/>
      <c r="S29" s="25">
        <f t="shared" si="6"/>
        <v>308194</v>
      </c>
    </row>
    <row r="30" spans="1:19" x14ac:dyDescent="0.3">
      <c r="B30" s="34"/>
      <c r="C30" s="34"/>
      <c r="D30" s="34"/>
    </row>
    <row r="31" spans="1:19" ht="19.5" customHeight="1" x14ac:dyDescent="0.2">
      <c r="B31" s="35" t="s">
        <v>21</v>
      </c>
      <c r="C31" s="35"/>
      <c r="D31" s="35"/>
    </row>
    <row r="32" spans="1:19" ht="32.25" customHeight="1" x14ac:dyDescent="0.3">
      <c r="A32" s="12" t="s">
        <v>6</v>
      </c>
      <c r="B32" s="36" t="s">
        <v>22</v>
      </c>
      <c r="C32" s="36"/>
      <c r="D32" s="37"/>
      <c r="F32" s="16">
        <v>156161</v>
      </c>
      <c r="G32" s="16">
        <v>121311</v>
      </c>
      <c r="H32" s="16">
        <v>211291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33"/>
      <c r="S32" s="20">
        <f>SUM(F32:Q32)</f>
        <v>488763</v>
      </c>
    </row>
    <row r="33" spans="1:19" x14ac:dyDescent="0.3">
      <c r="A33" s="13" t="s">
        <v>10</v>
      </c>
      <c r="B33" s="38" t="s">
        <v>23</v>
      </c>
      <c r="C33" s="38"/>
      <c r="D33" s="39"/>
      <c r="F33" s="17">
        <v>12331</v>
      </c>
      <c r="G33" s="17">
        <v>14122</v>
      </c>
      <c r="H33" s="17">
        <v>13441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33"/>
      <c r="S33" s="22">
        <f t="shared" ref="S33" si="7">SUM(F33:Q33)</f>
        <v>39894</v>
      </c>
    </row>
    <row r="34" spans="1:19" ht="17.25" thickBot="1" x14ac:dyDescent="0.35">
      <c r="B34" s="40" t="s">
        <v>24</v>
      </c>
      <c r="C34" s="40"/>
      <c r="D34" s="41"/>
      <c r="F34" s="24">
        <f>SUM(F32)-SUM(F33)</f>
        <v>143830</v>
      </c>
      <c r="G34" s="25">
        <f t="shared" ref="G34:Q34" si="8">SUM(G32)-SUM(G33)</f>
        <v>107189</v>
      </c>
      <c r="H34" s="25">
        <f t="shared" si="8"/>
        <v>197850</v>
      </c>
      <c r="I34" s="25">
        <f t="shared" si="8"/>
        <v>0</v>
      </c>
      <c r="J34" s="25">
        <f t="shared" si="8"/>
        <v>0</v>
      </c>
      <c r="K34" s="25">
        <f t="shared" si="8"/>
        <v>0</v>
      </c>
      <c r="L34" s="25">
        <f t="shared" si="8"/>
        <v>0</v>
      </c>
      <c r="M34" s="25">
        <f t="shared" si="8"/>
        <v>0</v>
      </c>
      <c r="N34" s="25">
        <f t="shared" si="8"/>
        <v>0</v>
      </c>
      <c r="O34" s="25">
        <f t="shared" si="8"/>
        <v>0</v>
      </c>
      <c r="P34" s="25">
        <f t="shared" si="8"/>
        <v>0</v>
      </c>
      <c r="Q34" s="25">
        <f t="shared" si="8"/>
        <v>0</v>
      </c>
      <c r="R34" s="33"/>
      <c r="S34" s="25">
        <f>SUM(S32)-SUM(S33)</f>
        <v>448869</v>
      </c>
    </row>
  </sheetData>
  <mergeCells count="24">
    <mergeCell ref="A1:G2"/>
    <mergeCell ref="B9:C9"/>
    <mergeCell ref="B12:D12"/>
    <mergeCell ref="B13:D13"/>
    <mergeCell ref="B17:D17"/>
    <mergeCell ref="B11:D11"/>
    <mergeCell ref="B14:D14"/>
    <mergeCell ref="B28:D28"/>
    <mergeCell ref="B29:D29"/>
    <mergeCell ref="B24:D24"/>
    <mergeCell ref="B25:D25"/>
    <mergeCell ref="B26:D26"/>
    <mergeCell ref="B27:D27"/>
    <mergeCell ref="B18:D18"/>
    <mergeCell ref="B19:D19"/>
    <mergeCell ref="B20:D20"/>
    <mergeCell ref="B21:D21"/>
    <mergeCell ref="B22:D22"/>
    <mergeCell ref="B23:D23"/>
    <mergeCell ref="B30:D30"/>
    <mergeCell ref="B31:D31"/>
    <mergeCell ref="B32:D32"/>
    <mergeCell ref="B33:D33"/>
    <mergeCell ref="B34:D34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high="1" first="1" last="1" negative="1" xr2:uid="{F110D60B-EAAE-4E6B-9F30-FB2036ECAAF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'Cash Flow Statement'!F24:Q24</xm:f>
              <xm:sqref>R24</xm:sqref>
            </x14:sparkline>
          </x14:sparklines>
        </x14:sparklineGroup>
        <x14:sparklineGroup displayEmptyCellsAs="span" high="1" first="1" last="1" negative="1" xr2:uid="{10FCF372-276A-4DE6-8E27-115E016E88D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'Cash Flow Statement'!F23:Q23</xm:f>
              <xm:sqref>R23</xm:sqref>
            </x14:sparkline>
            <x14:sparkline>
              <xm:f>'Cash Flow Statement'!F22:Q22</xm:f>
              <xm:sqref>R22</xm:sqref>
            </x14:sparkline>
            <x14:sparkline>
              <xm:f>'Cash Flow Statement'!F21:Q21</xm:f>
              <xm:sqref>R21</xm:sqref>
            </x14:sparkline>
            <x14:sparkline>
              <xm:f>'Cash Flow Statement'!F20:Q20</xm:f>
              <xm:sqref>R20</xm:sqref>
            </x14:sparkline>
            <x14:sparkline>
              <xm:f>'Cash Flow Statement'!F19:Q19</xm:f>
              <xm:sqref>R19</xm:sqref>
            </x14:sparkline>
            <x14:sparkline>
              <xm:f>'Cash Flow Statement'!F18:Q18</xm:f>
              <xm:sqref>R18</xm:sqref>
            </x14:sparkline>
          </x14:sparklines>
        </x14:sparklineGroup>
        <x14:sparklineGroup displayEmptyCellsAs="span" high="1" first="1" last="1" negative="1" xr2:uid="{B2797D1C-7EFC-47EA-AC67-2C513ECC219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'Cash Flow Statement'!F14:Q14</xm:f>
              <xm:sqref>R14</xm:sqref>
            </x14:sparkline>
            <x14:sparkline>
              <xm:f>'Cash Flow Statement'!F13:Q13</xm:f>
              <xm:sqref>R13</xm:sqref>
            </x14:sparkline>
            <x14:sparkline>
              <xm:f>'Cash Flow Statement'!F12:Q12</xm:f>
              <xm:sqref>R12</xm:sqref>
            </x14:sparkline>
          </x14:sparklines>
        </x14:sparklineGroup>
        <x14:sparklineGroup displayEmptyCellsAs="span" high="1" first="1" last="1" negative="1" xr2:uid="{71CB07D2-1481-4F74-9FA2-9E315C15C87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'Cash Flow Statement'!F27:Q27</xm:f>
              <xm:sqref>R27</xm:sqref>
            </x14:sparkline>
            <x14:sparkline>
              <xm:f>'Cash Flow Statement'!F28:Q28</xm:f>
              <xm:sqref>R28</xm:sqref>
            </x14:sparkline>
            <x14:sparkline>
              <xm:f>'Cash Flow Statement'!F29:Q29</xm:f>
              <xm:sqref>R29</xm:sqref>
            </x14:sparkline>
          </x14:sparklines>
        </x14:sparklineGroup>
        <x14:sparklineGroup displayEmptyCellsAs="span" high="1" first="1" last="1" negative="1" xr2:uid="{89A48984-CB3E-421C-88FE-0D37F8F0CCD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'Cash Flow Statement'!F32:Q32</xm:f>
              <xm:sqref>R32</xm:sqref>
            </x14:sparkline>
            <x14:sparkline>
              <xm:f>'Cash Flow Statement'!F33:Q33</xm:f>
              <xm:sqref>R33</xm:sqref>
            </x14:sparkline>
            <x14:sparkline>
              <xm:f>'Cash Flow Statement'!F34:Q34</xm:f>
              <xm:sqref>R34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F1170-E401-47A9-9404-4937CA0FE5F8}">
  <dimension ref="A1:Z1000"/>
  <sheetViews>
    <sheetView showGridLines="0" workbookViewId="0">
      <selection activeCell="V16" sqref="A1:XFD1048576"/>
    </sheetView>
  </sheetViews>
  <sheetFormatPr defaultColWidth="14.42578125" defaultRowHeight="15" x14ac:dyDescent="0.25"/>
  <cols>
    <col min="1" max="8" width="9.140625" customWidth="1"/>
    <col min="9" max="9" width="7.28515625" customWidth="1"/>
    <col min="10" max="10" width="9.140625" customWidth="1"/>
    <col min="11" max="11" width="7.7109375" customWidth="1"/>
    <col min="12" max="12" width="9.140625" customWidth="1"/>
    <col min="13" max="13" width="2" customWidth="1"/>
    <col min="14" max="15" width="9.140625" customWidth="1"/>
    <col min="16" max="26" width="8.7109375" customWidth="1"/>
  </cols>
  <sheetData>
    <row r="1" spans="1:26" x14ac:dyDescent="0.2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x14ac:dyDescent="0.2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x14ac:dyDescent="0.2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x14ac:dyDescent="0.2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x14ac:dyDescent="0.2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x14ac:dyDescent="0.2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x14ac:dyDescent="0.25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x14ac:dyDescent="0.2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x14ac:dyDescent="0.2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x14ac:dyDescent="0.2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x14ac:dyDescent="0.2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x14ac:dyDescent="0.2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x14ac:dyDescent="0.2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15.75" customHeight="1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15.75" customHeight="1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15.75" customHeight="1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ht="15.75" customHeight="1" x14ac:dyDescent="0.25">
      <c r="A24" s="29"/>
      <c r="B24" s="30" t="s">
        <v>29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ht="15.75" customHeight="1" x14ac:dyDescent="0.25">
      <c r="A25" s="29"/>
      <c r="B25" s="30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15.75" customHeight="1" x14ac:dyDescent="0.25">
      <c r="A26" s="29"/>
      <c r="B26" s="30" t="s">
        <v>30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ht="15.75" customHeight="1" x14ac:dyDescent="0.25">
      <c r="A27" s="29"/>
      <c r="B27" s="30" t="s">
        <v>31</v>
      </c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15.75" customHeight="1" x14ac:dyDescent="0.25">
      <c r="A28" s="29"/>
      <c r="B28" s="30" t="s">
        <v>32</v>
      </c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15.75" customHeight="1" x14ac:dyDescent="0.25">
      <c r="A29" s="29"/>
      <c r="B29" s="30" t="s">
        <v>33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31" t="s">
        <v>34</v>
      </c>
      <c r="O29" s="32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ht="15.75" customHeight="1" x14ac:dyDescent="0.25">
      <c r="A30" s="29"/>
      <c r="B30" s="30" t="s">
        <v>35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15.75" customHeight="1" x14ac:dyDescent="0.25">
      <c r="A31" s="29"/>
      <c r="B31" s="30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15.75" customHeight="1" x14ac:dyDescent="0.25">
      <c r="A32" s="29"/>
      <c r="B32" s="30" t="s">
        <v>36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ht="15.75" customHeight="1" x14ac:dyDescent="0.2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ht="15.75" customHeight="1" x14ac:dyDescent="0.2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ht="15.75" customHeight="1" x14ac:dyDescent="0.2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ht="15.75" customHeight="1" x14ac:dyDescent="0.2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ht="15.75" customHeight="1" x14ac:dyDescent="0.2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ht="15.75" customHeight="1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ht="15.75" customHeight="1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ht="15.75" customHeight="1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ht="15.75" customHeight="1" x14ac:dyDescent="0.2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ht="15.75" customHeight="1" x14ac:dyDescent="0.2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ht="15.75" customHeight="1" x14ac:dyDescent="0.2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ht="15.75" customHeight="1" x14ac:dyDescent="0.25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ht="15.75" customHeight="1" x14ac:dyDescent="0.2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ht="15.75" customHeight="1" x14ac:dyDescent="0.2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ht="15.75" customHeight="1" x14ac:dyDescent="0.2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ht="15.75" customHeight="1" x14ac:dyDescent="0.2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ht="15.75" customHeight="1" x14ac:dyDescent="0.2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ht="15.75" customHeight="1" x14ac:dyDescent="0.25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ht="15.75" customHeight="1" x14ac:dyDescent="0.2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ht="15.75" customHeight="1" x14ac:dyDescent="0.25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ht="15.75" customHeight="1" x14ac:dyDescent="0.25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ht="15.75" customHeight="1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ht="15.75" customHeight="1" x14ac:dyDescent="0.2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ht="15.75" customHeight="1" x14ac:dyDescent="0.2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ht="15.75" customHeight="1" x14ac:dyDescent="0.2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ht="15.75" customHeight="1" x14ac:dyDescent="0.2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ht="15.75" customHeight="1" x14ac:dyDescent="0.2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ht="15.75" customHeight="1" x14ac:dyDescent="0.2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ht="15.75" customHeight="1" x14ac:dyDescent="0.2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ht="15.75" customHeight="1" x14ac:dyDescent="0.2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ht="15.75" customHeight="1" x14ac:dyDescent="0.2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ht="15.75" customHeight="1" x14ac:dyDescent="0.2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ht="15.75" customHeight="1" x14ac:dyDescent="0.2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ht="15.75" customHeight="1" x14ac:dyDescent="0.2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ht="15.75" customHeight="1" x14ac:dyDescent="0.2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ht="15.75" customHeight="1" x14ac:dyDescent="0.2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ht="15.75" customHeight="1" x14ac:dyDescent="0.2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ht="15.75" customHeight="1" x14ac:dyDescent="0.2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ht="15.75" customHeight="1" x14ac:dyDescent="0.25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ht="15.75" customHeight="1" x14ac:dyDescent="0.25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ht="15.75" customHeight="1" x14ac:dyDescent="0.25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ht="15.75" customHeight="1" x14ac:dyDescent="0.25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ht="15.75" customHeight="1" x14ac:dyDescent="0.2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ht="15.75" customHeight="1" x14ac:dyDescent="0.25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ht="15.75" customHeight="1" x14ac:dyDescent="0.25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ht="15.75" customHeight="1" x14ac:dyDescent="0.2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ht="15.75" customHeight="1" x14ac:dyDescent="0.25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ht="15.75" customHeight="1" x14ac:dyDescent="0.25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ht="15.75" customHeight="1" x14ac:dyDescent="0.2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ht="15.75" customHeight="1" x14ac:dyDescent="0.2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ht="15.75" customHeight="1" x14ac:dyDescent="0.25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ht="15.75" customHeight="1" x14ac:dyDescent="0.25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ht="15.75" customHeight="1" x14ac:dyDescent="0.2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ht="15.75" customHeight="1" x14ac:dyDescent="0.25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ht="15.75" customHeight="1" x14ac:dyDescent="0.25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ht="15.75" customHeight="1" x14ac:dyDescent="0.25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ht="15.75" customHeight="1" x14ac:dyDescent="0.25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ht="15.75" customHeight="1" x14ac:dyDescent="0.25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ht="15.75" customHeight="1" x14ac:dyDescent="0.25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ht="15.75" customHeight="1" x14ac:dyDescent="0.25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ht="15.75" customHeight="1" x14ac:dyDescent="0.25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15.75" customHeight="1" x14ac:dyDescent="0.25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15.75" customHeight="1" x14ac:dyDescent="0.2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15.75" customHeight="1" x14ac:dyDescent="0.25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15.75" customHeight="1" x14ac:dyDescent="0.25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ht="15.75" customHeight="1" x14ac:dyDescent="0.25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ht="15.75" customHeight="1" x14ac:dyDescent="0.25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ht="15.75" customHeight="1" x14ac:dyDescent="0.25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ht="15.75" customHeight="1" x14ac:dyDescent="0.25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ht="15.75" customHeight="1" x14ac:dyDescent="0.25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ht="15.75" customHeight="1" x14ac:dyDescent="0.25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ht="15.75" customHeight="1" x14ac:dyDescent="0.25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ht="15.75" customHeight="1" x14ac:dyDescent="0.2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ht="15.75" customHeight="1" x14ac:dyDescent="0.25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ht="15.75" customHeight="1" x14ac:dyDescent="0.25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ht="15.75" customHeight="1" x14ac:dyDescent="0.25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ht="15.75" customHeight="1" x14ac:dyDescent="0.25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ht="15.75" customHeight="1" x14ac:dyDescent="0.25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ht="15.75" customHeight="1" x14ac:dyDescent="0.25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ht="15.75" customHeight="1" x14ac:dyDescent="0.25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ht="15.75" customHeight="1" x14ac:dyDescent="0.25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ht="15.75" customHeight="1" x14ac:dyDescent="0.25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ht="15.75" customHeight="1" x14ac:dyDescent="0.2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ht="15.75" customHeight="1" x14ac:dyDescent="0.25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ht="15.75" customHeight="1" x14ac:dyDescent="0.25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ht="15.75" customHeight="1" x14ac:dyDescent="0.25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ht="15.75" customHeight="1" x14ac:dyDescent="0.25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ht="15.75" customHeight="1" x14ac:dyDescent="0.25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ht="15.75" customHeight="1" x14ac:dyDescent="0.25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ht="15.75" customHeight="1" x14ac:dyDescent="0.25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ht="15.75" customHeight="1" x14ac:dyDescent="0.25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ht="15.75" customHeight="1" x14ac:dyDescent="0.25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ht="15.75" customHeight="1" x14ac:dyDescent="0.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ht="15.75" customHeight="1" x14ac:dyDescent="0.25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ht="15.75" customHeight="1" x14ac:dyDescent="0.25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ht="15.75" customHeight="1" x14ac:dyDescent="0.25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ht="15.75" customHeight="1" x14ac:dyDescent="0.25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ht="15.75" customHeight="1" x14ac:dyDescent="0.25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ht="15.75" customHeight="1" x14ac:dyDescent="0.25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ht="15.75" customHeight="1" x14ac:dyDescent="0.25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ht="15.75" customHeight="1" x14ac:dyDescent="0.2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ht="15.75" customHeight="1" x14ac:dyDescent="0.2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ht="15.75" customHeight="1" x14ac:dyDescent="0.2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ht="15.75" customHeight="1" x14ac:dyDescent="0.2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ht="15.75" customHeight="1" x14ac:dyDescent="0.2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ht="15.75" customHeight="1" x14ac:dyDescent="0.2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ht="15.75" customHeight="1" x14ac:dyDescent="0.2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ht="15.75" customHeight="1" x14ac:dyDescent="0.2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ht="15.75" customHeight="1" x14ac:dyDescent="0.2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ht="15.75" customHeight="1" x14ac:dyDescent="0.2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ht="15.75" customHeight="1" x14ac:dyDescent="0.2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5.75" customHeight="1" x14ac:dyDescent="0.2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ht="15.75" customHeight="1" x14ac:dyDescent="0.2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ht="15.75" customHeight="1" x14ac:dyDescent="0.2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ht="15.75" customHeight="1" x14ac:dyDescent="0.2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15.75" customHeight="1" x14ac:dyDescent="0.2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15.75" customHeight="1" x14ac:dyDescent="0.2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ht="15.75" customHeight="1" x14ac:dyDescent="0.2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15.75" customHeight="1" x14ac:dyDescent="0.2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15.75" customHeight="1" x14ac:dyDescent="0.2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15.75" customHeight="1" x14ac:dyDescent="0.2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15.75" customHeight="1" x14ac:dyDescent="0.2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15.75" customHeight="1" x14ac:dyDescent="0.2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5.75" customHeight="1" x14ac:dyDescent="0.25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ht="15.75" customHeight="1" x14ac:dyDescent="0.2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ht="15.75" customHeight="1" x14ac:dyDescent="0.2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5.75" customHeight="1" x14ac:dyDescent="0.2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ht="15.75" customHeight="1" x14ac:dyDescent="0.25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ht="15.75" customHeight="1" x14ac:dyDescent="0.2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ht="15.75" customHeight="1" x14ac:dyDescent="0.2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ht="15.75" customHeight="1" x14ac:dyDescent="0.2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15.75" customHeight="1" x14ac:dyDescent="0.25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15.75" customHeight="1" x14ac:dyDescent="0.2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15.75" customHeight="1" x14ac:dyDescent="0.25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15.75" customHeight="1" x14ac:dyDescent="0.25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5.75" customHeight="1" x14ac:dyDescent="0.25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15.75" customHeight="1" x14ac:dyDescent="0.25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15.75" customHeight="1" x14ac:dyDescent="0.25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ht="15.75" customHeight="1" x14ac:dyDescent="0.25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15.75" customHeight="1" x14ac:dyDescent="0.25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ht="15.75" customHeight="1" x14ac:dyDescent="0.25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15.75" customHeight="1" x14ac:dyDescent="0.25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5.75" customHeight="1" x14ac:dyDescent="0.2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15.75" customHeight="1" x14ac:dyDescent="0.2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15.75" customHeight="1" x14ac:dyDescent="0.25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15.75" customHeight="1" x14ac:dyDescent="0.25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ht="15.75" customHeight="1" x14ac:dyDescent="0.25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5.75" customHeight="1" x14ac:dyDescent="0.25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15.75" customHeight="1" x14ac:dyDescent="0.25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5.75" customHeight="1" x14ac:dyDescent="0.25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ht="15.75" customHeight="1" x14ac:dyDescent="0.25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ht="15.75" customHeight="1" x14ac:dyDescent="0.25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ht="15.75" customHeight="1" x14ac:dyDescent="0.2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ht="15.75" customHeight="1" x14ac:dyDescent="0.25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ht="15.75" customHeight="1" x14ac:dyDescent="0.25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15.75" customHeight="1" x14ac:dyDescent="0.25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ht="15.75" customHeight="1" x14ac:dyDescent="0.25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ht="15.75" customHeight="1" x14ac:dyDescent="0.25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15.75" customHeight="1" x14ac:dyDescent="0.25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ht="15.75" customHeight="1" x14ac:dyDescent="0.25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15.75" customHeight="1" x14ac:dyDescent="0.25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ht="15.75" customHeight="1" x14ac:dyDescent="0.25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ht="15.75" customHeight="1" x14ac:dyDescent="0.2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ht="15.75" customHeight="1" x14ac:dyDescent="0.25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ht="15.75" customHeight="1" x14ac:dyDescent="0.25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ht="15.75" customHeight="1" x14ac:dyDescent="0.25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15.75" customHeight="1" x14ac:dyDescent="0.25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ht="15.75" customHeight="1" x14ac:dyDescent="0.25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15.75" customHeight="1" x14ac:dyDescent="0.25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ht="15.75" customHeight="1" x14ac:dyDescent="0.25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15.75" customHeight="1" x14ac:dyDescent="0.25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15.75" customHeight="1" x14ac:dyDescent="0.25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15.75" customHeight="1" x14ac:dyDescent="0.2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ht="15.75" customHeight="1" x14ac:dyDescent="0.25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ht="15.75" customHeight="1" x14ac:dyDescent="0.25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15.75" customHeight="1" x14ac:dyDescent="0.25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15.75" customHeight="1" x14ac:dyDescent="0.25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5.75" customHeight="1" x14ac:dyDescent="0.25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15.75" customHeight="1" x14ac:dyDescent="0.25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ht="15.75" customHeight="1" x14ac:dyDescent="0.25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15.75" customHeight="1" x14ac:dyDescent="0.25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15.75" customHeight="1" x14ac:dyDescent="0.25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15.75" customHeight="1" x14ac:dyDescent="0.2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ht="15.75" customHeight="1" x14ac:dyDescent="0.25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5.75" customHeight="1" x14ac:dyDescent="0.25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5.75" customHeight="1" x14ac:dyDescent="0.25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5.75" customHeight="1" x14ac:dyDescent="0.25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15.75" customHeight="1" x14ac:dyDescent="0.25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5.75" customHeight="1" x14ac:dyDescent="0.25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ht="15.75" customHeight="1" x14ac:dyDescent="0.25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ht="15.75" customHeight="1" x14ac:dyDescent="0.25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ht="15.75" customHeight="1" x14ac:dyDescent="0.25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ht="15.75" customHeight="1" x14ac:dyDescent="0.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ht="15.75" customHeight="1" x14ac:dyDescent="0.25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ht="15.75" customHeight="1" x14ac:dyDescent="0.25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ht="15.75" customHeight="1" x14ac:dyDescent="0.25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ht="15.75" customHeight="1" x14ac:dyDescent="0.25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ht="15.75" customHeight="1" x14ac:dyDescent="0.25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ht="15.75" customHeight="1" x14ac:dyDescent="0.25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ht="15.75" customHeight="1" x14ac:dyDescent="0.25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ht="15.75" customHeight="1" x14ac:dyDescent="0.25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ht="15.75" customHeight="1" x14ac:dyDescent="0.25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ht="15.75" customHeight="1" x14ac:dyDescent="0.2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ht="15.75" customHeight="1" x14ac:dyDescent="0.25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ht="15.75" customHeight="1" x14ac:dyDescent="0.25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ht="15.75" customHeight="1" x14ac:dyDescent="0.25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ht="15.75" customHeight="1" x14ac:dyDescent="0.25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ht="15.75" customHeight="1" x14ac:dyDescent="0.25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ht="15.75" customHeight="1" x14ac:dyDescent="0.25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ht="15.75" customHeight="1" x14ac:dyDescent="0.25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ht="15.75" customHeight="1" x14ac:dyDescent="0.25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ht="15.75" customHeight="1" x14ac:dyDescent="0.25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ht="15.75" customHeight="1" x14ac:dyDescent="0.2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ht="15.75" customHeight="1" x14ac:dyDescent="0.25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ht="15.75" customHeight="1" x14ac:dyDescent="0.25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ht="15.75" customHeight="1" x14ac:dyDescent="0.25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ht="15.75" customHeight="1" x14ac:dyDescent="0.25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ht="15.75" customHeight="1" x14ac:dyDescent="0.25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ht="15.75" customHeight="1" x14ac:dyDescent="0.25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ht="15.75" customHeight="1" x14ac:dyDescent="0.25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ht="15.75" customHeight="1" x14ac:dyDescent="0.25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ht="15.75" customHeight="1" x14ac:dyDescent="0.25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ht="15.75" customHeight="1" x14ac:dyDescent="0.2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ht="15.75" customHeight="1" x14ac:dyDescent="0.25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ht="15.75" customHeight="1" x14ac:dyDescent="0.25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ht="15.75" customHeight="1" x14ac:dyDescent="0.25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ht="15.75" customHeight="1" x14ac:dyDescent="0.25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ht="15.75" customHeight="1" x14ac:dyDescent="0.25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ht="15.75" customHeight="1" x14ac:dyDescent="0.25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ht="15.75" customHeight="1" x14ac:dyDescent="0.25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ht="15.75" customHeight="1" x14ac:dyDescent="0.25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ht="15.75" customHeight="1" x14ac:dyDescent="0.25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ht="15.75" customHeight="1" x14ac:dyDescent="0.2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ht="15.75" customHeight="1" x14ac:dyDescent="0.25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ht="15.75" customHeight="1" x14ac:dyDescent="0.25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ht="15.75" customHeight="1" x14ac:dyDescent="0.25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ht="15.75" customHeight="1" x14ac:dyDescent="0.25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ht="15.75" customHeight="1" x14ac:dyDescent="0.25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ht="15.75" customHeight="1" x14ac:dyDescent="0.25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ht="15.75" customHeight="1" x14ac:dyDescent="0.25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ht="15.75" customHeight="1" x14ac:dyDescent="0.25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ht="15.75" customHeight="1" x14ac:dyDescent="0.25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ht="15.75" customHeight="1" x14ac:dyDescent="0.2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ht="15.75" customHeight="1" x14ac:dyDescent="0.25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ht="15.75" customHeight="1" x14ac:dyDescent="0.25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ht="15.75" customHeight="1" x14ac:dyDescent="0.25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ht="15.75" customHeight="1" x14ac:dyDescent="0.25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ht="15.75" customHeight="1" x14ac:dyDescent="0.25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ht="15.75" customHeight="1" x14ac:dyDescent="0.25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5.75" customHeight="1" x14ac:dyDescent="0.25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ht="15.75" customHeight="1" x14ac:dyDescent="0.25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ht="15.75" customHeight="1" x14ac:dyDescent="0.25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ht="15.75" customHeight="1" x14ac:dyDescent="0.2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ht="15.75" customHeight="1" x14ac:dyDescent="0.25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ht="15.75" customHeight="1" x14ac:dyDescent="0.25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ht="15.75" customHeight="1" x14ac:dyDescent="0.25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ht="15.75" customHeight="1" x14ac:dyDescent="0.25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ht="15.75" customHeight="1" x14ac:dyDescent="0.25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ht="15.75" customHeight="1" x14ac:dyDescent="0.25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ht="15.75" customHeight="1" x14ac:dyDescent="0.25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ht="15.75" customHeight="1" x14ac:dyDescent="0.25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ht="15.75" customHeight="1" x14ac:dyDescent="0.25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ht="15.75" customHeight="1" x14ac:dyDescent="0.2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ht="15.75" customHeight="1" x14ac:dyDescent="0.25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ht="15.75" customHeight="1" x14ac:dyDescent="0.25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ht="15.75" customHeight="1" x14ac:dyDescent="0.25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ht="15.75" customHeight="1" x14ac:dyDescent="0.25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ht="15.75" customHeight="1" x14ac:dyDescent="0.25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ht="15.75" customHeight="1" x14ac:dyDescent="0.25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ht="15.75" customHeight="1" x14ac:dyDescent="0.25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ht="15.75" customHeight="1" x14ac:dyDescent="0.25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ht="15.75" customHeight="1" x14ac:dyDescent="0.25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ht="15.75" customHeight="1" x14ac:dyDescent="0.2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ht="15.75" customHeight="1" x14ac:dyDescent="0.25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ht="15.75" customHeight="1" x14ac:dyDescent="0.25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ht="15.75" customHeight="1" x14ac:dyDescent="0.25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ht="15.75" customHeight="1" x14ac:dyDescent="0.25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ht="15.75" customHeight="1" x14ac:dyDescent="0.25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ht="15.75" customHeight="1" x14ac:dyDescent="0.25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ht="15.75" customHeight="1" x14ac:dyDescent="0.25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ht="15.75" customHeight="1" x14ac:dyDescent="0.25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ht="15.75" customHeight="1" x14ac:dyDescent="0.25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ht="15.75" customHeight="1" x14ac:dyDescent="0.2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ht="15.75" customHeight="1" x14ac:dyDescent="0.25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ht="15.75" customHeight="1" x14ac:dyDescent="0.25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ht="15.75" customHeight="1" x14ac:dyDescent="0.25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ht="15.75" customHeight="1" x14ac:dyDescent="0.25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ht="15.75" customHeight="1" x14ac:dyDescent="0.25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ht="15.75" customHeight="1" x14ac:dyDescent="0.25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ht="15.75" customHeight="1" x14ac:dyDescent="0.25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ht="15.75" customHeight="1" x14ac:dyDescent="0.25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ht="15.75" customHeight="1" x14ac:dyDescent="0.25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ht="15.75" customHeight="1" x14ac:dyDescent="0.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ht="15.75" customHeight="1" x14ac:dyDescent="0.25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ht="15.75" customHeight="1" x14ac:dyDescent="0.25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ht="15.75" customHeight="1" x14ac:dyDescent="0.25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ht="15.75" customHeight="1" x14ac:dyDescent="0.25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ht="15.75" customHeight="1" x14ac:dyDescent="0.25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ht="15.75" customHeight="1" x14ac:dyDescent="0.25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ht="15.75" customHeight="1" x14ac:dyDescent="0.25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ht="15.75" customHeight="1" x14ac:dyDescent="0.25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ht="15.75" customHeight="1" x14ac:dyDescent="0.25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ht="15.75" customHeight="1" x14ac:dyDescent="0.2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ht="15.75" customHeight="1" x14ac:dyDescent="0.25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ht="15.75" customHeight="1" x14ac:dyDescent="0.25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ht="15.75" customHeight="1" x14ac:dyDescent="0.25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ht="15.75" customHeight="1" x14ac:dyDescent="0.25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ht="15.75" customHeight="1" x14ac:dyDescent="0.25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ht="15.75" customHeight="1" x14ac:dyDescent="0.25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ht="15.75" customHeight="1" x14ac:dyDescent="0.25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ht="15.75" customHeight="1" x14ac:dyDescent="0.25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ht="15.75" customHeight="1" x14ac:dyDescent="0.25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ht="15.75" customHeight="1" x14ac:dyDescent="0.2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ht="15.75" customHeight="1" x14ac:dyDescent="0.25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ht="15.75" customHeight="1" x14ac:dyDescent="0.25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ht="15.75" customHeight="1" x14ac:dyDescent="0.25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ht="15.75" customHeight="1" x14ac:dyDescent="0.25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ht="15.75" customHeight="1" x14ac:dyDescent="0.25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ht="15.75" customHeight="1" x14ac:dyDescent="0.25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ht="15.75" customHeight="1" x14ac:dyDescent="0.25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ht="15.75" customHeight="1" x14ac:dyDescent="0.25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ht="15.75" customHeight="1" x14ac:dyDescent="0.25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ht="15.75" customHeight="1" x14ac:dyDescent="0.2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ht="15.75" customHeight="1" x14ac:dyDescent="0.25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ht="15.75" customHeight="1" x14ac:dyDescent="0.25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ht="15.75" customHeight="1" x14ac:dyDescent="0.25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ht="15.75" customHeight="1" x14ac:dyDescent="0.25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ht="15.75" customHeight="1" x14ac:dyDescent="0.25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ht="15.75" customHeight="1" x14ac:dyDescent="0.25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ht="15.75" customHeight="1" x14ac:dyDescent="0.25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ht="15.75" customHeight="1" x14ac:dyDescent="0.25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ht="15.75" customHeight="1" x14ac:dyDescent="0.25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ht="15.75" customHeight="1" x14ac:dyDescent="0.2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ht="15.75" customHeight="1" x14ac:dyDescent="0.25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ht="15.75" customHeight="1" x14ac:dyDescent="0.25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ht="15.75" customHeight="1" x14ac:dyDescent="0.25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ht="15.75" customHeight="1" x14ac:dyDescent="0.25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ht="15.75" customHeight="1" x14ac:dyDescent="0.25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ht="15.75" customHeight="1" x14ac:dyDescent="0.25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ht="15.75" customHeight="1" x14ac:dyDescent="0.25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ht="15.75" customHeight="1" x14ac:dyDescent="0.25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ht="15.75" customHeight="1" x14ac:dyDescent="0.25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ht="15.75" customHeight="1" x14ac:dyDescent="0.2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ht="15.75" customHeight="1" x14ac:dyDescent="0.25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ht="15.75" customHeight="1" x14ac:dyDescent="0.25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ht="15.75" customHeight="1" x14ac:dyDescent="0.25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ht="15.75" customHeight="1" x14ac:dyDescent="0.25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ht="15.75" customHeight="1" x14ac:dyDescent="0.25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ht="15.75" customHeight="1" x14ac:dyDescent="0.25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ht="15.75" customHeight="1" x14ac:dyDescent="0.25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ht="15.75" customHeight="1" x14ac:dyDescent="0.25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ht="15.75" customHeight="1" x14ac:dyDescent="0.25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ht="15.75" customHeight="1" x14ac:dyDescent="0.2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ht="15.75" customHeight="1" x14ac:dyDescent="0.25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ht="15.75" customHeight="1" x14ac:dyDescent="0.25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ht="15.75" customHeight="1" x14ac:dyDescent="0.25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ht="15.75" customHeight="1" x14ac:dyDescent="0.25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ht="15.75" customHeight="1" x14ac:dyDescent="0.25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ht="15.75" customHeight="1" x14ac:dyDescent="0.25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ht="15.75" customHeight="1" x14ac:dyDescent="0.25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ht="15.75" customHeight="1" x14ac:dyDescent="0.25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ht="15.75" customHeight="1" x14ac:dyDescent="0.25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ht="15.75" customHeight="1" x14ac:dyDescent="0.2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ht="15.75" customHeight="1" x14ac:dyDescent="0.25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ht="15.75" customHeight="1" x14ac:dyDescent="0.25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ht="15.75" customHeight="1" x14ac:dyDescent="0.25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ht="15.75" customHeight="1" x14ac:dyDescent="0.25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ht="15.75" customHeight="1" x14ac:dyDescent="0.25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ht="15.75" customHeight="1" x14ac:dyDescent="0.25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ht="15.75" customHeight="1" x14ac:dyDescent="0.25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ht="15.75" customHeight="1" x14ac:dyDescent="0.25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ht="15.75" customHeight="1" x14ac:dyDescent="0.25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ht="15.75" customHeight="1" x14ac:dyDescent="0.2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ht="15.75" customHeight="1" x14ac:dyDescent="0.25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ht="15.75" customHeight="1" x14ac:dyDescent="0.25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ht="15.75" customHeight="1" x14ac:dyDescent="0.25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ht="15.75" customHeight="1" x14ac:dyDescent="0.25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ht="15.75" customHeight="1" x14ac:dyDescent="0.25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ht="15.75" customHeight="1" x14ac:dyDescent="0.25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ht="15.75" customHeight="1" x14ac:dyDescent="0.25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ht="15.75" customHeight="1" x14ac:dyDescent="0.25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ht="15.75" customHeight="1" x14ac:dyDescent="0.25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ht="15.75" customHeight="1" x14ac:dyDescent="0.2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ht="15.75" customHeight="1" x14ac:dyDescent="0.25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ht="15.75" customHeight="1" x14ac:dyDescent="0.25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ht="15.75" customHeight="1" x14ac:dyDescent="0.25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ht="15.75" customHeight="1" x14ac:dyDescent="0.25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ht="15.75" customHeight="1" x14ac:dyDescent="0.25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ht="15.75" customHeight="1" x14ac:dyDescent="0.25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ht="15.75" customHeight="1" x14ac:dyDescent="0.25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ht="15.75" customHeight="1" x14ac:dyDescent="0.25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ht="15.75" customHeight="1" x14ac:dyDescent="0.25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ht="15.75" customHeight="1" x14ac:dyDescent="0.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ht="15.75" customHeight="1" x14ac:dyDescent="0.25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ht="15.75" customHeight="1" x14ac:dyDescent="0.25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ht="15.75" customHeight="1" x14ac:dyDescent="0.25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ht="15.75" customHeight="1" x14ac:dyDescent="0.25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ht="15.75" customHeight="1" x14ac:dyDescent="0.25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ht="15.75" customHeight="1" x14ac:dyDescent="0.25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ht="15.75" customHeight="1" x14ac:dyDescent="0.25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ht="15.75" customHeight="1" x14ac:dyDescent="0.25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ht="15.75" customHeight="1" x14ac:dyDescent="0.25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ht="15.75" customHeight="1" x14ac:dyDescent="0.2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ht="15.75" customHeight="1" x14ac:dyDescent="0.25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ht="15.75" customHeight="1" x14ac:dyDescent="0.25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ht="15.75" customHeight="1" x14ac:dyDescent="0.25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ht="15.75" customHeight="1" x14ac:dyDescent="0.25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ht="15.75" customHeight="1" x14ac:dyDescent="0.25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ht="15.75" customHeight="1" x14ac:dyDescent="0.25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ht="15.75" customHeight="1" x14ac:dyDescent="0.25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ht="15.75" customHeight="1" x14ac:dyDescent="0.25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ht="15.75" customHeight="1" x14ac:dyDescent="0.25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ht="15.75" customHeight="1" x14ac:dyDescent="0.2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ht="15.75" customHeight="1" x14ac:dyDescent="0.25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ht="15.75" customHeight="1" x14ac:dyDescent="0.25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ht="15.75" customHeight="1" x14ac:dyDescent="0.25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ht="15.75" customHeight="1" x14ac:dyDescent="0.25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ht="15.75" customHeight="1" x14ac:dyDescent="0.25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ht="15.75" customHeight="1" x14ac:dyDescent="0.25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ht="15.75" customHeight="1" x14ac:dyDescent="0.25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ht="15.75" customHeight="1" x14ac:dyDescent="0.25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ht="15.75" customHeight="1" x14ac:dyDescent="0.25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ht="15.75" customHeight="1" x14ac:dyDescent="0.2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ht="15.75" customHeight="1" x14ac:dyDescent="0.25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ht="15.75" customHeight="1" x14ac:dyDescent="0.25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ht="15.75" customHeight="1" x14ac:dyDescent="0.25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ht="15.75" customHeight="1" x14ac:dyDescent="0.25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ht="15.75" customHeight="1" x14ac:dyDescent="0.25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ht="15.75" customHeight="1" x14ac:dyDescent="0.25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ht="15.75" customHeight="1" x14ac:dyDescent="0.25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ht="15.75" customHeight="1" x14ac:dyDescent="0.25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ht="15.75" customHeight="1" x14ac:dyDescent="0.25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ht="15.75" customHeight="1" x14ac:dyDescent="0.2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ht="15.75" customHeight="1" x14ac:dyDescent="0.25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ht="15.75" customHeight="1" x14ac:dyDescent="0.25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ht="15.75" customHeight="1" x14ac:dyDescent="0.25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ht="15.75" customHeight="1" x14ac:dyDescent="0.25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ht="15.75" customHeight="1" x14ac:dyDescent="0.25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ht="15.75" customHeight="1" x14ac:dyDescent="0.25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ht="15.75" customHeight="1" x14ac:dyDescent="0.25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ht="15.75" customHeight="1" x14ac:dyDescent="0.25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ht="15.75" customHeight="1" x14ac:dyDescent="0.25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ht="15.75" customHeight="1" x14ac:dyDescent="0.2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ht="15.75" customHeight="1" x14ac:dyDescent="0.25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ht="15.75" customHeight="1" x14ac:dyDescent="0.25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ht="15.75" customHeight="1" x14ac:dyDescent="0.25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ht="15.75" customHeight="1" x14ac:dyDescent="0.25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ht="15.75" customHeight="1" x14ac:dyDescent="0.25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ht="15.75" customHeight="1" x14ac:dyDescent="0.25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ht="15.75" customHeight="1" x14ac:dyDescent="0.25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ht="15.75" customHeight="1" x14ac:dyDescent="0.25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ht="15.75" customHeight="1" x14ac:dyDescent="0.25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ht="15.75" customHeight="1" x14ac:dyDescent="0.2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ht="15.75" customHeight="1" x14ac:dyDescent="0.25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ht="15.75" customHeight="1" x14ac:dyDescent="0.25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ht="15.75" customHeight="1" x14ac:dyDescent="0.25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ht="15.75" customHeight="1" x14ac:dyDescent="0.25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ht="15.75" customHeight="1" x14ac:dyDescent="0.25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ht="15.75" customHeight="1" x14ac:dyDescent="0.25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ht="15.75" customHeight="1" x14ac:dyDescent="0.25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ht="15.75" customHeight="1" x14ac:dyDescent="0.25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ht="15.75" customHeight="1" x14ac:dyDescent="0.25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ht="15.75" customHeight="1" x14ac:dyDescent="0.2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ht="15.75" customHeight="1" x14ac:dyDescent="0.25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ht="15.75" customHeight="1" x14ac:dyDescent="0.25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ht="15.75" customHeight="1" x14ac:dyDescent="0.25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ht="15.75" customHeight="1" x14ac:dyDescent="0.25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ht="15.75" customHeight="1" x14ac:dyDescent="0.25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ht="15.75" customHeight="1" x14ac:dyDescent="0.25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ht="15.75" customHeight="1" x14ac:dyDescent="0.25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ht="15.75" customHeight="1" x14ac:dyDescent="0.25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ht="15.75" customHeight="1" x14ac:dyDescent="0.25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ht="15.75" customHeight="1" x14ac:dyDescent="0.2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ht="15.75" customHeight="1" x14ac:dyDescent="0.25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ht="15.75" customHeight="1" x14ac:dyDescent="0.25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ht="15.75" customHeight="1" x14ac:dyDescent="0.25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ht="15.75" customHeight="1" x14ac:dyDescent="0.25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ht="15.75" customHeight="1" x14ac:dyDescent="0.25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ht="15.75" customHeight="1" x14ac:dyDescent="0.25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ht="15.75" customHeight="1" x14ac:dyDescent="0.25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ht="15.75" customHeight="1" x14ac:dyDescent="0.25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ht="15.75" customHeight="1" x14ac:dyDescent="0.25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ht="15.75" customHeight="1" x14ac:dyDescent="0.2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ht="15.75" customHeight="1" x14ac:dyDescent="0.25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ht="15.75" customHeight="1" x14ac:dyDescent="0.25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ht="15.75" customHeight="1" x14ac:dyDescent="0.25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ht="15.75" customHeight="1" x14ac:dyDescent="0.25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ht="15.75" customHeight="1" x14ac:dyDescent="0.25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ht="15.75" customHeight="1" x14ac:dyDescent="0.25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ht="15.75" customHeight="1" x14ac:dyDescent="0.25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ht="15.75" customHeight="1" x14ac:dyDescent="0.25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ht="15.75" customHeight="1" x14ac:dyDescent="0.25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ht="15.75" customHeight="1" x14ac:dyDescent="0.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ht="15.75" customHeight="1" x14ac:dyDescent="0.25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ht="15.75" customHeight="1" x14ac:dyDescent="0.25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ht="15.75" customHeight="1" x14ac:dyDescent="0.25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ht="15.75" customHeight="1" x14ac:dyDescent="0.25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ht="15.75" customHeight="1" x14ac:dyDescent="0.25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ht="15.75" customHeight="1" x14ac:dyDescent="0.25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ht="15.75" customHeight="1" x14ac:dyDescent="0.25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ht="15.75" customHeight="1" x14ac:dyDescent="0.25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ht="15.75" customHeight="1" x14ac:dyDescent="0.25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ht="15.75" customHeight="1" x14ac:dyDescent="0.2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ht="15.75" customHeight="1" x14ac:dyDescent="0.25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ht="15.75" customHeight="1" x14ac:dyDescent="0.25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ht="15.75" customHeight="1" x14ac:dyDescent="0.25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ht="15.75" customHeight="1" x14ac:dyDescent="0.25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ht="15.75" customHeight="1" x14ac:dyDescent="0.25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ht="15.75" customHeight="1" x14ac:dyDescent="0.25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ht="15.75" customHeight="1" x14ac:dyDescent="0.25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ht="15.75" customHeight="1" x14ac:dyDescent="0.25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ht="15.75" customHeight="1" x14ac:dyDescent="0.25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ht="15.75" customHeight="1" x14ac:dyDescent="0.2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ht="15.75" customHeight="1" x14ac:dyDescent="0.25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ht="15.75" customHeight="1" x14ac:dyDescent="0.25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ht="15.75" customHeight="1" x14ac:dyDescent="0.25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ht="15.75" customHeight="1" x14ac:dyDescent="0.25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ht="15.75" customHeight="1" x14ac:dyDescent="0.25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ht="15.75" customHeight="1" x14ac:dyDescent="0.25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ht="15.75" customHeight="1" x14ac:dyDescent="0.25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ht="15.75" customHeight="1" x14ac:dyDescent="0.25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ht="15.75" customHeight="1" x14ac:dyDescent="0.25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ht="15.75" customHeight="1" x14ac:dyDescent="0.2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ht="15.75" customHeight="1" x14ac:dyDescent="0.25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ht="15.75" customHeight="1" x14ac:dyDescent="0.25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ht="15.75" customHeight="1" x14ac:dyDescent="0.25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ht="15.75" customHeight="1" x14ac:dyDescent="0.25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ht="15.75" customHeight="1" x14ac:dyDescent="0.25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ht="15.75" customHeight="1" x14ac:dyDescent="0.25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ht="15.75" customHeight="1" x14ac:dyDescent="0.25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ht="15.75" customHeight="1" x14ac:dyDescent="0.25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ht="15.75" customHeight="1" x14ac:dyDescent="0.25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ht="15.75" customHeight="1" x14ac:dyDescent="0.2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ht="15.75" customHeight="1" x14ac:dyDescent="0.25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ht="15.75" customHeight="1" x14ac:dyDescent="0.25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ht="15.75" customHeight="1" x14ac:dyDescent="0.25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ht="15.75" customHeight="1" x14ac:dyDescent="0.25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ht="15.75" customHeight="1" x14ac:dyDescent="0.25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ht="15.75" customHeight="1" x14ac:dyDescent="0.25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ht="15.75" customHeight="1" x14ac:dyDescent="0.25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ht="15.75" customHeight="1" x14ac:dyDescent="0.25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ht="15.75" customHeight="1" x14ac:dyDescent="0.25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ht="15.75" customHeight="1" x14ac:dyDescent="0.2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ht="15.75" customHeight="1" x14ac:dyDescent="0.25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ht="15.75" customHeight="1" x14ac:dyDescent="0.25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ht="15.75" customHeight="1" x14ac:dyDescent="0.25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ht="15.75" customHeight="1" x14ac:dyDescent="0.25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ht="15.75" customHeight="1" x14ac:dyDescent="0.25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ht="15.75" customHeight="1" x14ac:dyDescent="0.25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ht="15.75" customHeight="1" x14ac:dyDescent="0.25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ht="15.75" customHeight="1" x14ac:dyDescent="0.25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ht="15.75" customHeight="1" x14ac:dyDescent="0.25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ht="15.75" customHeight="1" x14ac:dyDescent="0.2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ht="15.75" customHeight="1" x14ac:dyDescent="0.25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ht="15.75" customHeight="1" x14ac:dyDescent="0.25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ht="15.75" customHeight="1" x14ac:dyDescent="0.25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ht="15.75" customHeight="1" x14ac:dyDescent="0.25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ht="15.75" customHeight="1" x14ac:dyDescent="0.25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ht="15.75" customHeight="1" x14ac:dyDescent="0.25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ht="15.75" customHeight="1" x14ac:dyDescent="0.25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ht="15.75" customHeight="1" x14ac:dyDescent="0.25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ht="15.75" customHeight="1" x14ac:dyDescent="0.25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ht="15.75" customHeight="1" x14ac:dyDescent="0.2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ht="15.75" customHeight="1" x14ac:dyDescent="0.25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ht="15.75" customHeight="1" x14ac:dyDescent="0.25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ht="15.75" customHeight="1" x14ac:dyDescent="0.25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ht="15.75" customHeight="1" x14ac:dyDescent="0.25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ht="15.75" customHeight="1" x14ac:dyDescent="0.25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ht="15.75" customHeight="1" x14ac:dyDescent="0.25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ht="15.75" customHeight="1" x14ac:dyDescent="0.25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ht="15.75" customHeight="1" x14ac:dyDescent="0.25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ht="15.75" customHeight="1" x14ac:dyDescent="0.25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ht="15.75" customHeight="1" x14ac:dyDescent="0.2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ht="15.75" customHeight="1" x14ac:dyDescent="0.25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ht="15.75" customHeight="1" x14ac:dyDescent="0.25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ht="15.75" customHeight="1" x14ac:dyDescent="0.25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ht="15.75" customHeight="1" x14ac:dyDescent="0.25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ht="15.75" customHeight="1" x14ac:dyDescent="0.25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ht="15.75" customHeight="1" x14ac:dyDescent="0.25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ht="15.75" customHeight="1" x14ac:dyDescent="0.25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ht="15.75" customHeight="1" x14ac:dyDescent="0.25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ht="15.75" customHeight="1" x14ac:dyDescent="0.25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ht="15.75" customHeight="1" x14ac:dyDescent="0.2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ht="15.75" customHeight="1" x14ac:dyDescent="0.25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ht="15.75" customHeight="1" x14ac:dyDescent="0.25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ht="15.75" customHeight="1" x14ac:dyDescent="0.25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ht="15.75" customHeight="1" x14ac:dyDescent="0.25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ht="15.75" customHeight="1" x14ac:dyDescent="0.25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ht="15.75" customHeight="1" x14ac:dyDescent="0.25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ht="15.75" customHeight="1" x14ac:dyDescent="0.25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ht="15.75" customHeight="1" x14ac:dyDescent="0.25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ht="15.75" customHeight="1" x14ac:dyDescent="0.25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ht="15.75" customHeight="1" x14ac:dyDescent="0.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ht="15.75" customHeight="1" x14ac:dyDescent="0.25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ht="15.75" customHeight="1" x14ac:dyDescent="0.25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ht="15.75" customHeight="1" x14ac:dyDescent="0.25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ht="15.75" customHeight="1" x14ac:dyDescent="0.25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ht="15.75" customHeight="1" x14ac:dyDescent="0.25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ht="15.75" customHeight="1" x14ac:dyDescent="0.25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ht="15.75" customHeight="1" x14ac:dyDescent="0.25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ht="15.75" customHeight="1" x14ac:dyDescent="0.25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ht="15.75" customHeight="1" x14ac:dyDescent="0.25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ht="15.75" customHeight="1" x14ac:dyDescent="0.2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ht="15.75" customHeight="1" x14ac:dyDescent="0.25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ht="15.75" customHeight="1" x14ac:dyDescent="0.25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ht="15.75" customHeight="1" x14ac:dyDescent="0.25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ht="15.75" customHeight="1" x14ac:dyDescent="0.25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ht="15.75" customHeight="1" x14ac:dyDescent="0.25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ht="15.75" customHeight="1" x14ac:dyDescent="0.25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ht="15.75" customHeight="1" x14ac:dyDescent="0.25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ht="15.75" customHeight="1" x14ac:dyDescent="0.25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ht="15.75" customHeight="1" x14ac:dyDescent="0.25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ht="15.75" customHeight="1" x14ac:dyDescent="0.2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ht="15.75" customHeight="1" x14ac:dyDescent="0.25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ht="15.75" customHeight="1" x14ac:dyDescent="0.25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ht="15.75" customHeight="1" x14ac:dyDescent="0.25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ht="15.75" customHeight="1" x14ac:dyDescent="0.25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ht="15.75" customHeight="1" x14ac:dyDescent="0.25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ht="15.75" customHeight="1" x14ac:dyDescent="0.25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ht="15.75" customHeight="1" x14ac:dyDescent="0.25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ht="15.75" customHeight="1" x14ac:dyDescent="0.25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ht="15.75" customHeight="1" x14ac:dyDescent="0.25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ht="15.75" customHeight="1" x14ac:dyDescent="0.2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ht="15.75" customHeight="1" x14ac:dyDescent="0.25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ht="15.75" customHeight="1" x14ac:dyDescent="0.25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ht="15.75" customHeight="1" x14ac:dyDescent="0.25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ht="15.75" customHeight="1" x14ac:dyDescent="0.25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ht="15.75" customHeight="1" x14ac:dyDescent="0.25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ht="15.75" customHeight="1" x14ac:dyDescent="0.25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ht="15.75" customHeight="1" x14ac:dyDescent="0.25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ht="15.75" customHeight="1" x14ac:dyDescent="0.25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ht="15.75" customHeight="1" x14ac:dyDescent="0.25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ht="15.75" customHeight="1" x14ac:dyDescent="0.2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ht="15.75" customHeight="1" x14ac:dyDescent="0.25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ht="15.75" customHeight="1" x14ac:dyDescent="0.25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ht="15.75" customHeight="1" x14ac:dyDescent="0.25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ht="15.75" customHeight="1" x14ac:dyDescent="0.25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ht="15.75" customHeight="1" x14ac:dyDescent="0.25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ht="15.75" customHeight="1" x14ac:dyDescent="0.25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ht="15.75" customHeight="1" x14ac:dyDescent="0.25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ht="15.75" customHeight="1" x14ac:dyDescent="0.25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ht="15.75" customHeight="1" x14ac:dyDescent="0.25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ht="15.75" customHeight="1" x14ac:dyDescent="0.2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ht="15.75" customHeight="1" x14ac:dyDescent="0.25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ht="15.75" customHeight="1" x14ac:dyDescent="0.25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ht="15.75" customHeight="1" x14ac:dyDescent="0.25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ht="15.75" customHeight="1" x14ac:dyDescent="0.25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ht="15.75" customHeight="1" x14ac:dyDescent="0.25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ht="15.75" customHeight="1" x14ac:dyDescent="0.25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ht="15.75" customHeight="1" x14ac:dyDescent="0.25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ht="15.75" customHeight="1" x14ac:dyDescent="0.25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ht="15.75" customHeight="1" x14ac:dyDescent="0.25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ht="15.75" customHeight="1" x14ac:dyDescent="0.2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ht="15.75" customHeight="1" x14ac:dyDescent="0.25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ht="15.75" customHeight="1" x14ac:dyDescent="0.25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ht="15.75" customHeight="1" x14ac:dyDescent="0.25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ht="15.75" customHeight="1" x14ac:dyDescent="0.25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ht="15.75" customHeight="1" x14ac:dyDescent="0.25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ht="15.75" customHeight="1" x14ac:dyDescent="0.25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ht="15.75" customHeight="1" x14ac:dyDescent="0.25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ht="15.75" customHeight="1" x14ac:dyDescent="0.25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ht="15.75" customHeight="1" x14ac:dyDescent="0.25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ht="15.75" customHeight="1" x14ac:dyDescent="0.2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ht="15.75" customHeight="1" x14ac:dyDescent="0.25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ht="15.75" customHeight="1" x14ac:dyDescent="0.25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ht="15.75" customHeight="1" x14ac:dyDescent="0.25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ht="15.75" customHeight="1" x14ac:dyDescent="0.25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ht="15.75" customHeight="1" x14ac:dyDescent="0.25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ht="15.75" customHeight="1" x14ac:dyDescent="0.25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ht="15.75" customHeight="1" x14ac:dyDescent="0.25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ht="15.75" customHeight="1" x14ac:dyDescent="0.25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ht="15.75" customHeight="1" x14ac:dyDescent="0.25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ht="15.75" customHeight="1" x14ac:dyDescent="0.2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ht="15.75" customHeight="1" x14ac:dyDescent="0.25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ht="15.75" customHeight="1" x14ac:dyDescent="0.25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ht="15.75" customHeight="1" x14ac:dyDescent="0.25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ht="15.75" customHeight="1" x14ac:dyDescent="0.25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ht="15.75" customHeight="1" x14ac:dyDescent="0.25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ht="15.75" customHeight="1" x14ac:dyDescent="0.25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ht="15.75" customHeight="1" x14ac:dyDescent="0.25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ht="15.75" customHeight="1" x14ac:dyDescent="0.25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ht="15.75" customHeight="1" x14ac:dyDescent="0.25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ht="15.75" customHeight="1" x14ac:dyDescent="0.2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ht="15.75" customHeight="1" x14ac:dyDescent="0.25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ht="15.75" customHeight="1" x14ac:dyDescent="0.25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ht="15.75" customHeight="1" x14ac:dyDescent="0.25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ht="15.75" customHeight="1" x14ac:dyDescent="0.25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ht="15.75" customHeight="1" x14ac:dyDescent="0.25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ht="15.75" customHeight="1" x14ac:dyDescent="0.25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ht="15.75" customHeight="1" x14ac:dyDescent="0.25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ht="15.75" customHeight="1" x14ac:dyDescent="0.25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ht="15.75" customHeight="1" x14ac:dyDescent="0.25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ht="15.75" customHeight="1" x14ac:dyDescent="0.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ht="15.75" customHeight="1" x14ac:dyDescent="0.25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ht="15.75" customHeight="1" x14ac:dyDescent="0.25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ht="15.75" customHeight="1" x14ac:dyDescent="0.25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ht="15.75" customHeight="1" x14ac:dyDescent="0.25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ht="15.75" customHeight="1" x14ac:dyDescent="0.25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ht="15.75" customHeight="1" x14ac:dyDescent="0.25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ht="15.75" customHeight="1" x14ac:dyDescent="0.25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ht="15.75" customHeight="1" x14ac:dyDescent="0.25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ht="15.75" customHeight="1" x14ac:dyDescent="0.25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ht="15.75" customHeight="1" x14ac:dyDescent="0.2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ht="15.75" customHeight="1" x14ac:dyDescent="0.25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ht="15.75" customHeight="1" x14ac:dyDescent="0.25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ht="15.75" customHeight="1" x14ac:dyDescent="0.25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ht="15.75" customHeight="1" x14ac:dyDescent="0.25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ht="15.75" customHeight="1" x14ac:dyDescent="0.25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ht="15.75" customHeight="1" x14ac:dyDescent="0.25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ht="15.75" customHeight="1" x14ac:dyDescent="0.25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ht="15.75" customHeight="1" x14ac:dyDescent="0.25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ht="15.75" customHeight="1" x14ac:dyDescent="0.25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ht="15.75" customHeight="1" x14ac:dyDescent="0.2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ht="15.75" customHeight="1" x14ac:dyDescent="0.25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ht="15.75" customHeight="1" x14ac:dyDescent="0.25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ht="15.75" customHeight="1" x14ac:dyDescent="0.25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ht="15.75" customHeight="1" x14ac:dyDescent="0.25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ht="15.75" customHeight="1" x14ac:dyDescent="0.25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ht="15.75" customHeight="1" x14ac:dyDescent="0.25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ht="15.75" customHeight="1" x14ac:dyDescent="0.25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ht="15.75" customHeight="1" x14ac:dyDescent="0.25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ht="15.75" customHeight="1" x14ac:dyDescent="0.25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ht="15.75" customHeight="1" x14ac:dyDescent="0.2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ht="15.75" customHeight="1" x14ac:dyDescent="0.25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ht="15.75" customHeight="1" x14ac:dyDescent="0.25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ht="15.75" customHeight="1" x14ac:dyDescent="0.25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ht="15.75" customHeight="1" x14ac:dyDescent="0.25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ht="15.75" customHeight="1" x14ac:dyDescent="0.25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ht="15.75" customHeight="1" x14ac:dyDescent="0.25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ht="15.75" customHeight="1" x14ac:dyDescent="0.25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ht="15.75" customHeight="1" x14ac:dyDescent="0.25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ht="15.75" customHeight="1" x14ac:dyDescent="0.25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ht="15.75" customHeight="1" x14ac:dyDescent="0.2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ht="15.75" customHeight="1" x14ac:dyDescent="0.25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ht="15.75" customHeight="1" x14ac:dyDescent="0.25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ht="15.75" customHeight="1" x14ac:dyDescent="0.25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ht="15.75" customHeight="1" x14ac:dyDescent="0.25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ht="15.75" customHeight="1" x14ac:dyDescent="0.25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ht="15.75" customHeight="1" x14ac:dyDescent="0.25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ht="15.75" customHeight="1" x14ac:dyDescent="0.25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ht="15.75" customHeight="1" x14ac:dyDescent="0.25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ht="15.75" customHeight="1" x14ac:dyDescent="0.25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ht="15.75" customHeight="1" x14ac:dyDescent="0.2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ht="15.75" customHeight="1" x14ac:dyDescent="0.25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ht="15.75" customHeight="1" x14ac:dyDescent="0.25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ht="15.75" customHeight="1" x14ac:dyDescent="0.25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ht="15.75" customHeight="1" x14ac:dyDescent="0.25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ht="15.75" customHeight="1" x14ac:dyDescent="0.25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ht="15.75" customHeight="1" x14ac:dyDescent="0.25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ht="15.75" customHeight="1" x14ac:dyDescent="0.25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ht="15.75" customHeight="1" x14ac:dyDescent="0.25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ht="15.75" customHeight="1" x14ac:dyDescent="0.25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ht="15.75" customHeight="1" x14ac:dyDescent="0.2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ht="15.75" customHeight="1" x14ac:dyDescent="0.25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ht="15.75" customHeight="1" x14ac:dyDescent="0.25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ht="15.75" customHeight="1" x14ac:dyDescent="0.25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ht="15.75" customHeight="1" x14ac:dyDescent="0.25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ht="15.75" customHeight="1" x14ac:dyDescent="0.25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ht="15.75" customHeight="1" x14ac:dyDescent="0.25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ht="15.75" customHeight="1" x14ac:dyDescent="0.25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ht="15.75" customHeight="1" x14ac:dyDescent="0.25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ht="15.75" customHeight="1" x14ac:dyDescent="0.25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ht="15.75" customHeight="1" x14ac:dyDescent="0.2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ht="15.75" customHeight="1" x14ac:dyDescent="0.25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ht="15.75" customHeight="1" x14ac:dyDescent="0.25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ht="15.75" customHeight="1" x14ac:dyDescent="0.25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ht="15.75" customHeight="1" x14ac:dyDescent="0.25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ht="15.75" customHeight="1" x14ac:dyDescent="0.25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ht="15.75" customHeight="1" x14ac:dyDescent="0.25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ht="15.75" customHeight="1" x14ac:dyDescent="0.25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ht="15.75" customHeight="1" x14ac:dyDescent="0.25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ht="15.75" customHeight="1" x14ac:dyDescent="0.25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ht="15.75" customHeight="1" x14ac:dyDescent="0.2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ht="15.75" customHeight="1" x14ac:dyDescent="0.25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ht="15.75" customHeight="1" x14ac:dyDescent="0.25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ht="15.75" customHeight="1" x14ac:dyDescent="0.25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ht="15.75" customHeight="1" x14ac:dyDescent="0.25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ht="15.75" customHeight="1" x14ac:dyDescent="0.25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ht="15.75" customHeight="1" x14ac:dyDescent="0.25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ht="15.75" customHeight="1" x14ac:dyDescent="0.25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ht="15.75" customHeight="1" x14ac:dyDescent="0.25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ht="15.75" customHeight="1" x14ac:dyDescent="0.25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ht="15.75" customHeight="1" x14ac:dyDescent="0.2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ht="15.75" customHeight="1" x14ac:dyDescent="0.25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ht="15.75" customHeight="1" x14ac:dyDescent="0.25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ht="15.75" customHeight="1" x14ac:dyDescent="0.25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ht="15.75" customHeight="1" x14ac:dyDescent="0.25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ht="15.75" customHeight="1" x14ac:dyDescent="0.25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ht="15.75" customHeight="1" x14ac:dyDescent="0.25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ht="15.75" customHeight="1" x14ac:dyDescent="0.25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ht="15.75" customHeight="1" x14ac:dyDescent="0.25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ht="15.75" customHeight="1" x14ac:dyDescent="0.25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ht="15.75" customHeight="1" x14ac:dyDescent="0.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ht="15.75" customHeight="1" x14ac:dyDescent="0.25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ht="15.75" customHeight="1" x14ac:dyDescent="0.25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ht="15.75" customHeight="1" x14ac:dyDescent="0.25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ht="15.75" customHeight="1" x14ac:dyDescent="0.25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ht="15.75" customHeight="1" x14ac:dyDescent="0.25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ht="15.75" customHeight="1" x14ac:dyDescent="0.25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ht="15.75" customHeight="1" x14ac:dyDescent="0.25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ht="15.75" customHeight="1" x14ac:dyDescent="0.25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ht="15.75" customHeight="1" x14ac:dyDescent="0.25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ht="15.75" customHeight="1" x14ac:dyDescent="0.2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ht="15.75" customHeight="1" x14ac:dyDescent="0.25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ht="15.75" customHeight="1" x14ac:dyDescent="0.25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ht="15.75" customHeight="1" x14ac:dyDescent="0.25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ht="15.75" customHeight="1" x14ac:dyDescent="0.25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ht="15.75" customHeight="1" x14ac:dyDescent="0.25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ht="15.75" customHeight="1" x14ac:dyDescent="0.25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ht="15.75" customHeight="1" x14ac:dyDescent="0.25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ht="15.75" customHeight="1" x14ac:dyDescent="0.25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ht="15.75" customHeight="1" x14ac:dyDescent="0.25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ht="15.75" customHeight="1" x14ac:dyDescent="0.2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ht="15.75" customHeight="1" x14ac:dyDescent="0.25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ht="15.75" customHeight="1" x14ac:dyDescent="0.25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ht="15.75" customHeight="1" x14ac:dyDescent="0.25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ht="15.75" customHeight="1" x14ac:dyDescent="0.25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ht="15.75" customHeight="1" x14ac:dyDescent="0.25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ht="15.75" customHeight="1" x14ac:dyDescent="0.25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ht="15.75" customHeight="1" x14ac:dyDescent="0.25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ht="15.75" customHeight="1" x14ac:dyDescent="0.25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ht="15.75" customHeight="1" x14ac:dyDescent="0.25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ht="15.75" customHeight="1" x14ac:dyDescent="0.2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ht="15.75" customHeight="1" x14ac:dyDescent="0.25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ht="15.75" customHeight="1" x14ac:dyDescent="0.25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ht="15.75" customHeight="1" x14ac:dyDescent="0.25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ht="15.75" customHeight="1" x14ac:dyDescent="0.25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ht="15.75" customHeight="1" x14ac:dyDescent="0.25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ht="15.75" customHeight="1" x14ac:dyDescent="0.25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ht="15.75" customHeight="1" x14ac:dyDescent="0.25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ht="15.75" customHeight="1" x14ac:dyDescent="0.25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ht="15.75" customHeight="1" x14ac:dyDescent="0.25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ht="15.75" customHeight="1" x14ac:dyDescent="0.2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ht="15.75" customHeight="1" x14ac:dyDescent="0.25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ht="15.75" customHeight="1" x14ac:dyDescent="0.25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ht="15.75" customHeight="1" x14ac:dyDescent="0.25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ht="15.75" customHeight="1" x14ac:dyDescent="0.25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ht="15.75" customHeight="1" x14ac:dyDescent="0.25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ht="15.75" customHeight="1" x14ac:dyDescent="0.25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ht="15.75" customHeight="1" x14ac:dyDescent="0.25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ht="15.75" customHeight="1" x14ac:dyDescent="0.25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ht="15.75" customHeight="1" x14ac:dyDescent="0.25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ht="15.75" customHeight="1" x14ac:dyDescent="0.2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ht="15.75" customHeight="1" x14ac:dyDescent="0.25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ht="15.75" customHeight="1" x14ac:dyDescent="0.25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ht="15.75" customHeight="1" x14ac:dyDescent="0.25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ht="15.75" customHeight="1" x14ac:dyDescent="0.25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ht="15.75" customHeight="1" x14ac:dyDescent="0.25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ht="15.75" customHeight="1" x14ac:dyDescent="0.25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ht="15.75" customHeight="1" x14ac:dyDescent="0.25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ht="15.75" customHeight="1" x14ac:dyDescent="0.25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ht="15.75" customHeight="1" x14ac:dyDescent="0.25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ht="15.75" customHeight="1" x14ac:dyDescent="0.2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ht="15.75" customHeight="1" x14ac:dyDescent="0.25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ht="15.75" customHeight="1" x14ac:dyDescent="0.25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ht="15.75" customHeight="1" x14ac:dyDescent="0.25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ht="15.75" customHeight="1" x14ac:dyDescent="0.25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ht="15.75" customHeight="1" x14ac:dyDescent="0.25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ht="15.75" customHeight="1" x14ac:dyDescent="0.25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ht="15.75" customHeight="1" x14ac:dyDescent="0.25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ht="15.75" customHeight="1" x14ac:dyDescent="0.25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ht="15.75" customHeight="1" x14ac:dyDescent="0.25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ht="15.75" customHeight="1" x14ac:dyDescent="0.2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ht="15.75" customHeight="1" x14ac:dyDescent="0.25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ht="15.75" customHeight="1" x14ac:dyDescent="0.25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ht="15.75" customHeight="1" x14ac:dyDescent="0.25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ht="15.75" customHeight="1" x14ac:dyDescent="0.25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ht="15.75" customHeight="1" x14ac:dyDescent="0.25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ht="15.75" customHeight="1" x14ac:dyDescent="0.25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ht="15.75" customHeight="1" x14ac:dyDescent="0.25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ht="15.75" customHeight="1" x14ac:dyDescent="0.25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ht="15.75" customHeight="1" x14ac:dyDescent="0.25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ht="15.75" customHeight="1" x14ac:dyDescent="0.2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ht="15.75" customHeight="1" x14ac:dyDescent="0.25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ht="15.75" customHeight="1" x14ac:dyDescent="0.25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ht="15.75" customHeight="1" x14ac:dyDescent="0.25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ht="15.75" customHeight="1" x14ac:dyDescent="0.25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ht="15.75" customHeight="1" x14ac:dyDescent="0.25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ht="15.75" customHeight="1" x14ac:dyDescent="0.25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ht="15.75" customHeight="1" x14ac:dyDescent="0.25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ht="15.75" customHeight="1" x14ac:dyDescent="0.25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ht="15.75" customHeight="1" x14ac:dyDescent="0.25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ht="15.75" customHeight="1" x14ac:dyDescent="0.2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ht="15.75" customHeight="1" x14ac:dyDescent="0.25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ht="15.75" customHeight="1" x14ac:dyDescent="0.25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ht="15.75" customHeight="1" x14ac:dyDescent="0.25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ht="15.75" customHeight="1" x14ac:dyDescent="0.25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ht="15.75" customHeight="1" x14ac:dyDescent="0.25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ht="15.75" customHeight="1" x14ac:dyDescent="0.25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ht="15.75" customHeight="1" x14ac:dyDescent="0.25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ht="15.75" customHeight="1" x14ac:dyDescent="0.25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ht="15.75" customHeight="1" x14ac:dyDescent="0.25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ht="15.75" customHeight="1" x14ac:dyDescent="0.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ht="15.75" customHeight="1" x14ac:dyDescent="0.25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ht="15.75" customHeight="1" x14ac:dyDescent="0.25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ht="15.75" customHeight="1" x14ac:dyDescent="0.25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ht="15.75" customHeight="1" x14ac:dyDescent="0.25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ht="15.75" customHeight="1" x14ac:dyDescent="0.25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ht="15.75" customHeight="1" x14ac:dyDescent="0.25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ht="15.75" customHeight="1" x14ac:dyDescent="0.25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ht="15.75" customHeight="1" x14ac:dyDescent="0.25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ht="15.75" customHeight="1" x14ac:dyDescent="0.25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ht="15.75" customHeight="1" x14ac:dyDescent="0.2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ht="15.75" customHeight="1" x14ac:dyDescent="0.25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ht="15.75" customHeight="1" x14ac:dyDescent="0.25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ht="15.75" customHeight="1" x14ac:dyDescent="0.25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ht="15.75" customHeight="1" x14ac:dyDescent="0.25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ht="15.75" customHeight="1" x14ac:dyDescent="0.25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ht="15.75" customHeight="1" x14ac:dyDescent="0.25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ht="15.75" customHeight="1" x14ac:dyDescent="0.25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ht="15.75" customHeight="1" x14ac:dyDescent="0.25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ht="15.75" customHeight="1" x14ac:dyDescent="0.25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ht="15.75" customHeight="1" x14ac:dyDescent="0.2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ht="15.75" customHeight="1" x14ac:dyDescent="0.25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ht="15.75" customHeight="1" x14ac:dyDescent="0.25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ht="15.75" customHeight="1" x14ac:dyDescent="0.25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ht="15.75" customHeight="1" x14ac:dyDescent="0.25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ht="15.75" customHeight="1" x14ac:dyDescent="0.25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ht="15.75" customHeight="1" x14ac:dyDescent="0.25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ht="15.75" customHeight="1" x14ac:dyDescent="0.25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ht="15.75" customHeight="1" x14ac:dyDescent="0.25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ht="15.75" customHeight="1" x14ac:dyDescent="0.25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ht="15.75" customHeight="1" x14ac:dyDescent="0.2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ht="15.75" customHeight="1" x14ac:dyDescent="0.25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ht="15.75" customHeight="1" x14ac:dyDescent="0.25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ht="15.75" customHeight="1" x14ac:dyDescent="0.25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ht="15.75" customHeight="1" x14ac:dyDescent="0.25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ht="15.75" customHeight="1" x14ac:dyDescent="0.25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ht="15.75" customHeight="1" x14ac:dyDescent="0.25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ht="15.75" customHeight="1" x14ac:dyDescent="0.25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ht="15.75" customHeight="1" x14ac:dyDescent="0.25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ht="15.75" customHeight="1" x14ac:dyDescent="0.25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ht="15.75" customHeight="1" x14ac:dyDescent="0.2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ht="15.75" customHeight="1" x14ac:dyDescent="0.25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ht="15.75" customHeight="1" x14ac:dyDescent="0.25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ht="15.75" customHeight="1" x14ac:dyDescent="0.25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ht="15.75" customHeight="1" x14ac:dyDescent="0.25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ht="15.75" customHeight="1" x14ac:dyDescent="0.25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ht="15.75" customHeight="1" x14ac:dyDescent="0.25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ht="15.75" customHeight="1" x14ac:dyDescent="0.25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ht="15.75" customHeight="1" x14ac:dyDescent="0.25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ht="15.75" customHeight="1" x14ac:dyDescent="0.25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ht="15.75" customHeight="1" x14ac:dyDescent="0.2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ht="15.75" customHeight="1" x14ac:dyDescent="0.25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ht="15.75" customHeight="1" x14ac:dyDescent="0.25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ht="15.75" customHeight="1" x14ac:dyDescent="0.25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ht="15.75" customHeight="1" x14ac:dyDescent="0.25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ht="15.75" customHeight="1" x14ac:dyDescent="0.25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ht="15.75" customHeight="1" x14ac:dyDescent="0.25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ht="15.75" customHeight="1" x14ac:dyDescent="0.25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ht="15.75" customHeight="1" x14ac:dyDescent="0.25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ht="15.75" customHeight="1" x14ac:dyDescent="0.25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ht="15.75" customHeight="1" x14ac:dyDescent="0.2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 ht="15.75" customHeight="1" x14ac:dyDescent="0.25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spans="1:26" ht="15.75" customHeight="1" x14ac:dyDescent="0.25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spans="1:26" ht="15.75" customHeight="1" x14ac:dyDescent="0.25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spans="1:26" ht="15.75" customHeight="1" x14ac:dyDescent="0.25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spans="1:26" ht="15.75" customHeight="1" x14ac:dyDescent="0.25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spans="1:26" ht="15.75" customHeight="1" x14ac:dyDescent="0.25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spans="1:26" ht="15.75" customHeight="1" x14ac:dyDescent="0.25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spans="1:26" ht="15.75" customHeight="1" x14ac:dyDescent="0.25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spans="1:26" ht="15.75" customHeight="1" x14ac:dyDescent="0.25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spans="1:26" ht="15.75" customHeight="1" x14ac:dyDescent="0.2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spans="1:26" ht="15.75" customHeight="1" x14ac:dyDescent="0.25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spans="1:26" ht="15.75" customHeight="1" x14ac:dyDescent="0.25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spans="1:26" ht="15.75" customHeight="1" x14ac:dyDescent="0.25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spans="1:26" ht="15.75" customHeight="1" x14ac:dyDescent="0.25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spans="1:26" ht="15.75" customHeight="1" x14ac:dyDescent="0.25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hyperlinks>
    <hyperlink ref="N29" r:id="rId1" xr:uid="{F3C3D0A5-A3D5-409E-90A7-279C2DDB9FCB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 Flow Statement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cp:lastPrinted>2022-10-03T05:38:16Z</cp:lastPrinted>
  <dcterms:created xsi:type="dcterms:W3CDTF">2022-09-29T00:15:54Z</dcterms:created>
  <dcterms:modified xsi:type="dcterms:W3CDTF">2022-10-03T05:38:33Z</dcterms:modified>
</cp:coreProperties>
</file>