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F1F535F9-AFEE-425C-AD91-D4302CACC708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Cash Flow Statement" sheetId="1" r:id="rId1"/>
    <sheet name="12-Month Cash Flow" sheetId="2" r:id="rId2"/>
    <sheet name="Instructions" sheetId="3" r:id="rId3"/>
  </sheets>
  <calcPr calcId="191029"/>
  <extLst>
    <ext uri="GoogleSheetsCustomDataVersion1">
      <go:sheetsCustomData xmlns:go="http://customooxmlschemas.google.com/" r:id="rId7" roundtripDataSignature="AMtx7miuyGV8/XShfmt3fLpOhi8InTKLEg=="/>
    </ext>
  </extLst>
</workbook>
</file>

<file path=xl/calcChain.xml><?xml version="1.0" encoding="utf-8"?>
<calcChain xmlns="http://schemas.openxmlformats.org/spreadsheetml/2006/main">
  <c r="B43" i="1" l="1"/>
  <c r="B42" i="1"/>
  <c r="B41" i="1"/>
  <c r="B39" i="1"/>
  <c r="B38" i="1"/>
  <c r="B37" i="1"/>
  <c r="B35" i="1"/>
  <c r="B34" i="1"/>
  <c r="B33" i="1"/>
  <c r="B30" i="1"/>
  <c r="B29" i="1"/>
  <c r="B28" i="1"/>
  <c r="B27" i="1"/>
  <c r="B25" i="1"/>
  <c r="B24" i="1"/>
  <c r="B23" i="1"/>
  <c r="B20" i="1"/>
  <c r="B19" i="1"/>
  <c r="B18" i="1"/>
  <c r="B17" i="1"/>
  <c r="B15" i="1"/>
  <c r="B14" i="1"/>
  <c r="B13" i="1"/>
  <c r="F43" i="2"/>
  <c r="E43" i="2"/>
  <c r="D43" i="2"/>
  <c r="B42" i="2"/>
  <c r="C41" i="2"/>
  <c r="C43" i="2" s="1"/>
  <c r="B41" i="2"/>
  <c r="B43" i="2" s="1"/>
  <c r="N39" i="2"/>
  <c r="N43" i="2" s="1"/>
  <c r="M39" i="2"/>
  <c r="M43" i="2" s="1"/>
  <c r="L39" i="2"/>
  <c r="L43" i="2" s="1"/>
  <c r="K39" i="2"/>
  <c r="K43" i="2" s="1"/>
  <c r="J39" i="2"/>
  <c r="J43" i="2" s="1"/>
  <c r="I39" i="2"/>
  <c r="I43" i="2" s="1"/>
  <c r="H39" i="2"/>
  <c r="H43" i="2" s="1"/>
  <c r="G39" i="2"/>
  <c r="G43" i="2" s="1"/>
  <c r="F39" i="2"/>
  <c r="E39" i="2"/>
  <c r="D39" i="2"/>
  <c r="C39" i="2"/>
  <c r="B38" i="2"/>
  <c r="B37" i="2"/>
  <c r="B35" i="2"/>
  <c r="B39" i="2" s="1"/>
  <c r="B34" i="2"/>
  <c r="B33" i="2"/>
  <c r="N30" i="2"/>
  <c r="M30" i="2"/>
  <c r="L30" i="2"/>
  <c r="K30" i="2"/>
  <c r="J30" i="2"/>
  <c r="I30" i="2"/>
  <c r="H30" i="2"/>
  <c r="G30" i="2"/>
  <c r="F30" i="2"/>
  <c r="E30" i="2"/>
  <c r="D30" i="2"/>
  <c r="C30" i="2"/>
  <c r="B29" i="2"/>
  <c r="B30" i="2" s="1"/>
  <c r="B28" i="2"/>
  <c r="B27" i="2"/>
  <c r="B25" i="2"/>
  <c r="B24" i="2"/>
  <c r="B23" i="2"/>
  <c r="N20" i="2"/>
  <c r="M20" i="2"/>
  <c r="L20" i="2"/>
  <c r="K20" i="2"/>
  <c r="J20" i="2"/>
  <c r="I20" i="2"/>
  <c r="H20" i="2"/>
  <c r="G20" i="2"/>
  <c r="F20" i="2"/>
  <c r="E20" i="2"/>
  <c r="D20" i="2"/>
  <c r="C20" i="2"/>
  <c r="B19" i="2"/>
  <c r="B18" i="2"/>
  <c r="B17" i="2"/>
  <c r="B15" i="2"/>
  <c r="B14" i="2"/>
  <c r="B13" i="2"/>
  <c r="B20" i="2" s="1"/>
</calcChain>
</file>

<file path=xl/sharedStrings.xml><?xml version="1.0" encoding="utf-8"?>
<sst xmlns="http://schemas.openxmlformats.org/spreadsheetml/2006/main" count="103" uniqueCount="59">
  <si>
    <t xml:space="preserve">          Beanzers Comp.</t>
  </si>
  <si>
    <t xml:space="preserve">                 Expected Cash Flow Statement</t>
  </si>
  <si>
    <t>Date Prepared</t>
  </si>
  <si>
    <t>Prepared by</t>
  </si>
  <si>
    <t>Ms. Flora Plank</t>
  </si>
  <si>
    <t>For the Year</t>
  </si>
  <si>
    <t xml:space="preserve">Select </t>
  </si>
  <si>
    <t>January</t>
  </si>
  <si>
    <t>OPERATIONS</t>
  </si>
  <si>
    <t>TOTAL</t>
  </si>
  <si>
    <t>In</t>
  </si>
  <si>
    <t>Cash Sales</t>
  </si>
  <si>
    <t>Intestest income</t>
  </si>
  <si>
    <t>Other Cash Receipts</t>
  </si>
  <si>
    <t>Out</t>
  </si>
  <si>
    <t>Inventory Purchase</t>
  </si>
  <si>
    <t>Employee Wages</t>
  </si>
  <si>
    <t>General and Administrative Expense</t>
  </si>
  <si>
    <t>Net Cash From Operations</t>
  </si>
  <si>
    <t>FINANCE</t>
  </si>
  <si>
    <t>Proceeds from Common Stock Issuance</t>
  </si>
  <si>
    <t>Proceeds from Long-Term Debt Issuance</t>
  </si>
  <si>
    <t>Dividends Paid Out</t>
  </si>
  <si>
    <t>Debt Repayments</t>
  </si>
  <si>
    <t>Equity Repayments</t>
  </si>
  <si>
    <t>Stock Repurchase</t>
  </si>
  <si>
    <t>Net Cash from Fiances</t>
  </si>
  <si>
    <t>INVESTMENTS</t>
  </si>
  <si>
    <t>Fixed Assets Sold</t>
  </si>
  <si>
    <t>Property Sold</t>
  </si>
  <si>
    <t>Other Investing Activities</t>
  </si>
  <si>
    <t>Capital Expenditures</t>
  </si>
  <si>
    <t>Net Acquisitions</t>
  </si>
  <si>
    <t>Net Cash from Investments</t>
  </si>
  <si>
    <t>ANNUAL ENDING</t>
  </si>
  <si>
    <t>Net Cash (Increase) Decrease</t>
  </si>
  <si>
    <t>Opening Cash Balance</t>
  </si>
  <si>
    <t>Closing Cash Balance</t>
  </si>
  <si>
    <t>.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</si>
  <si>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</si>
  <si>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</si>
  <si>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</si>
  <si>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</si>
  <si>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</si>
  <si>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</si>
  <si>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</si>
  <si>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</si>
  <si>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</si>
  <si>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</si>
  <si>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</si>
  <si>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</si>
  <si>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</si>
  <si>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</si>
  <si>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</si>
  <si>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</si>
  <si>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</si>
  <si>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</si>
  <si>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</si>
  <si>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t>Yearly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</si>
</sst>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scheme val="minor"/>
    </font>
    <font>
      <b/>
      <sz val="20"/>
      <color rgb="FFF2F2F2"/>
      <name val="Proxima Nova"/>
    </font>
    <font>
      <sz val="11"/>
      <name val="Calibri"/>
    </font>
    <font>
      <sz val="11"/>
      <color rgb="FFF2F2F2"/>
      <name val="Proxima Nova"/>
    </font>
    <font>
      <sz val="11"/>
      <color theme="1"/>
      <name val="Proxima Nova"/>
    </font>
    <font>
      <b/>
      <sz val="11"/>
      <color theme="1"/>
      <name val="Proxima Nova"/>
    </font>
    <font>
      <b/>
      <sz val="11"/>
      <color theme="0"/>
      <name val="Proxima Nova"/>
    </font>
    <font>
      <b/>
      <i/>
      <sz val="11"/>
      <color rgb="FF7F7F7F"/>
      <name val="Proxima Nova"/>
    </font>
    <font>
      <sz val="11"/>
      <color rgb="FF833C0B"/>
      <name val="Proxima Nova"/>
    </font>
    <font>
      <b/>
      <i/>
      <sz val="11"/>
      <color theme="1"/>
      <name val="Proxima Nova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</fonts>
  <fills count="9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833C0B"/>
        <bgColor rgb="FF833C0B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  <fill>
      <patternFill patternType="solid">
        <fgColor rgb="FFF4B083"/>
        <bgColor rgb="FFF4B08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833C0B"/>
      </left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medium">
        <color rgb="FFC55A11"/>
      </left>
      <right style="dotted">
        <color rgb="FFC55A11"/>
      </right>
      <top style="medium">
        <color rgb="FFC55A11"/>
      </top>
      <bottom style="dotted">
        <color rgb="FFC55A11"/>
      </bottom>
      <diagonal/>
    </border>
    <border>
      <left style="medium">
        <color rgb="FFC55A11"/>
      </left>
      <right style="dotted">
        <color rgb="FFC55A11"/>
      </right>
      <top style="dotted">
        <color rgb="FFC55A11"/>
      </top>
      <bottom style="dotted">
        <color rgb="FFC55A1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38236"/>
      </left>
      <right/>
      <top style="thin">
        <color rgb="FF538236"/>
      </top>
      <bottom style="thin">
        <color rgb="FF538236"/>
      </bottom>
      <diagonal/>
    </border>
    <border>
      <left style="medium">
        <color rgb="FFC55A11"/>
      </left>
      <right style="dotted">
        <color rgb="FFC55A11"/>
      </right>
      <top style="dotted">
        <color rgb="FFC55A11"/>
      </top>
      <bottom style="medium">
        <color rgb="FFC55A11"/>
      </bottom>
      <diagonal/>
    </border>
    <border>
      <left/>
      <right/>
      <top/>
      <bottom/>
      <diagonal/>
    </border>
    <border>
      <left style="dotted">
        <color rgb="FFC55A11"/>
      </left>
      <right style="dotted">
        <color rgb="FFC55A11"/>
      </right>
      <top style="medium">
        <color rgb="FFC55A11"/>
      </top>
      <bottom style="dotted">
        <color rgb="FFC55A11"/>
      </bottom>
      <diagonal/>
    </border>
    <border>
      <left style="dotted">
        <color rgb="FFC55A11"/>
      </left>
      <right style="medium">
        <color rgb="FFC55A11"/>
      </right>
      <top style="medium">
        <color rgb="FFC55A11"/>
      </top>
      <bottom style="dotted">
        <color rgb="FFC55A11"/>
      </bottom>
      <diagonal/>
    </border>
    <border>
      <left style="dotted">
        <color rgb="FFC55A11"/>
      </left>
      <right style="dotted">
        <color rgb="FFC55A11"/>
      </right>
      <top style="dotted">
        <color rgb="FFC55A11"/>
      </top>
      <bottom style="dotted">
        <color rgb="FFC55A11"/>
      </bottom>
      <diagonal/>
    </border>
    <border>
      <left style="dotted">
        <color rgb="FFC55A11"/>
      </left>
      <right style="medium">
        <color rgb="FFC55A11"/>
      </right>
      <top style="dotted">
        <color rgb="FFC55A11"/>
      </top>
      <bottom style="dotted">
        <color rgb="FFC55A11"/>
      </bottom>
      <diagonal/>
    </border>
    <border>
      <left style="dotted">
        <color rgb="FFC55A11"/>
      </left>
      <right style="dotted">
        <color rgb="FFC55A11"/>
      </right>
      <top style="dotted">
        <color rgb="FFC55A11"/>
      </top>
      <bottom style="medium">
        <color rgb="FFC55A11"/>
      </bottom>
      <diagonal/>
    </border>
    <border>
      <left style="dotted">
        <color rgb="FFC55A11"/>
      </left>
      <right style="medium">
        <color rgb="FFC55A11"/>
      </right>
      <top style="dotted">
        <color rgb="FFC55A11"/>
      </top>
      <bottom style="medium">
        <color rgb="FFC55A11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4" fillId="0" borderId="0" xfId="0" applyFont="1"/>
    <xf numFmtId="0" fontId="3" fillId="2" borderId="3" xfId="0" applyFont="1" applyFill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5" xfId="0" applyFont="1" applyBorder="1" applyAlignment="1"/>
    <xf numFmtId="0" fontId="6" fillId="3" borderId="6" xfId="0" applyFont="1" applyFill="1" applyBorder="1"/>
    <xf numFmtId="0" fontId="5" fillId="4" borderId="6" xfId="0" applyFont="1" applyFill="1" applyBorder="1" applyAlignment="1">
      <alignment horizontal="center"/>
    </xf>
    <xf numFmtId="0" fontId="7" fillId="5" borderId="6" xfId="0" applyFont="1" applyFill="1" applyBorder="1"/>
    <xf numFmtId="0" fontId="5" fillId="6" borderId="7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44" fontId="5" fillId="4" borderId="8" xfId="0" applyNumberFormat="1" applyFont="1" applyFill="1" applyBorder="1" applyAlignment="1">
      <alignment horizontal="right"/>
    </xf>
    <xf numFmtId="44" fontId="5" fillId="6" borderId="8" xfId="0" applyNumberFormat="1" applyFont="1" applyFill="1" applyBorder="1" applyAlignment="1">
      <alignment horizontal="right"/>
    </xf>
    <xf numFmtId="0" fontId="7" fillId="4" borderId="6" xfId="0" applyFont="1" applyFill="1" applyBorder="1" applyAlignment="1">
      <alignment horizontal="left"/>
    </xf>
    <xf numFmtId="44" fontId="4" fillId="4" borderId="8" xfId="0" applyNumberFormat="1" applyFont="1" applyFill="1" applyBorder="1" applyAlignment="1">
      <alignment horizontal="right"/>
    </xf>
    <xf numFmtId="0" fontId="9" fillId="7" borderId="9" xfId="0" applyFont="1" applyFill="1" applyBorder="1" applyAlignment="1">
      <alignment horizontal="right"/>
    </xf>
    <xf numFmtId="44" fontId="5" fillId="8" borderId="8" xfId="0" applyNumberFormat="1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right"/>
    </xf>
    <xf numFmtId="0" fontId="7" fillId="4" borderId="6" xfId="0" applyFont="1" applyFill="1" applyBorder="1"/>
    <xf numFmtId="44" fontId="4" fillId="6" borderId="8" xfId="0" applyNumberFormat="1" applyFont="1" applyFill="1" applyBorder="1" applyAlignment="1">
      <alignment horizontal="right"/>
    </xf>
    <xf numFmtId="0" fontId="9" fillId="7" borderId="10" xfId="0" applyFont="1" applyFill="1" applyBorder="1" applyAlignment="1">
      <alignment horizontal="right"/>
    </xf>
    <xf numFmtId="44" fontId="5" fillId="8" borderId="11" xfId="0" applyNumberFormat="1" applyFont="1" applyFill="1" applyBorder="1" applyAlignment="1">
      <alignment horizontal="right"/>
    </xf>
    <xf numFmtId="44" fontId="4" fillId="2" borderId="6" xfId="0" applyNumberFormat="1" applyFont="1" applyFill="1" applyBorder="1"/>
    <xf numFmtId="44" fontId="4" fillId="0" borderId="0" xfId="0" applyNumberFormat="1" applyFont="1"/>
    <xf numFmtId="0" fontId="4" fillId="7" borderId="6" xfId="0" applyFont="1" applyFill="1" applyBorder="1"/>
    <xf numFmtId="44" fontId="5" fillId="6" borderId="13" xfId="0" applyNumberFormat="1" applyFont="1" applyFill="1" applyBorder="1" applyAlignment="1">
      <alignment horizontal="center"/>
    </xf>
    <xf numFmtId="44" fontId="4" fillId="6" borderId="13" xfId="0" applyNumberFormat="1" applyFont="1" applyFill="1" applyBorder="1"/>
    <xf numFmtId="44" fontId="4" fillId="6" borderId="14" xfId="0" applyNumberFormat="1" applyFont="1" applyFill="1" applyBorder="1"/>
    <xf numFmtId="44" fontId="5" fillId="4" borderId="8" xfId="0" applyNumberFormat="1" applyFont="1" applyFill="1" applyBorder="1" applyAlignment="1">
      <alignment horizontal="left"/>
    </xf>
    <xf numFmtId="44" fontId="4" fillId="0" borderId="15" xfId="0" applyNumberFormat="1" applyFont="1" applyBorder="1"/>
    <xf numFmtId="44" fontId="4" fillId="0" borderId="16" xfId="0" applyNumberFormat="1" applyFont="1" applyBorder="1"/>
    <xf numFmtId="44" fontId="5" fillId="6" borderId="8" xfId="0" applyNumberFormat="1" applyFont="1" applyFill="1" applyBorder="1" applyAlignment="1">
      <alignment horizontal="left"/>
    </xf>
    <xf numFmtId="44" fontId="4" fillId="6" borderId="15" xfId="0" applyNumberFormat="1" applyFont="1" applyFill="1" applyBorder="1"/>
    <xf numFmtId="44" fontId="4" fillId="6" borderId="16" xfId="0" applyNumberFormat="1" applyFont="1" applyFill="1" applyBorder="1"/>
    <xf numFmtId="44" fontId="4" fillId="4" borderId="8" xfId="0" applyNumberFormat="1" applyFont="1" applyFill="1" applyBorder="1" applyAlignment="1">
      <alignment horizontal="left"/>
    </xf>
    <xf numFmtId="44" fontId="5" fillId="8" borderId="15" xfId="0" applyNumberFormat="1" applyFont="1" applyFill="1" applyBorder="1"/>
    <xf numFmtId="44" fontId="5" fillId="8" borderId="16" xfId="0" applyNumberFormat="1" applyFont="1" applyFill="1" applyBorder="1"/>
    <xf numFmtId="0" fontId="5" fillId="6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44" fontId="4" fillId="6" borderId="8" xfId="0" applyNumberFormat="1" applyFont="1" applyFill="1" applyBorder="1" applyAlignment="1">
      <alignment horizontal="left"/>
    </xf>
    <xf numFmtId="44" fontId="5" fillId="0" borderId="15" xfId="0" applyNumberFormat="1" applyFont="1" applyBorder="1" applyAlignment="1">
      <alignment horizontal="center"/>
    </xf>
    <xf numFmtId="44" fontId="5" fillId="8" borderId="17" xfId="0" applyNumberFormat="1" applyFont="1" applyFill="1" applyBorder="1" applyAlignment="1">
      <alignment horizontal="right"/>
    </xf>
    <xf numFmtId="44" fontId="5" fillId="8" borderId="17" xfId="0" applyNumberFormat="1" applyFont="1" applyFill="1" applyBorder="1"/>
    <xf numFmtId="44" fontId="5" fillId="8" borderId="18" xfId="0" applyNumberFormat="1" applyFont="1" applyFill="1" applyBorder="1"/>
    <xf numFmtId="0" fontId="4" fillId="3" borderId="6" xfId="0" applyFont="1" applyFill="1" applyBorder="1"/>
    <xf numFmtId="44" fontId="4" fillId="3" borderId="6" xfId="0" applyNumberFormat="1" applyFont="1" applyFill="1" applyBorder="1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3" fillId="2" borderId="1" xfId="0" applyFont="1" applyFill="1" applyBorder="1" applyAlignment="1">
      <alignment horizontal="left"/>
    </xf>
    <xf numFmtId="0" fontId="2" fillId="0" borderId="12" xfId="0" applyFont="1" applyBorder="1"/>
  </cellXfs>
  <cellStyles count="1">
    <cellStyle name="Normal" xfId="0" builtinId="0"/>
  </cellStyles>
  <dxfs count="8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0</xdr:rowOff>
    </xdr:from>
    <xdr:ext cx="476250" cy="504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61975" cy="5619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3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3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3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3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3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3.jp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3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3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3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3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3.jp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3.jp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3.jp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3.jp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3.jp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showGridLines="0" workbookViewId="0">
      <selection activeCell="C11" sqref="C11"/>
    </sheetView>
  </sheetViews>
  <sheetFormatPr defaultColWidth="14.42578125" defaultRowHeight="15" customHeight="1"/>
  <cols>
    <col min="1" max="1" width="60.5703125" customWidth="1"/>
    <col min="2" max="2" width="25" customWidth="1"/>
  </cols>
  <sheetData>
    <row r="1" spans="1:2" ht="26.25">
      <c r="A1" s="52" t="s">
        <v>0</v>
      </c>
      <c r="B1" s="53"/>
    </row>
    <row r="2" spans="1:2">
      <c r="A2" s="54" t="s">
        <v>1</v>
      </c>
      <c r="B2" s="53"/>
    </row>
    <row r="3" spans="1:2">
      <c r="A3" s="1"/>
      <c r="B3" s="1"/>
    </row>
    <row r="4" spans="1:2">
      <c r="A4" s="2" t="s">
        <v>2</v>
      </c>
      <c r="B4" s="3">
        <v>55026</v>
      </c>
    </row>
    <row r="5" spans="1:2">
      <c r="A5" s="2" t="s">
        <v>3</v>
      </c>
      <c r="B5" s="4" t="s">
        <v>4</v>
      </c>
    </row>
    <row r="6" spans="1:2">
      <c r="A6" s="2" t="s">
        <v>5</v>
      </c>
      <c r="B6" s="4">
        <v>2050</v>
      </c>
    </row>
    <row r="7" spans="1:2">
      <c r="A7" s="1"/>
      <c r="B7" s="1"/>
    </row>
    <row r="9" spans="1:2">
      <c r="A9" s="5" t="s">
        <v>6</v>
      </c>
      <c r="B9" s="6" t="s">
        <v>58</v>
      </c>
    </row>
    <row r="10" spans="1:2">
      <c r="A10" s="1"/>
      <c r="B10" s="1"/>
    </row>
    <row r="11" spans="1:2">
      <c r="A11" s="7" t="s">
        <v>8</v>
      </c>
      <c r="B11" s="8" t="s">
        <v>9</v>
      </c>
    </row>
    <row r="12" spans="1:2">
      <c r="A12" s="9" t="s">
        <v>10</v>
      </c>
      <c r="B12" s="10"/>
    </row>
    <row r="13" spans="1:2">
      <c r="A13" s="11" t="s">
        <v>11</v>
      </c>
      <c r="B13" s="12">
        <f>_xlfn.IFS(
$B$9 = "Yearly Total",VLOOKUP(A13,'12-Month Cash Flow'!A:N,2,FALSE),
$B$9 = "January",VLOOKUP(A13,'12-Month Cash Flow'!A:N,3,FALSE),
$B$9 = "February",VLOOKUP(A13,'12-Month Cash Flow'!A:N,4,FALSE),
$B$9 = "March",VLOOKUP(A13,'12-Month Cash Flow'!A:N,5,FALSE),
$B$9 = "April",VLOOKUP(A13,'12-Month Cash Flow'!A:N,6,FALSE),
$B$9 = "May",VLOOKUP(A13,'12-Month Cash Flow'!A:N,7,FALSE),
$B$9 = "June",VLOOKUP(A13,'12-Month Cash Flow'!A:N,8,FALSE),
$B$9 = "July",VLOOKUP(A13,'12-Month Cash Flow'!A:N,9,FALSE),
$B$9 = "August",VLOOKUP(A13,'12-Month Cash Flow'!A:N,10,FALSE),
$B$9 = "October",VLOOKUP(A13,'12-Month Cash Flow'!A:N,11,FALSE),
$B$9 = "November",VLOOKUP(A13,'12-Month Cash Flow'!A:N,12,FALSE),
$B$9 = "December",VLOOKUP(A13,'12-Month Cash Flow'!A:N,13,FALSE))</f>
        <v>25000</v>
      </c>
    </row>
    <row r="14" spans="1:2">
      <c r="A14" s="11" t="s">
        <v>12</v>
      </c>
      <c r="B14" s="12">
        <f>_xlfn.IFS(
$B$9 = "Yearly Total",VLOOKUP(A14,'12-Month Cash Flow'!A:N,2,FALSE),
$B$9 = "January",VLOOKUP(A14,'12-Month Cash Flow'!A:N,3,FALSE),
$B$9 = "February",VLOOKUP(A14,'12-Month Cash Flow'!A:N,4,FALSE),
$B$9 = "March",VLOOKUP(A14,'12-Month Cash Flow'!A:N,5,FALSE),
$B$9 = "April",VLOOKUP(A14,'12-Month Cash Flow'!A:N,6,FALSE),
$B$9 = "May",VLOOKUP(A14,'12-Month Cash Flow'!A:N,7,FALSE),
$B$9 = "June",VLOOKUP(A14,'12-Month Cash Flow'!A:N,8,FALSE),
$B$9 = "July",VLOOKUP(A14,'12-Month Cash Flow'!A:N,9,FALSE),
$B$9 = "August",VLOOKUP(A14,'12-Month Cash Flow'!A:N,10,FALSE),
$B$9 = "October",VLOOKUP(A14,'12-Month Cash Flow'!A:N,11,FALSE),
$B$9 = "November",VLOOKUP(A14,'12-Month Cash Flow'!A:N,12,FALSE),
$B$9 = "December",VLOOKUP(A14,'12-Month Cash Flow'!A:N,13,FALSE))</f>
        <v>12000</v>
      </c>
    </row>
    <row r="15" spans="1:2">
      <c r="A15" s="11" t="s">
        <v>13</v>
      </c>
      <c r="B15" s="13">
        <f>_xlfn.IFS(
$B$9 = "Yearly Total",VLOOKUP(A15,'12-Month Cash Flow'!A:N,2,FALSE),
$B$9 = "January",VLOOKUP(A15,'12-Month Cash Flow'!A:N,3,FALSE),
$B$9 = "February",VLOOKUP(A15,'12-Month Cash Flow'!A:N,4,FALSE),
$B$9 = "March",VLOOKUP(A15,'12-Month Cash Flow'!A:N,5,FALSE),
$B$9 = "April",VLOOKUP(A15,'12-Month Cash Flow'!A:N,6,FALSE),
$B$9 = "May",VLOOKUP(A15,'12-Month Cash Flow'!A:N,7,FALSE),
$B$9 = "June",VLOOKUP(A15,'12-Month Cash Flow'!A:N,8,FALSE),
$B$9 = "July",VLOOKUP(A15,'12-Month Cash Flow'!A:N,9,FALSE),
$B$9 = "August",VLOOKUP(A15,'12-Month Cash Flow'!A:N,10,FALSE),
$B$9 = "October",VLOOKUP(A15,'12-Month Cash Flow'!A:N,11,FALSE),
$B$9 = "November",VLOOKUP(A15,'12-Month Cash Flow'!A:N,12,FALSE),
$B$9 = "December",VLOOKUP(A15,'12-Month Cash Flow'!A:N,13,FALSE))</f>
        <v>30450</v>
      </c>
    </row>
    <row r="16" spans="1:2">
      <c r="A16" s="14" t="s">
        <v>14</v>
      </c>
      <c r="B16" s="15"/>
    </row>
    <row r="17" spans="1:2">
      <c r="A17" s="11" t="s">
        <v>15</v>
      </c>
      <c r="B17" s="13">
        <f>_xlfn.IFS(
$B$9 = "Yearly Total",VLOOKUP(A17,'12-Month Cash Flow'!A:N,2,FALSE),
$B$9 = "January",VLOOKUP(A17,'12-Month Cash Flow'!A:N,3,FALSE),
$B$9 = "February",VLOOKUP(A17,'12-Month Cash Flow'!A:N,4,FALSE),
$B$9 = "March",VLOOKUP(A17,'12-Month Cash Flow'!A:N,5,FALSE),
$B$9 = "April",VLOOKUP(A17,'12-Month Cash Flow'!A:N,6,FALSE),
$B$9 = "May",VLOOKUP(A17,'12-Month Cash Flow'!A:N,7,FALSE),
$B$9 = "June",VLOOKUP(A17,'12-Month Cash Flow'!A:N,8,FALSE),
$B$9 = "July",VLOOKUP(A17,'12-Month Cash Flow'!A:N,9,FALSE),
$B$9 = "August",VLOOKUP(A17,'12-Month Cash Flow'!A:N,10,FALSE),
$B$9 = "October",VLOOKUP(A17,'12-Month Cash Flow'!A:N,11,FALSE),
$B$9 = "November",VLOOKUP(A17,'12-Month Cash Flow'!A:N,12,FALSE),
$B$9 = "December",VLOOKUP(A17,'12-Month Cash Flow'!A:N,13,FALSE))</f>
        <v>20150</v>
      </c>
    </row>
    <row r="18" spans="1:2">
      <c r="A18" s="11" t="s">
        <v>16</v>
      </c>
      <c r="B18" s="12">
        <f>_xlfn.IFS(
$B$9 = "Yearly Total",VLOOKUP(A18,'12-Month Cash Flow'!A:N,2,FALSE),
$B$9 = "January",VLOOKUP(A18,'12-Month Cash Flow'!A:N,3,FALSE),
$B$9 = "February",VLOOKUP(A18,'12-Month Cash Flow'!A:N,4,FALSE),
$B$9 = "March",VLOOKUP(A18,'12-Month Cash Flow'!A:N,5,FALSE),
$B$9 = "April",VLOOKUP(A18,'12-Month Cash Flow'!A:N,6,FALSE),
$B$9 = "May",VLOOKUP(A18,'12-Month Cash Flow'!A:N,7,FALSE),
$B$9 = "June",VLOOKUP(A18,'12-Month Cash Flow'!A:N,8,FALSE),
$B$9 = "July",VLOOKUP(A18,'12-Month Cash Flow'!A:N,9,FALSE),
$B$9 = "August",VLOOKUP(A18,'12-Month Cash Flow'!A:N,10,FALSE),
$B$9 = "October",VLOOKUP(A18,'12-Month Cash Flow'!A:N,11,FALSE),
$B$9 = "November",VLOOKUP(A18,'12-Month Cash Flow'!A:N,12,FALSE),
$B$9 = "December",VLOOKUP(A18,'12-Month Cash Flow'!A:N,13,FALSE))</f>
        <v>20980</v>
      </c>
    </row>
    <row r="19" spans="1:2">
      <c r="A19" s="11" t="s">
        <v>17</v>
      </c>
      <c r="B19" s="13">
        <f>_xlfn.IFS(
$B$9 = "Yearly Total",VLOOKUP(A19,'12-Month Cash Flow'!A:N,2,FALSE),
$B$9 = "January",VLOOKUP(A19,'12-Month Cash Flow'!A:N,3,FALSE),
$B$9 = "February",VLOOKUP(A19,'12-Month Cash Flow'!A:N,4,FALSE),
$B$9 = "March",VLOOKUP(A19,'12-Month Cash Flow'!A:N,5,FALSE),
$B$9 = "April",VLOOKUP(A19,'12-Month Cash Flow'!A:N,6,FALSE),
$B$9 = "May",VLOOKUP(A19,'12-Month Cash Flow'!A:N,7,FALSE),
$B$9 = "June",VLOOKUP(A19,'12-Month Cash Flow'!A:N,8,FALSE),
$B$9 = "July",VLOOKUP(A19,'12-Month Cash Flow'!A:N,9,FALSE),
$B$9 = "August",VLOOKUP(A19,'12-Month Cash Flow'!A:N,10,FALSE),
$B$9 = "October",VLOOKUP(A19,'12-Month Cash Flow'!A:N,11,FALSE),
$B$9 = "November",VLOOKUP(A19,'12-Month Cash Flow'!A:N,12,FALSE),
$B$9 = "December",VLOOKUP(A19,'12-Month Cash Flow'!A:N,13,FALSE))</f>
        <v>2000</v>
      </c>
    </row>
    <row r="20" spans="1:2">
      <c r="A20" s="16" t="s">
        <v>18</v>
      </c>
      <c r="B20" s="17">
        <f>_xlfn.IFS(
$B$9 = "Yearly Total",VLOOKUP(A20,'12-Month Cash Flow'!A:N,2,FALSE),
$B$9 = "January",VLOOKUP(A20,'12-Month Cash Flow'!A:N,3,FALSE),
$B$9 = "February",VLOOKUP(A20,'12-Month Cash Flow'!A:N,4,FALSE),
$B$9 = "March",VLOOKUP(A20,'12-Month Cash Flow'!A:N,5,FALSE),
$B$9 = "April",VLOOKUP(A20,'12-Month Cash Flow'!A:N,6,FALSE),
$B$9 = "May",VLOOKUP(A20,'12-Month Cash Flow'!A:N,7,FALSE),
$B$9 = "June",VLOOKUP(A20,'12-Month Cash Flow'!A:N,8,FALSE),
$B$9 = "July",VLOOKUP(A20,'12-Month Cash Flow'!A:N,9,FALSE),
$B$9 = "August",VLOOKUP(A20,'12-Month Cash Flow'!A:N,10,FALSE),
$B$9 = "October",VLOOKUP(A20,'12-Month Cash Flow'!A:N,11,FALSE),
$B$9 = "November",VLOOKUP(A20,'12-Month Cash Flow'!A:N,12,FALSE),
$B$9 = "December",VLOOKUP(A20,'12-Month Cash Flow'!A:N,13,FALSE))</f>
        <v>24320</v>
      </c>
    </row>
    <row r="21" spans="1:2" ht="15.75" customHeight="1">
      <c r="A21" s="7" t="s">
        <v>19</v>
      </c>
      <c r="B21" s="18"/>
    </row>
    <row r="22" spans="1:2" ht="15.75" customHeight="1">
      <c r="A22" s="9" t="s">
        <v>10</v>
      </c>
      <c r="B22" s="19"/>
    </row>
    <row r="23" spans="1:2" ht="15.75" customHeight="1">
      <c r="A23" s="11" t="s">
        <v>20</v>
      </c>
      <c r="B23" s="13">
        <f>_xlfn.IFS(
$B$9 = "Yearly Total",VLOOKUP(A23,'12-Month Cash Flow'!A:N,2,FALSE),
$B$9 = "January",VLOOKUP(A23,'12-Month Cash Flow'!A:N,3,FALSE),
$B$9 = "February",VLOOKUP(A23,'12-Month Cash Flow'!A:N,4,FALSE),
$B$9 = "March",VLOOKUP(A23,'12-Month Cash Flow'!A:N,5,FALSE),
$B$9 = "April",VLOOKUP(A23,'12-Month Cash Flow'!A:N,6,FALSE),
$B$9 = "May",VLOOKUP(A23,'12-Month Cash Flow'!A:N,7,FALSE),
$B$9 = "June",VLOOKUP(A23,'12-Month Cash Flow'!A:N,8,FALSE),
$B$9 = "July",VLOOKUP(A23,'12-Month Cash Flow'!A:N,9,FALSE),
$B$9 = "August",VLOOKUP(A23,'12-Month Cash Flow'!A:N,10,FALSE),
$B$9 = "October",VLOOKUP(A23,'12-Month Cash Flow'!A:N,11,FALSE),
$B$9 = "November",VLOOKUP(A23,'12-Month Cash Flow'!A:N,12,FALSE),
$B$9 = "December",VLOOKUP(A23,'12-Month Cash Flow'!A:N,13,FALSE))</f>
        <v>48500</v>
      </c>
    </row>
    <row r="24" spans="1:2" ht="15.75" customHeight="1">
      <c r="A24" s="11" t="s">
        <v>21</v>
      </c>
      <c r="B24" s="13">
        <f>_xlfn.IFS(
$B$9 = "Yearly Total",VLOOKUP(A24,'12-Month Cash Flow'!A:N,2,FALSE),
$B$9 = "January",VLOOKUP(A24,'12-Month Cash Flow'!A:N,3,FALSE),
$B$9 = "February",VLOOKUP(A24,'12-Month Cash Flow'!A:N,4,FALSE),
$B$9 = "March",VLOOKUP(A24,'12-Month Cash Flow'!A:N,5,FALSE),
$B$9 = "April",VLOOKUP(A24,'12-Month Cash Flow'!A:N,6,FALSE),
$B$9 = "May",VLOOKUP(A24,'12-Month Cash Flow'!A:N,7,FALSE),
$B$9 = "June",VLOOKUP(A24,'12-Month Cash Flow'!A:N,8,FALSE),
$B$9 = "July",VLOOKUP(A24,'12-Month Cash Flow'!A:N,9,FALSE),
$B$9 = "August",VLOOKUP(A24,'12-Month Cash Flow'!A:N,10,FALSE),
$B$9 = "October",VLOOKUP(A24,'12-Month Cash Flow'!A:N,11,FALSE),
$B$9 = "November",VLOOKUP(A24,'12-Month Cash Flow'!A:N,12,FALSE),
$B$9 = "December",VLOOKUP(A24,'12-Month Cash Flow'!A:N,13,FALSE))</f>
        <v>21450</v>
      </c>
    </row>
    <row r="25" spans="1:2" ht="15.75" customHeight="1">
      <c r="A25" s="11" t="s">
        <v>22</v>
      </c>
      <c r="B25" s="12">
        <f>_xlfn.IFS(
$B$9 = "Yearly Total",VLOOKUP(A25,'12-Month Cash Flow'!A:N,2,FALSE),
$B$9 = "January",VLOOKUP(A25,'12-Month Cash Flow'!A:N,3,FALSE),
$B$9 = "February",VLOOKUP(A25,'12-Month Cash Flow'!A:N,4,FALSE),
$B$9 = "March",VLOOKUP(A25,'12-Month Cash Flow'!A:N,5,FALSE),
$B$9 = "April",VLOOKUP(A25,'12-Month Cash Flow'!A:N,6,FALSE),
$B$9 = "May",VLOOKUP(A25,'12-Month Cash Flow'!A:N,7,FALSE),
$B$9 = "June",VLOOKUP(A25,'12-Month Cash Flow'!A:N,8,FALSE),
$B$9 = "July",VLOOKUP(A25,'12-Month Cash Flow'!A:N,9,FALSE),
$B$9 = "August",VLOOKUP(A25,'12-Month Cash Flow'!A:N,10,FALSE),
$B$9 = "October",VLOOKUP(A25,'12-Month Cash Flow'!A:N,11,FALSE),
$B$9 = "November",VLOOKUP(A25,'12-Month Cash Flow'!A:N,12,FALSE),
$B$9 = "December",VLOOKUP(A25,'12-Month Cash Flow'!A:N,13,FALSE))</f>
        <v>12500</v>
      </c>
    </row>
    <row r="26" spans="1:2" ht="15.75" customHeight="1">
      <c r="A26" s="20" t="s">
        <v>14</v>
      </c>
      <c r="B26" s="21"/>
    </row>
    <row r="27" spans="1:2" ht="15.75" customHeight="1">
      <c r="A27" s="11" t="s">
        <v>23</v>
      </c>
      <c r="B27" s="13">
        <f>_xlfn.IFS(
$B$9 = "Yearly Total",VLOOKUP(A27,'12-Month Cash Flow'!A:N,2,FALSE),
$B$9 = "January",VLOOKUP(A27,'12-Month Cash Flow'!A:N,3,FALSE),
$B$9 = "February",VLOOKUP(A27,'12-Month Cash Flow'!A:N,4,FALSE),
$B$9 = "March",VLOOKUP(A27,'12-Month Cash Flow'!A:N,5,FALSE),
$B$9 = "April",VLOOKUP(A27,'12-Month Cash Flow'!A:N,6,FALSE),
$B$9 = "May",VLOOKUP(A27,'12-Month Cash Flow'!A:N,7,FALSE),
$B$9 = "June",VLOOKUP(A27,'12-Month Cash Flow'!A:N,8,FALSE),
$B$9 = "July",VLOOKUP(A27,'12-Month Cash Flow'!A:N,9,FALSE),
$B$9 = "August",VLOOKUP(A27,'12-Month Cash Flow'!A:N,10,FALSE),
$B$9 = "October",VLOOKUP(A27,'12-Month Cash Flow'!A:N,11,FALSE),
$B$9 = "November",VLOOKUP(A27,'12-Month Cash Flow'!A:N,12,FALSE),
$B$9 = "December",VLOOKUP(A27,'12-Month Cash Flow'!A:N,13,FALSE))</f>
        <v>10987.99</v>
      </c>
    </row>
    <row r="28" spans="1:2" ht="15.75" customHeight="1">
      <c r="A28" s="11" t="s">
        <v>24</v>
      </c>
      <c r="B28" s="12">
        <f>_xlfn.IFS(
$B$9 = "Yearly Total",VLOOKUP(A28,'12-Month Cash Flow'!A:N,2,FALSE),
$B$9 = "January",VLOOKUP(A28,'12-Month Cash Flow'!A:N,3,FALSE),
$B$9 = "February",VLOOKUP(A28,'12-Month Cash Flow'!A:N,4,FALSE),
$B$9 = "March",VLOOKUP(A28,'12-Month Cash Flow'!A:N,5,FALSE),
$B$9 = "April",VLOOKUP(A28,'12-Month Cash Flow'!A:N,6,FALSE),
$B$9 = "May",VLOOKUP(A28,'12-Month Cash Flow'!A:N,7,FALSE),
$B$9 = "June",VLOOKUP(A28,'12-Month Cash Flow'!A:N,8,FALSE),
$B$9 = "July",VLOOKUP(A28,'12-Month Cash Flow'!A:N,9,FALSE),
$B$9 = "August",VLOOKUP(A28,'12-Month Cash Flow'!A:N,10,FALSE),
$B$9 = "October",VLOOKUP(A28,'12-Month Cash Flow'!A:N,11,FALSE),
$B$9 = "November",VLOOKUP(A28,'12-Month Cash Flow'!A:N,12,FALSE),
$B$9 = "December",VLOOKUP(A28,'12-Month Cash Flow'!A:N,13,FALSE))</f>
        <v>5678.99</v>
      </c>
    </row>
    <row r="29" spans="1:2" ht="15.75" customHeight="1">
      <c r="A29" s="11" t="s">
        <v>25</v>
      </c>
      <c r="B29" s="13">
        <f>_xlfn.IFS(
$B$9 = "Yearly Total",VLOOKUP(A29,'12-Month Cash Flow'!A:N,2,FALSE),
$B$9 = "January",VLOOKUP(A29,'12-Month Cash Flow'!A:N,3,FALSE),
$B$9 = "February",VLOOKUP(A29,'12-Month Cash Flow'!A:N,4,FALSE),
$B$9 = "March",VLOOKUP(A29,'12-Month Cash Flow'!A:N,5,FALSE),
$B$9 = "April",VLOOKUP(A29,'12-Month Cash Flow'!A:N,6,FALSE),
$B$9 = "May",VLOOKUP(A29,'12-Month Cash Flow'!A:N,7,FALSE),
$B$9 = "June",VLOOKUP(A29,'12-Month Cash Flow'!A:N,8,FALSE),
$B$9 = "July",VLOOKUP(A29,'12-Month Cash Flow'!A:N,9,FALSE),
$B$9 = "August",VLOOKUP(A29,'12-Month Cash Flow'!A:N,10,FALSE),
$B$9 = "October",VLOOKUP(A29,'12-Month Cash Flow'!A:N,11,FALSE),
$B$9 = "November",VLOOKUP(A29,'12-Month Cash Flow'!A:N,12,FALSE),
$B$9 = "December",VLOOKUP(A29,'12-Month Cash Flow'!A:N,13,FALSE))</f>
        <v>0</v>
      </c>
    </row>
    <row r="30" spans="1:2" ht="15.75" customHeight="1">
      <c r="A30" s="22" t="s">
        <v>26</v>
      </c>
      <c r="B30" s="17">
        <f>_xlfn.IFS(
$B$9 = "Yearly Total",VLOOKUP(A30,'12-Month Cash Flow'!A:N,2,FALSE),
$B$9 = "January",VLOOKUP(A30,'12-Month Cash Flow'!A:N,3,FALSE),
$B$9 = "February",VLOOKUP(A30,'12-Month Cash Flow'!A:N,4,FALSE),
$B$9 = "March",VLOOKUP(A30,'12-Month Cash Flow'!A:N,5,FALSE),
$B$9 = "April",VLOOKUP(A30,'12-Month Cash Flow'!A:N,6,FALSE),
$B$9 = "May",VLOOKUP(A30,'12-Month Cash Flow'!A:N,7,FALSE),
$B$9 = "June",VLOOKUP(A30,'12-Month Cash Flow'!A:N,8,FALSE),
$B$9 = "July",VLOOKUP(A30,'12-Month Cash Flow'!A:N,9,FALSE),
$B$9 = "August",VLOOKUP(A30,'12-Month Cash Flow'!A:N,10,FALSE),
$B$9 = "October",VLOOKUP(A30,'12-Month Cash Flow'!A:N,11,FALSE),
$B$9 = "November",VLOOKUP(A30,'12-Month Cash Flow'!A:N,12,FALSE),
$B$9 = "December",VLOOKUP(A30,'12-Month Cash Flow'!A:N,13,FALSE))</f>
        <v>65783.02</v>
      </c>
    </row>
    <row r="31" spans="1:2" ht="15.75" customHeight="1">
      <c r="A31" s="7" t="s">
        <v>27</v>
      </c>
      <c r="B31" s="18"/>
    </row>
    <row r="32" spans="1:2" ht="15.75" customHeight="1">
      <c r="A32" s="9" t="s">
        <v>10</v>
      </c>
      <c r="B32" s="19"/>
    </row>
    <row r="33" spans="1:2" ht="15.75" customHeight="1">
      <c r="A33" s="11" t="s">
        <v>28</v>
      </c>
      <c r="B33" s="13">
        <f>_xlfn.IFS(
$B$9 = "Yearly Total",VLOOKUP(A33,'12-Month Cash Flow'!A:N,2,FALSE),
$B$9 = "January",VLOOKUP(A33,'12-Month Cash Flow'!A:N,3,FALSE),
$B$9 = "February",VLOOKUP(A33,'12-Month Cash Flow'!A:N,4,FALSE),
$B$9 = "March",VLOOKUP(A33,'12-Month Cash Flow'!A:N,5,FALSE),
$B$9 = "April",VLOOKUP(A33,'12-Month Cash Flow'!A:N,6,FALSE),
$B$9 = "May",VLOOKUP(A33,'12-Month Cash Flow'!A:N,7,FALSE),
$B$9 = "June",VLOOKUP(A33,'12-Month Cash Flow'!A:N,8,FALSE),
$B$9 = "July",VLOOKUP(A33,'12-Month Cash Flow'!A:N,9,FALSE),
$B$9 = "August",VLOOKUP(A33,'12-Month Cash Flow'!A:N,10,FALSE),
$B$9 = "October",VLOOKUP(A33,'12-Month Cash Flow'!A:N,11,FALSE),
$B$9 = "November",VLOOKUP(A33,'12-Month Cash Flow'!A:N,12,FALSE),
$B$9 = "December",VLOOKUP(A33,'12-Month Cash Flow'!A:N,13,FALSE))</f>
        <v>10200</v>
      </c>
    </row>
    <row r="34" spans="1:2" ht="15.75" customHeight="1">
      <c r="A34" s="11" t="s">
        <v>29</v>
      </c>
      <c r="B34" s="13">
        <f>_xlfn.IFS(
$B$9 = "Yearly Total",VLOOKUP(A34,'12-Month Cash Flow'!A:N,2,FALSE),
$B$9 = "January",VLOOKUP(A34,'12-Month Cash Flow'!A:N,3,FALSE),
$B$9 = "February",VLOOKUP(A34,'12-Month Cash Flow'!A:N,4,FALSE),
$B$9 = "March",VLOOKUP(A34,'12-Month Cash Flow'!A:N,5,FALSE),
$B$9 = "April",VLOOKUP(A34,'12-Month Cash Flow'!A:N,6,FALSE),
$B$9 = "May",VLOOKUP(A34,'12-Month Cash Flow'!A:N,7,FALSE),
$B$9 = "June",VLOOKUP(A34,'12-Month Cash Flow'!A:N,8,FALSE),
$B$9 = "July",VLOOKUP(A34,'12-Month Cash Flow'!A:N,9,FALSE),
$B$9 = "August",VLOOKUP(A34,'12-Month Cash Flow'!A:N,10,FALSE),
$B$9 = "October",VLOOKUP(A34,'12-Month Cash Flow'!A:N,11,FALSE),
$B$9 = "November",VLOOKUP(A34,'12-Month Cash Flow'!A:N,12,FALSE),
$B$9 = "December",VLOOKUP(A34,'12-Month Cash Flow'!A:N,13,FALSE))</f>
        <v>0</v>
      </c>
    </row>
    <row r="35" spans="1:2" ht="15.75" customHeight="1">
      <c r="A35" s="11" t="s">
        <v>30</v>
      </c>
      <c r="B35" s="12">
        <f>_xlfn.IFS(
$B$9 = "Yearly Total",VLOOKUP(A35,'12-Month Cash Flow'!A:N,2,FALSE),
$B$9 = "January",VLOOKUP(A35,'12-Month Cash Flow'!A:N,3,FALSE),
$B$9 = "February",VLOOKUP(A35,'12-Month Cash Flow'!A:N,4,FALSE),
$B$9 = "March",VLOOKUP(A35,'12-Month Cash Flow'!A:N,5,FALSE),
$B$9 = "April",VLOOKUP(A35,'12-Month Cash Flow'!A:N,6,FALSE),
$B$9 = "May",VLOOKUP(A35,'12-Month Cash Flow'!A:N,7,FALSE),
$B$9 = "June",VLOOKUP(A35,'12-Month Cash Flow'!A:N,8,FALSE),
$B$9 = "July",VLOOKUP(A35,'12-Month Cash Flow'!A:N,9,FALSE),
$B$9 = "August",VLOOKUP(A35,'12-Month Cash Flow'!A:N,10,FALSE),
$B$9 = "October",VLOOKUP(A35,'12-Month Cash Flow'!A:N,11,FALSE),
$B$9 = "November",VLOOKUP(A35,'12-Month Cash Flow'!A:N,12,FALSE),
$B$9 = "December",VLOOKUP(A35,'12-Month Cash Flow'!A:N,13,FALSE))</f>
        <v>24750</v>
      </c>
    </row>
    <row r="36" spans="1:2" ht="15.75" customHeight="1">
      <c r="A36" s="14" t="s">
        <v>14</v>
      </c>
      <c r="B36" s="21"/>
    </row>
    <row r="37" spans="1:2" ht="15.75" customHeight="1">
      <c r="A37" s="11" t="s">
        <v>31</v>
      </c>
      <c r="B37" s="12">
        <f>_xlfn.IFS(
$B$9 = "Yearly Total",VLOOKUP(A37,'12-Month Cash Flow'!A:N,2,FALSE),
$B$9 = "January",VLOOKUP(A37,'12-Month Cash Flow'!A:N,3,FALSE),
$B$9 = "February",VLOOKUP(A37,'12-Month Cash Flow'!A:N,4,FALSE),
$B$9 = "March",VLOOKUP(A37,'12-Month Cash Flow'!A:N,5,FALSE),
$B$9 = "April",VLOOKUP(A37,'12-Month Cash Flow'!A:N,6,FALSE),
$B$9 = "May",VLOOKUP(A37,'12-Month Cash Flow'!A:N,7,FALSE),
$B$9 = "June",VLOOKUP(A37,'12-Month Cash Flow'!A:N,8,FALSE),
$B$9 = "July",VLOOKUP(A37,'12-Month Cash Flow'!A:N,9,FALSE),
$B$9 = "August",VLOOKUP(A37,'12-Month Cash Flow'!A:N,10,FALSE),
$B$9 = "October",VLOOKUP(A37,'12-Month Cash Flow'!A:N,11,FALSE),
$B$9 = "November",VLOOKUP(A37,'12-Month Cash Flow'!A:N,12,FALSE),
$B$9 = "December",VLOOKUP(A37,'12-Month Cash Flow'!A:N,13,FALSE))</f>
        <v>50250</v>
      </c>
    </row>
    <row r="38" spans="1:2" ht="15.75" customHeight="1">
      <c r="A38" s="11" t="s">
        <v>32</v>
      </c>
      <c r="B38" s="13">
        <f>_xlfn.IFS(
$B$9 = "Yearly Total",VLOOKUP(A38,'12-Month Cash Flow'!A:N,2,FALSE),
$B$9 = "January",VLOOKUP(A38,'12-Month Cash Flow'!A:N,3,FALSE),
$B$9 = "February",VLOOKUP(A38,'12-Month Cash Flow'!A:N,4,FALSE),
$B$9 = "March",VLOOKUP(A38,'12-Month Cash Flow'!A:N,5,FALSE),
$B$9 = "April",VLOOKUP(A38,'12-Month Cash Flow'!A:N,6,FALSE),
$B$9 = "May",VLOOKUP(A38,'12-Month Cash Flow'!A:N,7,FALSE),
$B$9 = "June",VLOOKUP(A38,'12-Month Cash Flow'!A:N,8,FALSE),
$B$9 = "July",VLOOKUP(A38,'12-Month Cash Flow'!A:N,9,FALSE),
$B$9 = "August",VLOOKUP(A38,'12-Month Cash Flow'!A:N,10,FALSE),
$B$9 = "October",VLOOKUP(A38,'12-Month Cash Flow'!A:N,11,FALSE),
$B$9 = "November",VLOOKUP(A38,'12-Month Cash Flow'!A:N,12,FALSE),
$B$9 = "December",VLOOKUP(A38,'12-Month Cash Flow'!A:N,13,FALSE))</f>
        <v>12500</v>
      </c>
    </row>
    <row r="39" spans="1:2" ht="15.75" customHeight="1">
      <c r="A39" s="22" t="s">
        <v>33</v>
      </c>
      <c r="B39" s="17">
        <f>_xlfn.IFS(
$B$9 = "Yearly Total",VLOOKUP(A39,'12-Month Cash Flow'!A:N,2,FALSE),
$B$9 = "January",VLOOKUP(A39,'12-Month Cash Flow'!A:N,3,FALSE),
$B$9 = "February",VLOOKUP(A39,'12-Month Cash Flow'!A:N,4,FALSE),
$B$9 = "March",VLOOKUP(A39,'12-Month Cash Flow'!A:N,5,FALSE),
$B$9 = "April",VLOOKUP(A39,'12-Month Cash Flow'!A:N,6,FALSE),
$B$9 = "May",VLOOKUP(A39,'12-Month Cash Flow'!A:N,7,FALSE),
$B$9 = "June",VLOOKUP(A39,'12-Month Cash Flow'!A:N,8,FALSE),
$B$9 = "July",VLOOKUP(A39,'12-Month Cash Flow'!A:N,9,FALSE),
$B$9 = "August",VLOOKUP(A39,'12-Month Cash Flow'!A:N,10,FALSE),
$B$9 = "October",VLOOKUP(A39,'12-Month Cash Flow'!A:N,11,FALSE),
$B$9 = "November",VLOOKUP(A39,'12-Month Cash Flow'!A:N,12,FALSE),
$B$9 = "December",VLOOKUP(A39,'12-Month Cash Flow'!A:N,13,FALSE))</f>
        <v>-27800</v>
      </c>
    </row>
    <row r="40" spans="1:2" ht="15.75" customHeight="1">
      <c r="A40" s="7" t="s">
        <v>34</v>
      </c>
      <c r="B40" s="18"/>
    </row>
    <row r="41" spans="1:2" ht="15.75" customHeight="1">
      <c r="A41" s="11" t="s">
        <v>35</v>
      </c>
      <c r="B41" s="12">
        <f>_xlfn.IFS(
$B$9 = "Yearly Total",VLOOKUP(A41,'12-Month Cash Flow'!A:N,2,FALSE),
$B$9 = "January",VLOOKUP(A41,'12-Month Cash Flow'!A:N,3,FALSE),
$B$9 = "February",VLOOKUP(A41,'12-Month Cash Flow'!A:N,4,FALSE),
$B$9 = "March",VLOOKUP(A41,'12-Month Cash Flow'!A:N,5,FALSE),
$B$9 = "April",VLOOKUP(A41,'12-Month Cash Flow'!A:N,6,FALSE),
$B$9 = "May",VLOOKUP(A41,'12-Month Cash Flow'!A:N,7,FALSE),
$B$9 = "June",VLOOKUP(A41,'12-Month Cash Flow'!A:N,8,FALSE),
$B$9 = "July",VLOOKUP(A41,'12-Month Cash Flow'!A:N,9,FALSE),
$B$9 = "August",VLOOKUP(A41,'12-Month Cash Flow'!A:N,10,FALSE),
$B$9 = "October",VLOOKUP(A41,'12-Month Cash Flow'!A:N,11,FALSE),
$B$9 = "November",VLOOKUP(A41,'12-Month Cash Flow'!A:N,12,FALSE),
$B$9 = "December",VLOOKUP(A41,'12-Month Cash Flow'!A:N,13,FALSE))</f>
        <v>62303.020000000004</v>
      </c>
    </row>
    <row r="42" spans="1:2" ht="15.75" customHeight="1">
      <c r="A42" s="11" t="s">
        <v>36</v>
      </c>
      <c r="B42" s="13">
        <f>_xlfn.IFS(
$B$9 = "Yearly Total",VLOOKUP(A42,'12-Month Cash Flow'!A:N,2,FALSE),
$B$9 = "January",VLOOKUP(A42,'12-Month Cash Flow'!A:N,3,FALSE),
$B$9 = "February",VLOOKUP(A42,'12-Month Cash Flow'!A:N,4,FALSE),
$B$9 = "March",VLOOKUP(A42,'12-Month Cash Flow'!A:N,5,FALSE),
$B$9 = "April",VLOOKUP(A42,'12-Month Cash Flow'!A:N,6,FALSE),
$B$9 = "May",VLOOKUP(A42,'12-Month Cash Flow'!A:N,7,FALSE),
$B$9 = "June",VLOOKUP(A42,'12-Month Cash Flow'!A:N,8,FALSE),
$B$9 = "July",VLOOKUP(A42,'12-Month Cash Flow'!A:N,9,FALSE),
$B$9 = "August",VLOOKUP(A42,'12-Month Cash Flow'!A:N,10,FALSE),
$B$9 = "October",VLOOKUP(A42,'12-Month Cash Flow'!A:N,11,FALSE),
$B$9 = "November",VLOOKUP(A42,'12-Month Cash Flow'!A:N,12,FALSE),
$B$9 = "December",VLOOKUP(A42,'12-Month Cash Flow'!A:N,13,FALSE))</f>
        <v>0</v>
      </c>
    </row>
    <row r="43" spans="1:2" ht="15.75" customHeight="1">
      <c r="A43" s="22" t="s">
        <v>37</v>
      </c>
      <c r="B43" s="23">
        <f>_xlfn.IFS(
$B$9 = "Yearly Total",VLOOKUP(A43,'12-Month Cash Flow'!A:N,2,FALSE),
$B$9 = "January",VLOOKUP(A43,'12-Month Cash Flow'!A:N,3,FALSE),
$B$9 = "February",VLOOKUP(A43,'12-Month Cash Flow'!A:N,4,FALSE),
$B$9 = "March",VLOOKUP(A43,'12-Month Cash Flow'!A:N,5,FALSE),
$B$9 = "April",VLOOKUP(A43,'12-Month Cash Flow'!A:N,6,FALSE),
$B$9 = "May",VLOOKUP(A43,'12-Month Cash Flow'!A:N,7,FALSE),
$B$9 = "June",VLOOKUP(A43,'12-Month Cash Flow'!A:N,8,FALSE),
$B$9 = "July",VLOOKUP(A43,'12-Month Cash Flow'!A:N,9,FALSE),
$B$9 = "August",VLOOKUP(A43,'12-Month Cash Flow'!A:N,10,FALSE),
$B$9 = "October",VLOOKUP(A43,'12-Month Cash Flow'!A:N,11,FALSE),
$B$9 = "November",VLOOKUP(A43,'12-Month Cash Flow'!A:N,12,FALSE),
$B$9 = "December",VLOOKUP(A43,'12-Month Cash Flow'!A:N,13,FALSE))</f>
        <v>62303.020000000004</v>
      </c>
    </row>
  </sheetData>
  <mergeCells count="2">
    <mergeCell ref="A1:B1"/>
    <mergeCell ref="A2:B2"/>
  </mergeCells>
  <conditionalFormatting sqref="B1:B7 B9:B38 B40:B43">
    <cfRule type="cellIs" dxfId="7" priority="1" operator="lessThan">
      <formula>0</formula>
    </cfRule>
  </conditionalFormatting>
  <conditionalFormatting sqref="A4:A6">
    <cfRule type="cellIs" dxfId="6" priority="2" operator="lessThan">
      <formula>0</formula>
    </cfRule>
  </conditionalFormatting>
  <conditionalFormatting sqref="B39">
    <cfRule type="cellIs" dxfId="5" priority="3" operator="lessThan">
      <formula>0</formula>
    </cfRule>
  </conditionalFormatting>
  <dataValidations count="1">
    <dataValidation type="list" allowBlank="1" showErrorMessage="1" sqref="B9" xr:uid="{00000000-0002-0000-0000-000000000000}">
      <formula1>"Yearly Total,January,February,March,April,May,June,July,August,September,October,November,December"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44"/>
  <sheetViews>
    <sheetView showGridLines="0" tabSelected="1" workbookViewId="0">
      <selection activeCell="D5" sqref="D5"/>
    </sheetView>
  </sheetViews>
  <sheetFormatPr defaultColWidth="14.42578125" defaultRowHeight="15" customHeight="1"/>
  <cols>
    <col min="1" max="1" width="42.42578125" customWidth="1"/>
    <col min="2" max="2" width="22.28515625" customWidth="1"/>
    <col min="3" max="3" width="21.140625" customWidth="1"/>
    <col min="4" max="14" width="20.7109375" customWidth="1"/>
  </cols>
  <sheetData>
    <row r="1" spans="1:14" ht="31.5" customHeight="1">
      <c r="A1" s="52" t="s">
        <v>0</v>
      </c>
      <c r="B1" s="55"/>
      <c r="C1" s="5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4.25" customHeight="1">
      <c r="A2" s="54" t="s">
        <v>1</v>
      </c>
      <c r="B2" s="55"/>
      <c r="C2" s="5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ht="14.25" customHeight="1">
      <c r="A3" s="1"/>
      <c r="B3" s="1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ht="14.25" customHeight="1">
      <c r="A4" s="2" t="s">
        <v>2</v>
      </c>
      <c r="B4" s="3">
        <v>55026</v>
      </c>
      <c r="C4" s="1"/>
      <c r="D4" s="25"/>
      <c r="E4" s="25"/>
      <c r="F4" s="25"/>
      <c r="G4" s="25"/>
      <c r="H4" s="25"/>
      <c r="I4" s="25"/>
      <c r="J4" s="25"/>
      <c r="K4" s="25"/>
      <c r="L4" s="25"/>
      <c r="M4" s="25"/>
      <c r="N4" s="1"/>
    </row>
    <row r="5" spans="1:14" ht="14.25" customHeight="1">
      <c r="A5" s="2" t="s">
        <v>3</v>
      </c>
      <c r="B5" s="4" t="s">
        <v>4</v>
      </c>
      <c r="C5" s="1"/>
      <c r="D5" s="25"/>
      <c r="E5" s="25"/>
      <c r="F5" s="25"/>
      <c r="G5" s="25"/>
      <c r="H5" s="25"/>
      <c r="I5" s="25"/>
      <c r="J5" s="25"/>
      <c r="K5" s="25"/>
      <c r="L5" s="25"/>
      <c r="M5" s="25"/>
      <c r="N5" s="1"/>
    </row>
    <row r="6" spans="1:14" ht="14.25" customHeight="1">
      <c r="A6" s="2" t="s">
        <v>5</v>
      </c>
      <c r="B6" s="4">
        <v>2050</v>
      </c>
      <c r="C6" s="1"/>
      <c r="D6" s="25"/>
      <c r="E6" s="25"/>
      <c r="F6" s="25"/>
      <c r="G6" s="25"/>
      <c r="H6" s="25"/>
      <c r="I6" s="25"/>
      <c r="J6" s="25"/>
      <c r="K6" s="25"/>
      <c r="L6" s="25"/>
      <c r="M6" s="25"/>
      <c r="N6" s="1"/>
    </row>
    <row r="7" spans="1:14" ht="14.25" customHeight="1">
      <c r="A7" s="1"/>
      <c r="B7" s="1"/>
      <c r="C7" s="25" t="s">
        <v>38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4" ht="14.25" customHeight="1">
      <c r="N8" s="26"/>
    </row>
    <row r="9" spans="1:14" ht="14.25" customHeight="1">
      <c r="A9" s="1"/>
      <c r="B9" s="1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ht="14.25" customHeight="1">
      <c r="A10" s="1"/>
      <c r="B10" s="1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 ht="14.25" customHeight="1">
      <c r="A11" s="7" t="s">
        <v>8</v>
      </c>
      <c r="B11" s="8" t="s">
        <v>9</v>
      </c>
      <c r="C11" s="8" t="s">
        <v>7</v>
      </c>
      <c r="D11" s="8" t="s">
        <v>39</v>
      </c>
      <c r="E11" s="8" t="s">
        <v>40</v>
      </c>
      <c r="F11" s="8" t="s">
        <v>41</v>
      </c>
      <c r="G11" s="8" t="s">
        <v>42</v>
      </c>
      <c r="H11" s="8" t="s">
        <v>43</v>
      </c>
      <c r="I11" s="8" t="s">
        <v>44</v>
      </c>
      <c r="J11" s="8" t="s">
        <v>45</v>
      </c>
      <c r="K11" s="8" t="s">
        <v>46</v>
      </c>
      <c r="L11" s="8" t="s">
        <v>47</v>
      </c>
      <c r="M11" s="8" t="s">
        <v>48</v>
      </c>
      <c r="N11" s="8" t="s">
        <v>49</v>
      </c>
    </row>
    <row r="12" spans="1:14" ht="14.25" customHeight="1">
      <c r="A12" s="9" t="s">
        <v>10</v>
      </c>
      <c r="B12" s="10"/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</row>
    <row r="13" spans="1:14" ht="14.25" customHeight="1">
      <c r="A13" s="11" t="s">
        <v>11</v>
      </c>
      <c r="B13" s="30">
        <f t="shared" ref="B13:B15" si="0">SUM(C13:N13)</f>
        <v>25000</v>
      </c>
      <c r="C13" s="31">
        <v>25000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2">
        <v>0</v>
      </c>
    </row>
    <row r="14" spans="1:14" ht="14.25" customHeight="1">
      <c r="A14" s="11" t="s">
        <v>12</v>
      </c>
      <c r="B14" s="30">
        <f t="shared" si="0"/>
        <v>12000</v>
      </c>
      <c r="C14" s="31">
        <v>12000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2"/>
    </row>
    <row r="15" spans="1:14" ht="14.25" customHeight="1">
      <c r="A15" s="11" t="s">
        <v>13</v>
      </c>
      <c r="B15" s="33">
        <f t="shared" si="0"/>
        <v>30450</v>
      </c>
      <c r="C15" s="34">
        <v>30450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5">
        <v>0</v>
      </c>
    </row>
    <row r="16" spans="1:14" ht="14.25" customHeight="1">
      <c r="A16" s="14" t="s">
        <v>14</v>
      </c>
      <c r="B16" s="36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2"/>
    </row>
    <row r="17" spans="1:14" ht="14.25" customHeight="1">
      <c r="A17" s="11" t="s">
        <v>15</v>
      </c>
      <c r="B17" s="33">
        <f t="shared" ref="B17:B19" si="1">SUM(C17:N17)</f>
        <v>20150</v>
      </c>
      <c r="C17" s="34">
        <v>20150</v>
      </c>
      <c r="D17" s="34">
        <v>0</v>
      </c>
      <c r="E17" s="34"/>
      <c r="F17" s="34"/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5">
        <v>0</v>
      </c>
    </row>
    <row r="18" spans="1:14" ht="14.25" customHeight="1">
      <c r="A18" s="11" t="s">
        <v>16</v>
      </c>
      <c r="B18" s="30">
        <f t="shared" si="1"/>
        <v>20980</v>
      </c>
      <c r="C18" s="31">
        <v>20980</v>
      </c>
      <c r="D18" s="31">
        <v>0</v>
      </c>
      <c r="E18" s="31"/>
      <c r="F18" s="31"/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2">
        <v>0</v>
      </c>
    </row>
    <row r="19" spans="1:14" ht="14.25" customHeight="1">
      <c r="A19" s="11" t="s">
        <v>17</v>
      </c>
      <c r="B19" s="33">
        <f t="shared" si="1"/>
        <v>2000</v>
      </c>
      <c r="C19" s="34">
        <v>2000</v>
      </c>
      <c r="D19" s="34"/>
      <c r="E19" s="34"/>
      <c r="F19" s="34"/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5">
        <v>0</v>
      </c>
    </row>
    <row r="20" spans="1:14" ht="14.25" customHeight="1">
      <c r="A20" s="16" t="s">
        <v>18</v>
      </c>
      <c r="B20" s="17">
        <f t="shared" ref="B20:N20" si="2">SUM(B13:B15)-SUM(B17:B19)</f>
        <v>24320</v>
      </c>
      <c r="C20" s="37">
        <f t="shared" si="2"/>
        <v>24320</v>
      </c>
      <c r="D20" s="37">
        <f t="shared" si="2"/>
        <v>0</v>
      </c>
      <c r="E20" s="37">
        <f t="shared" si="2"/>
        <v>0</v>
      </c>
      <c r="F20" s="37">
        <f t="shared" si="2"/>
        <v>0</v>
      </c>
      <c r="G20" s="37">
        <f t="shared" si="2"/>
        <v>0</v>
      </c>
      <c r="H20" s="37">
        <f t="shared" si="2"/>
        <v>0</v>
      </c>
      <c r="I20" s="37">
        <f t="shared" si="2"/>
        <v>0</v>
      </c>
      <c r="J20" s="37">
        <f t="shared" si="2"/>
        <v>0</v>
      </c>
      <c r="K20" s="37">
        <f t="shared" si="2"/>
        <v>0</v>
      </c>
      <c r="L20" s="37">
        <f t="shared" si="2"/>
        <v>0</v>
      </c>
      <c r="M20" s="37">
        <f t="shared" si="2"/>
        <v>0</v>
      </c>
      <c r="N20" s="38">
        <f t="shared" si="2"/>
        <v>0</v>
      </c>
    </row>
    <row r="21" spans="1:14" ht="14.25" customHeight="1">
      <c r="A21" s="7" t="s">
        <v>19</v>
      </c>
      <c r="B21" s="39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</row>
    <row r="22" spans="1:14" ht="14.25" customHeight="1">
      <c r="A22" s="9" t="s">
        <v>10</v>
      </c>
      <c r="B22" s="4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1:14" ht="14.25" customHeight="1">
      <c r="A23" s="11" t="s">
        <v>20</v>
      </c>
      <c r="B23" s="33">
        <f t="shared" ref="B23:B25" si="3">SUM(C23:N23)</f>
        <v>48500</v>
      </c>
      <c r="C23" s="34">
        <v>48500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5">
        <v>0</v>
      </c>
    </row>
    <row r="24" spans="1:14" ht="14.25" customHeight="1">
      <c r="A24" s="11" t="s">
        <v>21</v>
      </c>
      <c r="B24" s="33">
        <f t="shared" si="3"/>
        <v>21450</v>
      </c>
      <c r="C24" s="34">
        <v>21450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</row>
    <row r="25" spans="1:14" ht="14.25" customHeight="1">
      <c r="A25" s="11" t="s">
        <v>22</v>
      </c>
      <c r="B25" s="30">
        <f t="shared" si="3"/>
        <v>12500</v>
      </c>
      <c r="C25" s="31">
        <v>12500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2">
        <v>0</v>
      </c>
    </row>
    <row r="26" spans="1:14" ht="14.25" customHeight="1">
      <c r="A26" s="20" t="s">
        <v>14</v>
      </c>
      <c r="B26" s="41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</row>
    <row r="27" spans="1:14" ht="14.25" customHeight="1">
      <c r="A27" s="11" t="s">
        <v>23</v>
      </c>
      <c r="B27" s="30">
        <f t="shared" ref="B27:B29" si="4">SUM(C27:N27)</f>
        <v>10987.99</v>
      </c>
      <c r="C27" s="34">
        <v>10987.99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5"/>
    </row>
    <row r="28" spans="1:14" ht="14.25" customHeight="1">
      <c r="A28" s="11" t="s">
        <v>24</v>
      </c>
      <c r="B28" s="30">
        <f t="shared" si="4"/>
        <v>5678.99</v>
      </c>
      <c r="C28" s="31">
        <v>5678.99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2">
        <v>0</v>
      </c>
    </row>
    <row r="29" spans="1:14" ht="14.25" customHeight="1">
      <c r="A29" s="11" t="s">
        <v>25</v>
      </c>
      <c r="B29" s="33">
        <f t="shared" si="4"/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5">
        <v>0</v>
      </c>
    </row>
    <row r="30" spans="1:14" ht="14.25" customHeight="1">
      <c r="A30" s="22" t="s">
        <v>26</v>
      </c>
      <c r="B30" s="17">
        <f t="shared" ref="B30:N30" si="5">SUM(B23:B25)-SUM(B27:B29)</f>
        <v>65783.02</v>
      </c>
      <c r="C30" s="37">
        <f t="shared" si="5"/>
        <v>65783.02</v>
      </c>
      <c r="D30" s="37">
        <f t="shared" si="5"/>
        <v>0</v>
      </c>
      <c r="E30" s="37">
        <f t="shared" si="5"/>
        <v>0</v>
      </c>
      <c r="F30" s="37">
        <f t="shared" si="5"/>
        <v>0</v>
      </c>
      <c r="G30" s="37">
        <f t="shared" si="5"/>
        <v>0</v>
      </c>
      <c r="H30" s="37">
        <f t="shared" si="5"/>
        <v>0</v>
      </c>
      <c r="I30" s="37">
        <f t="shared" si="5"/>
        <v>0</v>
      </c>
      <c r="J30" s="37">
        <f t="shared" si="5"/>
        <v>0</v>
      </c>
      <c r="K30" s="37">
        <f t="shared" si="5"/>
        <v>0</v>
      </c>
      <c r="L30" s="37">
        <f t="shared" si="5"/>
        <v>0</v>
      </c>
      <c r="M30" s="37">
        <f t="shared" si="5"/>
        <v>0</v>
      </c>
      <c r="N30" s="38">
        <f t="shared" si="5"/>
        <v>0</v>
      </c>
    </row>
    <row r="31" spans="1:14" ht="14.25" customHeight="1">
      <c r="A31" s="7" t="s">
        <v>27</v>
      </c>
      <c r="B31" s="39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4.25" customHeight="1">
      <c r="A32" s="9" t="s">
        <v>10</v>
      </c>
      <c r="B32" s="40"/>
      <c r="C32" s="42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2"/>
    </row>
    <row r="33" spans="1:14" ht="14.25" customHeight="1">
      <c r="A33" s="11" t="s">
        <v>28</v>
      </c>
      <c r="B33" s="33">
        <f t="shared" ref="B33:B35" si="6">SUM(C33:N33)</f>
        <v>10200</v>
      </c>
      <c r="C33" s="34">
        <v>10200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5">
        <v>0</v>
      </c>
    </row>
    <row r="34" spans="1:14" ht="14.25" customHeight="1">
      <c r="A34" s="11" t="s">
        <v>29</v>
      </c>
      <c r="B34" s="33">
        <f t="shared" si="6"/>
        <v>0</v>
      </c>
      <c r="C34" s="34">
        <v>0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/>
    </row>
    <row r="35" spans="1:14" ht="14.25" customHeight="1">
      <c r="A35" s="11" t="s">
        <v>30</v>
      </c>
      <c r="B35" s="30">
        <f t="shared" si="6"/>
        <v>24750</v>
      </c>
      <c r="C35" s="31">
        <v>24750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2">
        <v>0</v>
      </c>
    </row>
    <row r="36" spans="1:14" ht="14.25" customHeight="1">
      <c r="A36" s="14" t="s">
        <v>14</v>
      </c>
      <c r="B36" s="41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</row>
    <row r="37" spans="1:14" ht="14.25" customHeight="1">
      <c r="A37" s="11" t="s">
        <v>31</v>
      </c>
      <c r="B37" s="30">
        <f t="shared" ref="B37:B38" si="7">SUM(C37:N37)</f>
        <v>50250</v>
      </c>
      <c r="C37" s="31">
        <v>50250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2">
        <v>0</v>
      </c>
    </row>
    <row r="38" spans="1:14" ht="14.25" customHeight="1">
      <c r="A38" s="11" t="s">
        <v>32</v>
      </c>
      <c r="B38" s="33">
        <f t="shared" si="7"/>
        <v>12500</v>
      </c>
      <c r="C38" s="34">
        <v>12500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5">
        <v>0</v>
      </c>
    </row>
    <row r="39" spans="1:14" ht="14.25" customHeight="1">
      <c r="A39" s="22" t="s">
        <v>33</v>
      </c>
      <c r="B39" s="17">
        <f t="shared" ref="B39:N39" si="8">SUM(B33:B35)-SUM(B37:B38)</f>
        <v>-27800</v>
      </c>
      <c r="C39" s="37">
        <f t="shared" si="8"/>
        <v>-27800</v>
      </c>
      <c r="D39" s="37">
        <f t="shared" si="8"/>
        <v>0</v>
      </c>
      <c r="E39" s="37">
        <f t="shared" si="8"/>
        <v>0</v>
      </c>
      <c r="F39" s="37">
        <f t="shared" si="8"/>
        <v>0</v>
      </c>
      <c r="G39" s="37">
        <f t="shared" si="8"/>
        <v>0</v>
      </c>
      <c r="H39" s="37">
        <f t="shared" si="8"/>
        <v>0</v>
      </c>
      <c r="I39" s="37">
        <f t="shared" si="8"/>
        <v>0</v>
      </c>
      <c r="J39" s="37">
        <f t="shared" si="8"/>
        <v>0</v>
      </c>
      <c r="K39" s="37">
        <f t="shared" si="8"/>
        <v>0</v>
      </c>
      <c r="L39" s="37">
        <f t="shared" si="8"/>
        <v>0</v>
      </c>
      <c r="M39" s="37">
        <f t="shared" si="8"/>
        <v>0</v>
      </c>
      <c r="N39" s="38">
        <f t="shared" si="8"/>
        <v>0</v>
      </c>
    </row>
    <row r="40" spans="1:14" ht="15" customHeight="1">
      <c r="A40" s="7" t="s">
        <v>34</v>
      </c>
      <c r="B40" s="39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/>
    </row>
    <row r="41" spans="1:14" ht="14.25" customHeight="1">
      <c r="A41" s="11" t="s">
        <v>35</v>
      </c>
      <c r="B41" s="30">
        <f t="shared" ref="B41:B42" si="9">SUM(C41:N41)</f>
        <v>62303.020000000004</v>
      </c>
      <c r="C41" s="31">
        <f>SUM(C20,C30,C39)</f>
        <v>62303.020000000004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2">
        <v>0</v>
      </c>
    </row>
    <row r="42" spans="1:14" ht="14.25" customHeight="1">
      <c r="A42" s="11" t="s">
        <v>36</v>
      </c>
      <c r="B42" s="33">
        <f t="shared" si="9"/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5">
        <v>0</v>
      </c>
    </row>
    <row r="43" spans="1:14" ht="14.25" customHeight="1">
      <c r="A43" s="22" t="s">
        <v>37</v>
      </c>
      <c r="B43" s="23">
        <f t="shared" ref="B43:F43" si="10">SUM(B41:B42)</f>
        <v>62303.020000000004</v>
      </c>
      <c r="C43" s="43">
        <f t="shared" si="10"/>
        <v>62303.020000000004</v>
      </c>
      <c r="D43" s="43">
        <f t="shared" si="10"/>
        <v>0</v>
      </c>
      <c r="E43" s="43">
        <f t="shared" si="10"/>
        <v>0</v>
      </c>
      <c r="F43" s="43">
        <f t="shared" si="10"/>
        <v>0</v>
      </c>
      <c r="G43" s="44">
        <f t="shared" ref="G43:N43" si="11">SUM(G38:G39)-SUM(G41:G42)</f>
        <v>0</v>
      </c>
      <c r="H43" s="44">
        <f t="shared" si="11"/>
        <v>0</v>
      </c>
      <c r="I43" s="44">
        <f t="shared" si="11"/>
        <v>0</v>
      </c>
      <c r="J43" s="44">
        <f t="shared" si="11"/>
        <v>0</v>
      </c>
      <c r="K43" s="44">
        <f t="shared" si="11"/>
        <v>0</v>
      </c>
      <c r="L43" s="44">
        <f t="shared" si="11"/>
        <v>0</v>
      </c>
      <c r="M43" s="44">
        <f t="shared" si="11"/>
        <v>0</v>
      </c>
      <c r="N43" s="45">
        <f t="shared" si="11"/>
        <v>0</v>
      </c>
    </row>
    <row r="44" spans="1:14" ht="14.25" customHeight="1">
      <c r="A44" s="1"/>
      <c r="B44" s="46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</row>
  </sheetData>
  <mergeCells count="2">
    <mergeCell ref="A1:C1"/>
    <mergeCell ref="A2:C2"/>
  </mergeCells>
  <conditionalFormatting sqref="B1:N3 B4:M6 B7:N7 B9:N38 B40 B41:N44">
    <cfRule type="cellIs" dxfId="4" priority="1" operator="lessThan">
      <formula>0</formula>
    </cfRule>
  </conditionalFormatting>
  <conditionalFormatting sqref="A4:A6">
    <cfRule type="cellIs" dxfId="3" priority="2" operator="lessThan">
      <formula>0</formula>
    </cfRule>
  </conditionalFormatting>
  <conditionalFormatting sqref="B39">
    <cfRule type="cellIs" dxfId="2" priority="3" operator="lessThan">
      <formula>0</formula>
    </cfRule>
  </conditionalFormatting>
  <conditionalFormatting sqref="C39:N39">
    <cfRule type="cellIs" dxfId="1" priority="4" operator="lessThan">
      <formula>0</formula>
    </cfRule>
  </conditionalFormatting>
  <conditionalFormatting sqref="C40:N40">
    <cfRule type="cellIs" dxfId="0" priority="5" operator="lessThan">
      <formula>0</formula>
    </cfRule>
  </conditionalFormatting>
  <pageMargins left="0.7" right="0.7" top="0.75" bottom="0.75" header="0" footer="0"/>
  <pageSetup scale="84" fitToWidth="3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showGridLines="0" workbookViewId="0"/>
  </sheetViews>
  <sheetFormatPr defaultColWidth="14.42578125" defaultRowHeight="15" customHeight="1"/>
  <cols>
    <col min="1" max="9" width="8.140625" customWidth="1"/>
    <col min="10" max="10" width="6" customWidth="1"/>
    <col min="11" max="19" width="8.140625" customWidth="1"/>
  </cols>
  <sheetData>
    <row r="1" spans="1:19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1:19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1:1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</row>
    <row r="5" spans="1:19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</row>
    <row r="6" spans="1:19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</row>
    <row r="7" spans="1:19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</row>
    <row r="8" spans="1:19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</row>
    <row r="9" spans="1:1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</row>
    <row r="10" spans="1:19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</row>
    <row r="11" spans="1:19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</row>
    <row r="12" spans="1:19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</row>
    <row r="13" spans="1:19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</row>
    <row r="14" spans="1:19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</row>
    <row r="15" spans="1:19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</row>
    <row r="16" spans="1:19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1:19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</row>
    <row r="18" spans="1:19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</row>
    <row r="19" spans="1: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</row>
    <row r="20" spans="1:19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</row>
    <row r="21" spans="1:19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</row>
    <row r="22" spans="1:19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</row>
    <row r="23" spans="1:19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</row>
    <row r="24" spans="1:19" ht="15.75" customHeight="1">
      <c r="A24" s="48"/>
      <c r="B24" s="49" t="s">
        <v>50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</row>
    <row r="25" spans="1:19" ht="15.75" customHeight="1">
      <c r="A25" s="48"/>
      <c r="B25" s="49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</row>
    <row r="26" spans="1:19" ht="15.75" customHeight="1">
      <c r="A26" s="48"/>
      <c r="B26" s="49" t="s">
        <v>51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1:19" ht="15.75" customHeight="1">
      <c r="A27" s="48"/>
      <c r="B27" s="49" t="s">
        <v>52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</row>
    <row r="28" spans="1:19" ht="15.75" customHeight="1">
      <c r="A28" s="48"/>
      <c r="B28" s="49" t="s">
        <v>53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spans="1:19" ht="15.75" customHeight="1">
      <c r="A29" s="48"/>
      <c r="B29" s="49" t="s">
        <v>54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50" t="s">
        <v>55</v>
      </c>
      <c r="O29" s="51"/>
      <c r="P29" s="48"/>
      <c r="Q29" s="48"/>
      <c r="R29" s="48"/>
      <c r="S29" s="48"/>
    </row>
    <row r="30" spans="1:19" ht="15.75" customHeight="1">
      <c r="A30" s="48"/>
      <c r="B30" s="49" t="s">
        <v>56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</row>
    <row r="31" spans="1:19" ht="15.75" customHeight="1">
      <c r="A31" s="48"/>
      <c r="B31" s="4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</row>
    <row r="32" spans="1:19" ht="15.75" customHeight="1">
      <c r="A32" s="48"/>
      <c r="B32" s="49" t="s">
        <v>57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</row>
  </sheetData>
  <hyperlinks>
    <hyperlink ref="N29" r:id="rId1" xr:uid="{00000000-0004-0000-0200-000000000000}"/>
  </hyperlinks>
  <pageMargins left="0.7" right="0.7" top="0.75" bottom="0.75" header="0" footer="0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Flow Statement</vt:lpstr>
      <vt:lpstr>12-Month Cash Flow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Edzel Palicte</dc:creator>
  <cp:lastModifiedBy>MSI</cp:lastModifiedBy>
  <cp:lastPrinted>2022-10-04T00:16:21Z</cp:lastPrinted>
  <dcterms:created xsi:type="dcterms:W3CDTF">2022-09-30T07:52:15Z</dcterms:created>
  <dcterms:modified xsi:type="dcterms:W3CDTF">2022-10-04T00:16:29Z</dcterms:modified>
</cp:coreProperties>
</file>