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drawings/vmlDrawing14.vml" ContentType="application/vnd.openxmlformats-officedocument.vmlDrawing"/>
  <Override PartName="/xl/comments14.xml" ContentType="application/vnd.openxmlformats-officedocument.spreadsheetml.comment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5" rupBuild="14420"/>
  <workbookPr defaultThemeVersion="153222"/>
  <bookViews>
    <workbookView xWindow="0" yWindow="0" windowWidth="28800" windowHeight="12210" activeTab="0"/>
  </bookViews>
  <sheets>
    <sheet name="Week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Events" sheetId="14" r:id="rId14"/>
  </sheets>
  <definedNames>
    <definedName name="events">Events!$A:$A</definedName>
    <definedName name="events_1">Events!$G:$G</definedName>
    <definedName name="events_2">Events!$H:$H</definedName>
    <definedName name="events_3">Events!$I:$I</definedName>
    <definedName name="events_4">Events!$J:$J</definedName>
    <definedName name="events_5">Events!$K:$K</definedName>
    <definedName name="events_6">Events!$L:$L</definedName>
    <definedName name="_xlnm.Print_Area" localSheetId="9">'10'!$A$6:$AL$40</definedName>
    <definedName name="_xlnm.Print_Area" localSheetId="10">'11'!$A$6:$AL$40</definedName>
    <definedName name="_xlnm.Print_Area" localSheetId="11">'12'!$A$6:$AL$40</definedName>
    <definedName name="_xlnm.Print_Area" localSheetId="12">'13'!$A$6:$AL$40</definedName>
    <definedName name="_xlnm.Print_Area" localSheetId="1">'2'!$A$6:$AL$40</definedName>
    <definedName name="_xlnm.Print_Area" localSheetId="2">'3'!$A$6:$AL$40</definedName>
    <definedName name="_xlnm.Print_Area" localSheetId="3">'4'!$A$6:$AL$40</definedName>
    <definedName name="_xlnm.Print_Area" localSheetId="4">'5'!$A$6:$AL$40</definedName>
    <definedName name="_xlnm.Print_Area" localSheetId="5">'6'!$A$6:$AL$40</definedName>
    <definedName name="_xlnm.Print_Area" localSheetId="6">'7'!$A$6:$AL$40</definedName>
    <definedName name="_xlnm.Print_Area" localSheetId="7">'8'!$A$6:$AL$40</definedName>
    <definedName name="_xlnm.Print_Area" localSheetId="8">'9'!$A$6:$AL$40</definedName>
    <definedName name="_xlnm.Print_Area" localSheetId="13">Events!$A:$I</definedName>
    <definedName name="_xlnm.Print_Area" localSheetId="0">Week1!$A$6:$AL$40</definedName>
    <definedName name="valuevx">42.314159</definedName>
    <definedName name="vertex42_copyright" hidden="1">"© 2021 Vertex42 LLC"</definedName>
    <definedName name="vertex42_id" hidden="1">"weekly-planner-landscape.xlsx"</definedName>
    <definedName name="vertex42_title" hidden="1">"Weekly Planner Template"</definedName>
  </definedNames>
  <calcPr calcId="162913"/>
</workbook>
</file>

<file path=xl/comments14.xml><?xml version="1.0" encoding="utf-8"?>
<comments xmlns="http://schemas.openxmlformats.org/spreadsheetml/2006/main">
  <authors>
    <author>Vertex42</author>
    <author>Jon</author>
  </authors>
  <commentList>
    <comment ref="G14" authorId="0">
      <text>
        <r>
          <rPr>
            <sz val="8"/>
            <color indexed="81"/>
            <rFont val="Tahoma"/>
            <family val="2"/>
          </rPr>
          <t xml:space="preserve">3rd Monday in January</t>
        </r>
      </text>
    </comment>
    <comment ref="G15" authorId="0">
      <text>
        <r>
          <rPr>
            <sz val="8"/>
            <color indexed="81"/>
            <rFont val="Tahoma"/>
            <family val="2"/>
          </rPr>
          <t xml:space="preserve">3rd Monday in January</t>
        </r>
      </text>
    </comment>
    <comment ref="G16" authorId="0">
      <text>
        <r>
          <rPr>
            <sz val="8"/>
            <color indexed="81"/>
            <rFont val="Tahoma"/>
            <family val="2"/>
          </rPr>
          <t xml:space="preserve">3rd Monday of February</t>
        </r>
      </text>
    </comment>
    <comment ref="G17" authorId="0">
      <text>
        <r>
          <rPr>
            <sz val="8"/>
            <color indexed="81"/>
            <rFont val="Tahoma"/>
            <family val="2"/>
          </rPr>
          <t xml:space="preserve">3rd Monday of February</t>
        </r>
      </text>
    </comment>
    <comment ref="G18" authorId="0">
      <text>
        <r>
          <rPr>
            <sz val="8"/>
            <color indexed="81"/>
            <rFont val="Tahoma"/>
            <family val="2"/>
          </rPr>
          <t xml:space="preserve">2nd Sunday of May</t>
        </r>
      </text>
    </comment>
    <comment ref="G19" authorId="0">
      <text>
        <r>
          <rPr>
            <sz val="8"/>
            <color indexed="81"/>
            <rFont val="Tahoma"/>
            <family val="2"/>
          </rPr>
          <t xml:space="preserve">2nd Sunday of May</t>
        </r>
      </text>
    </comment>
    <comment ref="G20" authorId="1">
      <text>
        <r>
          <rPr>
            <sz val="8"/>
            <color indexed="81"/>
            <rFont val="Tahoma"/>
            <family val="2"/>
          </rPr>
          <t xml:space="preserve">3rd Saturday in May</t>
        </r>
      </text>
    </comment>
    <comment ref="G21" authorId="1">
      <text>
        <r>
          <rPr>
            <sz val="8"/>
            <color indexed="81"/>
            <rFont val="Tahoma"/>
            <family val="2"/>
          </rPr>
          <t xml:space="preserve">3rd Saturday in May</t>
        </r>
      </text>
    </comment>
    <comment ref="G22" authorId="0">
      <text>
        <r>
          <rPr>
            <sz val="8"/>
            <color indexed="81"/>
            <rFont val="Tahoma"/>
            <family val="2"/>
          </rPr>
          <t xml:space="preserve">3rd Sunday of June</t>
        </r>
      </text>
    </comment>
    <comment ref="G23" authorId="0">
      <text>
        <r>
          <rPr>
            <sz val="8"/>
            <color indexed="81"/>
            <rFont val="Tahoma"/>
            <family val="2"/>
          </rPr>
          <t xml:space="preserve">3rd Sunday of June</t>
        </r>
      </text>
    </comment>
    <comment ref="G24" authorId="0">
      <text>
        <r>
          <rPr>
            <sz val="8"/>
            <color indexed="81"/>
            <rFont val="Tahoma"/>
            <family val="2"/>
          </rPr>
          <t xml:space="preserve">Last Monday of May</t>
        </r>
      </text>
    </comment>
    <comment ref="G25" authorId="0">
      <text>
        <r>
          <rPr>
            <sz val="8"/>
            <color indexed="81"/>
            <rFont val="Tahoma"/>
            <family val="2"/>
          </rPr>
          <t xml:space="preserve">Last Monday of May</t>
        </r>
      </text>
    </comment>
    <comment ref="G26" authorId="0">
      <text>
        <r>
          <rPr>
            <sz val="8"/>
            <color indexed="81"/>
            <rFont val="Tahoma"/>
            <family val="2"/>
          </rPr>
          <t xml:space="preserve">4th Sunday in July</t>
        </r>
      </text>
    </comment>
    <comment ref="G27" authorId="0">
      <text>
        <r>
          <rPr>
            <sz val="8"/>
            <color indexed="81"/>
            <rFont val="Tahoma"/>
            <family val="2"/>
          </rPr>
          <t xml:space="preserve">4th Sunday in July</t>
        </r>
      </text>
    </comment>
    <comment ref="G28" authorId="0">
      <text>
        <r>
          <rPr>
            <sz val="8"/>
            <color indexed="81"/>
            <rFont val="Tahoma"/>
            <family val="2"/>
          </rPr>
          <t xml:space="preserve">1st Monday of September</t>
        </r>
      </text>
    </comment>
    <comment ref="G29" authorId="0">
      <text>
        <r>
          <rPr>
            <sz val="8"/>
            <color indexed="81"/>
            <rFont val="Tahoma"/>
            <family val="2"/>
          </rPr>
          <t xml:space="preserve">1st Monday of September</t>
        </r>
      </text>
    </comment>
    <comment ref="G30" authorId="0">
      <text>
        <r>
          <rPr>
            <sz val="8"/>
            <color indexed="81"/>
            <rFont val="Tahoma"/>
            <family val="2"/>
          </rPr>
          <t xml:space="preserve">2nd Monday of October</t>
        </r>
      </text>
    </comment>
    <comment ref="G31" authorId="0">
      <text>
        <r>
          <rPr>
            <sz val="8"/>
            <color indexed="81"/>
            <rFont val="Tahoma"/>
            <family val="2"/>
          </rPr>
          <t xml:space="preserve">2nd Monday of October</t>
        </r>
      </text>
    </comment>
    <comment ref="G32" authorId="0">
      <text>
        <r>
          <rPr>
            <sz val="8"/>
            <color indexed="81"/>
            <rFont val="Tahoma"/>
            <family val="2"/>
          </rPr>
          <t xml:space="preserve">4th Thursday in November</t>
        </r>
      </text>
    </comment>
    <comment ref="G33" authorId="0">
      <text>
        <r>
          <rPr>
            <sz val="8"/>
            <color indexed="81"/>
            <rFont val="Tahoma"/>
            <family val="2"/>
          </rPr>
          <t xml:space="preserve">4th Thursday in November</t>
        </r>
      </text>
    </comment>
    <comment ref="A34" authorId="0">
      <text>
        <r>
          <rPr>
            <b/>
            <sz val="8"/>
            <color indexed="81"/>
            <rFont val="Tahoma"/>
            <family val="2"/>
          </rPr>
          <t xml:space="preserve">Vertex42:</t>
        </r>
        <r>
          <rPr>
            <sz val="8"/>
            <color indexed="81"/>
            <rFont val="Tahoma"/>
            <family val="2"/>
          </rPr>
          <t xml:space="preserve">
Early May Bank Holiday
First Monday in May</t>
        </r>
      </text>
    </comment>
    <comment ref="A36" authorId="0">
      <text>
        <r>
          <rPr>
            <b/>
            <sz val="8"/>
            <color indexed="81"/>
            <rFont val="Tahoma"/>
            <family val="2"/>
          </rPr>
          <t xml:space="preserve">Vertex42:</t>
        </r>
        <r>
          <rPr>
            <sz val="8"/>
            <color indexed="81"/>
            <rFont val="Tahoma"/>
            <family val="2"/>
          </rPr>
          <t xml:space="preserve">
First Monday in August</t>
        </r>
      </text>
    </comment>
    <comment ref="A38" authorId="0">
      <text>
        <r>
          <rPr>
            <b/>
            <sz val="8"/>
            <color indexed="81"/>
            <rFont val="Tahoma"/>
            <family val="2"/>
          </rPr>
          <t xml:space="preserve">Vertex42:</t>
        </r>
        <r>
          <rPr>
            <sz val="8"/>
            <color indexed="81"/>
            <rFont val="Tahoma"/>
            <family val="2"/>
          </rPr>
          <t xml:space="preserve">
Last Monday in August</t>
        </r>
      </text>
    </comment>
    <comment ref="G40" authorId="0">
      <text>
        <r>
          <rPr>
            <sz val="8"/>
            <color indexed="81"/>
            <rFont val="Tahoma"/>
            <family val="2"/>
          </rPr>
          <t xml:space="preserve">Includes the effect of Emancipation Day.</t>
        </r>
      </text>
    </comment>
    <comment ref="G41" authorId="0">
      <text>
        <r>
          <rPr>
            <sz val="8"/>
            <color indexed="81"/>
            <rFont val="Tahoma"/>
            <family val="2"/>
          </rPr>
          <t xml:space="preserve">Includes the effect of Emancipation Day.</t>
        </r>
      </text>
    </comment>
    <comment ref="G42" authorId="0">
      <text>
        <r>
          <rPr>
            <sz val="8"/>
            <color indexed="81"/>
            <rFont val="Tahoma"/>
            <family val="2"/>
          </rPr>
          <t xml:space="preserve">2nd Sunday in March (starting in 2007), 1st Sunday in April (prior to 2007)</t>
        </r>
      </text>
    </comment>
    <comment ref="G43" authorId="0">
      <text>
        <r>
          <rPr>
            <sz val="8"/>
            <color indexed="81"/>
            <rFont val="Tahoma"/>
            <family val="2"/>
          </rPr>
          <t xml:space="preserve">2nd Sunday in March (starting in 2007), 1st Sunday in April (prior to 2007)</t>
        </r>
      </text>
    </comment>
    <comment ref="G44" authorId="0">
      <text>
        <r>
          <rPr>
            <sz val="8"/>
            <color indexed="81"/>
            <rFont val="Tahoma"/>
            <family val="2"/>
          </rPr>
          <t xml:space="preserve">1st Sunday of November (starting in 2007), Last Sunday in October (prior to 2007)</t>
        </r>
      </text>
    </comment>
    <comment ref="G45" authorId="0">
      <text>
        <r>
          <rPr>
            <sz val="8"/>
            <color indexed="81"/>
            <rFont val="Tahoma"/>
            <family val="2"/>
          </rPr>
          <t xml:space="preserve">1st Sunday of November (starting in 2007), Last Sunday in October (prior to 2007)</t>
        </r>
      </text>
    </comment>
    <comment ref="G46" authorId="0">
      <text>
        <r>
          <rPr>
            <sz val="8"/>
            <color indexed="81"/>
            <rFont val="Tahoma"/>
            <family val="2"/>
          </rPr>
          <t xml:space="preserve">1st Sunday after Labor Day</t>
        </r>
      </text>
    </comment>
    <comment ref="G47" authorId="0">
      <text>
        <r>
          <rPr>
            <sz val="8"/>
            <color indexed="81"/>
            <rFont val="Tahoma"/>
            <family val="2"/>
          </rPr>
          <t xml:space="preserve">1st Sunday after Labor Day</t>
        </r>
      </text>
    </comment>
    <comment ref="G48" authorId="0">
      <text>
        <r>
          <rPr>
            <sz val="8"/>
            <color indexed="81"/>
            <rFont val="Tahoma"/>
            <family val="2"/>
          </rPr>
          <t xml:space="preserve">Wednesday of last full week in April</t>
        </r>
      </text>
    </comment>
    <comment ref="G49" authorId="0">
      <text>
        <r>
          <rPr>
            <sz val="8"/>
            <color indexed="81"/>
            <rFont val="Tahoma"/>
            <family val="2"/>
          </rPr>
          <t xml:space="preserve">Wednesday of last full week in April</t>
        </r>
      </text>
    </comment>
    <comment ref="G52" authorId="0">
      <text>
        <r>
          <rPr>
            <sz val="8"/>
            <color indexed="81"/>
            <rFont val="Tahoma"/>
            <family val="2"/>
          </rPr>
          <t xml:space="preserve">Simplified formula for the years between 1900 and 2199. See the following reference:
http://www.smart.net/~mmontes/ec-cal.html</t>
        </r>
      </text>
    </comment>
    <comment ref="G53" authorId="0">
      <text>
        <r>
          <rPr>
            <sz val="8"/>
            <color indexed="81"/>
            <rFont val="Tahoma"/>
            <family val="2"/>
          </rPr>
          <t xml:space="preserve">Simplified formula for the years between 1900 and 2199. See the following reference:
http://www.smart.net/~mmontes/ec-cal.html</t>
        </r>
      </text>
    </comment>
    <comment ref="G56" authorId="0">
      <text>
        <r>
          <rPr>
            <sz val="8"/>
            <color indexed="81"/>
            <rFont val="Tahoma"/>
            <family val="2"/>
          </rPr>
          <t xml:space="preserve">The Friday before Easter Sunday</t>
        </r>
      </text>
    </comment>
    <comment ref="G57" authorId="0">
      <text>
        <r>
          <rPr>
            <sz val="8"/>
            <color indexed="81"/>
            <rFont val="Tahoma"/>
            <family val="2"/>
          </rPr>
          <t xml:space="preserve">The Friday before Easter Sunday</t>
        </r>
      </text>
    </comment>
    <comment ref="G58" authorId="1">
      <text>
        <r>
          <rPr>
            <sz val="8"/>
            <color indexed="81"/>
            <rFont val="Tahoma"/>
            <family val="2"/>
          </rPr>
          <t xml:space="preserve">7 weeks after Easter Sunday</t>
        </r>
      </text>
    </comment>
    <comment ref="G59" authorId="1">
      <text>
        <r>
          <rPr>
            <sz val="8"/>
            <color indexed="81"/>
            <rFont val="Tahoma"/>
            <family val="2"/>
          </rPr>
          <t xml:space="preserve">7 weeks after Easter Sunday</t>
        </r>
      </text>
    </comment>
    <comment ref="G60" authorId="1">
      <text>
        <r>
          <rPr>
            <sz val="8"/>
            <color indexed="81"/>
            <rFont val="Tahoma"/>
            <family val="2"/>
          </rPr>
          <t xml:space="preserve">46 days before Easter</t>
        </r>
      </text>
    </comment>
    <comment ref="G61" authorId="1">
      <text>
        <r>
          <rPr>
            <sz val="8"/>
            <color indexed="81"/>
            <rFont val="Tahoma"/>
            <family val="2"/>
          </rPr>
          <t xml:space="preserve">46 days before Easter</t>
        </r>
      </text>
    </comment>
    <comment ref="G62" authorId="1">
      <text>
        <r>
          <rPr>
            <sz val="8"/>
            <color indexed="81"/>
            <rFont val="Tahoma"/>
            <family val="2"/>
          </rPr>
          <t xml:space="preserve">47 days before Easter. Day before Ash Wednesday.</t>
        </r>
      </text>
    </comment>
    <comment ref="G63" authorId="1">
      <text>
        <r>
          <rPr>
            <sz val="8"/>
            <color indexed="81"/>
            <rFont val="Tahoma"/>
            <family val="2"/>
          </rPr>
          <t xml:space="preserve">47 days before Easter. Day before Ash Wednesday.</t>
        </r>
      </text>
    </comment>
    <comment ref="G68" authorId="0">
      <text>
        <r>
          <rPr>
            <sz val="8"/>
            <color indexed="81"/>
            <rFont val="Tahoma"/>
            <family val="2"/>
          </rPr>
          <t xml:space="preserve">Jewish New Year begins the evening before this date</t>
        </r>
      </text>
    </comment>
    <comment ref="G69" authorId="0">
      <text>
        <r>
          <rPr>
            <sz val="8"/>
            <color indexed="81"/>
            <rFont val="Tahoma"/>
            <family val="2"/>
          </rPr>
          <t xml:space="preserve">Jewish New Year begins the evening before this date</t>
        </r>
      </text>
    </comment>
    <comment ref="G74" authorId="0">
      <text>
        <r>
          <rPr>
            <sz val="8"/>
            <color indexed="81"/>
            <rFont val="Tahoma"/>
            <family val="2"/>
          </rPr>
          <t xml:space="preserve">For 2013 to 2020, using a table-lookup method.</t>
        </r>
      </text>
    </comment>
    <comment ref="G75" authorId="0">
      <text>
        <r>
          <rPr>
            <sz val="8"/>
            <color indexed="81"/>
            <rFont val="Tahoma"/>
            <family val="2"/>
          </rPr>
          <t xml:space="preserve">For 2013 to 2020, using a table-lookup method.</t>
        </r>
      </text>
    </comment>
    <comment ref="G76" authorId="1">
      <text>
        <r>
          <rPr>
            <sz val="8"/>
            <color indexed="81"/>
            <rFont val="Tahoma"/>
            <family val="2"/>
          </rPr>
          <t xml:space="preserve">Monday on or before May 24</t>
        </r>
      </text>
    </comment>
    <comment ref="G77" authorId="1">
      <text>
        <r>
          <rPr>
            <sz val="8"/>
            <color indexed="81"/>
            <rFont val="Tahoma"/>
            <family val="2"/>
          </rPr>
          <t xml:space="preserve">Monday on or before May 24</t>
        </r>
      </text>
    </comment>
    <comment ref="G78" authorId="1">
      <text>
        <r>
          <rPr>
            <sz val="8"/>
            <color indexed="81"/>
            <rFont val="Tahoma"/>
            <family val="2"/>
          </rPr>
          <t xml:space="preserve">Custom formula © 2009 Vertex42 LLC
Dates compared with table from timeanddate.com for 1900-2099.
http://www.timeanddate.com/calendar/seasons.html</t>
        </r>
      </text>
    </comment>
    <comment ref="G80" authorId="1">
      <text>
        <r>
          <rPr>
            <sz val="8"/>
            <color indexed="81"/>
            <rFont val="Tahoma"/>
            <family val="2"/>
          </rPr>
          <t xml:space="preserve">Custom formula © 2009 Vertex42 LLC
Dates compared with table from timeanddate.com for 1900-2099.
http://www.timeanddate.com/calendar/seasons.html</t>
        </r>
      </text>
    </comment>
    <comment ref="G82" authorId="1">
      <text>
        <r>
          <rPr>
            <sz val="8"/>
            <color indexed="81"/>
            <rFont val="Tahoma"/>
            <family val="2"/>
          </rPr>
          <t xml:space="preserve">Custom formula © 2009 Vertex42 LLC
Dates compared with table from timeanddate.com for 1900-2099.
http://www.timeanddate.com/calendar/seasons.html</t>
        </r>
      </text>
    </comment>
    <comment ref="G84" authorId="1">
      <text>
        <r>
          <rPr>
            <sz val="8"/>
            <color indexed="81"/>
            <rFont val="Tahoma"/>
            <family val="2"/>
          </rPr>
          <t xml:space="preserve">Custom formula © 2009 Vertex42 LLC
Dates compared with table from timeanddate.com for 1900-2099.
http://www.timeanddate.com/calendar/seasons.html</t>
        </r>
      </text>
    </comment>
    <comment ref="B137" authorId="1">
      <text>
        <r>
          <rPr>
            <b/>
            <sz val="8"/>
            <color indexed="81"/>
            <rFont val="Tahoma"/>
            <family val="2"/>
          </rPr>
          <t xml:space="preserve">Year:</t>
        </r>
        <r>
          <rPr>
            <sz val="8"/>
            <color indexed="81"/>
            <rFont val="Tahoma"/>
            <family val="2"/>
          </rPr>
          <t xml:space="preserve">
Enter =$B$10 to link the year to the value at the top of this worksheet.</t>
        </r>
      </text>
    </comment>
    <comment ref="C137" authorId="1">
      <text>
        <r>
          <rPr>
            <b/>
            <sz val="8"/>
            <color indexed="81"/>
            <rFont val="Tahoma"/>
            <family val="2"/>
          </rPr>
          <t xml:space="preserve">Month:</t>
        </r>
        <r>
          <rPr>
            <sz val="8"/>
            <color indexed="81"/>
            <rFont val="Tahoma"/>
            <family val="2"/>
          </rPr>
          <t xml:space="preserve">
For a recurring monthly meeting, you could enter =Planner!$D$3 to link the month to whatever the month is in the Planner worksheet.</t>
        </r>
      </text>
    </comment>
    <comment ref="E137" authorId="1">
      <text>
        <r>
          <rPr>
            <b/>
            <sz val="8"/>
            <color indexed="81"/>
            <rFont val="Tahoma"/>
            <family val="2"/>
          </rPr>
          <t xml:space="preserve">Week:</t>
        </r>
        <r>
          <rPr>
            <sz val="8"/>
            <color indexed="81"/>
            <rFont val="Tahoma"/>
            <family val="2"/>
          </rPr>
          <t xml:space="preserve">
For the "First Monday of September" you would enter week = 1 and month = 9.
For the "Last Monday of September" you would enter week = 0 and month = 10.</t>
        </r>
      </text>
    </comment>
    <comment ref="F137" authorId="1">
      <text>
        <r>
          <rPr>
            <b/>
            <sz val="8"/>
            <color indexed="81"/>
            <rFont val="Tahoma"/>
            <family val="2"/>
          </rPr>
          <t xml:space="preserve">Weekday:</t>
        </r>
        <r>
          <rPr>
            <sz val="8"/>
            <color indexed="81"/>
            <rFont val="Tahoma"/>
            <family val="2"/>
          </rPr>
          <t xml:space="preserve">
1 = Sunday, 2 = Monday, etc.</t>
        </r>
      </text>
    </comment>
  </commentList>
</comments>
</file>

<file path=xl/sharedStrings.xml><?xml version="1.0" encoding="utf-8"?>
<sst xmlns="http://schemas.openxmlformats.org/spreadsheetml/2006/main" uniqueCount="96" count="96">
  <si>
    <t>Month</t>
  </si>
  <si>
    <t>Year</t>
  </si>
  <si>
    <t>Holidays and Events</t>
  </si>
  <si>
    <t>Holiday</t>
  </si>
  <si>
    <t>Day</t>
  </si>
  <si>
    <t>Week</t>
  </si>
  <si>
    <t>Weekday</t>
  </si>
  <si>
    <t>Date</t>
  </si>
  <si>
    <t>2nd Event</t>
  </si>
  <si>
    <t>3rd Event</t>
  </si>
  <si>
    <t>ML King Day</t>
  </si>
  <si>
    <t>Presidents' Day</t>
  </si>
  <si>
    <t>Mother's Day</t>
  </si>
  <si>
    <t>Armed Forces Day</t>
  </si>
  <si>
    <t>Father's Day</t>
  </si>
  <si>
    <t>Memorial Day</t>
  </si>
  <si>
    <t>Parents' Day</t>
  </si>
  <si>
    <t>Labor Day</t>
  </si>
  <si>
    <t>Columbus Day</t>
  </si>
  <si>
    <t>Thanksgiving</t>
  </si>
  <si>
    <t>Taxes Due</t>
  </si>
  <si>
    <t>Daylight Saving</t>
  </si>
  <si>
    <t>Grandparents Day</t>
  </si>
  <si>
    <t>Admin Assist Day</t>
  </si>
  <si>
    <t>Chinese New  Year</t>
  </si>
  <si>
    <t>Easter</t>
  </si>
  <si>
    <t>Good Friday</t>
  </si>
  <si>
    <t>relative to Easter</t>
  </si>
  <si>
    <t>Pentecost</t>
  </si>
  <si>
    <t>Ash Wednesday</t>
  </si>
  <si>
    <t>Mardi Gras</t>
  </si>
  <si>
    <t>Ramadan begins</t>
  </si>
  <si>
    <t>End of Ramadan</t>
  </si>
  <si>
    <t>relative to Ramadan begins</t>
  </si>
  <si>
    <t>Rosh Hashanah</t>
  </si>
  <si>
    <t>Yom Kippur</t>
  </si>
  <si>
    <t>relative to Rosh Hashanah</t>
  </si>
  <si>
    <t>Passover</t>
  </si>
  <si>
    <t>Hanukkah begins</t>
  </si>
  <si>
    <t>Victoria Day (Canada)</t>
  </si>
  <si>
    <r>
      <t>Holidays and Observances</t>
    </r>
    <r>
      <rPr>
        <sz val="11"/>
        <rFont val="Arial"/>
      </rPr>
      <t xml:space="preserve"> on a </t>
    </r>
    <r>
      <rPr>
        <b/>
        <sz val="11"/>
        <rFont val="Arial"/>
      </rPr>
      <t>Specific Day of the Year</t>
    </r>
  </si>
  <si>
    <t>New Year's Day</t>
  </si>
  <si>
    <t>Groundhog Day</t>
  </si>
  <si>
    <t>Lincoln's B-Day</t>
  </si>
  <si>
    <t>Valentines Day</t>
  </si>
  <si>
    <t>St. Patrick's Day</t>
  </si>
  <si>
    <t>April Fool's Day</t>
  </si>
  <si>
    <t>Earth Day</t>
  </si>
  <si>
    <t>Cinco de Mayo</t>
  </si>
  <si>
    <t>Flag Day</t>
  </si>
  <si>
    <t>Independence Day</t>
  </si>
  <si>
    <t>Aviation Day</t>
  </si>
  <si>
    <t>Patriot Day</t>
  </si>
  <si>
    <t>Constitution Day</t>
  </si>
  <si>
    <t>Boss's Day</t>
  </si>
  <si>
    <t>United Nations Day</t>
  </si>
  <si>
    <t>Halloween</t>
  </si>
  <si>
    <t>Veterans Day</t>
  </si>
  <si>
    <t>Pearl Harbor</t>
  </si>
  <si>
    <t>Christmas Eve</t>
  </si>
  <si>
    <t>Christmas Day</t>
  </si>
  <si>
    <t>Kwanzaa begins</t>
  </si>
  <si>
    <t>Boxing Day (UK)</t>
  </si>
  <si>
    <t>New Year's Eve</t>
  </si>
  <si>
    <r>
      <t>Other Events</t>
    </r>
    <r>
      <rPr>
        <sz val="11"/>
        <rFont val="Arial"/>
      </rPr>
      <t xml:space="preserve"> on a </t>
    </r>
    <r>
      <rPr>
        <b/>
        <sz val="11"/>
        <rFont val="Arial"/>
      </rPr>
      <t>Specific Day of the Year</t>
    </r>
  </si>
  <si>
    <t>Event</t>
  </si>
  <si>
    <r>
      <t>Other Events</t>
    </r>
    <r>
      <rPr>
        <sz val="11"/>
        <rFont val="Arial"/>
      </rPr>
      <t xml:space="preserve"> on a </t>
    </r>
    <r>
      <rPr>
        <b/>
        <sz val="11"/>
        <rFont val="Arial"/>
      </rPr>
      <t>Specific Day of the Week</t>
    </r>
  </si>
  <si>
    <t>Year:</t>
  </si>
  <si>
    <t>(Useful for birthdays and anniversaries)</t>
  </si>
  <si>
    <t>4th Event</t>
  </si>
  <si>
    <t>For Dates such as "First Monday in September"</t>
  </si>
  <si>
    <t>5th Event</t>
  </si>
  <si>
    <t>6th Event</t>
  </si>
  <si>
    <t xml:space="preserve">This worksheet uses formulas to calculate the dates for various holidays and observances. </t>
  </si>
  <si>
    <t>Date:</t>
  </si>
  <si>
    <t>Start Day:</t>
  </si>
  <si>
    <t>If you want to enter dates for events without using formulas or cell references, enter the description in</t>
  </si>
  <si>
    <t>column A and the date in column G. When adding new rows, copy the formulas down in columns</t>
  </si>
  <si>
    <t>You can also use this worksheet to list recurring annual events such as birthdays and anniversaries.</t>
  </si>
  <si>
    <t>H through L. These extra columns allow the planners to list multiple events per day.</t>
  </si>
  <si>
    <t>1:Sun, 2:Mon, …</t>
  </si>
  <si>
    <r>
      <t xml:space="preserve">Holidays and Observances </t>
    </r>
    <r>
      <rPr>
        <sz val="11"/>
        <rFont val="Arial"/>
      </rPr>
      <t>that use special formulas</t>
    </r>
  </si>
  <si>
    <t>May Day (UK)</t>
  </si>
  <si>
    <t>Summer Bank Holiday (UK)</t>
  </si>
  <si>
    <t>Late Summer Bank Holiday (UK)</t>
  </si>
  <si>
    <t>Easter Monday (UK)</t>
  </si>
  <si>
    <t>My Birthday</t>
  </si>
  <si>
    <t>Add new rows ABOVE this one</t>
  </si>
  <si>
    <t>June Solstice (GMT)</t>
  </si>
  <si>
    <t>Autumnal equinox (GMT)</t>
  </si>
  <si>
    <t>Dec. Solstice (GMT)</t>
  </si>
  <si>
    <t>Vernal equinox (GMT)</t>
  </si>
  <si>
    <t xml:space="preserve"> - </t>
  </si>
  <si>
    <t>WEEK OF</t>
  </si>
  <si>
    <t>Weekly Planner - Landscape</t>
  </si>
  <si>
    <r>
      <rPr>
        <b/>
        <sz val="9"/>
        <color rgb="FF316099"/>
        <rFont val="Arial"/>
      </rPr>
      <t>Note:</t>
    </r>
    <r>
      <rPr>
        <sz val="9"/>
        <color rgb="FF316099"/>
        <rFont val="Arial"/>
      </rPr>
      <t xml:space="preserve"> This template was designed for </t>
    </r>
    <r>
      <rPr>
        <b/>
        <sz val="9"/>
        <color rgb="FF316099"/>
        <rFont val="Arial"/>
      </rPr>
      <t>printing</t>
    </r>
    <r>
      <rPr>
        <sz val="9"/>
        <color rgb="FF316099"/>
        <rFont val="Arial"/>
      </rPr>
      <t xml:space="preserve"> weekly planner pages. Edit the start date in cell D4, then print. The Start Day in cell N4 only affects the mini monthly calendar.</t>
    </r>
  </si>
</sst>
</file>

<file path=xl/styles.xml><?xml version="1.0" encoding="utf-8"?>
<styleSheet xmlns="http://schemas.openxmlformats.org/spreadsheetml/2006/main">
  <numFmts count="8">
    <numFmt numFmtId="0" formatCode="General"/>
    <numFmt numFmtId="17" formatCode="mmm-yy"/>
    <numFmt numFmtId="14" formatCode="m/d/yyyy"/>
    <numFmt numFmtId="165" formatCode="mmmm\ yyyy"/>
    <numFmt numFmtId="167" formatCode="dddd\,\ d"/>
    <numFmt numFmtId="164" formatCode="d"/>
    <numFmt numFmtId="168" formatCode="mmm\ d"/>
    <numFmt numFmtId="166" formatCode="m/d/yy"/>
  </numFmts>
  <fonts count="30">
    <font>
      <name val="Arial"/>
      <sz val="10"/>
    </font>
    <font>
      <name val="Arial"/>
      <sz val="10"/>
    </font>
    <font>
      <name val="Arial"/>
      <b/>
      <sz val="16"/>
      <color indexed="9"/>
    </font>
    <font>
      <name val="Arial"/>
      <sz val="10"/>
      <color indexed="9"/>
    </font>
    <font>
      <name val="Arial"/>
      <b/>
      <sz val="14"/>
      <color indexed="9"/>
    </font>
    <font>
      <name val="Arial Narrow"/>
      <b/>
      <sz val="16"/>
      <color rgb="FFDAE5F3"/>
    </font>
    <font>
      <name val="Arial"/>
      <sz val="9"/>
      <color rgb="FF316099"/>
    </font>
    <font>
      <name val="Arial"/>
      <u/>
      <sz val="10"/>
      <color rgb="FF5286C5"/>
    </font>
    <font>
      <name val="Arial"/>
      <sz val="10"/>
      <color rgb="FFA5A5A5"/>
    </font>
    <font>
      <name val="Arial"/>
      <i/>
      <sz val="8"/>
    </font>
    <font>
      <name val="Tahoma"/>
      <sz val="10"/>
    </font>
    <font>
      <name val="Arial"/>
      <b/>
      <sz val="12"/>
      <color rgb="FF316099"/>
    </font>
    <font>
      <name val="Arial"/>
      <sz val="18"/>
      <color rgb="FF316099"/>
    </font>
    <font>
      <name val="Arial"/>
      <sz val="20"/>
      <color rgb="FF316099"/>
    </font>
    <font>
      <name val="Arial"/>
      <sz val="10"/>
      <color rgb="FF4A81C4"/>
    </font>
    <font>
      <name val="Arial"/>
      <sz val="10"/>
    </font>
    <font>
      <name val="Arial"/>
      <b/>
      <sz val="9"/>
      <color rgb="FF316099"/>
    </font>
    <font>
      <name val="Arial"/>
      <sz val="8"/>
      <color rgb="FF316099"/>
    </font>
    <font>
      <name val="Verdana"/>
      <sz val="10"/>
    </font>
    <font>
      <name val="Arial"/>
      <sz val="16"/>
      <color rgb="FFFFFFFF"/>
    </font>
    <font>
      <name val="Arial"/>
      <sz val="10"/>
      <color rgb="FFFFFFFF"/>
    </font>
    <font>
      <name val="Arial"/>
      <sz val="8"/>
      <color rgb="FFFFFFFF"/>
    </font>
    <font>
      <name val="Arial"/>
      <sz val="10"/>
    </font>
    <font>
      <name val="Arial"/>
      <sz val="9"/>
    </font>
    <font>
      <name val="Arial"/>
      <sz val="9"/>
      <color rgb="FF4A81C4"/>
    </font>
    <font>
      <name val="Arial"/>
      <b/>
      <sz val="11"/>
    </font>
    <font>
      <name val="Arial"/>
      <i/>
      <sz val="10"/>
      <color rgb="FFFF0000"/>
    </font>
    <font>
      <name val="Arial"/>
      <sz val="8"/>
    </font>
    <font>
      <name val="Arial"/>
      <i/>
      <sz val="10"/>
    </font>
    <font>
      <name val="Arial"/>
      <i/>
      <sz val="10"/>
      <color rgb="FFFFFFFF"/>
    </font>
  </fonts>
  <fills count="10">
    <fill>
      <patternFill patternType="none"/>
    </fill>
    <fill>
      <patternFill patternType="gray125"/>
    </fill>
    <fill>
      <patternFill patternType="solid">
        <fgColor rgb="FF3160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AE5F3"/>
        <bgColor indexed="64"/>
      </patternFill>
    </fill>
    <fill>
      <patternFill patternType="solid">
        <fgColor rgb="FFB6CCE7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F7F7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4A81C4"/>
      </top>
      <bottom/>
      <diagonal/>
    </border>
    <border>
      <left/>
      <right/>
      <top style="thin">
        <color rgb="FFD8D8D8"/>
      </top>
      <bottom style="thin">
        <color rgb="FFD8D8D8"/>
      </bottom>
      <diagonal/>
    </border>
    <border>
      <left/>
      <right/>
      <top/>
      <bottom style="thin">
        <color rgb="FF4A81C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top"/>
      <protection locked="0" hidden="0"/>
    </xf>
  </cellStyleXfs>
  <cellXfs count="81">
    <xf numFmtId="0" fontId="0" fillId="0" borderId="0" xfId="0">
      <alignment vertical="center"/>
    </xf>
    <xf numFmtId="0" fontId="1" fillId="0" borderId="0" xfId="0" applyAlignment="1">
      <alignment vertical="bottom"/>
    </xf>
    <xf numFmtId="17" fontId="2" fillId="2" borderId="0" xfId="0" applyNumberFormat="1" applyFont="1" applyFill="1" quotePrefix="1">
      <alignment vertical="center"/>
    </xf>
    <xf numFmtId="0" fontId="3" fillId="2" borderId="0" xfId="0" applyFont="1" applyFill="1" applyAlignment="1">
      <alignment vertical="bottom"/>
    </xf>
    <xf numFmtId="0" fontId="1" fillId="2" borderId="0" xfId="0" applyFont="1" applyFill="1" applyAlignment="1">
      <alignment vertical="bottom"/>
    </xf>
    <xf numFmtId="0" fontId="4" fillId="2" borderId="0" xfId="0" applyFont="1" applyFill="1">
      <alignment vertical="center"/>
    </xf>
    <xf numFmtId="0" fontId="5" fillId="2" borderId="0" xfId="0" applyFont="1" applyFill="1" applyAlignment="1">
      <alignment horizontal="right" vertical="center"/>
    </xf>
    <xf numFmtId="0" fontId="6" fillId="0" borderId="0" xfId="0" applyFont="1" applyAlignment="1">
      <alignment horizontal="left" vertical="center" wrapText="1"/>
    </xf>
    <xf numFmtId="0" fontId="7" fillId="3" borderId="0" xfId="1" applyFill="1" applyAlignment="1">
      <alignment horizontal="left" vertical="bottom"/>
    </xf>
    <xf numFmtId="0" fontId="1" fillId="3" borderId="0" xfId="0" applyFont="1" applyFill="1" applyAlignment="1">
      <alignment vertical="bottom"/>
    </xf>
    <xf numFmtId="0" fontId="1" fillId="3" borderId="0" xfId="0" applyFill="1" applyAlignment="1">
      <alignment vertical="bottom"/>
    </xf>
    <xf numFmtId="0" fontId="8" fillId="3" borderId="0" xfId="0" applyFont="1" applyFill="1" applyAlignment="1">
      <alignment horizontal="right" vertical="bottom"/>
    </xf>
    <xf numFmtId="0" fontId="1" fillId="3" borderId="0" xfId="0" applyFont="1" applyFill="1" applyAlignment="1">
      <alignment horizontal="right" vertical="bottom"/>
    </xf>
    <xf numFmtId="14" fontId="1" fillId="0" borderId="1" xfId="0" applyNumberFormat="1" applyFont="1" applyFill="1" applyBorder="1" applyAlignment="1">
      <alignment horizontal="center" vertical="bottom"/>
    </xf>
    <xf numFmtId="14" fontId="1" fillId="0" borderId="2" xfId="0" applyNumberFormat="1" applyFont="1" applyFill="1" applyBorder="1" applyAlignment="1">
      <alignment horizontal="center" vertical="bottom"/>
    </xf>
    <xf numFmtId="14" fontId="1" fillId="0" borderId="3" xfId="0" applyNumberFormat="1" applyFont="1" applyFill="1" applyBorder="1" applyAlignment="1">
      <alignment horizontal="center" vertical="bottom"/>
    </xf>
    <xf numFmtId="0" fontId="1" fillId="0" borderId="1" xfId="0" applyFont="1" applyFill="1" applyBorder="1" applyAlignment="1">
      <alignment horizontal="center" vertical="bottom"/>
    </xf>
    <xf numFmtId="0" fontId="1" fillId="0" borderId="3" xfId="0" applyFont="1" applyFill="1" applyBorder="1" applyAlignment="1">
      <alignment horizontal="center" vertical="bottom"/>
    </xf>
    <xf numFmtId="0" fontId="9" fillId="3" borderId="0" xfId="0" applyFont="1" applyFill="1">
      <alignment vertical="center"/>
    </xf>
    <xf numFmtId="0" fontId="10" fillId="0" borderId="0" xfId="0" applyFont="1" applyAlignment="1">
      <alignment vertical="bottom"/>
    </xf>
    <xf numFmtId="165" fontId="11" fillId="0" borderId="0" xfId="0" applyNumberFormat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bottom"/>
    </xf>
    <xf numFmtId="0" fontId="1" fillId="0" borderId="0" xfId="0">
      <alignment vertical="center"/>
    </xf>
    <xf numFmtId="167" fontId="13" fillId="4" borderId="5" xfId="0" applyNumberFormat="1" applyFont="1" applyFill="1" applyBorder="1" applyAlignment="1">
      <alignment horizontal="left" vertical="center"/>
    </xf>
    <xf numFmtId="0" fontId="1" fillId="0" borderId="5" xfId="0" applyBorder="1">
      <alignment vertical="center"/>
    </xf>
    <xf numFmtId="0" fontId="6" fillId="0" borderId="0" xfId="0" applyFont="1" applyAlignment="1">
      <alignment vertical="top" wrapText="1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bottom"/>
    </xf>
    <xf numFmtId="164" fontId="15" fillId="0" borderId="0" xfId="0" applyNumberFormat="1" applyFont="1" applyFill="1" applyBorder="1" applyAlignment="1">
      <alignment horizontal="center" vertical="center" shrinkToFit="1"/>
    </xf>
    <xf numFmtId="168" fontId="12" fillId="0" borderId="0" xfId="0" applyNumberFormat="1" applyFont="1" applyBorder="1" applyAlignment="1">
      <alignment horizontal="center" vertical="center" shrinkToFit="1"/>
    </xf>
    <xf numFmtId="14" fontId="12" fillId="0" borderId="0" xfId="0" applyNumberFormat="1" applyFont="1" applyBorder="1" applyAlignment="1">
      <alignment horizontal="center" vertical="center"/>
    </xf>
    <xf numFmtId="0" fontId="10" fillId="0" borderId="0" xfId="0" applyFont="1">
      <alignment vertical="center"/>
    </xf>
    <xf numFmtId="0" fontId="16" fillId="0" borderId="5" xfId="0" applyFont="1" applyBorder="1" applyAlignment="1">
      <alignment horizontal="left" vertical="center"/>
    </xf>
    <xf numFmtId="168" fontId="12" fillId="0" borderId="6" xfId="0" applyNumberFormat="1" applyFont="1" applyBorder="1" applyAlignment="1">
      <alignment horizontal="center" vertical="center" shrinkToFit="1"/>
    </xf>
    <xf numFmtId="14" fontId="12" fillId="0" borderId="6" xfId="0" applyNumberFormat="1" applyFont="1" applyBorder="1" applyAlignment="1">
      <alignment horizontal="center" vertical="center"/>
    </xf>
    <xf numFmtId="0" fontId="17" fillId="0" borderId="0" xfId="0" applyFont="1" applyAlignment="1">
      <alignment horizontal="right" vertical="center"/>
    </xf>
    <xf numFmtId="0" fontId="18" fillId="0" borderId="0" xfId="0" applyFont="1">
      <alignment vertical="center"/>
    </xf>
    <xf numFmtId="167" fontId="13" fillId="5" borderId="5" xfId="0" applyNumberFormat="1" applyFont="1" applyFill="1" applyBorder="1" applyAlignment="1">
      <alignment horizontal="left" vertical="center"/>
    </xf>
    <xf numFmtId="0" fontId="1" fillId="3" borderId="5" xfId="0" applyFill="1" applyBorder="1">
      <alignment vertical="center"/>
    </xf>
    <xf numFmtId="0" fontId="16" fillId="3" borderId="5" xfId="0" applyFont="1" applyFill="1" applyBorder="1" applyAlignment="1">
      <alignment horizontal="left" vertical="center"/>
    </xf>
    <xf numFmtId="0" fontId="1" fillId="0" borderId="0" xfId="0" applyAlignment="1">
      <alignment vertical="bottom"/>
    </xf>
    <xf numFmtId="0" fontId="1" fillId="0" borderId="0" xfId="0" applyAlignment="1">
      <alignment horizontal="right" vertical="bottom"/>
    </xf>
    <xf numFmtId="0" fontId="19" fillId="6" borderId="0" xfId="0" applyNumberFormat="1" applyFont="1" applyFill="1" applyAlignment="1">
      <alignment horizontal="left" vertical="center" indent="1"/>
    </xf>
    <xf numFmtId="0" fontId="20" fillId="6" borderId="0" xfId="0" applyNumberFormat="1" applyFont="1" applyFill="1" applyAlignment="1">
      <alignment vertical="bottom"/>
    </xf>
    <xf numFmtId="0" fontId="21" fillId="6" borderId="0" xfId="0" applyNumberFormat="1" applyFont="1" applyFill="1" applyAlignment="1">
      <alignment horizontal="right" vertical="bottom"/>
    </xf>
    <xf numFmtId="0" fontId="21" fillId="6" borderId="0" xfId="0" applyNumberFormat="1" applyFont="1" applyFill="1" applyAlignment="1">
      <alignment horizontal="right" vertical="center"/>
    </xf>
    <xf numFmtId="0" fontId="22" fillId="3" borderId="0" xfId="0" applyFont="1" applyFill="1" applyAlignment="1">
      <alignment vertical="bottom"/>
    </xf>
    <xf numFmtId="0" fontId="22" fillId="3" borderId="0" xfId="0" applyFont="1" applyFill="1" applyAlignment="1">
      <alignment horizontal="right" vertical="bottom"/>
    </xf>
    <xf numFmtId="0" fontId="23" fillId="3" borderId="0" xfId="0" applyFont="1" applyFill="1" applyAlignment="1">
      <alignment vertical="top"/>
    </xf>
    <xf numFmtId="0" fontId="23" fillId="3" borderId="0" xfId="0" applyFont="1" applyFill="1" applyAlignment="1">
      <alignment horizontal="left" vertical="top" wrapText="1" indent="1"/>
    </xf>
    <xf numFmtId="0" fontId="1" fillId="0" borderId="0" xfId="0" applyAlignment="1">
      <alignment vertical="bottom"/>
    </xf>
    <xf numFmtId="0" fontId="22" fillId="0" borderId="0" xfId="0" applyFont="1" applyAlignment="1">
      <alignment vertical="bottom"/>
    </xf>
    <xf numFmtId="0" fontId="22" fillId="0" borderId="0" xfId="0" applyFont="1" applyAlignment="1">
      <alignment horizontal="right" vertical="bottom"/>
    </xf>
    <xf numFmtId="0" fontId="1" fillId="0" borderId="0" xfId="0" applyFont="1" applyAlignment="1">
      <alignment horizontal="right" vertical="bottom"/>
    </xf>
    <xf numFmtId="0" fontId="22" fillId="0" borderId="7" xfId="0" applyFont="1" applyBorder="1" applyAlignment="1">
      <alignment horizontal="center" vertical="bottom"/>
    </xf>
    <xf numFmtId="0" fontId="24" fillId="0" borderId="0" xfId="0" applyFont="1" applyAlignment="1">
      <alignment vertical="bottom"/>
    </xf>
    <xf numFmtId="0" fontId="25" fillId="7" borderId="0" xfId="0" applyFont="1" applyFill="1" applyBorder="1" applyAlignment="1">
      <alignment horizontal="left" vertical="bottom" indent="1"/>
    </xf>
    <xf numFmtId="0" fontId="22" fillId="7" borderId="0" xfId="0" applyFont="1" applyFill="1" applyBorder="1" applyAlignment="1">
      <alignment vertical="bottom"/>
    </xf>
    <xf numFmtId="0" fontId="22" fillId="7" borderId="0" xfId="0" applyFont="1" applyFill="1" applyBorder="1" applyAlignment="1">
      <alignment horizontal="center" vertical="bottom"/>
    </xf>
    <xf numFmtId="166" fontId="23" fillId="7" borderId="0" xfId="0" applyNumberFormat="1" applyFont="1" applyFill="1" applyBorder="1" applyAlignment="1">
      <alignment horizontal="right" vertical="bottom"/>
    </xf>
    <xf numFmtId="0" fontId="22" fillId="8" borderId="8" xfId="0" applyFont="1" applyFill="1" applyBorder="1" applyAlignment="1">
      <alignment horizontal="left" vertical="bottom"/>
    </xf>
    <xf numFmtId="0" fontId="22" fillId="8" borderId="8" xfId="0" applyFont="1" applyFill="1" applyBorder="1" applyAlignment="1">
      <alignment horizontal="center" vertical="bottom"/>
    </xf>
    <xf numFmtId="166" fontId="23" fillId="8" borderId="8" xfId="0" applyNumberFormat="1" applyFont="1" applyFill="1" applyBorder="1" applyAlignment="1">
      <alignment horizontal="center" vertical="bottom"/>
    </xf>
    <xf numFmtId="0" fontId="22" fillId="0" borderId="0" xfId="0" applyFont="1" applyAlignment="1">
      <alignment horizontal="center" vertical="bottom"/>
    </xf>
    <xf numFmtId="166" fontId="23" fillId="3" borderId="0" xfId="0" applyNumberFormat="1" applyFont="1" applyFill="1" applyAlignment="1">
      <alignment horizontal="right" vertical="bottom"/>
    </xf>
    <xf numFmtId="0" fontId="1" fillId="0" borderId="0" xfId="0" applyAlignment="1">
      <alignment vertical="bottom"/>
    </xf>
    <xf numFmtId="0" fontId="26" fillId="0" borderId="0" xfId="0" applyFont="1" applyAlignment="1">
      <alignment vertical="bottom"/>
    </xf>
    <xf numFmtId="0" fontId="22" fillId="0" borderId="0" xfId="0" applyFont="1" applyAlignment="1">
      <alignment vertical="bottom"/>
    </xf>
    <xf numFmtId="14" fontId="23" fillId="3" borderId="0" xfId="0" applyNumberFormat="1" applyFont="1" applyFill="1" applyAlignment="1">
      <alignment horizontal="right" vertical="bottom"/>
    </xf>
    <xf numFmtId="0" fontId="27" fillId="0" borderId="0" xfId="0" applyFont="1" applyFill="1" applyAlignment="1">
      <alignment vertical="bottom"/>
    </xf>
    <xf numFmtId="0" fontId="28" fillId="0" borderId="0" xfId="0" applyFont="1" applyAlignment="1">
      <alignment vertical="bottom"/>
    </xf>
    <xf numFmtId="0" fontId="1" fillId="0" borderId="0" xfId="0" applyFill="1" applyAlignment="1">
      <alignment vertical="bottom"/>
    </xf>
    <xf numFmtId="0" fontId="1" fillId="0" borderId="0" xfId="0" applyFont="1" applyFill="1" applyAlignment="1">
      <alignment vertical="bottom"/>
    </xf>
    <xf numFmtId="0" fontId="23" fillId="0" borderId="0" xfId="0" applyFont="1" applyAlignment="1">
      <alignment horizontal="right" vertical="bottom"/>
    </xf>
    <xf numFmtId="166" fontId="23" fillId="7" borderId="0" xfId="0" applyNumberFormat="1" applyFont="1" applyFill="1" applyBorder="1" applyAlignment="1">
      <alignment horizontal="left" vertical="center"/>
    </xf>
    <xf numFmtId="166" fontId="23" fillId="7" borderId="0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bottom"/>
    </xf>
    <xf numFmtId="0" fontId="1" fillId="0" borderId="0" xfId="0" applyFont="1" applyAlignment="1">
      <alignment horizontal="center" vertical="bottom"/>
    </xf>
    <xf numFmtId="0" fontId="1" fillId="9" borderId="0" xfId="0" applyFill="1" applyAlignment="1">
      <alignment vertical="bottom"/>
    </xf>
    <xf numFmtId="0" fontId="29" fillId="9" borderId="0" xfId="0" applyFont="1" applyFill="1" applyAlignment="1">
      <alignment vertical="bottom"/>
    </xf>
    <xf numFmtId="0" fontId="1" fillId="9" borderId="0" xfId="0" applyFill="1" applyAlignment="1">
      <alignment horizontal="right" vertical="bottom"/>
    </xf>
  </cellXfs>
  <cellStyles count="2">
    <cellStyle name="常规" xfId="0" builtinId="0"/>
    <cellStyle name="Hyperlink" xfId="1"/>
  </cellStyles>
  <dxfs count="39">
    <dxf>
      <fill>
        <patternFill>
          <bgColor rgb="FFB6CCE7"/>
        </patternFill>
      </fill>
      <border>
        <left/>
        <right/>
        <top style="thin">
          <color rgb="FF4A81C4"/>
        </top>
        <bottom style="thin">
          <color rgb="FF4A81C4"/>
        </bottom>
        <diagonal/>
      </border>
    </dxf>
    <dxf>
      <font>
        <b/>
      </font>
    </dxf>
    <dxf>
      <font>
        <color rgb="FF7F7F7F"/>
      </font>
    </dxf>
    <dxf>
      <fill>
        <patternFill>
          <bgColor rgb="FFB6CCE7"/>
        </patternFill>
      </fill>
      <border>
        <left/>
        <right/>
        <top style="thin">
          <color rgb="FF4A81C4"/>
        </top>
        <bottom style="thin">
          <color rgb="FF4A81C4"/>
        </bottom>
        <diagonal/>
      </border>
    </dxf>
    <dxf>
      <font>
        <b/>
      </font>
    </dxf>
    <dxf>
      <font>
        <color rgb="FF7F7F7F"/>
      </font>
    </dxf>
    <dxf>
      <fill>
        <patternFill>
          <bgColor rgb="FFB6CCE7"/>
        </patternFill>
      </fill>
      <border>
        <left/>
        <right/>
        <top style="thin">
          <color rgb="FF4A81C4"/>
        </top>
        <bottom style="thin">
          <color rgb="FF4A81C4"/>
        </bottom>
        <diagonal/>
      </border>
    </dxf>
    <dxf>
      <font>
        <color rgb="FF7F7F7F"/>
      </font>
    </dxf>
    <dxf>
      <font>
        <b/>
      </font>
    </dxf>
    <dxf>
      <font>
        <b/>
      </font>
    </dxf>
    <dxf>
      <fill>
        <patternFill>
          <bgColor rgb="FFB6CCE7"/>
        </patternFill>
      </fill>
      <border>
        <left/>
        <right/>
        <top style="thin">
          <color rgb="FF4A81C4"/>
        </top>
        <bottom style="thin">
          <color rgb="FF4A81C4"/>
        </bottom>
        <diagonal/>
      </border>
    </dxf>
    <dxf>
      <font>
        <color rgb="FF7F7F7F"/>
      </font>
    </dxf>
    <dxf>
      <fill>
        <patternFill>
          <bgColor rgb="FFB6CCE7"/>
        </patternFill>
      </fill>
      <border>
        <left/>
        <right/>
        <top style="thin">
          <color rgb="FF4A81C4"/>
        </top>
        <bottom style="thin">
          <color rgb="FF4A81C4"/>
        </bottom>
        <diagonal/>
      </border>
    </dxf>
    <dxf>
      <font>
        <color rgb="FF7F7F7F"/>
      </font>
    </dxf>
    <dxf>
      <font>
        <b/>
      </font>
    </dxf>
    <dxf>
      <font>
        <b/>
      </font>
    </dxf>
    <dxf>
      <font>
        <color rgb="FF7F7F7F"/>
      </font>
    </dxf>
    <dxf>
      <fill>
        <patternFill>
          <bgColor rgb="FFB6CCE7"/>
        </patternFill>
      </fill>
      <border>
        <left/>
        <right/>
        <top style="thin">
          <color rgb="FF4A81C4"/>
        </top>
        <bottom style="thin">
          <color rgb="FF4A81C4"/>
        </bottom>
        <diagonal/>
      </border>
    </dxf>
    <dxf>
      <fill>
        <patternFill>
          <bgColor rgb="FFB6CCE7"/>
        </patternFill>
      </fill>
      <border>
        <left/>
        <right/>
        <top style="thin">
          <color rgb="FF4A81C4"/>
        </top>
        <bottom style="thin">
          <color rgb="FF4A81C4"/>
        </bottom>
        <diagonal/>
      </border>
    </dxf>
    <dxf>
      <font>
        <b/>
      </font>
    </dxf>
    <dxf>
      <font>
        <color rgb="FF7F7F7F"/>
      </font>
    </dxf>
    <dxf>
      <font>
        <b/>
      </font>
    </dxf>
    <dxf>
      <font>
        <color rgb="FF7F7F7F"/>
      </font>
    </dxf>
    <dxf>
      <fill>
        <patternFill>
          <bgColor rgb="FFB6CCE7"/>
        </patternFill>
      </fill>
      <border>
        <left/>
        <right/>
        <top style="thin">
          <color rgb="FF4A81C4"/>
        </top>
        <bottom style="thin">
          <color rgb="FF4A81C4"/>
        </bottom>
        <diagonal/>
      </border>
    </dxf>
    <dxf>
      <fill>
        <patternFill>
          <bgColor rgb="FFB6CCE7"/>
        </patternFill>
      </fill>
      <border>
        <left/>
        <right/>
        <top style="thin">
          <color rgb="FF4A81C4"/>
        </top>
        <bottom style="thin">
          <color rgb="FF4A81C4"/>
        </bottom>
        <diagonal/>
      </border>
    </dxf>
    <dxf>
      <font>
        <b/>
      </font>
    </dxf>
    <dxf>
      <font>
        <color rgb="FF7F7F7F"/>
      </font>
    </dxf>
    <dxf>
      <fill>
        <patternFill>
          <bgColor rgb="FFB6CCE7"/>
        </patternFill>
      </fill>
      <border>
        <left/>
        <right/>
        <top style="thin">
          <color rgb="FF4A81C4"/>
        </top>
        <bottom style="thin">
          <color rgb="FF4A81C4"/>
        </bottom>
        <diagonal/>
      </border>
    </dxf>
    <dxf>
      <font>
        <b/>
      </font>
    </dxf>
    <dxf>
      <font>
        <color rgb="FF7F7F7F"/>
      </font>
    </dxf>
    <dxf>
      <fill>
        <patternFill>
          <bgColor rgb="FFB6CCE7"/>
        </patternFill>
      </fill>
      <border>
        <left/>
        <right/>
        <top style="thin">
          <color rgb="FF4A81C4"/>
        </top>
        <bottom style="thin">
          <color rgb="FF4A81C4"/>
        </bottom>
        <diagonal/>
      </border>
    </dxf>
    <dxf>
      <font>
        <b/>
      </font>
    </dxf>
    <dxf>
      <font>
        <color rgb="FF7F7F7F"/>
      </font>
    </dxf>
    <dxf>
      <font>
        <color rgb="FF7F7F7F"/>
      </font>
    </dxf>
    <dxf>
      <fill>
        <patternFill>
          <bgColor rgb="FFB6CCE7"/>
        </patternFill>
      </fill>
      <border>
        <left/>
        <right/>
        <top style="thin">
          <color rgb="FF4A81C4"/>
        </top>
        <bottom style="thin">
          <color rgb="FF4A81C4"/>
        </bottom>
        <diagonal/>
      </border>
    </dxf>
    <dxf>
      <font>
        <b/>
      </font>
    </dxf>
    <dxf>
      <font>
        <color rgb="FF7F7F7F"/>
      </font>
    </dxf>
    <dxf>
      <font>
        <b/>
      </font>
    </dxf>
    <dxf>
      <fill>
        <patternFill>
          <bgColor rgb="FFB6CCE7"/>
        </patternFill>
      </fill>
      <border>
        <left/>
        <right/>
        <top style="thin">
          <color rgb="FF4A81C4"/>
        </top>
        <bottom style="thin">
          <color rgb="FF4A81C4"/>
        </bottom>
        <diagonal/>
      </border>
    </dxf>
  </dxfs>
  <tableStyles defaultTableStyle="TableStyleMedium2" defaultPivotStyle="PivotStyleLight16"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EAEAEA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www.wps.cn/officeDocument/2020/cellImage" Target="cellimages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V42-BluePurple">
      <a:dk1>
        <a:sysClr val="windowText" lastClr="000000"/>
      </a:dk1>
      <a:lt1>
        <a:sysClr val="window" lastClr="FFFFFF"/>
      </a:lt1>
      <a:dk2>
        <a:srgbClr val="2A5181"/>
      </a:dk2>
      <a:lt2>
        <a:srgbClr val="EEE9E2"/>
      </a:lt2>
      <a:accent1>
        <a:srgbClr val="4A81C4"/>
      </a:accent1>
      <a:accent2>
        <a:srgbClr val="704AC4"/>
      </a:accent2>
      <a:accent3>
        <a:srgbClr val="9BC44A"/>
      </a:accent3>
      <a:accent4>
        <a:srgbClr val="C44D4A"/>
      </a:accent4>
      <a:accent5>
        <a:srgbClr val="4AAAC4"/>
      </a:accent5>
      <a:accent6>
        <a:srgbClr val="C4814A"/>
      </a:accent6>
      <a:hlink>
        <a:srgbClr val="5286C6"/>
      </a:hlink>
      <a:folHlink>
        <a:srgbClr val="7F7F7F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O40"/>
  <sheetViews>
    <sheetView tabSelected="1" workbookViewId="0" topLeftCell="A6" showGridLines="0" zoomScale="30">
      <selection activeCell="AD93" sqref="AD93"/>
    </sheetView>
  </sheetViews>
  <sheetFormatPr defaultRowHeight="12.75" defaultColWidth="9"/>
  <cols>
    <col min="1" max="18" customWidth="1" width="3.4257812" style="1"/>
    <col min="19" max="20" customWidth="1" width="2.8554688" style="1"/>
    <col min="21" max="38" customWidth="1" width="3.4257812" style="1"/>
    <col min="39" max="39" customWidth="1" width="3.7109375" style="1"/>
    <col min="40" max="40" customWidth="1" width="41.85547" style="1"/>
    <col min="41" max="16384" customWidth="0" width="9.140625" style="1"/>
  </cols>
  <sheetData>
    <row r="1" spans="8:8" ht="24.75" customHeight="1">
      <c r="A1" s="2" t="s">
        <v>94</v>
      </c>
      <c r="B1" s="3"/>
      <c r="C1" s="3"/>
      <c r="D1" s="3"/>
      <c r="E1" s="3"/>
      <c r="F1" s="3"/>
      <c r="G1" s="3"/>
      <c r="H1" s="3"/>
      <c r="I1" s="3"/>
      <c r="J1" s="4"/>
      <c r="K1" s="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6"/>
      <c r="AG1" s="6"/>
      <c r="AH1" s="6"/>
      <c r="AI1" s="6"/>
      <c r="AJ1" s="6"/>
      <c r="AK1" s="6"/>
      <c r="AL1" s="6"/>
      <c r="AN1" s="7" t="s">
        <v>95</v>
      </c>
    </row>
    <row r="2" spans="8:8">
      <c r="A2" s="8"/>
      <c r="B2" s="8"/>
      <c r="C2" s="8"/>
      <c r="D2" s="8"/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10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1"/>
      <c r="AN2" s="7"/>
    </row>
    <row r="3" spans="8:8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N3" s="7"/>
    </row>
    <row r="4" spans="8:8">
      <c r="A4" s="9"/>
      <c r="B4" s="9"/>
      <c r="C4" s="12" t="s">
        <v>74</v>
      </c>
      <c r="D4" s="13">
        <v>44562.0</v>
      </c>
      <c r="E4" s="14"/>
      <c r="F4" s="14"/>
      <c r="G4" s="14"/>
      <c r="H4" s="14"/>
      <c r="I4" s="15"/>
      <c r="J4" s="9"/>
      <c r="K4" s="9"/>
      <c r="L4" s="12" t="s">
        <v>75</v>
      </c>
      <c r="M4" s="16">
        <v>1.0</v>
      </c>
      <c r="N4" s="17"/>
      <c r="O4" s="18" t="s">
        <v>80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N4" s="7"/>
    </row>
    <row r="5" spans="8:8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8:8" ht="15.75" customHeight="1">
      <c r="A6" s="20">
        <f>DATE(YEAR(J8),MONTH(J8),1)</f>
        <v>44562.0</v>
      </c>
      <c r="B6" s="20"/>
      <c r="C6" s="20"/>
      <c r="D6" s="20"/>
      <c r="E6" s="20"/>
      <c r="F6" s="20"/>
      <c r="G6" s="20"/>
      <c r="J6" s="21" t="s">
        <v>93</v>
      </c>
      <c r="K6" s="21"/>
      <c r="L6" s="21"/>
      <c r="M6" s="21"/>
      <c r="N6" s="21"/>
      <c r="O6" s="21"/>
      <c r="P6" s="21"/>
      <c r="Q6" s="21"/>
      <c r="R6" s="21"/>
      <c r="S6" s="22"/>
      <c r="T6" s="22"/>
      <c r="U6" s="23">
        <f>A33+1</f>
        <v>44565.0</v>
      </c>
      <c r="V6" s="23"/>
      <c r="W6" s="23"/>
      <c r="X6" s="23"/>
      <c r="Y6" s="23"/>
      <c r="Z6" s="23"/>
      <c r="AA6" s="23"/>
      <c r="AB6" s="23"/>
      <c r="AC6" s="23"/>
      <c r="AD6" s="24"/>
      <c r="AE6" s="24"/>
      <c r="AF6" s="24"/>
      <c r="AG6" s="24"/>
      <c r="AH6" s="24"/>
      <c r="AI6" s="24"/>
      <c r="AJ6" s="24"/>
      <c r="AK6" s="24"/>
      <c r="AL6" s="24"/>
      <c r="AN6" s="25"/>
    </row>
    <row r="7" spans="8:8" ht="15.75" customHeight="1">
      <c r="A7" s="26" t="str">
        <f>CHOOSE(1+MOD($M$4+1-2,7),"Su","M","Tu","W","Th","F","Sa")</f>
        <v>Su</v>
      </c>
      <c r="B7" s="26" t="str">
        <f>CHOOSE(1+MOD($M$4+2-2,7),"Su","M","Tu","W","Th","F","Sa")</f>
        <v>M</v>
      </c>
      <c r="C7" s="26" t="str">
        <f>CHOOSE(1+MOD($M$4+3-2,7),"Su","M","Tu","W","Th","F","Sa")</f>
        <v>Tu</v>
      </c>
      <c r="D7" s="26" t="str">
        <f>CHOOSE(1+MOD($M$4+4-2,7),"Su","M","Tu","W","Th","F","Sa")</f>
        <v>W</v>
      </c>
      <c r="E7" s="26" t="str">
        <f>CHOOSE(1+MOD($M$4+5-2,7),"Su","M","Tu","W","Th","F","Sa")</f>
        <v>Th</v>
      </c>
      <c r="F7" s="26" t="str">
        <f>CHOOSE(1+MOD($M$4+6-2,7),"Su","M","Tu","W","Th","F","Sa")</f>
        <v>F</v>
      </c>
      <c r="G7" s="26" t="str">
        <f>CHOOSE(1+MOD($M$4+7-2,7),"Su","M","Tu","W","Th","F","Sa")</f>
        <v>Sa</v>
      </c>
      <c r="J7" s="27"/>
      <c r="K7" s="27"/>
      <c r="L7" s="27"/>
      <c r="M7" s="27"/>
      <c r="N7" s="27"/>
      <c r="O7" s="27"/>
      <c r="P7" s="27"/>
      <c r="Q7" s="27"/>
      <c r="R7" s="27"/>
      <c r="S7" s="22"/>
      <c r="T7" s="22"/>
      <c r="U7" s="23"/>
      <c r="V7" s="23"/>
      <c r="W7" s="23"/>
      <c r="X7" s="23"/>
      <c r="Y7" s="23"/>
      <c r="Z7" s="23"/>
      <c r="AA7" s="23"/>
      <c r="AB7" s="23"/>
      <c r="AC7" s="23"/>
      <c r="AD7" s="24"/>
      <c r="AE7" s="24"/>
      <c r="AF7" s="24"/>
      <c r="AG7" s="24"/>
      <c r="AH7" s="24"/>
      <c r="AI7" s="24"/>
      <c r="AJ7" s="24"/>
      <c r="AK7" s="24"/>
      <c r="AL7" s="24"/>
      <c r="AN7" s="25"/>
    </row>
    <row r="8" spans="8:8" ht="15.75" customHeight="1">
      <c r="A8" s="28">
        <f>$A$6-(WEEKDAY($A$6,1)-($M$4-1))-IF((WEEKDAY($A$6,1)-($M$4-1))&lt;=0,7,0)+1</f>
        <v>44556.0</v>
      </c>
      <c r="B8" s="28">
        <f t="shared" si="0" ref="B8:B13">A8+1</f>
        <v>44557.0</v>
      </c>
      <c r="C8" s="28">
        <f t="shared" si="1" ref="C8:G13">B8+1</f>
        <v>44558.0</v>
      </c>
      <c r="D8" s="28">
        <f t="shared" si="1"/>
        <v>44559.0</v>
      </c>
      <c r="E8" s="28">
        <f t="shared" si="1"/>
        <v>44560.0</v>
      </c>
      <c r="F8" s="28">
        <f t="shared" si="1"/>
        <v>44561.0</v>
      </c>
      <c r="G8" s="28">
        <f t="shared" si="1"/>
        <v>44562.0</v>
      </c>
      <c r="J8" s="29">
        <f>D4</f>
        <v>44562.0</v>
      </c>
      <c r="K8" s="29"/>
      <c r="L8" s="29"/>
      <c r="M8" s="29"/>
      <c r="N8" s="30" t="s">
        <v>92</v>
      </c>
      <c r="O8" s="29">
        <f>J8+6</f>
        <v>44568.0</v>
      </c>
      <c r="P8" s="29"/>
      <c r="Q8" s="29"/>
      <c r="R8" s="29"/>
      <c r="S8" s="31"/>
      <c r="T8" s="22"/>
      <c r="U8" s="32" t="str">
        <f>_xlfn.IFERROR(INDEX(events,MATCH(U6,events_1,0))," - ")</f>
        <v> - </v>
      </c>
      <c r="V8" s="32"/>
      <c r="W8" s="32"/>
      <c r="X8" s="32"/>
      <c r="Y8" s="32"/>
      <c r="Z8" s="32"/>
      <c r="AA8" s="32"/>
      <c r="AB8" s="32"/>
      <c r="AC8" s="32"/>
      <c r="AD8" s="24"/>
      <c r="AE8" s="24"/>
      <c r="AF8" s="24"/>
      <c r="AG8" s="24"/>
      <c r="AH8" s="24"/>
      <c r="AI8" s="24"/>
      <c r="AJ8" s="24"/>
      <c r="AK8" s="24"/>
      <c r="AL8" s="24"/>
      <c r="AN8" s="25"/>
    </row>
    <row r="9" spans="8:8" ht="15.75" customHeight="1">
      <c r="A9" s="28">
        <f>G8+1</f>
        <v>44563.0</v>
      </c>
      <c r="B9" s="28">
        <f t="shared" si="0"/>
        <v>44564.0</v>
      </c>
      <c r="C9" s="28">
        <f t="shared" si="1"/>
        <v>44565.0</v>
      </c>
      <c r="D9" s="28">
        <f t="shared" si="1"/>
        <v>44566.0</v>
      </c>
      <c r="E9" s="28">
        <f t="shared" si="1"/>
        <v>44567.0</v>
      </c>
      <c r="F9" s="28">
        <f t="shared" si="1"/>
        <v>44568.0</v>
      </c>
      <c r="G9" s="28">
        <f t="shared" si="1"/>
        <v>44569.0</v>
      </c>
      <c r="J9" s="33"/>
      <c r="K9" s="33"/>
      <c r="L9" s="33"/>
      <c r="M9" s="33"/>
      <c r="N9" s="34"/>
      <c r="O9" s="33"/>
      <c r="P9" s="33"/>
      <c r="Q9" s="33"/>
      <c r="R9" s="33"/>
      <c r="S9" s="22"/>
      <c r="T9" s="22"/>
      <c r="U9" s="32" t="str">
        <f>_xlfn.IFERROR(INDEX(events,MATCH(U6,events_2,0))," - ")</f>
        <v> - </v>
      </c>
      <c r="V9" s="32"/>
      <c r="W9" s="32"/>
      <c r="X9" s="32"/>
      <c r="Y9" s="32"/>
      <c r="Z9" s="32"/>
      <c r="AA9" s="32"/>
      <c r="AB9" s="32"/>
      <c r="AC9" s="32"/>
      <c r="AD9" s="24"/>
      <c r="AE9" s="24"/>
      <c r="AF9" s="24"/>
      <c r="AG9" s="24"/>
      <c r="AH9" s="24"/>
      <c r="AI9" s="24"/>
      <c r="AJ9" s="24"/>
      <c r="AK9" s="24"/>
      <c r="AL9" s="24"/>
      <c r="AN9" s="25"/>
    </row>
    <row r="10" spans="8:8" ht="15.75" customHeight="1">
      <c r="A10" s="28">
        <f>G9+1</f>
        <v>44570.0</v>
      </c>
      <c r="B10" s="28">
        <f t="shared" si="0"/>
        <v>44571.0</v>
      </c>
      <c r="C10" s="28">
        <f t="shared" si="1"/>
        <v>44572.0</v>
      </c>
      <c r="D10" s="28">
        <f t="shared" si="1"/>
        <v>44573.0</v>
      </c>
      <c r="E10" s="28">
        <f t="shared" si="1"/>
        <v>44574.0</v>
      </c>
      <c r="F10" s="28">
        <f t="shared" si="1"/>
        <v>44575.0</v>
      </c>
      <c r="G10" s="28">
        <f t="shared" si="1"/>
        <v>44576.0</v>
      </c>
      <c r="J10" s="22"/>
      <c r="K10" s="22"/>
      <c r="L10" s="22"/>
      <c r="M10" s="22"/>
      <c r="N10" s="22"/>
      <c r="O10" s="22"/>
      <c r="P10" s="22"/>
      <c r="Q10" s="22"/>
      <c r="R10" s="35"/>
      <c r="S10" s="22"/>
      <c r="T10" s="22"/>
      <c r="U10" s="32" t="str">
        <f>_xlfn.IFERROR(INDEX(events,MATCH(U6,events_3,0))," - ")</f>
        <v> - </v>
      </c>
      <c r="V10" s="32"/>
      <c r="W10" s="32"/>
      <c r="X10" s="32"/>
      <c r="Y10" s="32"/>
      <c r="Z10" s="32"/>
      <c r="AA10" s="32"/>
      <c r="AB10" s="32"/>
      <c r="AC10" s="32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8:8" ht="15.75" customHeight="1">
      <c r="A11" s="28">
        <f>G10+1</f>
        <v>44577.0</v>
      </c>
      <c r="B11" s="28">
        <f t="shared" si="0"/>
        <v>44578.0</v>
      </c>
      <c r="C11" s="28">
        <f t="shared" si="1"/>
        <v>44579.0</v>
      </c>
      <c r="D11" s="28">
        <f t="shared" si="1"/>
        <v>44580.0</v>
      </c>
      <c r="E11" s="28">
        <f t="shared" si="1"/>
        <v>44581.0</v>
      </c>
      <c r="F11" s="28">
        <f t="shared" si="1"/>
        <v>44582.0</v>
      </c>
      <c r="G11" s="28">
        <f t="shared" si="1"/>
        <v>44583.0</v>
      </c>
      <c r="J11" s="36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2" t="str">
        <f>_xlfn.IFERROR(INDEX(events,MATCH(U6,events_4,0))," - ")</f>
        <v> - </v>
      </c>
      <c r="V11" s="32"/>
      <c r="W11" s="32"/>
      <c r="X11" s="32"/>
      <c r="Y11" s="32"/>
      <c r="Z11" s="32"/>
      <c r="AA11" s="32"/>
      <c r="AB11" s="32"/>
      <c r="AC11" s="32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8:8" ht="15.75" customHeight="1">
      <c r="A12" s="28">
        <f>G11+1</f>
        <v>44584.0</v>
      </c>
      <c r="B12" s="28">
        <f t="shared" si="0"/>
        <v>44585.0</v>
      </c>
      <c r="C12" s="28">
        <f t="shared" si="1"/>
        <v>44586.0</v>
      </c>
      <c r="D12" s="28">
        <f t="shared" si="1"/>
        <v>44587.0</v>
      </c>
      <c r="E12" s="28">
        <f t="shared" si="1"/>
        <v>44588.0</v>
      </c>
      <c r="F12" s="28">
        <f t="shared" si="1"/>
        <v>44589.0</v>
      </c>
      <c r="G12" s="28">
        <f t="shared" si="1"/>
        <v>44590.0</v>
      </c>
      <c r="H12" s="22"/>
      <c r="I12" s="22"/>
      <c r="J12" s="22"/>
      <c r="K12" s="22"/>
      <c r="S12" s="22"/>
      <c r="T12" s="22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8:8" ht="15.75" customHeight="1">
      <c r="A13" s="28">
        <f>G12+1</f>
        <v>44591.0</v>
      </c>
      <c r="B13" s="28">
        <f t="shared" si="0"/>
        <v>44592.0</v>
      </c>
      <c r="C13" s="28">
        <f t="shared" si="1"/>
        <v>44593.0</v>
      </c>
      <c r="D13" s="28">
        <f t="shared" si="1"/>
        <v>44594.0</v>
      </c>
      <c r="E13" s="28">
        <f t="shared" si="1"/>
        <v>44595.0</v>
      </c>
      <c r="F13" s="28">
        <f t="shared" si="1"/>
        <v>44596.0</v>
      </c>
      <c r="G13" s="28">
        <f t="shared" si="1"/>
        <v>44597.0</v>
      </c>
      <c r="H13" s="22"/>
      <c r="I13" s="22"/>
      <c r="J13" s="22"/>
      <c r="K13" s="22"/>
      <c r="S13" s="22"/>
      <c r="T13" s="22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8:8" ht="15.75" customHeight="1"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8:8" ht="15.75" customHeight="1">
      <c r="A15" s="37">
        <f>J8</f>
        <v>44562.0</v>
      </c>
      <c r="B15" s="37"/>
      <c r="C15" s="37"/>
      <c r="D15" s="37"/>
      <c r="E15" s="37"/>
      <c r="F15" s="37"/>
      <c r="G15" s="37"/>
      <c r="H15" s="37"/>
      <c r="I15" s="37"/>
      <c r="J15" s="38"/>
      <c r="K15" s="38"/>
      <c r="L15" s="38"/>
      <c r="M15" s="38"/>
      <c r="N15" s="38"/>
      <c r="O15" s="38"/>
      <c r="P15" s="38"/>
      <c r="Q15" s="38"/>
      <c r="R15" s="38"/>
      <c r="S15" s="22"/>
      <c r="T15" s="22"/>
      <c r="U15" s="23">
        <f>U6+1</f>
        <v>44566.0</v>
      </c>
      <c r="V15" s="23"/>
      <c r="W15" s="23"/>
      <c r="X15" s="23"/>
      <c r="Y15" s="23"/>
      <c r="Z15" s="23"/>
      <c r="AA15" s="23"/>
      <c r="AB15" s="23"/>
      <c r="AC15" s="23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8:8" ht="15.75" customHeight="1">
      <c r="A16" s="37"/>
      <c r="B16" s="37"/>
      <c r="C16" s="37"/>
      <c r="D16" s="37"/>
      <c r="E16" s="37"/>
      <c r="F16" s="37"/>
      <c r="G16" s="37"/>
      <c r="H16" s="37"/>
      <c r="I16" s="37"/>
      <c r="J16" s="38"/>
      <c r="K16" s="38"/>
      <c r="L16" s="38"/>
      <c r="M16" s="38"/>
      <c r="N16" s="38"/>
      <c r="O16" s="38"/>
      <c r="P16" s="38"/>
      <c r="Q16" s="38"/>
      <c r="R16" s="38"/>
      <c r="S16" s="22"/>
      <c r="T16" s="22"/>
      <c r="U16" s="23"/>
      <c r="V16" s="23"/>
      <c r="W16" s="23"/>
      <c r="X16" s="23"/>
      <c r="Y16" s="23"/>
      <c r="Z16" s="23"/>
      <c r="AA16" s="23"/>
      <c r="AB16" s="23"/>
      <c r="AC16" s="23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8:8" ht="15.75" customHeight="1">
      <c r="A17" s="39" t="str">
        <f>_xlfn.IFERROR(INDEX(events,MATCH(A15,events_1,0))," - ")</f>
        <v>New Year's Day</v>
      </c>
      <c r="B17" s="39"/>
      <c r="C17" s="39"/>
      <c r="D17" s="39"/>
      <c r="E17" s="39"/>
      <c r="F17" s="39"/>
      <c r="G17" s="39"/>
      <c r="H17" s="39"/>
      <c r="I17" s="39"/>
      <c r="J17" s="38"/>
      <c r="K17" s="38"/>
      <c r="L17" s="38"/>
      <c r="M17" s="38"/>
      <c r="N17" s="38"/>
      <c r="O17" s="38"/>
      <c r="P17" s="38"/>
      <c r="Q17" s="38"/>
      <c r="R17" s="38"/>
      <c r="S17" s="22"/>
      <c r="T17" s="22"/>
      <c r="U17" s="32" t="str">
        <f>_xlfn.IFERROR(INDEX(events,MATCH(U15,events_1,0))," - ")</f>
        <v> - </v>
      </c>
      <c r="V17" s="32"/>
      <c r="W17" s="32"/>
      <c r="X17" s="32"/>
      <c r="Y17" s="32"/>
      <c r="Z17" s="32"/>
      <c r="AA17" s="32"/>
      <c r="AB17" s="32"/>
      <c r="AC17" s="32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8:8" ht="15.75" customHeight="1">
      <c r="A18" s="39" t="str">
        <f>_xlfn.IFERROR(INDEX(events,MATCH(A15,events_2,0))," - ")</f>
        <v> - </v>
      </c>
      <c r="B18" s="39"/>
      <c r="C18" s="39"/>
      <c r="D18" s="39"/>
      <c r="E18" s="39"/>
      <c r="F18" s="39"/>
      <c r="G18" s="39"/>
      <c r="H18" s="39"/>
      <c r="I18" s="39"/>
      <c r="J18" s="38"/>
      <c r="K18" s="38"/>
      <c r="L18" s="38"/>
      <c r="M18" s="38"/>
      <c r="N18" s="38"/>
      <c r="O18" s="38"/>
      <c r="P18" s="38"/>
      <c r="Q18" s="38"/>
      <c r="R18" s="38"/>
      <c r="S18" s="22"/>
      <c r="T18" s="22"/>
      <c r="U18" s="32" t="str">
        <f>_xlfn.IFERROR(INDEX(events,MATCH(U15,events_2,0))," - ")</f>
        <v> - </v>
      </c>
      <c r="V18" s="32"/>
      <c r="W18" s="32"/>
      <c r="X18" s="32"/>
      <c r="Y18" s="32"/>
      <c r="Z18" s="32"/>
      <c r="AA18" s="32"/>
      <c r="AB18" s="32"/>
      <c r="AC18" s="32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8:8" ht="15.75" customHeight="1">
      <c r="A19" s="39" t="str">
        <f>_xlfn.IFERROR(INDEX(events,MATCH(A15,events_3,0))," - ")</f>
        <v> - </v>
      </c>
      <c r="B19" s="39"/>
      <c r="C19" s="39"/>
      <c r="D19" s="39"/>
      <c r="E19" s="39"/>
      <c r="F19" s="39"/>
      <c r="G19" s="39"/>
      <c r="H19" s="39"/>
      <c r="I19" s="39"/>
      <c r="J19" s="38"/>
      <c r="K19" s="38"/>
      <c r="L19" s="38"/>
      <c r="M19" s="38"/>
      <c r="N19" s="38"/>
      <c r="O19" s="38"/>
      <c r="P19" s="38"/>
      <c r="Q19" s="38"/>
      <c r="R19" s="38"/>
      <c r="S19" s="22"/>
      <c r="T19" s="22"/>
      <c r="U19" s="32" t="str">
        <f>_xlfn.IFERROR(INDEX(events,MATCH(U15,events_3,0))," - ")</f>
        <v> - </v>
      </c>
      <c r="V19" s="32"/>
      <c r="W19" s="32"/>
      <c r="X19" s="32"/>
      <c r="Y19" s="32"/>
      <c r="Z19" s="32"/>
      <c r="AA19" s="32"/>
      <c r="AB19" s="32"/>
      <c r="AC19" s="32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8:8" ht="15.75" customHeight="1">
      <c r="A20" s="39" t="str">
        <f>_xlfn.IFERROR(INDEX(events,MATCH(A15,events_4,0))," - ")</f>
        <v> - </v>
      </c>
      <c r="B20" s="39"/>
      <c r="C20" s="39"/>
      <c r="D20" s="39"/>
      <c r="E20" s="39"/>
      <c r="F20" s="39"/>
      <c r="G20" s="39"/>
      <c r="H20" s="39"/>
      <c r="I20" s="39"/>
      <c r="J20" s="38"/>
      <c r="K20" s="38"/>
      <c r="L20" s="38"/>
      <c r="M20" s="38"/>
      <c r="N20" s="38"/>
      <c r="O20" s="38"/>
      <c r="P20" s="38"/>
      <c r="Q20" s="38"/>
      <c r="R20" s="38"/>
      <c r="S20" s="22"/>
      <c r="T20" s="22"/>
      <c r="U20" s="32" t="str">
        <f>_xlfn.IFERROR(INDEX(events,MATCH(U15,events_4,0))," - ")</f>
        <v> - </v>
      </c>
      <c r="V20" s="32"/>
      <c r="W20" s="32"/>
      <c r="X20" s="32"/>
      <c r="Y20" s="32"/>
      <c r="Z20" s="32"/>
      <c r="AA20" s="32"/>
      <c r="AB20" s="32"/>
      <c r="AC20" s="32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8:8" ht="15.7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22"/>
      <c r="T21" s="22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8:8" ht="15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22"/>
      <c r="T22" s="22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8:8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2"/>
      <c r="T23" s="22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8:8" ht="15.75" customHeight="1">
      <c r="A24" s="23">
        <f>A15+1</f>
        <v>44563.0</v>
      </c>
      <c r="B24" s="23"/>
      <c r="C24" s="23"/>
      <c r="D24" s="23"/>
      <c r="E24" s="23"/>
      <c r="F24" s="23"/>
      <c r="G24" s="23"/>
      <c r="H24" s="23"/>
      <c r="I24" s="23"/>
      <c r="J24" s="24"/>
      <c r="K24" s="24"/>
      <c r="L24" s="24"/>
      <c r="M24" s="24"/>
      <c r="N24" s="24"/>
      <c r="O24" s="24"/>
      <c r="P24" s="24"/>
      <c r="Q24" s="24"/>
      <c r="R24" s="24"/>
      <c r="S24" s="22"/>
      <c r="T24" s="22"/>
      <c r="U24" s="23">
        <f>U15+1</f>
        <v>44567.0</v>
      </c>
      <c r="V24" s="23"/>
      <c r="W24" s="23"/>
      <c r="X24" s="23"/>
      <c r="Y24" s="23"/>
      <c r="Z24" s="23"/>
      <c r="AA24" s="23"/>
      <c r="AB24" s="23"/>
      <c r="AC24" s="23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8:8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4"/>
      <c r="K25" s="24"/>
      <c r="L25" s="24"/>
      <c r="M25" s="24"/>
      <c r="N25" s="24"/>
      <c r="O25" s="24"/>
      <c r="P25" s="24"/>
      <c r="Q25" s="24"/>
      <c r="R25" s="24"/>
      <c r="S25" s="22"/>
      <c r="T25" s="22"/>
      <c r="U25" s="23"/>
      <c r="V25" s="23"/>
      <c r="W25" s="23"/>
      <c r="X25" s="23"/>
      <c r="Y25" s="23"/>
      <c r="Z25" s="23"/>
      <c r="AA25" s="23"/>
      <c r="AB25" s="23"/>
      <c r="AC25" s="23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8:8" ht="15.75" customHeight="1">
      <c r="A26" s="32" t="str">
        <f>_xlfn.IFERROR(INDEX(events,MATCH(A24,events_1,0))," - ")</f>
        <v> - </v>
      </c>
      <c r="B26" s="32"/>
      <c r="C26" s="32"/>
      <c r="D26" s="32"/>
      <c r="E26" s="32"/>
      <c r="F26" s="32"/>
      <c r="G26" s="32"/>
      <c r="H26" s="32"/>
      <c r="I26" s="32"/>
      <c r="J26" s="24"/>
      <c r="K26" s="24"/>
      <c r="L26" s="24"/>
      <c r="M26" s="24"/>
      <c r="N26" s="24"/>
      <c r="O26" s="24"/>
      <c r="P26" s="24"/>
      <c r="Q26" s="24"/>
      <c r="R26" s="24"/>
      <c r="S26" s="22"/>
      <c r="T26" s="22"/>
      <c r="U26" s="32" t="str">
        <f>_xlfn.IFERROR(INDEX(events,MATCH(U24,events_1,0))," - ")</f>
        <v> - </v>
      </c>
      <c r="V26" s="32"/>
      <c r="W26" s="32"/>
      <c r="X26" s="32"/>
      <c r="Y26" s="32"/>
      <c r="Z26" s="32"/>
      <c r="AA26" s="32"/>
      <c r="AB26" s="32"/>
      <c r="AC26" s="32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8:8" ht="15.75" customHeight="1">
      <c r="A27" s="32" t="str">
        <f>_xlfn.IFERROR(INDEX(events,MATCH(A24,events_2,0))," - ")</f>
        <v> - </v>
      </c>
      <c r="B27" s="32"/>
      <c r="C27" s="32"/>
      <c r="D27" s="32"/>
      <c r="E27" s="32"/>
      <c r="F27" s="32"/>
      <c r="G27" s="32"/>
      <c r="H27" s="32"/>
      <c r="I27" s="32"/>
      <c r="J27" s="24"/>
      <c r="K27" s="24"/>
      <c r="L27" s="24"/>
      <c r="M27" s="24"/>
      <c r="N27" s="24"/>
      <c r="O27" s="24"/>
      <c r="P27" s="24"/>
      <c r="Q27" s="24"/>
      <c r="R27" s="24"/>
      <c r="S27" s="22"/>
      <c r="T27" s="22"/>
      <c r="U27" s="32" t="str">
        <f>_xlfn.IFERROR(INDEX(events,MATCH(U24,events_2,0))," - ")</f>
        <v> - </v>
      </c>
      <c r="V27" s="32"/>
      <c r="W27" s="32"/>
      <c r="X27" s="32"/>
      <c r="Y27" s="32"/>
      <c r="Z27" s="32"/>
      <c r="AA27" s="32"/>
      <c r="AB27" s="32"/>
      <c r="AC27" s="32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8:8" ht="15.75" customHeight="1">
      <c r="A28" s="32" t="str">
        <f>_xlfn.IFERROR(INDEX(events,MATCH(A24,events_3,0))," - ")</f>
        <v> - </v>
      </c>
      <c r="B28" s="32"/>
      <c r="C28" s="32"/>
      <c r="D28" s="32"/>
      <c r="E28" s="32"/>
      <c r="F28" s="32"/>
      <c r="G28" s="32"/>
      <c r="H28" s="32"/>
      <c r="I28" s="32"/>
      <c r="J28" s="24"/>
      <c r="K28" s="24"/>
      <c r="L28" s="24"/>
      <c r="M28" s="24"/>
      <c r="N28" s="24"/>
      <c r="O28" s="24"/>
      <c r="P28" s="24"/>
      <c r="Q28" s="24"/>
      <c r="R28" s="24"/>
      <c r="S28" s="22"/>
      <c r="T28" s="22"/>
      <c r="U28" s="32" t="str">
        <f>_xlfn.IFERROR(INDEX(events,MATCH(U24,events_3,0))," - ")</f>
        <v> - </v>
      </c>
      <c r="V28" s="32"/>
      <c r="W28" s="32"/>
      <c r="X28" s="32"/>
      <c r="Y28" s="32"/>
      <c r="Z28" s="32"/>
      <c r="AA28" s="32"/>
      <c r="AB28" s="32"/>
      <c r="AC28" s="32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8:8" ht="15.75" customHeight="1">
      <c r="A29" s="32" t="str">
        <f>_xlfn.IFERROR(INDEX(events,MATCH(A24,events_4,0))," - ")</f>
        <v> - </v>
      </c>
      <c r="B29" s="32"/>
      <c r="C29" s="32"/>
      <c r="D29" s="32"/>
      <c r="E29" s="32"/>
      <c r="F29" s="32"/>
      <c r="G29" s="32"/>
      <c r="H29" s="32"/>
      <c r="I29" s="32"/>
      <c r="J29" s="24"/>
      <c r="K29" s="24"/>
      <c r="L29" s="24"/>
      <c r="M29" s="24"/>
      <c r="N29" s="24"/>
      <c r="O29" s="24"/>
      <c r="P29" s="24"/>
      <c r="Q29" s="24"/>
      <c r="R29" s="24"/>
      <c r="S29" s="22"/>
      <c r="T29" s="22"/>
      <c r="U29" s="32" t="str">
        <f>_xlfn.IFERROR(INDEX(events,MATCH(U24,events_4,0))," - ")</f>
        <v> - </v>
      </c>
      <c r="V29" s="32"/>
      <c r="W29" s="32"/>
      <c r="X29" s="32"/>
      <c r="Y29" s="32"/>
      <c r="Z29" s="32"/>
      <c r="AA29" s="32"/>
      <c r="AB29" s="32"/>
      <c r="AC29" s="32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8:8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2"/>
      <c r="T30" s="22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8:8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2"/>
      <c r="T31" s="22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8:8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2"/>
      <c r="T32" s="22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8:8" ht="15.75" customHeight="1">
      <c r="A33" s="23">
        <f>A24+1</f>
        <v>44564.0</v>
      </c>
      <c r="B33" s="23"/>
      <c r="C33" s="23"/>
      <c r="D33" s="23"/>
      <c r="E33" s="23"/>
      <c r="F33" s="23"/>
      <c r="G33" s="23"/>
      <c r="H33" s="23"/>
      <c r="I33" s="23"/>
      <c r="J33" s="24"/>
      <c r="K33" s="24"/>
      <c r="L33" s="24"/>
      <c r="M33" s="24"/>
      <c r="N33" s="24"/>
      <c r="O33" s="24"/>
      <c r="P33" s="24"/>
      <c r="Q33" s="24"/>
      <c r="R33" s="24"/>
      <c r="S33" s="22"/>
      <c r="T33" s="22"/>
      <c r="U33" s="37">
        <f>U24+1</f>
        <v>44568.0</v>
      </c>
      <c r="V33" s="37"/>
      <c r="W33" s="37"/>
      <c r="X33" s="37"/>
      <c r="Y33" s="37"/>
      <c r="Z33" s="37"/>
      <c r="AA33" s="37"/>
      <c r="AB33" s="37"/>
      <c r="AC33" s="37"/>
      <c r="AD33" s="38"/>
      <c r="AE33" s="38"/>
      <c r="AF33" s="38"/>
      <c r="AG33" s="38"/>
      <c r="AH33" s="38"/>
      <c r="AI33" s="38"/>
      <c r="AJ33" s="38"/>
      <c r="AK33" s="38"/>
      <c r="AL33" s="38"/>
    </row>
    <row r="34" spans="8:8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4"/>
      <c r="K34" s="24"/>
      <c r="L34" s="24"/>
      <c r="M34" s="24"/>
      <c r="N34" s="24"/>
      <c r="O34" s="24"/>
      <c r="P34" s="24"/>
      <c r="Q34" s="24"/>
      <c r="R34" s="24"/>
      <c r="S34" s="22"/>
      <c r="T34" s="22"/>
      <c r="U34" s="37"/>
      <c r="V34" s="37"/>
      <c r="W34" s="37"/>
      <c r="X34" s="37"/>
      <c r="Y34" s="37"/>
      <c r="Z34" s="37"/>
      <c r="AA34" s="37"/>
      <c r="AB34" s="37"/>
      <c r="AC34" s="37"/>
      <c r="AD34" s="38"/>
      <c r="AE34" s="38"/>
      <c r="AF34" s="38"/>
      <c r="AG34" s="38"/>
      <c r="AH34" s="38"/>
      <c r="AI34" s="38"/>
      <c r="AJ34" s="38"/>
      <c r="AK34" s="38"/>
      <c r="AL34" s="38"/>
    </row>
    <row r="35" spans="8:8" ht="15.75" customHeight="1">
      <c r="A35" s="32" t="str">
        <f>_xlfn.IFERROR(INDEX(events,MATCH(A33,events_1,0))," - ")</f>
        <v> - </v>
      </c>
      <c r="B35" s="32"/>
      <c r="C35" s="32"/>
      <c r="D35" s="32"/>
      <c r="E35" s="32"/>
      <c r="F35" s="32"/>
      <c r="G35" s="32"/>
      <c r="H35" s="32"/>
      <c r="I35" s="32"/>
      <c r="J35" s="24"/>
      <c r="K35" s="24"/>
      <c r="L35" s="24"/>
      <c r="M35" s="24"/>
      <c r="N35" s="24"/>
      <c r="O35" s="24"/>
      <c r="P35" s="24"/>
      <c r="Q35" s="24"/>
      <c r="R35" s="24"/>
      <c r="S35" s="22"/>
      <c r="T35" s="22"/>
      <c r="U35" s="39" t="str">
        <f>_xlfn.IFERROR(INDEX(events,MATCH(U33,events_1,0))," - ")</f>
        <v> - </v>
      </c>
      <c r="V35" s="39"/>
      <c r="W35" s="39"/>
      <c r="X35" s="39"/>
      <c r="Y35" s="39"/>
      <c r="Z35" s="39"/>
      <c r="AA35" s="39"/>
      <c r="AB35" s="39"/>
      <c r="AC35" s="39"/>
      <c r="AD35" s="38"/>
      <c r="AE35" s="38"/>
      <c r="AF35" s="38"/>
      <c r="AG35" s="38"/>
      <c r="AH35" s="38"/>
      <c r="AI35" s="38"/>
      <c r="AJ35" s="38"/>
      <c r="AK35" s="38"/>
      <c r="AL35" s="38"/>
    </row>
    <row r="36" spans="8:8" ht="15.75" customHeight="1">
      <c r="A36" s="32" t="str">
        <f>_xlfn.IFERROR(INDEX(events,MATCH(A33,events_2,0))," - ")</f>
        <v> - </v>
      </c>
      <c r="B36" s="32"/>
      <c r="C36" s="32"/>
      <c r="D36" s="32"/>
      <c r="E36" s="32"/>
      <c r="F36" s="32"/>
      <c r="G36" s="32"/>
      <c r="H36" s="32"/>
      <c r="I36" s="32"/>
      <c r="J36" s="24"/>
      <c r="K36" s="24"/>
      <c r="L36" s="24"/>
      <c r="M36" s="24"/>
      <c r="N36" s="24"/>
      <c r="O36" s="24"/>
      <c r="P36" s="24"/>
      <c r="Q36" s="24"/>
      <c r="R36" s="24"/>
      <c r="S36" s="22"/>
      <c r="T36" s="22"/>
      <c r="U36" s="39" t="str">
        <f>_xlfn.IFERROR(INDEX(events,MATCH(U33,events_2,0))," - ")</f>
        <v> - </v>
      </c>
      <c r="V36" s="39"/>
      <c r="W36" s="39"/>
      <c r="X36" s="39"/>
      <c r="Y36" s="39"/>
      <c r="Z36" s="39"/>
      <c r="AA36" s="39"/>
      <c r="AB36" s="39"/>
      <c r="AC36" s="39"/>
      <c r="AD36" s="38"/>
      <c r="AE36" s="38"/>
      <c r="AF36" s="38"/>
      <c r="AG36" s="38"/>
      <c r="AH36" s="38"/>
      <c r="AI36" s="38"/>
      <c r="AJ36" s="38"/>
      <c r="AK36" s="38"/>
      <c r="AL36" s="38"/>
    </row>
    <row r="37" spans="8:8" ht="15.75" customHeight="1">
      <c r="A37" s="32" t="str">
        <f>_xlfn.IFERROR(INDEX(events,MATCH(A33,events_3,0))," - ")</f>
        <v> - </v>
      </c>
      <c r="B37" s="32"/>
      <c r="C37" s="32"/>
      <c r="D37" s="32"/>
      <c r="E37" s="32"/>
      <c r="F37" s="32"/>
      <c r="G37" s="32"/>
      <c r="H37" s="32"/>
      <c r="I37" s="32"/>
      <c r="J37" s="24"/>
      <c r="K37" s="24"/>
      <c r="L37" s="24"/>
      <c r="M37" s="24"/>
      <c r="N37" s="24"/>
      <c r="O37" s="24"/>
      <c r="P37" s="24"/>
      <c r="Q37" s="24"/>
      <c r="R37" s="24"/>
      <c r="S37" s="22"/>
      <c r="T37" s="22"/>
      <c r="U37" s="39" t="str">
        <f>_xlfn.IFERROR(INDEX(events,MATCH(U33,events_3,0))," - ")</f>
        <v> - </v>
      </c>
      <c r="V37" s="39"/>
      <c r="W37" s="39"/>
      <c r="X37" s="39"/>
      <c r="Y37" s="39"/>
      <c r="Z37" s="39"/>
      <c r="AA37" s="39"/>
      <c r="AB37" s="39"/>
      <c r="AC37" s="39"/>
      <c r="AD37" s="38"/>
      <c r="AE37" s="38"/>
      <c r="AF37" s="38"/>
      <c r="AG37" s="38"/>
      <c r="AH37" s="38"/>
      <c r="AI37" s="38"/>
      <c r="AJ37" s="38"/>
      <c r="AK37" s="38"/>
      <c r="AL37" s="38"/>
    </row>
    <row r="38" spans="8:8" ht="15.75" customHeight="1">
      <c r="A38" s="32" t="str">
        <f>_xlfn.IFERROR(INDEX(events,MATCH(A33,events_4,0))," - ")</f>
        <v> - </v>
      </c>
      <c r="B38" s="32"/>
      <c r="C38" s="32"/>
      <c r="D38" s="32"/>
      <c r="E38" s="32"/>
      <c r="F38" s="32"/>
      <c r="G38" s="32"/>
      <c r="H38" s="32"/>
      <c r="I38" s="32"/>
      <c r="J38" s="24"/>
      <c r="K38" s="24"/>
      <c r="L38" s="24"/>
      <c r="M38" s="24"/>
      <c r="N38" s="24"/>
      <c r="O38" s="24"/>
      <c r="P38" s="24"/>
      <c r="Q38" s="24"/>
      <c r="R38" s="24"/>
      <c r="S38" s="22"/>
      <c r="T38" s="22"/>
      <c r="U38" s="39" t="str">
        <f>_xlfn.IFERROR(INDEX(events,MATCH(U33,events_4,0))," - ")</f>
        <v> - </v>
      </c>
      <c r="V38" s="39"/>
      <c r="W38" s="39"/>
      <c r="X38" s="39"/>
      <c r="Y38" s="39"/>
      <c r="Z38" s="39"/>
      <c r="AA38" s="39"/>
      <c r="AB38" s="39"/>
      <c r="AC38" s="39"/>
      <c r="AD38" s="38"/>
      <c r="AE38" s="38"/>
      <c r="AF38" s="38"/>
      <c r="AG38" s="38"/>
      <c r="AH38" s="38"/>
      <c r="AI38" s="38"/>
      <c r="AJ38" s="38"/>
      <c r="AK38" s="38"/>
      <c r="AL38" s="38"/>
    </row>
    <row r="39" spans="8:8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2"/>
      <c r="T39" s="22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40" spans="8:8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2"/>
      <c r="T40" s="22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</row>
  </sheetData>
  <mergeCells count="45">
    <mergeCell ref="U9:AC9"/>
    <mergeCell ref="U26:AC26"/>
    <mergeCell ref="A27:I27"/>
    <mergeCell ref="A26:I26"/>
    <mergeCell ref="A19:I19"/>
    <mergeCell ref="A20:I20"/>
    <mergeCell ref="A17:I17"/>
    <mergeCell ref="A18:I18"/>
    <mergeCell ref="A37:I37"/>
    <mergeCell ref="U17:AC17"/>
    <mergeCell ref="A38:I38"/>
    <mergeCell ref="A33:I34"/>
    <mergeCell ref="U8:AC8"/>
    <mergeCell ref="A15:I16"/>
    <mergeCell ref="U27:AC27"/>
    <mergeCell ref="U35:AC35"/>
    <mergeCell ref="U11:AC11"/>
    <mergeCell ref="AN1:AN4"/>
    <mergeCell ref="A36:I36"/>
    <mergeCell ref="U19:AC19"/>
    <mergeCell ref="U38:AC38"/>
    <mergeCell ref="M4:N4"/>
    <mergeCell ref="J8:M9"/>
    <mergeCell ref="U36:AC36"/>
    <mergeCell ref="N8:N9"/>
    <mergeCell ref="O8:R9"/>
    <mergeCell ref="U6:AC7"/>
    <mergeCell ref="U18:AC18"/>
    <mergeCell ref="A29:I29"/>
    <mergeCell ref="U33:AC34"/>
    <mergeCell ref="A28:I28"/>
    <mergeCell ref="U24:AC25"/>
    <mergeCell ref="U20:AC20"/>
    <mergeCell ref="U28:AC28"/>
    <mergeCell ref="U15:AC16"/>
    <mergeCell ref="A35:I35"/>
    <mergeCell ref="A24:I25"/>
    <mergeCell ref="U10:AC10"/>
    <mergeCell ref="U29:AC29"/>
    <mergeCell ref="A2:I2"/>
    <mergeCell ref="D4:I4"/>
    <mergeCell ref="A6:G6"/>
    <mergeCell ref="AF1:AL1"/>
    <mergeCell ref="U37:AC37"/>
    <mergeCell ref="J6:R7"/>
  </mergeCells>
  <conditionalFormatting sqref="A8:G13">
    <cfRule type="cellIs" operator="between" priority="114" dxfId="0">
      <formula>$J$8</formula>
      <formula>$O$8</formula>
    </cfRule>
    <cfRule type="expression" priority="115" stopIfTrue="1" dxfId="1">
      <formula>AND(NOT(A8=""),NOT(ISERROR(MATCH(A8,events_1,0))))</formula>
    </cfRule>
    <cfRule type="expression" priority="1" dxfId="2">
      <formula>MONTH(A8)&lt;&gt;MONTH($A$6)</formula>
    </cfRule>
  </conditionalFormatting>
  <printOptions horizontalCentered="1"/>
  <pageMargins left="0.5" right="0.5" top="0.5" bottom="0.5" header="0.3" footer="0.3"/>
  <pageSetup paperSize="9" fitToWidth="0" fitToHeight="0" orientation="landscape"/>
  <headerFooter>
    <oddFooter>&amp;L&amp;8&amp;K01+046© 2021 Vertex42 LLC&amp;R&amp;8&amp;K01+046https://www.vertex42.com/calendars/weekly-planner.html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O40"/>
  <sheetViews>
    <sheetView workbookViewId="0" showGridLines="0">
      <selection activeCell="A2" sqref="A2:I2"/>
    </sheetView>
  </sheetViews>
  <sheetFormatPr defaultRowHeight="12.75" defaultColWidth="9"/>
  <cols>
    <col min="1" max="18" customWidth="1" width="3.4257812" style="1"/>
    <col min="19" max="20" customWidth="1" width="2.8554688" style="1"/>
    <col min="21" max="38" customWidth="1" width="3.4257812" style="1"/>
    <col min="39" max="39" customWidth="1" width="3.7109375" style="1"/>
    <col min="40" max="40" customWidth="1" width="41.85547" style="1"/>
    <col min="41" max="16384" customWidth="0" width="9.140625" style="1"/>
  </cols>
  <sheetData>
    <row r="1" spans="8:8" ht="24.75" customHeight="1">
      <c r="A1" s="2" t="s">
        <v>94</v>
      </c>
      <c r="B1" s="3"/>
      <c r="C1" s="3"/>
      <c r="D1" s="3"/>
      <c r="E1" s="3"/>
      <c r="F1" s="3"/>
      <c r="G1" s="3"/>
      <c r="H1" s="3"/>
      <c r="I1" s="3"/>
      <c r="J1" s="4"/>
      <c r="K1" s="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6"/>
      <c r="AG1" s="6"/>
      <c r="AH1" s="6"/>
      <c r="AI1" s="6"/>
      <c r="AJ1" s="6"/>
      <c r="AK1" s="6"/>
      <c r="AL1" s="6"/>
      <c r="AN1" s="7" t="s">
        <v>95</v>
      </c>
    </row>
    <row r="2" spans="8:8">
      <c r="A2" s="8"/>
      <c r="B2" s="8"/>
      <c r="C2" s="8"/>
      <c r="D2" s="8"/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10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1"/>
      <c r="AN2" s="7"/>
    </row>
    <row r="3" spans="8:8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N3" s="7"/>
    </row>
    <row r="4" spans="8:8">
      <c r="A4" s="9"/>
      <c r="B4" s="9"/>
      <c r="C4" s="12" t="s">
        <v>74</v>
      </c>
      <c r="D4" s="13">
        <f t="array" ref="D4">Week1!$D$4+7*(MID(CELL("filename",A1),FIND("]",CELL("filename",A1))+1,255)-1)</f>
        <v>44569.0</v>
      </c>
      <c r="E4" s="14"/>
      <c r="F4" s="14"/>
      <c r="G4" s="14"/>
      <c r="H4" s="14"/>
      <c r="I4" s="15"/>
      <c r="J4" s="9"/>
      <c r="K4" s="9"/>
      <c r="L4" s="12" t="s">
        <v>75</v>
      </c>
      <c r="M4" s="16">
        <v>1.0</v>
      </c>
      <c r="N4" s="17"/>
      <c r="O4" s="18" t="s">
        <v>80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N4" s="7"/>
    </row>
    <row r="5" spans="8:8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8:8" ht="15.75" customHeight="1">
      <c r="A6" s="20">
        <f>DATE(YEAR(J8),MONTH(J8),1)</f>
        <v>44562.0</v>
      </c>
      <c r="B6" s="20"/>
      <c r="C6" s="20"/>
      <c r="D6" s="20"/>
      <c r="E6" s="20"/>
      <c r="F6" s="20"/>
      <c r="G6" s="20"/>
      <c r="J6" s="21" t="s">
        <v>93</v>
      </c>
      <c r="K6" s="21"/>
      <c r="L6" s="21"/>
      <c r="M6" s="21"/>
      <c r="N6" s="21"/>
      <c r="O6" s="21"/>
      <c r="P6" s="21"/>
      <c r="Q6" s="21"/>
      <c r="R6" s="21"/>
      <c r="S6" s="22"/>
      <c r="T6" s="22"/>
      <c r="U6" s="23">
        <f>A33+1</f>
        <v>44572.0</v>
      </c>
      <c r="V6" s="23"/>
      <c r="W6" s="23"/>
      <c r="X6" s="23"/>
      <c r="Y6" s="23"/>
      <c r="Z6" s="23"/>
      <c r="AA6" s="23"/>
      <c r="AB6" s="23"/>
      <c r="AC6" s="23"/>
      <c r="AD6" s="24"/>
      <c r="AE6" s="24"/>
      <c r="AF6" s="24"/>
      <c r="AG6" s="24"/>
      <c r="AH6" s="24"/>
      <c r="AI6" s="24"/>
      <c r="AJ6" s="24"/>
      <c r="AK6" s="24"/>
      <c r="AL6" s="24"/>
      <c r="AN6" s="25"/>
    </row>
    <row r="7" spans="8:8" ht="15.75" customHeight="1">
      <c r="A7" s="26" t="str">
        <f>CHOOSE(1+MOD($M$4+1-2,7),"Su","M","Tu","W","Th","F","Sa")</f>
        <v>Su</v>
      </c>
      <c r="B7" s="26" t="str">
        <f>CHOOSE(1+MOD($M$4+2-2,7),"Su","M","Tu","W","Th","F","Sa")</f>
        <v>M</v>
      </c>
      <c r="C7" s="26" t="str">
        <f>CHOOSE(1+MOD($M$4+3-2,7),"Su","M","Tu","W","Th","F","Sa")</f>
        <v>Tu</v>
      </c>
      <c r="D7" s="26" t="str">
        <f>CHOOSE(1+MOD($M$4+4-2,7),"Su","M","Tu","W","Th","F","Sa")</f>
        <v>W</v>
      </c>
      <c r="E7" s="26" t="str">
        <f>CHOOSE(1+MOD($M$4+5-2,7),"Su","M","Tu","W","Th","F","Sa")</f>
        <v>Th</v>
      </c>
      <c r="F7" s="26" t="str">
        <f>CHOOSE(1+MOD($M$4+6-2,7),"Su","M","Tu","W","Th","F","Sa")</f>
        <v>F</v>
      </c>
      <c r="G7" s="26" t="str">
        <f>CHOOSE(1+MOD($M$4+7-2,7),"Su","M","Tu","W","Th","F","Sa")</f>
        <v>Sa</v>
      </c>
      <c r="J7" s="27"/>
      <c r="K7" s="27"/>
      <c r="L7" s="27"/>
      <c r="M7" s="27"/>
      <c r="N7" s="27"/>
      <c r="O7" s="27"/>
      <c r="P7" s="27"/>
      <c r="Q7" s="27"/>
      <c r="R7" s="27"/>
      <c r="S7" s="22"/>
      <c r="T7" s="22"/>
      <c r="U7" s="23"/>
      <c r="V7" s="23"/>
      <c r="W7" s="23"/>
      <c r="X7" s="23"/>
      <c r="Y7" s="23"/>
      <c r="Z7" s="23"/>
      <c r="AA7" s="23"/>
      <c r="AB7" s="23"/>
      <c r="AC7" s="23"/>
      <c r="AD7" s="24"/>
      <c r="AE7" s="24"/>
      <c r="AF7" s="24"/>
      <c r="AG7" s="24"/>
      <c r="AH7" s="24"/>
      <c r="AI7" s="24"/>
      <c r="AJ7" s="24"/>
      <c r="AK7" s="24"/>
      <c r="AL7" s="24"/>
      <c r="AN7" s="25"/>
    </row>
    <row r="8" spans="8:8" ht="15.75" customHeight="1">
      <c r="A8" s="28">
        <f>$A$6-(WEEKDAY($A$6,1)-($M$4-1))-IF((WEEKDAY($A$6,1)-($M$4-1))&lt;=0,7,0)+1</f>
        <v>44556.0</v>
      </c>
      <c r="B8" s="28">
        <f t="shared" si="0" ref="B8:B13">A8+1</f>
        <v>44557.0</v>
      </c>
      <c r="C8" s="28">
        <f t="shared" si="1" ref="C8:G13">B8+1</f>
        <v>44558.0</v>
      </c>
      <c r="D8" s="28">
        <f t="shared" si="1"/>
        <v>44559.0</v>
      </c>
      <c r="E8" s="28">
        <f t="shared" si="1"/>
        <v>44560.0</v>
      </c>
      <c r="F8" s="28">
        <f t="shared" si="1"/>
        <v>44561.0</v>
      </c>
      <c r="G8" s="28">
        <f t="shared" si="1"/>
        <v>44562.0</v>
      </c>
      <c r="J8" s="29">
        <f>D4</f>
        <v>44569.0</v>
      </c>
      <c r="K8" s="29"/>
      <c r="L8" s="29"/>
      <c r="M8" s="29"/>
      <c r="N8" s="30" t="s">
        <v>92</v>
      </c>
      <c r="O8" s="29">
        <f>J8+6</f>
        <v>44575.0</v>
      </c>
      <c r="P8" s="29"/>
      <c r="Q8" s="29"/>
      <c r="R8" s="29"/>
      <c r="S8" s="31"/>
      <c r="T8" s="22"/>
      <c r="U8" s="32" t="str">
        <f>_xlfn.IFERROR(INDEX(events,MATCH(U6,events_1,0))," - ")</f>
        <v> - </v>
      </c>
      <c r="V8" s="32"/>
      <c r="W8" s="32"/>
      <c r="X8" s="32"/>
      <c r="Y8" s="32"/>
      <c r="Z8" s="32"/>
      <c r="AA8" s="32"/>
      <c r="AB8" s="32"/>
      <c r="AC8" s="32"/>
      <c r="AD8" s="24"/>
      <c r="AE8" s="24"/>
      <c r="AF8" s="24"/>
      <c r="AG8" s="24"/>
      <c r="AH8" s="24"/>
      <c r="AI8" s="24"/>
      <c r="AJ8" s="24"/>
      <c r="AK8" s="24"/>
      <c r="AL8" s="24"/>
      <c r="AN8" s="25"/>
    </row>
    <row r="9" spans="8:8" ht="15.75" customHeight="1">
      <c r="A9" s="28">
        <f>G8+1</f>
        <v>44563.0</v>
      </c>
      <c r="B9" s="28">
        <f t="shared" si="0"/>
        <v>44564.0</v>
      </c>
      <c r="C9" s="28">
        <f t="shared" si="1"/>
        <v>44565.0</v>
      </c>
      <c r="D9" s="28">
        <f t="shared" si="1"/>
        <v>44566.0</v>
      </c>
      <c r="E9" s="28">
        <f t="shared" si="1"/>
        <v>44567.0</v>
      </c>
      <c r="F9" s="28">
        <f t="shared" si="1"/>
        <v>44568.0</v>
      </c>
      <c r="G9" s="28">
        <f t="shared" si="1"/>
        <v>44569.0</v>
      </c>
      <c r="J9" s="33"/>
      <c r="K9" s="33"/>
      <c r="L9" s="33"/>
      <c r="M9" s="33"/>
      <c r="N9" s="34"/>
      <c r="O9" s="33"/>
      <c r="P9" s="33"/>
      <c r="Q9" s="33"/>
      <c r="R9" s="33"/>
      <c r="S9" s="22"/>
      <c r="T9" s="22"/>
      <c r="U9" s="32" t="str">
        <f>_xlfn.IFERROR(INDEX(events,MATCH(U6,events_2,0))," - ")</f>
        <v> - </v>
      </c>
      <c r="V9" s="32"/>
      <c r="W9" s="32"/>
      <c r="X9" s="32"/>
      <c r="Y9" s="32"/>
      <c r="Z9" s="32"/>
      <c r="AA9" s="32"/>
      <c r="AB9" s="32"/>
      <c r="AC9" s="32"/>
      <c r="AD9" s="24"/>
      <c r="AE9" s="24"/>
      <c r="AF9" s="24"/>
      <c r="AG9" s="24"/>
      <c r="AH9" s="24"/>
      <c r="AI9" s="24"/>
      <c r="AJ9" s="24"/>
      <c r="AK9" s="24"/>
      <c r="AL9" s="24"/>
      <c r="AN9" s="25"/>
    </row>
    <row r="10" spans="8:8" ht="15.75" customHeight="1">
      <c r="A10" s="28">
        <f>G9+1</f>
        <v>44570.0</v>
      </c>
      <c r="B10" s="28">
        <f t="shared" si="0"/>
        <v>44571.0</v>
      </c>
      <c r="C10" s="28">
        <f t="shared" si="1"/>
        <v>44572.0</v>
      </c>
      <c r="D10" s="28">
        <f t="shared" si="1"/>
        <v>44573.0</v>
      </c>
      <c r="E10" s="28">
        <f t="shared" si="1"/>
        <v>44574.0</v>
      </c>
      <c r="F10" s="28">
        <f t="shared" si="1"/>
        <v>44575.0</v>
      </c>
      <c r="G10" s="28">
        <f t="shared" si="1"/>
        <v>44576.0</v>
      </c>
      <c r="J10" s="22"/>
      <c r="K10" s="22"/>
      <c r="L10" s="22"/>
      <c r="M10" s="22"/>
      <c r="N10" s="22"/>
      <c r="O10" s="22"/>
      <c r="P10" s="22"/>
      <c r="Q10" s="22"/>
      <c r="R10" s="35"/>
      <c r="S10" s="22"/>
      <c r="T10" s="22"/>
      <c r="U10" s="32" t="str">
        <f>_xlfn.IFERROR(INDEX(events,MATCH(U6,events_3,0))," - ")</f>
        <v> - </v>
      </c>
      <c r="V10" s="32"/>
      <c r="W10" s="32"/>
      <c r="X10" s="32"/>
      <c r="Y10" s="32"/>
      <c r="Z10" s="32"/>
      <c r="AA10" s="32"/>
      <c r="AB10" s="32"/>
      <c r="AC10" s="32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8:8" ht="15.75" customHeight="1">
      <c r="A11" s="28">
        <f>G10+1</f>
        <v>44577.0</v>
      </c>
      <c r="B11" s="28">
        <f t="shared" si="0"/>
        <v>44578.0</v>
      </c>
      <c r="C11" s="28">
        <f t="shared" si="1"/>
        <v>44579.0</v>
      </c>
      <c r="D11" s="28">
        <f t="shared" si="1"/>
        <v>44580.0</v>
      </c>
      <c r="E11" s="28">
        <f t="shared" si="1"/>
        <v>44581.0</v>
      </c>
      <c r="F11" s="28">
        <f t="shared" si="1"/>
        <v>44582.0</v>
      </c>
      <c r="G11" s="28">
        <f t="shared" si="1"/>
        <v>44583.0</v>
      </c>
      <c r="J11" s="36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2" t="str">
        <f>_xlfn.IFERROR(INDEX(events,MATCH(U6,events_4,0))," - ")</f>
        <v> - </v>
      </c>
      <c r="V11" s="32"/>
      <c r="W11" s="32"/>
      <c r="X11" s="32"/>
      <c r="Y11" s="32"/>
      <c r="Z11" s="32"/>
      <c r="AA11" s="32"/>
      <c r="AB11" s="32"/>
      <c r="AC11" s="32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8:8" ht="15.75" customHeight="1">
      <c r="A12" s="28">
        <f>G11+1</f>
        <v>44584.0</v>
      </c>
      <c r="B12" s="28">
        <f t="shared" si="0"/>
        <v>44585.0</v>
      </c>
      <c r="C12" s="28">
        <f t="shared" si="1"/>
        <v>44586.0</v>
      </c>
      <c r="D12" s="28">
        <f t="shared" si="1"/>
        <v>44587.0</v>
      </c>
      <c r="E12" s="28">
        <f t="shared" si="1"/>
        <v>44588.0</v>
      </c>
      <c r="F12" s="28">
        <f t="shared" si="1"/>
        <v>44589.0</v>
      </c>
      <c r="G12" s="28">
        <f t="shared" si="1"/>
        <v>44590.0</v>
      </c>
      <c r="H12" s="22"/>
      <c r="I12" s="22"/>
      <c r="J12" s="22"/>
      <c r="K12" s="22"/>
      <c r="S12" s="22"/>
      <c r="T12" s="22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8:8" ht="15.75" customHeight="1">
      <c r="A13" s="28">
        <f>G12+1</f>
        <v>44591.0</v>
      </c>
      <c r="B13" s="28">
        <f t="shared" si="0"/>
        <v>44592.0</v>
      </c>
      <c r="C13" s="28">
        <f t="shared" si="1"/>
        <v>44593.0</v>
      </c>
      <c r="D13" s="28">
        <f t="shared" si="1"/>
        <v>44594.0</v>
      </c>
      <c r="E13" s="28">
        <f t="shared" si="1"/>
        <v>44595.0</v>
      </c>
      <c r="F13" s="28">
        <f t="shared" si="1"/>
        <v>44596.0</v>
      </c>
      <c r="G13" s="28">
        <f t="shared" si="1"/>
        <v>44597.0</v>
      </c>
      <c r="H13" s="22"/>
      <c r="I13" s="22"/>
      <c r="J13" s="22"/>
      <c r="K13" s="22"/>
      <c r="S13" s="22"/>
      <c r="T13" s="22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8:8" ht="15.75" customHeight="1"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8:8" ht="15.75" customHeight="1">
      <c r="A15" s="37">
        <f>J8</f>
        <v>44569.0</v>
      </c>
      <c r="B15" s="37"/>
      <c r="C15" s="37"/>
      <c r="D15" s="37"/>
      <c r="E15" s="37"/>
      <c r="F15" s="37"/>
      <c r="G15" s="37"/>
      <c r="H15" s="37"/>
      <c r="I15" s="37"/>
      <c r="J15" s="38"/>
      <c r="K15" s="38"/>
      <c r="L15" s="38"/>
      <c r="M15" s="38"/>
      <c r="N15" s="38"/>
      <c r="O15" s="38"/>
      <c r="P15" s="38"/>
      <c r="Q15" s="38"/>
      <c r="R15" s="38"/>
      <c r="S15" s="22"/>
      <c r="T15" s="22"/>
      <c r="U15" s="23">
        <f>U6+1</f>
        <v>44573.0</v>
      </c>
      <c r="V15" s="23"/>
      <c r="W15" s="23"/>
      <c r="X15" s="23"/>
      <c r="Y15" s="23"/>
      <c r="Z15" s="23"/>
      <c r="AA15" s="23"/>
      <c r="AB15" s="23"/>
      <c r="AC15" s="23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8:8" ht="15.75" customHeight="1">
      <c r="A16" s="37"/>
      <c r="B16" s="37"/>
      <c r="C16" s="37"/>
      <c r="D16" s="37"/>
      <c r="E16" s="37"/>
      <c r="F16" s="37"/>
      <c r="G16" s="37"/>
      <c r="H16" s="37"/>
      <c r="I16" s="37"/>
      <c r="J16" s="38"/>
      <c r="K16" s="38"/>
      <c r="L16" s="38"/>
      <c r="M16" s="38"/>
      <c r="N16" s="38"/>
      <c r="O16" s="38"/>
      <c r="P16" s="38"/>
      <c r="Q16" s="38"/>
      <c r="R16" s="38"/>
      <c r="S16" s="22"/>
      <c r="T16" s="22"/>
      <c r="U16" s="23"/>
      <c r="V16" s="23"/>
      <c r="W16" s="23"/>
      <c r="X16" s="23"/>
      <c r="Y16" s="23"/>
      <c r="Z16" s="23"/>
      <c r="AA16" s="23"/>
      <c r="AB16" s="23"/>
      <c r="AC16" s="23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8:8" ht="15.75" customHeight="1">
      <c r="A17" s="39" t="str">
        <f>_xlfn.IFERROR(INDEX(events,MATCH(A15,events_1,0))," - ")</f>
        <v> - </v>
      </c>
      <c r="B17" s="39"/>
      <c r="C17" s="39"/>
      <c r="D17" s="39"/>
      <c r="E17" s="39"/>
      <c r="F17" s="39"/>
      <c r="G17" s="39"/>
      <c r="H17" s="39"/>
      <c r="I17" s="39"/>
      <c r="J17" s="38"/>
      <c r="K17" s="38"/>
      <c r="L17" s="38"/>
      <c r="M17" s="38"/>
      <c r="N17" s="38"/>
      <c r="O17" s="38"/>
      <c r="P17" s="38"/>
      <c r="Q17" s="38"/>
      <c r="R17" s="38"/>
      <c r="S17" s="22"/>
      <c r="T17" s="22"/>
      <c r="U17" s="32" t="str">
        <f>_xlfn.IFERROR(INDEX(events,MATCH(U15,events_1,0))," - ")</f>
        <v> - </v>
      </c>
      <c r="V17" s="32"/>
      <c r="W17" s="32"/>
      <c r="X17" s="32"/>
      <c r="Y17" s="32"/>
      <c r="Z17" s="32"/>
      <c r="AA17" s="32"/>
      <c r="AB17" s="32"/>
      <c r="AC17" s="32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8:8" ht="15.75" customHeight="1">
      <c r="A18" s="39" t="str">
        <f>_xlfn.IFERROR(INDEX(events,MATCH(A15,events_2,0))," - ")</f>
        <v> - </v>
      </c>
      <c r="B18" s="39"/>
      <c r="C18" s="39"/>
      <c r="D18" s="39"/>
      <c r="E18" s="39"/>
      <c r="F18" s="39"/>
      <c r="G18" s="39"/>
      <c r="H18" s="39"/>
      <c r="I18" s="39"/>
      <c r="J18" s="38"/>
      <c r="K18" s="38"/>
      <c r="L18" s="38"/>
      <c r="M18" s="38"/>
      <c r="N18" s="38"/>
      <c r="O18" s="38"/>
      <c r="P18" s="38"/>
      <c r="Q18" s="38"/>
      <c r="R18" s="38"/>
      <c r="S18" s="22"/>
      <c r="T18" s="22"/>
      <c r="U18" s="32" t="str">
        <f>_xlfn.IFERROR(INDEX(events,MATCH(U15,events_2,0))," - ")</f>
        <v> - </v>
      </c>
      <c r="V18" s="32"/>
      <c r="W18" s="32"/>
      <c r="X18" s="32"/>
      <c r="Y18" s="32"/>
      <c r="Z18" s="32"/>
      <c r="AA18" s="32"/>
      <c r="AB18" s="32"/>
      <c r="AC18" s="32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8:8" ht="15.75" customHeight="1">
      <c r="A19" s="39" t="str">
        <f>_xlfn.IFERROR(INDEX(events,MATCH(A15,events_3,0))," - ")</f>
        <v> - </v>
      </c>
      <c r="B19" s="39"/>
      <c r="C19" s="39"/>
      <c r="D19" s="39"/>
      <c r="E19" s="39"/>
      <c r="F19" s="39"/>
      <c r="G19" s="39"/>
      <c r="H19" s="39"/>
      <c r="I19" s="39"/>
      <c r="J19" s="38"/>
      <c r="K19" s="38"/>
      <c r="L19" s="38"/>
      <c r="M19" s="38"/>
      <c r="N19" s="38"/>
      <c r="O19" s="38"/>
      <c r="P19" s="38"/>
      <c r="Q19" s="38"/>
      <c r="R19" s="38"/>
      <c r="S19" s="22"/>
      <c r="T19" s="22"/>
      <c r="U19" s="32" t="str">
        <f>_xlfn.IFERROR(INDEX(events,MATCH(U15,events_3,0))," - ")</f>
        <v> - </v>
      </c>
      <c r="V19" s="32"/>
      <c r="W19" s="32"/>
      <c r="X19" s="32"/>
      <c r="Y19" s="32"/>
      <c r="Z19" s="32"/>
      <c r="AA19" s="32"/>
      <c r="AB19" s="32"/>
      <c r="AC19" s="32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8:8" ht="15.75" customHeight="1">
      <c r="A20" s="39" t="str">
        <f>_xlfn.IFERROR(INDEX(events,MATCH(A15,events_4,0))," - ")</f>
        <v> - </v>
      </c>
      <c r="B20" s="39"/>
      <c r="C20" s="39"/>
      <c r="D20" s="39"/>
      <c r="E20" s="39"/>
      <c r="F20" s="39"/>
      <c r="G20" s="39"/>
      <c r="H20" s="39"/>
      <c r="I20" s="39"/>
      <c r="J20" s="38"/>
      <c r="K20" s="38"/>
      <c r="L20" s="38"/>
      <c r="M20" s="38"/>
      <c r="N20" s="38"/>
      <c r="O20" s="38"/>
      <c r="P20" s="38"/>
      <c r="Q20" s="38"/>
      <c r="R20" s="38"/>
      <c r="S20" s="22"/>
      <c r="T20" s="22"/>
      <c r="U20" s="32" t="str">
        <f>_xlfn.IFERROR(INDEX(events,MATCH(U15,events_4,0))," - ")</f>
        <v> - </v>
      </c>
      <c r="V20" s="32"/>
      <c r="W20" s="32"/>
      <c r="X20" s="32"/>
      <c r="Y20" s="32"/>
      <c r="Z20" s="32"/>
      <c r="AA20" s="32"/>
      <c r="AB20" s="32"/>
      <c r="AC20" s="32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8:8" ht="15.7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22"/>
      <c r="T21" s="22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8:8" ht="15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22"/>
      <c r="T22" s="22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8:8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2"/>
      <c r="T23" s="22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8:8" ht="15.75" customHeight="1">
      <c r="A24" s="23">
        <f>A15+1</f>
        <v>44570.0</v>
      </c>
      <c r="B24" s="23"/>
      <c r="C24" s="23"/>
      <c r="D24" s="23"/>
      <c r="E24" s="23"/>
      <c r="F24" s="23"/>
      <c r="G24" s="23"/>
      <c r="H24" s="23"/>
      <c r="I24" s="23"/>
      <c r="J24" s="24"/>
      <c r="K24" s="24"/>
      <c r="L24" s="24"/>
      <c r="M24" s="24"/>
      <c r="N24" s="24"/>
      <c r="O24" s="24"/>
      <c r="P24" s="24"/>
      <c r="Q24" s="24"/>
      <c r="R24" s="24"/>
      <c r="S24" s="22"/>
      <c r="T24" s="22"/>
      <c r="U24" s="23">
        <f>U15+1</f>
        <v>44574.0</v>
      </c>
      <c r="V24" s="23"/>
      <c r="W24" s="23"/>
      <c r="X24" s="23"/>
      <c r="Y24" s="23"/>
      <c r="Z24" s="23"/>
      <c r="AA24" s="23"/>
      <c r="AB24" s="23"/>
      <c r="AC24" s="23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8:8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4"/>
      <c r="K25" s="24"/>
      <c r="L25" s="24"/>
      <c r="M25" s="24"/>
      <c r="N25" s="24"/>
      <c r="O25" s="24"/>
      <c r="P25" s="24"/>
      <c r="Q25" s="24"/>
      <c r="R25" s="24"/>
      <c r="S25" s="22"/>
      <c r="T25" s="22"/>
      <c r="U25" s="23"/>
      <c r="V25" s="23"/>
      <c r="W25" s="23"/>
      <c r="X25" s="23"/>
      <c r="Y25" s="23"/>
      <c r="Z25" s="23"/>
      <c r="AA25" s="23"/>
      <c r="AB25" s="23"/>
      <c r="AC25" s="23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8:8" ht="15.75" customHeight="1">
      <c r="A26" s="32" t="str">
        <f>_xlfn.IFERROR(INDEX(events,MATCH(A24,events_1,0))," - ")</f>
        <v> - </v>
      </c>
      <c r="B26" s="32"/>
      <c r="C26" s="32"/>
      <c r="D26" s="32"/>
      <c r="E26" s="32"/>
      <c r="F26" s="32"/>
      <c r="G26" s="32"/>
      <c r="H26" s="32"/>
      <c r="I26" s="32"/>
      <c r="J26" s="24"/>
      <c r="K26" s="24"/>
      <c r="L26" s="24"/>
      <c r="M26" s="24"/>
      <c r="N26" s="24"/>
      <c r="O26" s="24"/>
      <c r="P26" s="24"/>
      <c r="Q26" s="24"/>
      <c r="R26" s="24"/>
      <c r="S26" s="22"/>
      <c r="T26" s="22"/>
      <c r="U26" s="32" t="str">
        <f>_xlfn.IFERROR(INDEX(events,MATCH(U24,events_1,0))," - ")</f>
        <v> - </v>
      </c>
      <c r="V26" s="32"/>
      <c r="W26" s="32"/>
      <c r="X26" s="32"/>
      <c r="Y26" s="32"/>
      <c r="Z26" s="32"/>
      <c r="AA26" s="32"/>
      <c r="AB26" s="32"/>
      <c r="AC26" s="32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8:8" ht="15.75" customHeight="1">
      <c r="A27" s="32" t="str">
        <f>_xlfn.IFERROR(INDEX(events,MATCH(A24,events_2,0))," - ")</f>
        <v> - </v>
      </c>
      <c r="B27" s="32"/>
      <c r="C27" s="32"/>
      <c r="D27" s="32"/>
      <c r="E27" s="32"/>
      <c r="F27" s="32"/>
      <c r="G27" s="32"/>
      <c r="H27" s="32"/>
      <c r="I27" s="32"/>
      <c r="J27" s="24"/>
      <c r="K27" s="24"/>
      <c r="L27" s="24"/>
      <c r="M27" s="24"/>
      <c r="N27" s="24"/>
      <c r="O27" s="24"/>
      <c r="P27" s="24"/>
      <c r="Q27" s="24"/>
      <c r="R27" s="24"/>
      <c r="S27" s="22"/>
      <c r="T27" s="22"/>
      <c r="U27" s="32" t="str">
        <f>_xlfn.IFERROR(INDEX(events,MATCH(U24,events_2,0))," - ")</f>
        <v> - </v>
      </c>
      <c r="V27" s="32"/>
      <c r="W27" s="32"/>
      <c r="X27" s="32"/>
      <c r="Y27" s="32"/>
      <c r="Z27" s="32"/>
      <c r="AA27" s="32"/>
      <c r="AB27" s="32"/>
      <c r="AC27" s="32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8:8" ht="15.75" customHeight="1">
      <c r="A28" s="32" t="str">
        <f>_xlfn.IFERROR(INDEX(events,MATCH(A24,events_3,0))," - ")</f>
        <v> - </v>
      </c>
      <c r="B28" s="32"/>
      <c r="C28" s="32"/>
      <c r="D28" s="32"/>
      <c r="E28" s="32"/>
      <c r="F28" s="32"/>
      <c r="G28" s="32"/>
      <c r="H28" s="32"/>
      <c r="I28" s="32"/>
      <c r="J28" s="24"/>
      <c r="K28" s="24"/>
      <c r="L28" s="24"/>
      <c r="M28" s="24"/>
      <c r="N28" s="24"/>
      <c r="O28" s="24"/>
      <c r="P28" s="24"/>
      <c r="Q28" s="24"/>
      <c r="R28" s="24"/>
      <c r="S28" s="22"/>
      <c r="T28" s="22"/>
      <c r="U28" s="32" t="str">
        <f>_xlfn.IFERROR(INDEX(events,MATCH(U24,events_3,0))," - ")</f>
        <v> - </v>
      </c>
      <c r="V28" s="32"/>
      <c r="W28" s="32"/>
      <c r="X28" s="32"/>
      <c r="Y28" s="32"/>
      <c r="Z28" s="32"/>
      <c r="AA28" s="32"/>
      <c r="AB28" s="32"/>
      <c r="AC28" s="32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8:8" ht="15.75" customHeight="1">
      <c r="A29" s="32" t="str">
        <f>_xlfn.IFERROR(INDEX(events,MATCH(A24,events_4,0))," - ")</f>
        <v> - </v>
      </c>
      <c r="B29" s="32"/>
      <c r="C29" s="32"/>
      <c r="D29" s="32"/>
      <c r="E29" s="32"/>
      <c r="F29" s="32"/>
      <c r="G29" s="32"/>
      <c r="H29" s="32"/>
      <c r="I29" s="32"/>
      <c r="J29" s="24"/>
      <c r="K29" s="24"/>
      <c r="L29" s="24"/>
      <c r="M29" s="24"/>
      <c r="N29" s="24"/>
      <c r="O29" s="24"/>
      <c r="P29" s="24"/>
      <c r="Q29" s="24"/>
      <c r="R29" s="24"/>
      <c r="S29" s="22"/>
      <c r="T29" s="22"/>
      <c r="U29" s="32" t="str">
        <f>_xlfn.IFERROR(INDEX(events,MATCH(U24,events_4,0))," - ")</f>
        <v> - </v>
      </c>
      <c r="V29" s="32"/>
      <c r="W29" s="32"/>
      <c r="X29" s="32"/>
      <c r="Y29" s="32"/>
      <c r="Z29" s="32"/>
      <c r="AA29" s="32"/>
      <c r="AB29" s="32"/>
      <c r="AC29" s="32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8:8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2"/>
      <c r="T30" s="22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8:8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2"/>
      <c r="T31" s="22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8:8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2"/>
      <c r="T32" s="22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8:8" ht="15.75" customHeight="1">
      <c r="A33" s="23">
        <f>A24+1</f>
        <v>44571.0</v>
      </c>
      <c r="B33" s="23"/>
      <c r="C33" s="23"/>
      <c r="D33" s="23"/>
      <c r="E33" s="23"/>
      <c r="F33" s="23"/>
      <c r="G33" s="23"/>
      <c r="H33" s="23"/>
      <c r="I33" s="23"/>
      <c r="J33" s="24"/>
      <c r="K33" s="24"/>
      <c r="L33" s="24"/>
      <c r="M33" s="24"/>
      <c r="N33" s="24"/>
      <c r="O33" s="24"/>
      <c r="P33" s="24"/>
      <c r="Q33" s="24"/>
      <c r="R33" s="24"/>
      <c r="S33" s="22"/>
      <c r="T33" s="22"/>
      <c r="U33" s="37">
        <f>U24+1</f>
        <v>44575.0</v>
      </c>
      <c r="V33" s="37"/>
      <c r="W33" s="37"/>
      <c r="X33" s="37"/>
      <c r="Y33" s="37"/>
      <c r="Z33" s="37"/>
      <c r="AA33" s="37"/>
      <c r="AB33" s="37"/>
      <c r="AC33" s="37"/>
      <c r="AD33" s="38"/>
      <c r="AE33" s="38"/>
      <c r="AF33" s="38"/>
      <c r="AG33" s="38"/>
      <c r="AH33" s="38"/>
      <c r="AI33" s="38"/>
      <c r="AJ33" s="38"/>
      <c r="AK33" s="38"/>
      <c r="AL33" s="38"/>
    </row>
    <row r="34" spans="8:8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4"/>
      <c r="K34" s="24"/>
      <c r="L34" s="24"/>
      <c r="M34" s="24"/>
      <c r="N34" s="24"/>
      <c r="O34" s="24"/>
      <c r="P34" s="24"/>
      <c r="Q34" s="24"/>
      <c r="R34" s="24"/>
      <c r="S34" s="22"/>
      <c r="T34" s="22"/>
      <c r="U34" s="37"/>
      <c r="V34" s="37"/>
      <c r="W34" s="37"/>
      <c r="X34" s="37"/>
      <c r="Y34" s="37"/>
      <c r="Z34" s="37"/>
      <c r="AA34" s="37"/>
      <c r="AB34" s="37"/>
      <c r="AC34" s="37"/>
      <c r="AD34" s="38"/>
      <c r="AE34" s="38"/>
      <c r="AF34" s="38"/>
      <c r="AG34" s="38"/>
      <c r="AH34" s="38"/>
      <c r="AI34" s="38"/>
      <c r="AJ34" s="38"/>
      <c r="AK34" s="38"/>
      <c r="AL34" s="38"/>
    </row>
    <row r="35" spans="8:8" ht="15.75" customHeight="1">
      <c r="A35" s="32" t="str">
        <f>_xlfn.IFERROR(INDEX(events,MATCH(A33,events_1,0))," - ")</f>
        <v> - </v>
      </c>
      <c r="B35" s="32"/>
      <c r="C35" s="32"/>
      <c r="D35" s="32"/>
      <c r="E35" s="32"/>
      <c r="F35" s="32"/>
      <c r="G35" s="32"/>
      <c r="H35" s="32"/>
      <c r="I35" s="32"/>
      <c r="J35" s="24"/>
      <c r="K35" s="24"/>
      <c r="L35" s="24"/>
      <c r="M35" s="24"/>
      <c r="N35" s="24"/>
      <c r="O35" s="24"/>
      <c r="P35" s="24"/>
      <c r="Q35" s="24"/>
      <c r="R35" s="24"/>
      <c r="S35" s="22"/>
      <c r="T35" s="22"/>
      <c r="U35" s="39" t="str">
        <f>_xlfn.IFERROR(INDEX(events,MATCH(U33,events_1,0))," - ")</f>
        <v> - </v>
      </c>
      <c r="V35" s="39"/>
      <c r="W35" s="39"/>
      <c r="X35" s="39"/>
      <c r="Y35" s="39"/>
      <c r="Z35" s="39"/>
      <c r="AA35" s="39"/>
      <c r="AB35" s="39"/>
      <c r="AC35" s="39"/>
      <c r="AD35" s="38"/>
      <c r="AE35" s="38"/>
      <c r="AF35" s="38"/>
      <c r="AG35" s="38"/>
      <c r="AH35" s="38"/>
      <c r="AI35" s="38"/>
      <c r="AJ35" s="38"/>
      <c r="AK35" s="38"/>
      <c r="AL35" s="38"/>
    </row>
    <row r="36" spans="8:8" ht="15.75" customHeight="1">
      <c r="A36" s="32" t="str">
        <f>_xlfn.IFERROR(INDEX(events,MATCH(A33,events_2,0))," - ")</f>
        <v> - </v>
      </c>
      <c r="B36" s="32"/>
      <c r="C36" s="32"/>
      <c r="D36" s="32"/>
      <c r="E36" s="32"/>
      <c r="F36" s="32"/>
      <c r="G36" s="32"/>
      <c r="H36" s="32"/>
      <c r="I36" s="32"/>
      <c r="J36" s="24"/>
      <c r="K36" s="24"/>
      <c r="L36" s="24"/>
      <c r="M36" s="24"/>
      <c r="N36" s="24"/>
      <c r="O36" s="24"/>
      <c r="P36" s="24"/>
      <c r="Q36" s="24"/>
      <c r="R36" s="24"/>
      <c r="S36" s="22"/>
      <c r="T36" s="22"/>
      <c r="U36" s="39" t="str">
        <f>_xlfn.IFERROR(INDEX(events,MATCH(U33,events_2,0))," - ")</f>
        <v> - </v>
      </c>
      <c r="V36" s="39"/>
      <c r="W36" s="39"/>
      <c r="X36" s="39"/>
      <c r="Y36" s="39"/>
      <c r="Z36" s="39"/>
      <c r="AA36" s="39"/>
      <c r="AB36" s="39"/>
      <c r="AC36" s="39"/>
      <c r="AD36" s="38"/>
      <c r="AE36" s="38"/>
      <c r="AF36" s="38"/>
      <c r="AG36" s="38"/>
      <c r="AH36" s="38"/>
      <c r="AI36" s="38"/>
      <c r="AJ36" s="38"/>
      <c r="AK36" s="38"/>
      <c r="AL36" s="38"/>
    </row>
    <row r="37" spans="8:8" ht="15.75" customHeight="1">
      <c r="A37" s="32" t="str">
        <f>_xlfn.IFERROR(INDEX(events,MATCH(A33,events_3,0))," - ")</f>
        <v> - </v>
      </c>
      <c r="B37" s="32"/>
      <c r="C37" s="32"/>
      <c r="D37" s="32"/>
      <c r="E37" s="32"/>
      <c r="F37" s="32"/>
      <c r="G37" s="32"/>
      <c r="H37" s="32"/>
      <c r="I37" s="32"/>
      <c r="J37" s="24"/>
      <c r="K37" s="24"/>
      <c r="L37" s="24"/>
      <c r="M37" s="24"/>
      <c r="N37" s="24"/>
      <c r="O37" s="24"/>
      <c r="P37" s="24"/>
      <c r="Q37" s="24"/>
      <c r="R37" s="24"/>
      <c r="S37" s="22"/>
      <c r="T37" s="22"/>
      <c r="U37" s="39" t="str">
        <f>_xlfn.IFERROR(INDEX(events,MATCH(U33,events_3,0))," - ")</f>
        <v> - </v>
      </c>
      <c r="V37" s="39"/>
      <c r="W37" s="39"/>
      <c r="X37" s="39"/>
      <c r="Y37" s="39"/>
      <c r="Z37" s="39"/>
      <c r="AA37" s="39"/>
      <c r="AB37" s="39"/>
      <c r="AC37" s="39"/>
      <c r="AD37" s="38"/>
      <c r="AE37" s="38"/>
      <c r="AF37" s="38"/>
      <c r="AG37" s="38"/>
      <c r="AH37" s="38"/>
      <c r="AI37" s="38"/>
      <c r="AJ37" s="38"/>
      <c r="AK37" s="38"/>
      <c r="AL37" s="38"/>
    </row>
    <row r="38" spans="8:8" ht="15.75" customHeight="1">
      <c r="A38" s="32" t="str">
        <f>_xlfn.IFERROR(INDEX(events,MATCH(A33,events_4,0))," - ")</f>
        <v> - </v>
      </c>
      <c r="B38" s="32"/>
      <c r="C38" s="32"/>
      <c r="D38" s="32"/>
      <c r="E38" s="32"/>
      <c r="F38" s="32"/>
      <c r="G38" s="32"/>
      <c r="H38" s="32"/>
      <c r="I38" s="32"/>
      <c r="J38" s="24"/>
      <c r="K38" s="24"/>
      <c r="L38" s="24"/>
      <c r="M38" s="24"/>
      <c r="N38" s="24"/>
      <c r="O38" s="24"/>
      <c r="P38" s="24"/>
      <c r="Q38" s="24"/>
      <c r="R38" s="24"/>
      <c r="S38" s="22"/>
      <c r="T38" s="22"/>
      <c r="U38" s="39" t="str">
        <f>_xlfn.IFERROR(INDEX(events,MATCH(U33,events_4,0))," - ")</f>
        <v> - </v>
      </c>
      <c r="V38" s="39"/>
      <c r="W38" s="39"/>
      <c r="X38" s="39"/>
      <c r="Y38" s="39"/>
      <c r="Z38" s="39"/>
      <c r="AA38" s="39"/>
      <c r="AB38" s="39"/>
      <c r="AC38" s="39"/>
      <c r="AD38" s="38"/>
      <c r="AE38" s="38"/>
      <c r="AF38" s="38"/>
      <c r="AG38" s="38"/>
      <c r="AH38" s="38"/>
      <c r="AI38" s="38"/>
      <c r="AJ38" s="38"/>
      <c r="AK38" s="38"/>
      <c r="AL38" s="38"/>
    </row>
    <row r="39" spans="8:8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2"/>
      <c r="T39" s="22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40" spans="8:8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2"/>
      <c r="T40" s="22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</row>
  </sheetData>
  <mergeCells count="45">
    <mergeCell ref="A38:I38"/>
    <mergeCell ref="U36:AC36"/>
    <mergeCell ref="A33:I34"/>
    <mergeCell ref="U37:AC37"/>
    <mergeCell ref="U35:AC35"/>
    <mergeCell ref="A2:I2"/>
    <mergeCell ref="U8:AC8"/>
    <mergeCell ref="A20:I20"/>
    <mergeCell ref="U18:AC18"/>
    <mergeCell ref="D4:I4"/>
    <mergeCell ref="M4:N4"/>
    <mergeCell ref="O8:R9"/>
    <mergeCell ref="J8:M9"/>
    <mergeCell ref="U6:AC7"/>
    <mergeCell ref="A27:I27"/>
    <mergeCell ref="U9:AC9"/>
    <mergeCell ref="A6:G6"/>
    <mergeCell ref="U27:AC27"/>
    <mergeCell ref="N8:N9"/>
    <mergeCell ref="A18:I18"/>
    <mergeCell ref="A28:I28"/>
    <mergeCell ref="A19:I19"/>
    <mergeCell ref="U28:AC28"/>
    <mergeCell ref="A29:I29"/>
    <mergeCell ref="U11:AC11"/>
    <mergeCell ref="A15:I16"/>
    <mergeCell ref="U15:AC16"/>
    <mergeCell ref="A17:I17"/>
    <mergeCell ref="U17:AC17"/>
    <mergeCell ref="U29:AC29"/>
    <mergeCell ref="A26:I26"/>
    <mergeCell ref="U20:AC20"/>
    <mergeCell ref="U26:AC26"/>
    <mergeCell ref="A24:I25"/>
    <mergeCell ref="U24:AC25"/>
    <mergeCell ref="U10:AC10"/>
    <mergeCell ref="AF1:AL1"/>
    <mergeCell ref="U19:AC19"/>
    <mergeCell ref="J6:R7"/>
    <mergeCell ref="AN1:AN4"/>
    <mergeCell ref="U33:AC34"/>
    <mergeCell ref="A37:I37"/>
    <mergeCell ref="U38:AC38"/>
    <mergeCell ref="A35:I35"/>
    <mergeCell ref="A36:I36"/>
  </mergeCells>
  <conditionalFormatting sqref="A8:G13">
    <cfRule type="cellIs" operator="between" priority="2" dxfId="3">
      <formula>$J$8</formula>
      <formula>$O$8</formula>
    </cfRule>
    <cfRule type="expression" priority="3" stopIfTrue="1" dxfId="4">
      <formula>AND(NOT(A8=""),NOT(ISERROR(MATCH(A8,events_1,0))))</formula>
    </cfRule>
    <cfRule type="expression" priority="1" dxfId="5">
      <formula>MONTH(A8)&lt;&gt;MONTH($A$6)</formula>
    </cfRule>
  </conditionalFormatting>
  <printOptions horizontalCentered="1"/>
  <pageMargins left="0.5" right="0.5" top="0.5" bottom="0.5" header="0.3" footer="0.3"/>
  <pageSetup paperSize="9" fitToWidth="0" fitToHeight="0" orientation="landscape"/>
  <headerFooter>
    <oddFooter>&amp;L&amp;8&amp;K01+046© 2021 Vertex42 LLC&amp;R&amp;8&amp;K01+046https://www.vertex42.com/calendars/weekly-planner.html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O40"/>
  <sheetViews>
    <sheetView workbookViewId="0" topLeftCell="A26" showGridLines="0">
      <selection activeCell="AJ6" sqref="AF1:AL6"/>
    </sheetView>
  </sheetViews>
  <sheetFormatPr defaultRowHeight="12.75" defaultColWidth="9"/>
  <cols>
    <col min="1" max="18" customWidth="1" width="3.4257812" style="1"/>
    <col min="19" max="20" customWidth="1" width="2.8554688" style="1"/>
    <col min="21" max="38" customWidth="1" width="3.4257812" style="1"/>
    <col min="39" max="39" customWidth="1" width="3.7109375" style="1"/>
    <col min="40" max="40" customWidth="1" width="41.85547" style="1"/>
    <col min="41" max="16384" customWidth="0" width="9.140625" style="1"/>
  </cols>
  <sheetData>
    <row r="1" spans="8:8" ht="24.75" customHeight="1">
      <c r="A1" s="2" t="s">
        <v>94</v>
      </c>
      <c r="B1" s="3"/>
      <c r="C1" s="3"/>
      <c r="D1" s="3"/>
      <c r="E1" s="3"/>
      <c r="F1" s="3"/>
      <c r="G1" s="3"/>
      <c r="H1" s="3"/>
      <c r="I1" s="3"/>
      <c r="J1" s="4"/>
      <c r="K1" s="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6"/>
      <c r="AG1" s="6"/>
      <c r="AH1" s="6"/>
      <c r="AI1" s="6"/>
      <c r="AJ1" s="6"/>
      <c r="AK1" s="6"/>
      <c r="AL1" s="6"/>
      <c r="AN1" s="7" t="s">
        <v>95</v>
      </c>
    </row>
    <row r="2" spans="8:8">
      <c r="A2" s="8"/>
      <c r="B2" s="8"/>
      <c r="C2" s="8"/>
      <c r="D2" s="8"/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10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1"/>
      <c r="AN2" s="7"/>
    </row>
    <row r="3" spans="8:8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N3" s="7"/>
    </row>
    <row r="4" spans="8:8">
      <c r="A4" s="9"/>
      <c r="B4" s="9"/>
      <c r="C4" s="12" t="s">
        <v>74</v>
      </c>
      <c r="D4" s="13">
        <f t="array" ref="D4">Week1!$D$4+7*(MID(CELL("filename",A1),FIND("]",CELL("filename",A1))+1,255)-1)</f>
        <v>44576.0</v>
      </c>
      <c r="E4" s="14"/>
      <c r="F4" s="14"/>
      <c r="G4" s="14"/>
      <c r="H4" s="14"/>
      <c r="I4" s="15"/>
      <c r="J4" s="9"/>
      <c r="K4" s="9"/>
      <c r="L4" s="12" t="s">
        <v>75</v>
      </c>
      <c r="M4" s="16">
        <v>1.0</v>
      </c>
      <c r="N4" s="17"/>
      <c r="O4" s="18" t="s">
        <v>80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N4" s="7"/>
    </row>
    <row r="5" spans="8:8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8:8" ht="15.75" customHeight="1">
      <c r="A6" s="20">
        <f>DATE(YEAR(J8),MONTH(J8),1)</f>
        <v>44562.0</v>
      </c>
      <c r="B6" s="20"/>
      <c r="C6" s="20"/>
      <c r="D6" s="20"/>
      <c r="E6" s="20"/>
      <c r="F6" s="20"/>
      <c r="G6" s="20"/>
      <c r="J6" s="21" t="s">
        <v>93</v>
      </c>
      <c r="K6" s="21"/>
      <c r="L6" s="21"/>
      <c r="M6" s="21"/>
      <c r="N6" s="21"/>
      <c r="O6" s="21"/>
      <c r="P6" s="21"/>
      <c r="Q6" s="21"/>
      <c r="R6" s="21"/>
      <c r="S6" s="22"/>
      <c r="T6" s="22"/>
      <c r="U6" s="23">
        <f>A33+1</f>
        <v>44579.0</v>
      </c>
      <c r="V6" s="23"/>
      <c r="W6" s="23"/>
      <c r="X6" s="23"/>
      <c r="Y6" s="23"/>
      <c r="Z6" s="23"/>
      <c r="AA6" s="23"/>
      <c r="AB6" s="23"/>
      <c r="AC6" s="23"/>
      <c r="AD6" s="24"/>
      <c r="AE6" s="24"/>
      <c r="AF6" s="24"/>
      <c r="AG6" s="24"/>
      <c r="AH6" s="24"/>
      <c r="AI6" s="24"/>
      <c r="AJ6" s="24"/>
      <c r="AK6" s="24"/>
      <c r="AL6" s="24"/>
      <c r="AN6" s="25"/>
    </row>
    <row r="7" spans="8:8" ht="15.75" customHeight="1">
      <c r="A7" s="26" t="str">
        <f>CHOOSE(1+MOD($M$4+1-2,7),"Su","M","Tu","W","Th","F","Sa")</f>
        <v>Su</v>
      </c>
      <c r="B7" s="26" t="str">
        <f>CHOOSE(1+MOD($M$4+2-2,7),"Su","M","Tu","W","Th","F","Sa")</f>
        <v>M</v>
      </c>
      <c r="C7" s="26" t="str">
        <f>CHOOSE(1+MOD($M$4+3-2,7),"Su","M","Tu","W","Th","F","Sa")</f>
        <v>Tu</v>
      </c>
      <c r="D7" s="26" t="str">
        <f>CHOOSE(1+MOD($M$4+4-2,7),"Su","M","Tu","W","Th","F","Sa")</f>
        <v>W</v>
      </c>
      <c r="E7" s="26" t="str">
        <f>CHOOSE(1+MOD($M$4+5-2,7),"Su","M","Tu","W","Th","F","Sa")</f>
        <v>Th</v>
      </c>
      <c r="F7" s="26" t="str">
        <f>CHOOSE(1+MOD($M$4+6-2,7),"Su","M","Tu","W","Th","F","Sa")</f>
        <v>F</v>
      </c>
      <c r="G7" s="26" t="str">
        <f>CHOOSE(1+MOD($M$4+7-2,7),"Su","M","Tu","W","Th","F","Sa")</f>
        <v>Sa</v>
      </c>
      <c r="J7" s="27"/>
      <c r="K7" s="27"/>
      <c r="L7" s="27"/>
      <c r="M7" s="27"/>
      <c r="N7" s="27"/>
      <c r="O7" s="27"/>
      <c r="P7" s="27"/>
      <c r="Q7" s="27"/>
      <c r="R7" s="27"/>
      <c r="S7" s="22"/>
      <c r="T7" s="22"/>
      <c r="U7" s="23"/>
      <c r="V7" s="23"/>
      <c r="W7" s="23"/>
      <c r="X7" s="23"/>
      <c r="Y7" s="23"/>
      <c r="Z7" s="23"/>
      <c r="AA7" s="23"/>
      <c r="AB7" s="23"/>
      <c r="AC7" s="23"/>
      <c r="AD7" s="24"/>
      <c r="AE7" s="24"/>
      <c r="AF7" s="24"/>
      <c r="AG7" s="24"/>
      <c r="AH7" s="24"/>
      <c r="AI7" s="24"/>
      <c r="AJ7" s="24"/>
      <c r="AK7" s="24"/>
      <c r="AL7" s="24"/>
      <c r="AN7" s="25"/>
    </row>
    <row r="8" spans="8:8" ht="15.75" customHeight="1">
      <c r="A8" s="28">
        <f>$A$6-(WEEKDAY($A$6,1)-($M$4-1))-IF((WEEKDAY($A$6,1)-($M$4-1))&lt;=0,7,0)+1</f>
        <v>44556.0</v>
      </c>
      <c r="B8" s="28">
        <f t="shared" si="0" ref="B8:B13">A8+1</f>
        <v>44557.0</v>
      </c>
      <c r="C8" s="28">
        <f t="shared" si="1" ref="C8:G13">B8+1</f>
        <v>44558.0</v>
      </c>
      <c r="D8" s="28">
        <f t="shared" si="1"/>
        <v>44559.0</v>
      </c>
      <c r="E8" s="28">
        <f t="shared" si="1"/>
        <v>44560.0</v>
      </c>
      <c r="F8" s="28">
        <f t="shared" si="1"/>
        <v>44561.0</v>
      </c>
      <c r="G8" s="28">
        <f t="shared" si="1"/>
        <v>44562.0</v>
      </c>
      <c r="J8" s="29">
        <f>D4</f>
        <v>44576.0</v>
      </c>
      <c r="K8" s="29"/>
      <c r="L8" s="29"/>
      <c r="M8" s="29"/>
      <c r="N8" s="30" t="s">
        <v>92</v>
      </c>
      <c r="O8" s="29">
        <f>J8+6</f>
        <v>44582.0</v>
      </c>
      <c r="P8" s="29"/>
      <c r="Q8" s="29"/>
      <c r="R8" s="29"/>
      <c r="S8" s="31"/>
      <c r="T8" s="22"/>
      <c r="U8" s="32" t="str">
        <f>_xlfn.IFERROR(INDEX(events,MATCH(U6,events_1,0))," - ")</f>
        <v> - </v>
      </c>
      <c r="V8" s="32"/>
      <c r="W8" s="32"/>
      <c r="X8" s="32"/>
      <c r="Y8" s="32"/>
      <c r="Z8" s="32"/>
      <c r="AA8" s="32"/>
      <c r="AB8" s="32"/>
      <c r="AC8" s="32"/>
      <c r="AD8" s="24"/>
      <c r="AE8" s="24"/>
      <c r="AF8" s="24"/>
      <c r="AG8" s="24"/>
      <c r="AH8" s="24"/>
      <c r="AI8" s="24"/>
      <c r="AJ8" s="24"/>
      <c r="AK8" s="24"/>
      <c r="AL8" s="24"/>
      <c r="AN8" s="25"/>
    </row>
    <row r="9" spans="8:8" ht="15.75" customHeight="1">
      <c r="A9" s="28">
        <f>G8+1</f>
        <v>44563.0</v>
      </c>
      <c r="B9" s="28">
        <f t="shared" si="0"/>
        <v>44564.0</v>
      </c>
      <c r="C9" s="28">
        <f t="shared" si="1"/>
        <v>44565.0</v>
      </c>
      <c r="D9" s="28">
        <f t="shared" si="1"/>
        <v>44566.0</v>
      </c>
      <c r="E9" s="28">
        <f t="shared" si="1"/>
        <v>44567.0</v>
      </c>
      <c r="F9" s="28">
        <f t="shared" si="1"/>
        <v>44568.0</v>
      </c>
      <c r="G9" s="28">
        <f t="shared" si="1"/>
        <v>44569.0</v>
      </c>
      <c r="J9" s="33"/>
      <c r="K9" s="33"/>
      <c r="L9" s="33"/>
      <c r="M9" s="33"/>
      <c r="N9" s="34"/>
      <c r="O9" s="33"/>
      <c r="P9" s="33"/>
      <c r="Q9" s="33"/>
      <c r="R9" s="33"/>
      <c r="S9" s="22"/>
      <c r="T9" s="22"/>
      <c r="U9" s="32" t="str">
        <f>_xlfn.IFERROR(INDEX(events,MATCH(U6,events_2,0))," - ")</f>
        <v> - </v>
      </c>
      <c r="V9" s="32"/>
      <c r="W9" s="32"/>
      <c r="X9" s="32"/>
      <c r="Y9" s="32"/>
      <c r="Z9" s="32"/>
      <c r="AA9" s="32"/>
      <c r="AB9" s="32"/>
      <c r="AC9" s="32"/>
      <c r="AD9" s="24"/>
      <c r="AE9" s="24"/>
      <c r="AF9" s="24"/>
      <c r="AG9" s="24"/>
      <c r="AH9" s="24"/>
      <c r="AI9" s="24"/>
      <c r="AJ9" s="24"/>
      <c r="AK9" s="24"/>
      <c r="AL9" s="24"/>
      <c r="AN9" s="25"/>
    </row>
    <row r="10" spans="8:8" ht="15.75" customHeight="1">
      <c r="A10" s="28">
        <f>G9+1</f>
        <v>44570.0</v>
      </c>
      <c r="B10" s="28">
        <f t="shared" si="0"/>
        <v>44571.0</v>
      </c>
      <c r="C10" s="28">
        <f t="shared" si="1"/>
        <v>44572.0</v>
      </c>
      <c r="D10" s="28">
        <f t="shared" si="1"/>
        <v>44573.0</v>
      </c>
      <c r="E10" s="28">
        <f t="shared" si="1"/>
        <v>44574.0</v>
      </c>
      <c r="F10" s="28">
        <f t="shared" si="1"/>
        <v>44575.0</v>
      </c>
      <c r="G10" s="28">
        <f t="shared" si="1"/>
        <v>44576.0</v>
      </c>
      <c r="J10" s="22"/>
      <c r="K10" s="22"/>
      <c r="L10" s="22"/>
      <c r="M10" s="22"/>
      <c r="N10" s="22"/>
      <c r="O10" s="22"/>
      <c r="P10" s="22"/>
      <c r="Q10" s="22"/>
      <c r="R10" s="35"/>
      <c r="S10" s="22"/>
      <c r="T10" s="22"/>
      <c r="U10" s="32" t="str">
        <f>_xlfn.IFERROR(INDEX(events,MATCH(U6,events_3,0))," - ")</f>
        <v> - </v>
      </c>
      <c r="V10" s="32"/>
      <c r="W10" s="32"/>
      <c r="X10" s="32"/>
      <c r="Y10" s="32"/>
      <c r="Z10" s="32"/>
      <c r="AA10" s="32"/>
      <c r="AB10" s="32"/>
      <c r="AC10" s="32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8:8" ht="15.75" customHeight="1">
      <c r="A11" s="28">
        <f>G10+1</f>
        <v>44577.0</v>
      </c>
      <c r="B11" s="28">
        <f t="shared" si="0"/>
        <v>44578.0</v>
      </c>
      <c r="C11" s="28">
        <f t="shared" si="1"/>
        <v>44579.0</v>
      </c>
      <c r="D11" s="28">
        <f t="shared" si="1"/>
        <v>44580.0</v>
      </c>
      <c r="E11" s="28">
        <f t="shared" si="1"/>
        <v>44581.0</v>
      </c>
      <c r="F11" s="28">
        <f t="shared" si="1"/>
        <v>44582.0</v>
      </c>
      <c r="G11" s="28">
        <f t="shared" si="1"/>
        <v>44583.0</v>
      </c>
      <c r="J11" s="36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2" t="str">
        <f>_xlfn.IFERROR(INDEX(events,MATCH(U6,events_4,0))," - ")</f>
        <v> - </v>
      </c>
      <c r="V11" s="32"/>
      <c r="W11" s="32"/>
      <c r="X11" s="32"/>
      <c r="Y11" s="32"/>
      <c r="Z11" s="32"/>
      <c r="AA11" s="32"/>
      <c r="AB11" s="32"/>
      <c r="AC11" s="32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8:8" ht="15.75" customHeight="1">
      <c r="A12" s="28">
        <f>G11+1</f>
        <v>44584.0</v>
      </c>
      <c r="B12" s="28">
        <f t="shared" si="0"/>
        <v>44585.0</v>
      </c>
      <c r="C12" s="28">
        <f t="shared" si="1"/>
        <v>44586.0</v>
      </c>
      <c r="D12" s="28">
        <f t="shared" si="1"/>
        <v>44587.0</v>
      </c>
      <c r="E12" s="28">
        <f t="shared" si="1"/>
        <v>44588.0</v>
      </c>
      <c r="F12" s="28">
        <f t="shared" si="1"/>
        <v>44589.0</v>
      </c>
      <c r="G12" s="28">
        <f t="shared" si="1"/>
        <v>44590.0</v>
      </c>
      <c r="H12" s="22"/>
      <c r="I12" s="22"/>
      <c r="J12" s="22"/>
      <c r="K12" s="22"/>
      <c r="S12" s="22"/>
      <c r="T12" s="22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8:8" ht="15.75" customHeight="1">
      <c r="A13" s="28">
        <f>G12+1</f>
        <v>44591.0</v>
      </c>
      <c r="B13" s="28">
        <f t="shared" si="0"/>
        <v>44592.0</v>
      </c>
      <c r="C13" s="28">
        <f t="shared" si="1"/>
        <v>44593.0</v>
      </c>
      <c r="D13" s="28">
        <f t="shared" si="1"/>
        <v>44594.0</v>
      </c>
      <c r="E13" s="28">
        <f t="shared" si="1"/>
        <v>44595.0</v>
      </c>
      <c r="F13" s="28">
        <f t="shared" si="1"/>
        <v>44596.0</v>
      </c>
      <c r="G13" s="28">
        <f t="shared" si="1"/>
        <v>44597.0</v>
      </c>
      <c r="H13" s="22"/>
      <c r="I13" s="22"/>
      <c r="J13" s="22"/>
      <c r="K13" s="22"/>
      <c r="S13" s="22"/>
      <c r="T13" s="22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8:8" ht="15.75" customHeight="1"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8:8" ht="15.75" customHeight="1">
      <c r="A15" s="37">
        <f>J8</f>
        <v>44576.0</v>
      </c>
      <c r="B15" s="37"/>
      <c r="C15" s="37"/>
      <c r="D15" s="37"/>
      <c r="E15" s="37"/>
      <c r="F15" s="37"/>
      <c r="G15" s="37"/>
      <c r="H15" s="37"/>
      <c r="I15" s="37"/>
      <c r="J15" s="38"/>
      <c r="K15" s="38"/>
      <c r="L15" s="38"/>
      <c r="M15" s="38"/>
      <c r="N15" s="38"/>
      <c r="O15" s="38"/>
      <c r="P15" s="38"/>
      <c r="Q15" s="38"/>
      <c r="R15" s="38"/>
      <c r="S15" s="22"/>
      <c r="T15" s="22"/>
      <c r="U15" s="23">
        <f>U6+1</f>
        <v>44580.0</v>
      </c>
      <c r="V15" s="23"/>
      <c r="W15" s="23"/>
      <c r="X15" s="23"/>
      <c r="Y15" s="23"/>
      <c r="Z15" s="23"/>
      <c r="AA15" s="23"/>
      <c r="AB15" s="23"/>
      <c r="AC15" s="23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8:8" ht="15.75" customHeight="1">
      <c r="A16" s="37"/>
      <c r="B16" s="37"/>
      <c r="C16" s="37"/>
      <c r="D16" s="37"/>
      <c r="E16" s="37"/>
      <c r="F16" s="37"/>
      <c r="G16" s="37"/>
      <c r="H16" s="37"/>
      <c r="I16" s="37"/>
      <c r="J16" s="38"/>
      <c r="K16" s="38"/>
      <c r="L16" s="38"/>
      <c r="M16" s="38"/>
      <c r="N16" s="38"/>
      <c r="O16" s="38"/>
      <c r="P16" s="38"/>
      <c r="Q16" s="38"/>
      <c r="R16" s="38"/>
      <c r="S16" s="22"/>
      <c r="T16" s="22"/>
      <c r="U16" s="23"/>
      <c r="V16" s="23"/>
      <c r="W16" s="23"/>
      <c r="X16" s="23"/>
      <c r="Y16" s="23"/>
      <c r="Z16" s="23"/>
      <c r="AA16" s="23"/>
      <c r="AB16" s="23"/>
      <c r="AC16" s="23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8:8" ht="15.75" customHeight="1">
      <c r="A17" s="39" t="str">
        <f>_xlfn.IFERROR(INDEX(events,MATCH(A15,events_1,0))," - ")</f>
        <v> - </v>
      </c>
      <c r="B17" s="39"/>
      <c r="C17" s="39"/>
      <c r="D17" s="39"/>
      <c r="E17" s="39"/>
      <c r="F17" s="39"/>
      <c r="G17" s="39"/>
      <c r="H17" s="39"/>
      <c r="I17" s="39"/>
      <c r="J17" s="38"/>
      <c r="K17" s="38"/>
      <c r="L17" s="38"/>
      <c r="M17" s="38"/>
      <c r="N17" s="38"/>
      <c r="O17" s="38"/>
      <c r="P17" s="38"/>
      <c r="Q17" s="38"/>
      <c r="R17" s="38"/>
      <c r="S17" s="22"/>
      <c r="T17" s="22"/>
      <c r="U17" s="32" t="str">
        <f>_xlfn.IFERROR(INDEX(events,MATCH(U15,events_1,0))," - ")</f>
        <v> - </v>
      </c>
      <c r="V17" s="32"/>
      <c r="W17" s="32"/>
      <c r="X17" s="32"/>
      <c r="Y17" s="32"/>
      <c r="Z17" s="32"/>
      <c r="AA17" s="32"/>
      <c r="AB17" s="32"/>
      <c r="AC17" s="32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8:8" ht="15.75" customHeight="1">
      <c r="A18" s="39" t="str">
        <f>_xlfn.IFERROR(INDEX(events,MATCH(A15,events_2,0))," - ")</f>
        <v> - </v>
      </c>
      <c r="B18" s="39"/>
      <c r="C18" s="39"/>
      <c r="D18" s="39"/>
      <c r="E18" s="39"/>
      <c r="F18" s="39"/>
      <c r="G18" s="39"/>
      <c r="H18" s="39"/>
      <c r="I18" s="39"/>
      <c r="J18" s="38"/>
      <c r="K18" s="38"/>
      <c r="L18" s="38"/>
      <c r="M18" s="38"/>
      <c r="N18" s="38"/>
      <c r="O18" s="38"/>
      <c r="P18" s="38"/>
      <c r="Q18" s="38"/>
      <c r="R18" s="38"/>
      <c r="S18" s="22"/>
      <c r="T18" s="22"/>
      <c r="U18" s="32" t="str">
        <f>_xlfn.IFERROR(INDEX(events,MATCH(U15,events_2,0))," - ")</f>
        <v> - </v>
      </c>
      <c r="V18" s="32"/>
      <c r="W18" s="32"/>
      <c r="X18" s="32"/>
      <c r="Y18" s="32"/>
      <c r="Z18" s="32"/>
      <c r="AA18" s="32"/>
      <c r="AB18" s="32"/>
      <c r="AC18" s="32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8:8" ht="15.75" customHeight="1">
      <c r="A19" s="39" t="str">
        <f>_xlfn.IFERROR(INDEX(events,MATCH(A15,events_3,0))," - ")</f>
        <v> - </v>
      </c>
      <c r="B19" s="39"/>
      <c r="C19" s="39"/>
      <c r="D19" s="39"/>
      <c r="E19" s="39"/>
      <c r="F19" s="39"/>
      <c r="G19" s="39"/>
      <c r="H19" s="39"/>
      <c r="I19" s="39"/>
      <c r="J19" s="38"/>
      <c r="K19" s="38"/>
      <c r="L19" s="38"/>
      <c r="M19" s="38"/>
      <c r="N19" s="38"/>
      <c r="O19" s="38"/>
      <c r="P19" s="38"/>
      <c r="Q19" s="38"/>
      <c r="R19" s="38"/>
      <c r="S19" s="22"/>
      <c r="T19" s="22"/>
      <c r="U19" s="32" t="str">
        <f>_xlfn.IFERROR(INDEX(events,MATCH(U15,events_3,0))," - ")</f>
        <v> - </v>
      </c>
      <c r="V19" s="32"/>
      <c r="W19" s="32"/>
      <c r="X19" s="32"/>
      <c r="Y19" s="32"/>
      <c r="Z19" s="32"/>
      <c r="AA19" s="32"/>
      <c r="AB19" s="32"/>
      <c r="AC19" s="32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8:8" ht="15.75" customHeight="1">
      <c r="A20" s="39" t="str">
        <f>_xlfn.IFERROR(INDEX(events,MATCH(A15,events_4,0))," - ")</f>
        <v> - </v>
      </c>
      <c r="B20" s="39"/>
      <c r="C20" s="39"/>
      <c r="D20" s="39"/>
      <c r="E20" s="39"/>
      <c r="F20" s="39"/>
      <c r="G20" s="39"/>
      <c r="H20" s="39"/>
      <c r="I20" s="39"/>
      <c r="J20" s="38"/>
      <c r="K20" s="38"/>
      <c r="L20" s="38"/>
      <c r="M20" s="38"/>
      <c r="N20" s="38"/>
      <c r="O20" s="38"/>
      <c r="P20" s="38"/>
      <c r="Q20" s="38"/>
      <c r="R20" s="38"/>
      <c r="S20" s="22"/>
      <c r="T20" s="22"/>
      <c r="U20" s="32" t="str">
        <f>_xlfn.IFERROR(INDEX(events,MATCH(U15,events_4,0))," - ")</f>
        <v> - </v>
      </c>
      <c r="V20" s="32"/>
      <c r="W20" s="32"/>
      <c r="X20" s="32"/>
      <c r="Y20" s="32"/>
      <c r="Z20" s="32"/>
      <c r="AA20" s="32"/>
      <c r="AB20" s="32"/>
      <c r="AC20" s="32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8:8" ht="15.7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22"/>
      <c r="T21" s="22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8:8" ht="15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22"/>
      <c r="T22" s="22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8:8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2"/>
      <c r="T23" s="22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8:8" ht="15.75" customHeight="1">
      <c r="A24" s="23">
        <f>A15+1</f>
        <v>44577.0</v>
      </c>
      <c r="B24" s="23"/>
      <c r="C24" s="23"/>
      <c r="D24" s="23"/>
      <c r="E24" s="23"/>
      <c r="F24" s="23"/>
      <c r="G24" s="23"/>
      <c r="H24" s="23"/>
      <c r="I24" s="23"/>
      <c r="J24" s="24"/>
      <c r="K24" s="24"/>
      <c r="L24" s="24"/>
      <c r="M24" s="24"/>
      <c r="N24" s="24"/>
      <c r="O24" s="24"/>
      <c r="P24" s="24"/>
      <c r="Q24" s="24"/>
      <c r="R24" s="24"/>
      <c r="S24" s="22"/>
      <c r="T24" s="22"/>
      <c r="U24" s="23">
        <f>U15+1</f>
        <v>44581.0</v>
      </c>
      <c r="V24" s="23"/>
      <c r="W24" s="23"/>
      <c r="X24" s="23"/>
      <c r="Y24" s="23"/>
      <c r="Z24" s="23"/>
      <c r="AA24" s="23"/>
      <c r="AB24" s="23"/>
      <c r="AC24" s="23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8:8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4"/>
      <c r="K25" s="24"/>
      <c r="L25" s="24"/>
      <c r="M25" s="24"/>
      <c r="N25" s="24"/>
      <c r="O25" s="24"/>
      <c r="P25" s="24"/>
      <c r="Q25" s="24"/>
      <c r="R25" s="24"/>
      <c r="S25" s="22"/>
      <c r="T25" s="22"/>
      <c r="U25" s="23"/>
      <c r="V25" s="23"/>
      <c r="W25" s="23"/>
      <c r="X25" s="23"/>
      <c r="Y25" s="23"/>
      <c r="Z25" s="23"/>
      <c r="AA25" s="23"/>
      <c r="AB25" s="23"/>
      <c r="AC25" s="23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8:8" ht="15.75" customHeight="1">
      <c r="A26" s="32" t="str">
        <f>_xlfn.IFERROR(INDEX(events,MATCH(A24,events_1,0))," - ")</f>
        <v> - </v>
      </c>
      <c r="B26" s="32"/>
      <c r="C26" s="32"/>
      <c r="D26" s="32"/>
      <c r="E26" s="32"/>
      <c r="F26" s="32"/>
      <c r="G26" s="32"/>
      <c r="H26" s="32"/>
      <c r="I26" s="32"/>
      <c r="J26" s="24"/>
      <c r="K26" s="24"/>
      <c r="L26" s="24"/>
      <c r="M26" s="24"/>
      <c r="N26" s="24"/>
      <c r="O26" s="24"/>
      <c r="P26" s="24"/>
      <c r="Q26" s="24"/>
      <c r="R26" s="24"/>
      <c r="S26" s="22"/>
      <c r="T26" s="22"/>
      <c r="U26" s="32" t="str">
        <f>_xlfn.IFERROR(INDEX(events,MATCH(U24,events_1,0))," - ")</f>
        <v> - </v>
      </c>
      <c r="V26" s="32"/>
      <c r="W26" s="32"/>
      <c r="X26" s="32"/>
      <c r="Y26" s="32"/>
      <c r="Z26" s="32"/>
      <c r="AA26" s="32"/>
      <c r="AB26" s="32"/>
      <c r="AC26" s="32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8:8" ht="15.75" customHeight="1">
      <c r="A27" s="32" t="str">
        <f>_xlfn.IFERROR(INDEX(events,MATCH(A24,events_2,0))," - ")</f>
        <v> - </v>
      </c>
      <c r="B27" s="32"/>
      <c r="C27" s="32"/>
      <c r="D27" s="32"/>
      <c r="E27" s="32"/>
      <c r="F27" s="32"/>
      <c r="G27" s="32"/>
      <c r="H27" s="32"/>
      <c r="I27" s="32"/>
      <c r="J27" s="24"/>
      <c r="K27" s="24"/>
      <c r="L27" s="24"/>
      <c r="M27" s="24"/>
      <c r="N27" s="24"/>
      <c r="O27" s="24"/>
      <c r="P27" s="24"/>
      <c r="Q27" s="24"/>
      <c r="R27" s="24"/>
      <c r="S27" s="22"/>
      <c r="T27" s="22"/>
      <c r="U27" s="32" t="str">
        <f>_xlfn.IFERROR(INDEX(events,MATCH(U24,events_2,0))," - ")</f>
        <v> - </v>
      </c>
      <c r="V27" s="32"/>
      <c r="W27" s="32"/>
      <c r="X27" s="32"/>
      <c r="Y27" s="32"/>
      <c r="Z27" s="32"/>
      <c r="AA27" s="32"/>
      <c r="AB27" s="32"/>
      <c r="AC27" s="32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8:8" ht="15.75" customHeight="1">
      <c r="A28" s="32" t="str">
        <f>_xlfn.IFERROR(INDEX(events,MATCH(A24,events_3,0))," - ")</f>
        <v> - </v>
      </c>
      <c r="B28" s="32"/>
      <c r="C28" s="32"/>
      <c r="D28" s="32"/>
      <c r="E28" s="32"/>
      <c r="F28" s="32"/>
      <c r="G28" s="32"/>
      <c r="H28" s="32"/>
      <c r="I28" s="32"/>
      <c r="J28" s="24"/>
      <c r="K28" s="24"/>
      <c r="L28" s="24"/>
      <c r="M28" s="24"/>
      <c r="N28" s="24"/>
      <c r="O28" s="24"/>
      <c r="P28" s="24"/>
      <c r="Q28" s="24"/>
      <c r="R28" s="24"/>
      <c r="S28" s="22"/>
      <c r="T28" s="22"/>
      <c r="U28" s="32" t="str">
        <f>_xlfn.IFERROR(INDEX(events,MATCH(U24,events_3,0))," - ")</f>
        <v> - </v>
      </c>
      <c r="V28" s="32"/>
      <c r="W28" s="32"/>
      <c r="X28" s="32"/>
      <c r="Y28" s="32"/>
      <c r="Z28" s="32"/>
      <c r="AA28" s="32"/>
      <c r="AB28" s="32"/>
      <c r="AC28" s="32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8:8" ht="15.75" customHeight="1">
      <c r="A29" s="32" t="str">
        <f>_xlfn.IFERROR(INDEX(events,MATCH(A24,events_4,0))," - ")</f>
        <v> - </v>
      </c>
      <c r="B29" s="32"/>
      <c r="C29" s="32"/>
      <c r="D29" s="32"/>
      <c r="E29" s="32"/>
      <c r="F29" s="32"/>
      <c r="G29" s="32"/>
      <c r="H29" s="32"/>
      <c r="I29" s="32"/>
      <c r="J29" s="24"/>
      <c r="K29" s="24"/>
      <c r="L29" s="24"/>
      <c r="M29" s="24"/>
      <c r="N29" s="24"/>
      <c r="O29" s="24"/>
      <c r="P29" s="24"/>
      <c r="Q29" s="24"/>
      <c r="R29" s="24"/>
      <c r="S29" s="22"/>
      <c r="T29" s="22"/>
      <c r="U29" s="32" t="str">
        <f>_xlfn.IFERROR(INDEX(events,MATCH(U24,events_4,0))," - ")</f>
        <v> - </v>
      </c>
      <c r="V29" s="32"/>
      <c r="W29" s="32"/>
      <c r="X29" s="32"/>
      <c r="Y29" s="32"/>
      <c r="Z29" s="32"/>
      <c r="AA29" s="32"/>
      <c r="AB29" s="32"/>
      <c r="AC29" s="32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8:8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2"/>
      <c r="T30" s="22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8:8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2"/>
      <c r="T31" s="22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8:8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2"/>
      <c r="T32" s="22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8:8" ht="15.75" customHeight="1">
      <c r="A33" s="23">
        <f>A24+1</f>
        <v>44578.0</v>
      </c>
      <c r="B33" s="23"/>
      <c r="C33" s="23"/>
      <c r="D33" s="23"/>
      <c r="E33" s="23"/>
      <c r="F33" s="23"/>
      <c r="G33" s="23"/>
      <c r="H33" s="23"/>
      <c r="I33" s="23"/>
      <c r="J33" s="24"/>
      <c r="K33" s="24"/>
      <c r="L33" s="24"/>
      <c r="M33" s="24"/>
      <c r="N33" s="24"/>
      <c r="O33" s="24"/>
      <c r="P33" s="24"/>
      <c r="Q33" s="24"/>
      <c r="R33" s="24"/>
      <c r="S33" s="22"/>
      <c r="T33" s="22"/>
      <c r="U33" s="37">
        <f>U24+1</f>
        <v>44582.0</v>
      </c>
      <c r="V33" s="37"/>
      <c r="W33" s="37"/>
      <c r="X33" s="37"/>
      <c r="Y33" s="37"/>
      <c r="Z33" s="37"/>
      <c r="AA33" s="37"/>
      <c r="AB33" s="37"/>
      <c r="AC33" s="37"/>
      <c r="AD33" s="38"/>
      <c r="AE33" s="38"/>
      <c r="AF33" s="38"/>
      <c r="AG33" s="38"/>
      <c r="AH33" s="38"/>
      <c r="AI33" s="38"/>
      <c r="AJ33" s="38"/>
      <c r="AK33" s="38"/>
      <c r="AL33" s="38"/>
    </row>
    <row r="34" spans="8:8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4"/>
      <c r="K34" s="24"/>
      <c r="L34" s="24"/>
      <c r="M34" s="24"/>
      <c r="N34" s="24"/>
      <c r="O34" s="24"/>
      <c r="P34" s="24"/>
      <c r="Q34" s="24"/>
      <c r="R34" s="24"/>
      <c r="S34" s="22"/>
      <c r="T34" s="22"/>
      <c r="U34" s="37"/>
      <c r="V34" s="37"/>
      <c r="W34" s="37"/>
      <c r="X34" s="37"/>
      <c r="Y34" s="37"/>
      <c r="Z34" s="37"/>
      <c r="AA34" s="37"/>
      <c r="AB34" s="37"/>
      <c r="AC34" s="37"/>
      <c r="AD34" s="38"/>
      <c r="AE34" s="38"/>
      <c r="AF34" s="38"/>
      <c r="AG34" s="38"/>
      <c r="AH34" s="38"/>
      <c r="AI34" s="38"/>
      <c r="AJ34" s="38"/>
      <c r="AK34" s="38"/>
      <c r="AL34" s="38"/>
    </row>
    <row r="35" spans="8:8" ht="15.75" customHeight="1">
      <c r="A35" s="32" t="str">
        <f>_xlfn.IFERROR(INDEX(events,MATCH(A33,events_1,0))," - ")</f>
        <v>ML King Day</v>
      </c>
      <c r="B35" s="32"/>
      <c r="C35" s="32"/>
      <c r="D35" s="32"/>
      <c r="E35" s="32"/>
      <c r="F35" s="32"/>
      <c r="G35" s="32"/>
      <c r="H35" s="32"/>
      <c r="I35" s="32"/>
      <c r="J35" s="24"/>
      <c r="K35" s="24"/>
      <c r="L35" s="24"/>
      <c r="M35" s="24"/>
      <c r="N35" s="24"/>
      <c r="O35" s="24"/>
      <c r="P35" s="24"/>
      <c r="Q35" s="24"/>
      <c r="R35" s="24"/>
      <c r="S35" s="22"/>
      <c r="T35" s="22"/>
      <c r="U35" s="39" t="str">
        <f>_xlfn.IFERROR(INDEX(events,MATCH(U33,events_1,0))," - ")</f>
        <v> - </v>
      </c>
      <c r="V35" s="39"/>
      <c r="W35" s="39"/>
      <c r="X35" s="39"/>
      <c r="Y35" s="39"/>
      <c r="Z35" s="39"/>
      <c r="AA35" s="39"/>
      <c r="AB35" s="39"/>
      <c r="AC35" s="39"/>
      <c r="AD35" s="38"/>
      <c r="AE35" s="38"/>
      <c r="AF35" s="38"/>
      <c r="AG35" s="38"/>
      <c r="AH35" s="38"/>
      <c r="AI35" s="38"/>
      <c r="AJ35" s="38"/>
      <c r="AK35" s="38"/>
      <c r="AL35" s="38"/>
    </row>
    <row r="36" spans="8:8" ht="15.75" customHeight="1">
      <c r="A36" s="32" t="str">
        <f>_xlfn.IFERROR(INDEX(events,MATCH(A33,events_2,0))," - ")</f>
        <v> - </v>
      </c>
      <c r="B36" s="32"/>
      <c r="C36" s="32"/>
      <c r="D36" s="32"/>
      <c r="E36" s="32"/>
      <c r="F36" s="32"/>
      <c r="G36" s="32"/>
      <c r="H36" s="32"/>
      <c r="I36" s="32"/>
      <c r="J36" s="24"/>
      <c r="K36" s="24"/>
      <c r="L36" s="24"/>
      <c r="M36" s="24"/>
      <c r="N36" s="24"/>
      <c r="O36" s="24"/>
      <c r="P36" s="24"/>
      <c r="Q36" s="24"/>
      <c r="R36" s="24"/>
      <c r="S36" s="22"/>
      <c r="T36" s="22"/>
      <c r="U36" s="39" t="str">
        <f>_xlfn.IFERROR(INDEX(events,MATCH(U33,events_2,0))," - ")</f>
        <v> - </v>
      </c>
      <c r="V36" s="39"/>
      <c r="W36" s="39"/>
      <c r="X36" s="39"/>
      <c r="Y36" s="39"/>
      <c r="Z36" s="39"/>
      <c r="AA36" s="39"/>
      <c r="AB36" s="39"/>
      <c r="AC36" s="39"/>
      <c r="AD36" s="38"/>
      <c r="AE36" s="38"/>
      <c r="AF36" s="38"/>
      <c r="AG36" s="38"/>
      <c r="AH36" s="38"/>
      <c r="AI36" s="38"/>
      <c r="AJ36" s="38"/>
      <c r="AK36" s="38"/>
      <c r="AL36" s="38"/>
    </row>
    <row r="37" spans="8:8" ht="15.75" customHeight="1">
      <c r="A37" s="32" t="str">
        <f>_xlfn.IFERROR(INDEX(events,MATCH(A33,events_3,0))," - ")</f>
        <v> - </v>
      </c>
      <c r="B37" s="32"/>
      <c r="C37" s="32"/>
      <c r="D37" s="32"/>
      <c r="E37" s="32"/>
      <c r="F37" s="32"/>
      <c r="G37" s="32"/>
      <c r="H37" s="32"/>
      <c r="I37" s="32"/>
      <c r="J37" s="24"/>
      <c r="K37" s="24"/>
      <c r="L37" s="24"/>
      <c r="M37" s="24"/>
      <c r="N37" s="24"/>
      <c r="O37" s="24"/>
      <c r="P37" s="24"/>
      <c r="Q37" s="24"/>
      <c r="R37" s="24"/>
      <c r="S37" s="22"/>
      <c r="T37" s="22"/>
      <c r="U37" s="39" t="str">
        <f>_xlfn.IFERROR(INDEX(events,MATCH(U33,events_3,0))," - ")</f>
        <v> - </v>
      </c>
      <c r="V37" s="39"/>
      <c r="W37" s="39"/>
      <c r="X37" s="39"/>
      <c r="Y37" s="39"/>
      <c r="Z37" s="39"/>
      <c r="AA37" s="39"/>
      <c r="AB37" s="39"/>
      <c r="AC37" s="39"/>
      <c r="AD37" s="38"/>
      <c r="AE37" s="38"/>
      <c r="AF37" s="38"/>
      <c r="AG37" s="38"/>
      <c r="AH37" s="38"/>
      <c r="AI37" s="38"/>
      <c r="AJ37" s="38"/>
      <c r="AK37" s="38"/>
      <c r="AL37" s="38"/>
    </row>
    <row r="38" spans="8:8" ht="15.75" customHeight="1">
      <c r="A38" s="32" t="str">
        <f>_xlfn.IFERROR(INDEX(events,MATCH(A33,events_4,0))," - ")</f>
        <v> - </v>
      </c>
      <c r="B38" s="32"/>
      <c r="C38" s="32"/>
      <c r="D38" s="32"/>
      <c r="E38" s="32"/>
      <c r="F38" s="32"/>
      <c r="G38" s="32"/>
      <c r="H38" s="32"/>
      <c r="I38" s="32"/>
      <c r="J38" s="24"/>
      <c r="K38" s="24"/>
      <c r="L38" s="24"/>
      <c r="M38" s="24"/>
      <c r="N38" s="24"/>
      <c r="O38" s="24"/>
      <c r="P38" s="24"/>
      <c r="Q38" s="24"/>
      <c r="R38" s="24"/>
      <c r="S38" s="22"/>
      <c r="T38" s="22"/>
      <c r="U38" s="39" t="str">
        <f>_xlfn.IFERROR(INDEX(events,MATCH(U33,events_4,0))," - ")</f>
        <v> - </v>
      </c>
      <c r="V38" s="39"/>
      <c r="W38" s="39"/>
      <c r="X38" s="39"/>
      <c r="Y38" s="39"/>
      <c r="Z38" s="39"/>
      <c r="AA38" s="39"/>
      <c r="AB38" s="39"/>
      <c r="AC38" s="39"/>
      <c r="AD38" s="38"/>
      <c r="AE38" s="38"/>
      <c r="AF38" s="38"/>
      <c r="AG38" s="38"/>
      <c r="AH38" s="38"/>
      <c r="AI38" s="38"/>
      <c r="AJ38" s="38"/>
      <c r="AK38" s="38"/>
      <c r="AL38" s="38"/>
    </row>
    <row r="39" spans="8:8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2"/>
      <c r="T39" s="22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40" spans="8:8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2"/>
      <c r="T40" s="22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</row>
  </sheetData>
  <mergeCells count="45">
    <mergeCell ref="A38:I38"/>
    <mergeCell ref="U36:AC36"/>
    <mergeCell ref="A33:I34"/>
    <mergeCell ref="U37:AC37"/>
    <mergeCell ref="U35:AC35"/>
    <mergeCell ref="A2:I2"/>
    <mergeCell ref="U8:AC8"/>
    <mergeCell ref="A20:I20"/>
    <mergeCell ref="U18:AC18"/>
    <mergeCell ref="D4:I4"/>
    <mergeCell ref="M4:N4"/>
    <mergeCell ref="O8:R9"/>
    <mergeCell ref="J8:M9"/>
    <mergeCell ref="U6:AC7"/>
    <mergeCell ref="A27:I27"/>
    <mergeCell ref="U9:AC9"/>
    <mergeCell ref="A6:G6"/>
    <mergeCell ref="U27:AC27"/>
    <mergeCell ref="N8:N9"/>
    <mergeCell ref="A18:I18"/>
    <mergeCell ref="A28:I28"/>
    <mergeCell ref="A19:I19"/>
    <mergeCell ref="U28:AC28"/>
    <mergeCell ref="A29:I29"/>
    <mergeCell ref="U11:AC11"/>
    <mergeCell ref="A15:I16"/>
    <mergeCell ref="U15:AC16"/>
    <mergeCell ref="A17:I17"/>
    <mergeCell ref="U17:AC17"/>
    <mergeCell ref="U29:AC29"/>
    <mergeCell ref="A26:I26"/>
    <mergeCell ref="U20:AC20"/>
    <mergeCell ref="U26:AC26"/>
    <mergeCell ref="A24:I25"/>
    <mergeCell ref="U24:AC25"/>
    <mergeCell ref="U10:AC10"/>
    <mergeCell ref="AF1:AL1"/>
    <mergeCell ref="U19:AC19"/>
    <mergeCell ref="J6:R7"/>
    <mergeCell ref="AN1:AN4"/>
    <mergeCell ref="U33:AC34"/>
    <mergeCell ref="A37:I37"/>
    <mergeCell ref="U38:AC38"/>
    <mergeCell ref="A35:I35"/>
    <mergeCell ref="A36:I36"/>
  </mergeCells>
  <conditionalFormatting sqref="A8:G13">
    <cfRule type="cellIs" operator="between" priority="2" dxfId="6">
      <formula>$J$8</formula>
      <formula>$O$8</formula>
    </cfRule>
    <cfRule type="expression" priority="1" dxfId="7">
      <formula>MONTH(A8)&lt;&gt;MONTH($A$6)</formula>
    </cfRule>
    <cfRule type="expression" priority="3" stopIfTrue="1" dxfId="8">
      <formula>AND(NOT(A8=""),NOT(ISERROR(MATCH(A8,events_1,0))))</formula>
    </cfRule>
  </conditionalFormatting>
  <printOptions horizontalCentered="1"/>
  <pageMargins left="0.5" right="0.5" top="0.5" bottom="0.5" header="0.3" footer="0.3"/>
  <pageSetup paperSize="9" fitToWidth="0" fitToHeight="0" orientation="landscape"/>
  <headerFooter>
    <oddFooter>&amp;L&amp;8&amp;K01+046© 2021 Vertex42 LLC&amp;R&amp;8&amp;K01+046https://www.vertex42.com/calendars/weekly-planner.html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O40"/>
  <sheetViews>
    <sheetView workbookViewId="0" showGridLines="0">
      <selection activeCell="A2" sqref="A2:I2"/>
    </sheetView>
  </sheetViews>
  <sheetFormatPr defaultRowHeight="12.75" defaultColWidth="9"/>
  <cols>
    <col min="1" max="18" customWidth="1" width="3.4257812" style="1"/>
    <col min="19" max="20" customWidth="1" width="2.8554688" style="1"/>
    <col min="21" max="38" customWidth="1" width="3.4257812" style="1"/>
    <col min="39" max="39" customWidth="1" width="3.7109375" style="1"/>
    <col min="40" max="40" customWidth="1" width="41.85547" style="1"/>
    <col min="41" max="16384" customWidth="0" width="9.140625" style="1"/>
  </cols>
  <sheetData>
    <row r="1" spans="8:8" ht="24.75" customHeight="1">
      <c r="A1" s="2" t="s">
        <v>94</v>
      </c>
      <c r="B1" s="3"/>
      <c r="C1" s="3"/>
      <c r="D1" s="3"/>
      <c r="E1" s="3"/>
      <c r="F1" s="3"/>
      <c r="G1" s="3"/>
      <c r="H1" s="3"/>
      <c r="I1" s="3"/>
      <c r="J1" s="4"/>
      <c r="K1" s="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6"/>
      <c r="AG1" s="6"/>
      <c r="AH1" s="6"/>
      <c r="AI1" s="6"/>
      <c r="AJ1" s="6"/>
      <c r="AK1" s="6"/>
      <c r="AL1" s="6"/>
      <c r="AN1" s="7" t="s">
        <v>95</v>
      </c>
    </row>
    <row r="2" spans="8:8">
      <c r="A2" s="8"/>
      <c r="B2" s="8"/>
      <c r="C2" s="8"/>
      <c r="D2" s="8"/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10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1"/>
      <c r="AN2" s="7"/>
    </row>
    <row r="3" spans="8:8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N3" s="7"/>
    </row>
    <row r="4" spans="8:8">
      <c r="A4" s="9"/>
      <c r="B4" s="9"/>
      <c r="C4" s="12" t="s">
        <v>74</v>
      </c>
      <c r="D4" s="13">
        <f t="array" ref="D4">Week1!$D$4+7*(MID(CELL("filename",A1),FIND("]",CELL("filename",A1))+1,255)-1)</f>
        <v>44583.0</v>
      </c>
      <c r="E4" s="14"/>
      <c r="F4" s="14"/>
      <c r="G4" s="14"/>
      <c r="H4" s="14"/>
      <c r="I4" s="15"/>
      <c r="J4" s="9"/>
      <c r="K4" s="9"/>
      <c r="L4" s="12" t="s">
        <v>75</v>
      </c>
      <c r="M4" s="16">
        <v>1.0</v>
      </c>
      <c r="N4" s="17"/>
      <c r="O4" s="18" t="s">
        <v>80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N4" s="7"/>
    </row>
    <row r="5" spans="8:8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8:8" ht="15.75" customHeight="1">
      <c r="A6" s="20">
        <f>DATE(YEAR(J8),MONTH(J8),1)</f>
        <v>44562.0</v>
      </c>
      <c r="B6" s="20"/>
      <c r="C6" s="20"/>
      <c r="D6" s="20"/>
      <c r="E6" s="20"/>
      <c r="F6" s="20"/>
      <c r="G6" s="20"/>
      <c r="J6" s="21" t="s">
        <v>93</v>
      </c>
      <c r="K6" s="21"/>
      <c r="L6" s="21"/>
      <c r="M6" s="21"/>
      <c r="N6" s="21"/>
      <c r="O6" s="21"/>
      <c r="P6" s="21"/>
      <c r="Q6" s="21"/>
      <c r="R6" s="21"/>
      <c r="S6" s="22"/>
      <c r="T6" s="22"/>
      <c r="U6" s="23">
        <f>A33+1</f>
        <v>44586.0</v>
      </c>
      <c r="V6" s="23"/>
      <c r="W6" s="23"/>
      <c r="X6" s="23"/>
      <c r="Y6" s="23"/>
      <c r="Z6" s="23"/>
      <c r="AA6" s="23"/>
      <c r="AB6" s="23"/>
      <c r="AC6" s="23"/>
      <c r="AD6" s="24"/>
      <c r="AE6" s="24"/>
      <c r="AF6" s="24"/>
      <c r="AG6" s="24"/>
      <c r="AH6" s="24"/>
      <c r="AI6" s="24"/>
      <c r="AJ6" s="24"/>
      <c r="AK6" s="24"/>
      <c r="AL6" s="24"/>
      <c r="AN6" s="25"/>
    </row>
    <row r="7" spans="8:8" ht="15.75" customHeight="1">
      <c r="A7" s="26" t="str">
        <f>CHOOSE(1+MOD($M$4+1-2,7),"Su","M","Tu","W","Th","F","Sa")</f>
        <v>Su</v>
      </c>
      <c r="B7" s="26" t="str">
        <f>CHOOSE(1+MOD($M$4+2-2,7),"Su","M","Tu","W","Th","F","Sa")</f>
        <v>M</v>
      </c>
      <c r="C7" s="26" t="str">
        <f>CHOOSE(1+MOD($M$4+3-2,7),"Su","M","Tu","W","Th","F","Sa")</f>
        <v>Tu</v>
      </c>
      <c r="D7" s="26" t="str">
        <f>CHOOSE(1+MOD($M$4+4-2,7),"Su","M","Tu","W","Th","F","Sa")</f>
        <v>W</v>
      </c>
      <c r="E7" s="26" t="str">
        <f>CHOOSE(1+MOD($M$4+5-2,7),"Su","M","Tu","W","Th","F","Sa")</f>
        <v>Th</v>
      </c>
      <c r="F7" s="26" t="str">
        <f>CHOOSE(1+MOD($M$4+6-2,7),"Su","M","Tu","W","Th","F","Sa")</f>
        <v>F</v>
      </c>
      <c r="G7" s="26" t="str">
        <f>CHOOSE(1+MOD($M$4+7-2,7),"Su","M","Tu","W","Th","F","Sa")</f>
        <v>Sa</v>
      </c>
      <c r="J7" s="27"/>
      <c r="K7" s="27"/>
      <c r="L7" s="27"/>
      <c r="M7" s="27"/>
      <c r="N7" s="27"/>
      <c r="O7" s="27"/>
      <c r="P7" s="27"/>
      <c r="Q7" s="27"/>
      <c r="R7" s="27"/>
      <c r="S7" s="22"/>
      <c r="T7" s="22"/>
      <c r="U7" s="23"/>
      <c r="V7" s="23"/>
      <c r="W7" s="23"/>
      <c r="X7" s="23"/>
      <c r="Y7" s="23"/>
      <c r="Z7" s="23"/>
      <c r="AA7" s="23"/>
      <c r="AB7" s="23"/>
      <c r="AC7" s="23"/>
      <c r="AD7" s="24"/>
      <c r="AE7" s="24"/>
      <c r="AF7" s="24"/>
      <c r="AG7" s="24"/>
      <c r="AH7" s="24"/>
      <c r="AI7" s="24"/>
      <c r="AJ7" s="24"/>
      <c r="AK7" s="24"/>
      <c r="AL7" s="24"/>
      <c r="AN7" s="25"/>
    </row>
    <row r="8" spans="8:8" ht="15.75" customHeight="1">
      <c r="A8" s="28">
        <f>$A$6-(WEEKDAY($A$6,1)-($M$4-1))-IF((WEEKDAY($A$6,1)-($M$4-1))&lt;=0,7,0)+1</f>
        <v>44556.0</v>
      </c>
      <c r="B8" s="28">
        <f t="shared" si="0" ref="B8:B13">A8+1</f>
        <v>44557.0</v>
      </c>
      <c r="C8" s="28">
        <f t="shared" si="1" ref="C8:G13">B8+1</f>
        <v>44558.0</v>
      </c>
      <c r="D8" s="28">
        <f t="shared" si="1"/>
        <v>44559.0</v>
      </c>
      <c r="E8" s="28">
        <f t="shared" si="1"/>
        <v>44560.0</v>
      </c>
      <c r="F8" s="28">
        <f t="shared" si="1"/>
        <v>44561.0</v>
      </c>
      <c r="G8" s="28">
        <f t="shared" si="1"/>
        <v>44562.0</v>
      </c>
      <c r="J8" s="29">
        <f>D4</f>
        <v>44583.0</v>
      </c>
      <c r="K8" s="29"/>
      <c r="L8" s="29"/>
      <c r="M8" s="29"/>
      <c r="N8" s="30" t="s">
        <v>92</v>
      </c>
      <c r="O8" s="29">
        <f>J8+6</f>
        <v>44589.0</v>
      </c>
      <c r="P8" s="29"/>
      <c r="Q8" s="29"/>
      <c r="R8" s="29"/>
      <c r="S8" s="31"/>
      <c r="T8" s="22"/>
      <c r="U8" s="32" t="str">
        <f>_xlfn.IFERROR(INDEX(events,MATCH(U6,events_1,0))," - ")</f>
        <v> - </v>
      </c>
      <c r="V8" s="32"/>
      <c r="W8" s="32"/>
      <c r="X8" s="32"/>
      <c r="Y8" s="32"/>
      <c r="Z8" s="32"/>
      <c r="AA8" s="32"/>
      <c r="AB8" s="32"/>
      <c r="AC8" s="32"/>
      <c r="AD8" s="24"/>
      <c r="AE8" s="24"/>
      <c r="AF8" s="24"/>
      <c r="AG8" s="24"/>
      <c r="AH8" s="24"/>
      <c r="AI8" s="24"/>
      <c r="AJ8" s="24"/>
      <c r="AK8" s="24"/>
      <c r="AL8" s="24"/>
      <c r="AN8" s="25"/>
    </row>
    <row r="9" spans="8:8" ht="15.75" customHeight="1">
      <c r="A9" s="28">
        <f>G8+1</f>
        <v>44563.0</v>
      </c>
      <c r="B9" s="28">
        <f t="shared" si="0"/>
        <v>44564.0</v>
      </c>
      <c r="C9" s="28">
        <f t="shared" si="1"/>
        <v>44565.0</v>
      </c>
      <c r="D9" s="28">
        <f t="shared" si="1"/>
        <v>44566.0</v>
      </c>
      <c r="E9" s="28">
        <f t="shared" si="1"/>
        <v>44567.0</v>
      </c>
      <c r="F9" s="28">
        <f t="shared" si="1"/>
        <v>44568.0</v>
      </c>
      <c r="G9" s="28">
        <f t="shared" si="1"/>
        <v>44569.0</v>
      </c>
      <c r="J9" s="33"/>
      <c r="K9" s="33"/>
      <c r="L9" s="33"/>
      <c r="M9" s="33"/>
      <c r="N9" s="34"/>
      <c r="O9" s="33"/>
      <c r="P9" s="33"/>
      <c r="Q9" s="33"/>
      <c r="R9" s="33"/>
      <c r="S9" s="22"/>
      <c r="T9" s="22"/>
      <c r="U9" s="32" t="str">
        <f>_xlfn.IFERROR(INDEX(events,MATCH(U6,events_2,0))," - ")</f>
        <v> - </v>
      </c>
      <c r="V9" s="32"/>
      <c r="W9" s="32"/>
      <c r="X9" s="32"/>
      <c r="Y9" s="32"/>
      <c r="Z9" s="32"/>
      <c r="AA9" s="32"/>
      <c r="AB9" s="32"/>
      <c r="AC9" s="32"/>
      <c r="AD9" s="24"/>
      <c r="AE9" s="24"/>
      <c r="AF9" s="24"/>
      <c r="AG9" s="24"/>
      <c r="AH9" s="24"/>
      <c r="AI9" s="24"/>
      <c r="AJ9" s="24"/>
      <c r="AK9" s="24"/>
      <c r="AL9" s="24"/>
      <c r="AN9" s="25"/>
    </row>
    <row r="10" spans="8:8" ht="15.75" customHeight="1">
      <c r="A10" s="28">
        <f>G9+1</f>
        <v>44570.0</v>
      </c>
      <c r="B10" s="28">
        <f t="shared" si="0"/>
        <v>44571.0</v>
      </c>
      <c r="C10" s="28">
        <f t="shared" si="1"/>
        <v>44572.0</v>
      </c>
      <c r="D10" s="28">
        <f t="shared" si="1"/>
        <v>44573.0</v>
      </c>
      <c r="E10" s="28">
        <f t="shared" si="1"/>
        <v>44574.0</v>
      </c>
      <c r="F10" s="28">
        <f t="shared" si="1"/>
        <v>44575.0</v>
      </c>
      <c r="G10" s="28">
        <f t="shared" si="1"/>
        <v>44576.0</v>
      </c>
      <c r="J10" s="22"/>
      <c r="K10" s="22"/>
      <c r="L10" s="22"/>
      <c r="M10" s="22"/>
      <c r="N10" s="22"/>
      <c r="O10" s="22"/>
      <c r="P10" s="22"/>
      <c r="Q10" s="22"/>
      <c r="R10" s="35"/>
      <c r="S10" s="22"/>
      <c r="T10" s="22"/>
      <c r="U10" s="32" t="str">
        <f>_xlfn.IFERROR(INDEX(events,MATCH(U6,events_3,0))," - ")</f>
        <v> - </v>
      </c>
      <c r="V10" s="32"/>
      <c r="W10" s="32"/>
      <c r="X10" s="32"/>
      <c r="Y10" s="32"/>
      <c r="Z10" s="32"/>
      <c r="AA10" s="32"/>
      <c r="AB10" s="32"/>
      <c r="AC10" s="32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8:8" ht="15.75" customHeight="1">
      <c r="A11" s="28">
        <f>G10+1</f>
        <v>44577.0</v>
      </c>
      <c r="B11" s="28">
        <f t="shared" si="0"/>
        <v>44578.0</v>
      </c>
      <c r="C11" s="28">
        <f t="shared" si="1"/>
        <v>44579.0</v>
      </c>
      <c r="D11" s="28">
        <f t="shared" si="1"/>
        <v>44580.0</v>
      </c>
      <c r="E11" s="28">
        <f t="shared" si="1"/>
        <v>44581.0</v>
      </c>
      <c r="F11" s="28">
        <f t="shared" si="1"/>
        <v>44582.0</v>
      </c>
      <c r="G11" s="28">
        <f t="shared" si="1"/>
        <v>44583.0</v>
      </c>
      <c r="J11" s="36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2" t="str">
        <f>_xlfn.IFERROR(INDEX(events,MATCH(U6,events_4,0))," - ")</f>
        <v> - </v>
      </c>
      <c r="V11" s="32"/>
      <c r="W11" s="32"/>
      <c r="X11" s="32"/>
      <c r="Y11" s="32"/>
      <c r="Z11" s="32"/>
      <c r="AA11" s="32"/>
      <c r="AB11" s="32"/>
      <c r="AC11" s="32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8:8" ht="15.75" customHeight="1">
      <c r="A12" s="28">
        <f>G11+1</f>
        <v>44584.0</v>
      </c>
      <c r="B12" s="28">
        <f t="shared" si="0"/>
        <v>44585.0</v>
      </c>
      <c r="C12" s="28">
        <f t="shared" si="1"/>
        <v>44586.0</v>
      </c>
      <c r="D12" s="28">
        <f t="shared" si="1"/>
        <v>44587.0</v>
      </c>
      <c r="E12" s="28">
        <f t="shared" si="1"/>
        <v>44588.0</v>
      </c>
      <c r="F12" s="28">
        <f t="shared" si="1"/>
        <v>44589.0</v>
      </c>
      <c r="G12" s="28">
        <f t="shared" si="1"/>
        <v>44590.0</v>
      </c>
      <c r="H12" s="22"/>
      <c r="I12" s="22"/>
      <c r="J12" s="22"/>
      <c r="K12" s="22"/>
      <c r="S12" s="22"/>
      <c r="T12" s="22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8:8" ht="15.75" customHeight="1">
      <c r="A13" s="28">
        <f>G12+1</f>
        <v>44591.0</v>
      </c>
      <c r="B13" s="28">
        <f t="shared" si="0"/>
        <v>44592.0</v>
      </c>
      <c r="C13" s="28">
        <f t="shared" si="1"/>
        <v>44593.0</v>
      </c>
      <c r="D13" s="28">
        <f t="shared" si="1"/>
        <v>44594.0</v>
      </c>
      <c r="E13" s="28">
        <f t="shared" si="1"/>
        <v>44595.0</v>
      </c>
      <c r="F13" s="28">
        <f t="shared" si="1"/>
        <v>44596.0</v>
      </c>
      <c r="G13" s="28">
        <f t="shared" si="1"/>
        <v>44597.0</v>
      </c>
      <c r="H13" s="22"/>
      <c r="I13" s="22"/>
      <c r="J13" s="22"/>
      <c r="K13" s="22"/>
      <c r="S13" s="22"/>
      <c r="T13" s="22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8:8" ht="15.75" customHeight="1"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8:8" ht="15.75" customHeight="1">
      <c r="A15" s="37">
        <f>J8</f>
        <v>44583.0</v>
      </c>
      <c r="B15" s="37"/>
      <c r="C15" s="37"/>
      <c r="D15" s="37"/>
      <c r="E15" s="37"/>
      <c r="F15" s="37"/>
      <c r="G15" s="37"/>
      <c r="H15" s="37"/>
      <c r="I15" s="37"/>
      <c r="J15" s="38"/>
      <c r="K15" s="38"/>
      <c r="L15" s="38"/>
      <c r="M15" s="38"/>
      <c r="N15" s="38"/>
      <c r="O15" s="38"/>
      <c r="P15" s="38"/>
      <c r="Q15" s="38"/>
      <c r="R15" s="38"/>
      <c r="S15" s="22"/>
      <c r="T15" s="22"/>
      <c r="U15" s="23">
        <f>U6+1</f>
        <v>44587.0</v>
      </c>
      <c r="V15" s="23"/>
      <c r="W15" s="23"/>
      <c r="X15" s="23"/>
      <c r="Y15" s="23"/>
      <c r="Z15" s="23"/>
      <c r="AA15" s="23"/>
      <c r="AB15" s="23"/>
      <c r="AC15" s="23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8:8" ht="15.75" customHeight="1">
      <c r="A16" s="37"/>
      <c r="B16" s="37"/>
      <c r="C16" s="37"/>
      <c r="D16" s="37"/>
      <c r="E16" s="37"/>
      <c r="F16" s="37"/>
      <c r="G16" s="37"/>
      <c r="H16" s="37"/>
      <c r="I16" s="37"/>
      <c r="J16" s="38"/>
      <c r="K16" s="38"/>
      <c r="L16" s="38"/>
      <c r="M16" s="38"/>
      <c r="N16" s="38"/>
      <c r="O16" s="38"/>
      <c r="P16" s="38"/>
      <c r="Q16" s="38"/>
      <c r="R16" s="38"/>
      <c r="S16" s="22"/>
      <c r="T16" s="22"/>
      <c r="U16" s="23"/>
      <c r="V16" s="23"/>
      <c r="W16" s="23"/>
      <c r="X16" s="23"/>
      <c r="Y16" s="23"/>
      <c r="Z16" s="23"/>
      <c r="AA16" s="23"/>
      <c r="AB16" s="23"/>
      <c r="AC16" s="23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8:8" ht="15.75" customHeight="1">
      <c r="A17" s="39" t="str">
        <f>_xlfn.IFERROR(INDEX(events,MATCH(A15,events_1,0))," - ")</f>
        <v> - </v>
      </c>
      <c r="B17" s="39"/>
      <c r="C17" s="39"/>
      <c r="D17" s="39"/>
      <c r="E17" s="39"/>
      <c r="F17" s="39"/>
      <c r="G17" s="39"/>
      <c r="H17" s="39"/>
      <c r="I17" s="39"/>
      <c r="J17" s="38"/>
      <c r="K17" s="38"/>
      <c r="L17" s="38"/>
      <c r="M17" s="38"/>
      <c r="N17" s="38"/>
      <c r="O17" s="38"/>
      <c r="P17" s="38"/>
      <c r="Q17" s="38"/>
      <c r="R17" s="38"/>
      <c r="S17" s="22"/>
      <c r="T17" s="22"/>
      <c r="U17" s="32" t="str">
        <f>_xlfn.IFERROR(INDEX(events,MATCH(U15,events_1,0))," - ")</f>
        <v> - </v>
      </c>
      <c r="V17" s="32"/>
      <c r="W17" s="32"/>
      <c r="X17" s="32"/>
      <c r="Y17" s="32"/>
      <c r="Z17" s="32"/>
      <c r="AA17" s="32"/>
      <c r="AB17" s="32"/>
      <c r="AC17" s="32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8:8" ht="15.75" customHeight="1">
      <c r="A18" s="39" t="str">
        <f>_xlfn.IFERROR(INDEX(events,MATCH(A15,events_2,0))," - ")</f>
        <v> - </v>
      </c>
      <c r="B18" s="39"/>
      <c r="C18" s="39"/>
      <c r="D18" s="39"/>
      <c r="E18" s="39"/>
      <c r="F18" s="39"/>
      <c r="G18" s="39"/>
      <c r="H18" s="39"/>
      <c r="I18" s="39"/>
      <c r="J18" s="38"/>
      <c r="K18" s="38"/>
      <c r="L18" s="38"/>
      <c r="M18" s="38"/>
      <c r="N18" s="38"/>
      <c r="O18" s="38"/>
      <c r="P18" s="38"/>
      <c r="Q18" s="38"/>
      <c r="R18" s="38"/>
      <c r="S18" s="22"/>
      <c r="T18" s="22"/>
      <c r="U18" s="32" t="str">
        <f>_xlfn.IFERROR(INDEX(events,MATCH(U15,events_2,0))," - ")</f>
        <v> - </v>
      </c>
      <c r="V18" s="32"/>
      <c r="W18" s="32"/>
      <c r="X18" s="32"/>
      <c r="Y18" s="32"/>
      <c r="Z18" s="32"/>
      <c r="AA18" s="32"/>
      <c r="AB18" s="32"/>
      <c r="AC18" s="32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8:8" ht="15.75" customHeight="1">
      <c r="A19" s="39" t="str">
        <f>_xlfn.IFERROR(INDEX(events,MATCH(A15,events_3,0))," - ")</f>
        <v> - </v>
      </c>
      <c r="B19" s="39"/>
      <c r="C19" s="39"/>
      <c r="D19" s="39"/>
      <c r="E19" s="39"/>
      <c r="F19" s="39"/>
      <c r="G19" s="39"/>
      <c r="H19" s="39"/>
      <c r="I19" s="39"/>
      <c r="J19" s="38"/>
      <c r="K19" s="38"/>
      <c r="L19" s="38"/>
      <c r="M19" s="38"/>
      <c r="N19" s="38"/>
      <c r="O19" s="38"/>
      <c r="P19" s="38"/>
      <c r="Q19" s="38"/>
      <c r="R19" s="38"/>
      <c r="S19" s="22"/>
      <c r="T19" s="22"/>
      <c r="U19" s="32" t="str">
        <f>_xlfn.IFERROR(INDEX(events,MATCH(U15,events_3,0))," - ")</f>
        <v> - </v>
      </c>
      <c r="V19" s="32"/>
      <c r="W19" s="32"/>
      <c r="X19" s="32"/>
      <c r="Y19" s="32"/>
      <c r="Z19" s="32"/>
      <c r="AA19" s="32"/>
      <c r="AB19" s="32"/>
      <c r="AC19" s="32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8:8" ht="15.75" customHeight="1">
      <c r="A20" s="39" t="str">
        <f>_xlfn.IFERROR(INDEX(events,MATCH(A15,events_4,0))," - ")</f>
        <v> - </v>
      </c>
      <c r="B20" s="39"/>
      <c r="C20" s="39"/>
      <c r="D20" s="39"/>
      <c r="E20" s="39"/>
      <c r="F20" s="39"/>
      <c r="G20" s="39"/>
      <c r="H20" s="39"/>
      <c r="I20" s="39"/>
      <c r="J20" s="38"/>
      <c r="K20" s="38"/>
      <c r="L20" s="38"/>
      <c r="M20" s="38"/>
      <c r="N20" s="38"/>
      <c r="O20" s="38"/>
      <c r="P20" s="38"/>
      <c r="Q20" s="38"/>
      <c r="R20" s="38"/>
      <c r="S20" s="22"/>
      <c r="T20" s="22"/>
      <c r="U20" s="32" t="str">
        <f>_xlfn.IFERROR(INDEX(events,MATCH(U15,events_4,0))," - ")</f>
        <v> - </v>
      </c>
      <c r="V20" s="32"/>
      <c r="W20" s="32"/>
      <c r="X20" s="32"/>
      <c r="Y20" s="32"/>
      <c r="Z20" s="32"/>
      <c r="AA20" s="32"/>
      <c r="AB20" s="32"/>
      <c r="AC20" s="32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8:8" ht="15.7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22"/>
      <c r="T21" s="22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8:8" ht="15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22"/>
      <c r="T22" s="22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8:8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2"/>
      <c r="T23" s="22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8:8" ht="15.75" customHeight="1">
      <c r="A24" s="23">
        <f>A15+1</f>
        <v>44584.0</v>
      </c>
      <c r="B24" s="23"/>
      <c r="C24" s="23"/>
      <c r="D24" s="23"/>
      <c r="E24" s="23"/>
      <c r="F24" s="23"/>
      <c r="G24" s="23"/>
      <c r="H24" s="23"/>
      <c r="I24" s="23"/>
      <c r="J24" s="24"/>
      <c r="K24" s="24"/>
      <c r="L24" s="24"/>
      <c r="M24" s="24"/>
      <c r="N24" s="24"/>
      <c r="O24" s="24"/>
      <c r="P24" s="24"/>
      <c r="Q24" s="24"/>
      <c r="R24" s="24"/>
      <c r="S24" s="22"/>
      <c r="T24" s="22"/>
      <c r="U24" s="23">
        <f>U15+1</f>
        <v>44588.0</v>
      </c>
      <c r="V24" s="23"/>
      <c r="W24" s="23"/>
      <c r="X24" s="23"/>
      <c r="Y24" s="23"/>
      <c r="Z24" s="23"/>
      <c r="AA24" s="23"/>
      <c r="AB24" s="23"/>
      <c r="AC24" s="23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8:8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4"/>
      <c r="K25" s="24"/>
      <c r="L25" s="24"/>
      <c r="M25" s="24"/>
      <c r="N25" s="24"/>
      <c r="O25" s="24"/>
      <c r="P25" s="24"/>
      <c r="Q25" s="24"/>
      <c r="R25" s="24"/>
      <c r="S25" s="22"/>
      <c r="T25" s="22"/>
      <c r="U25" s="23"/>
      <c r="V25" s="23"/>
      <c r="W25" s="23"/>
      <c r="X25" s="23"/>
      <c r="Y25" s="23"/>
      <c r="Z25" s="23"/>
      <c r="AA25" s="23"/>
      <c r="AB25" s="23"/>
      <c r="AC25" s="23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8:8" ht="15.75" customHeight="1">
      <c r="A26" s="32" t="str">
        <f>_xlfn.IFERROR(INDEX(events,MATCH(A24,events_1,0))," - ")</f>
        <v> - </v>
      </c>
      <c r="B26" s="32"/>
      <c r="C26" s="32"/>
      <c r="D26" s="32"/>
      <c r="E26" s="32"/>
      <c r="F26" s="32"/>
      <c r="G26" s="32"/>
      <c r="H26" s="32"/>
      <c r="I26" s="32"/>
      <c r="J26" s="24"/>
      <c r="K26" s="24"/>
      <c r="L26" s="24"/>
      <c r="M26" s="24"/>
      <c r="N26" s="24"/>
      <c r="O26" s="24"/>
      <c r="P26" s="24"/>
      <c r="Q26" s="24"/>
      <c r="R26" s="24"/>
      <c r="S26" s="22"/>
      <c r="T26" s="22"/>
      <c r="U26" s="32" t="str">
        <f>_xlfn.IFERROR(INDEX(events,MATCH(U24,events_1,0))," - ")</f>
        <v> - </v>
      </c>
      <c r="V26" s="32"/>
      <c r="W26" s="32"/>
      <c r="X26" s="32"/>
      <c r="Y26" s="32"/>
      <c r="Z26" s="32"/>
      <c r="AA26" s="32"/>
      <c r="AB26" s="32"/>
      <c r="AC26" s="32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8:8" ht="15.75" customHeight="1">
      <c r="A27" s="32" t="str">
        <f>_xlfn.IFERROR(INDEX(events,MATCH(A24,events_2,0))," - ")</f>
        <v> - </v>
      </c>
      <c r="B27" s="32"/>
      <c r="C27" s="32"/>
      <c r="D27" s="32"/>
      <c r="E27" s="32"/>
      <c r="F27" s="32"/>
      <c r="G27" s="32"/>
      <c r="H27" s="32"/>
      <c r="I27" s="32"/>
      <c r="J27" s="24"/>
      <c r="K27" s="24"/>
      <c r="L27" s="24"/>
      <c r="M27" s="24"/>
      <c r="N27" s="24"/>
      <c r="O27" s="24"/>
      <c r="P27" s="24"/>
      <c r="Q27" s="24"/>
      <c r="R27" s="24"/>
      <c r="S27" s="22"/>
      <c r="T27" s="22"/>
      <c r="U27" s="32" t="str">
        <f>_xlfn.IFERROR(INDEX(events,MATCH(U24,events_2,0))," - ")</f>
        <v> - </v>
      </c>
      <c r="V27" s="32"/>
      <c r="W27" s="32"/>
      <c r="X27" s="32"/>
      <c r="Y27" s="32"/>
      <c r="Z27" s="32"/>
      <c r="AA27" s="32"/>
      <c r="AB27" s="32"/>
      <c r="AC27" s="32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8:8" ht="15.75" customHeight="1">
      <c r="A28" s="32" t="str">
        <f>_xlfn.IFERROR(INDEX(events,MATCH(A24,events_3,0))," - ")</f>
        <v> - </v>
      </c>
      <c r="B28" s="32"/>
      <c r="C28" s="32"/>
      <c r="D28" s="32"/>
      <c r="E28" s="32"/>
      <c r="F28" s="32"/>
      <c r="G28" s="32"/>
      <c r="H28" s="32"/>
      <c r="I28" s="32"/>
      <c r="J28" s="24"/>
      <c r="K28" s="24"/>
      <c r="L28" s="24"/>
      <c r="M28" s="24"/>
      <c r="N28" s="24"/>
      <c r="O28" s="24"/>
      <c r="P28" s="24"/>
      <c r="Q28" s="24"/>
      <c r="R28" s="24"/>
      <c r="S28" s="22"/>
      <c r="T28" s="22"/>
      <c r="U28" s="32" t="str">
        <f>_xlfn.IFERROR(INDEX(events,MATCH(U24,events_3,0))," - ")</f>
        <v> - </v>
      </c>
      <c r="V28" s="32"/>
      <c r="W28" s="32"/>
      <c r="X28" s="32"/>
      <c r="Y28" s="32"/>
      <c r="Z28" s="32"/>
      <c r="AA28" s="32"/>
      <c r="AB28" s="32"/>
      <c r="AC28" s="32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8:8" ht="15.75" customHeight="1">
      <c r="A29" s="32" t="str">
        <f>_xlfn.IFERROR(INDEX(events,MATCH(A24,events_4,0))," - ")</f>
        <v> - </v>
      </c>
      <c r="B29" s="32"/>
      <c r="C29" s="32"/>
      <c r="D29" s="32"/>
      <c r="E29" s="32"/>
      <c r="F29" s="32"/>
      <c r="G29" s="32"/>
      <c r="H29" s="32"/>
      <c r="I29" s="32"/>
      <c r="J29" s="24"/>
      <c r="K29" s="24"/>
      <c r="L29" s="24"/>
      <c r="M29" s="24"/>
      <c r="N29" s="24"/>
      <c r="O29" s="24"/>
      <c r="P29" s="24"/>
      <c r="Q29" s="24"/>
      <c r="R29" s="24"/>
      <c r="S29" s="22"/>
      <c r="T29" s="22"/>
      <c r="U29" s="32" t="str">
        <f>_xlfn.IFERROR(INDEX(events,MATCH(U24,events_4,0))," - ")</f>
        <v> - </v>
      </c>
      <c r="V29" s="32"/>
      <c r="W29" s="32"/>
      <c r="X29" s="32"/>
      <c r="Y29" s="32"/>
      <c r="Z29" s="32"/>
      <c r="AA29" s="32"/>
      <c r="AB29" s="32"/>
      <c r="AC29" s="32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8:8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2"/>
      <c r="T30" s="22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8:8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2"/>
      <c r="T31" s="22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8:8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2"/>
      <c r="T32" s="22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8:8" ht="15.75" customHeight="1">
      <c r="A33" s="23">
        <f>A24+1</f>
        <v>44585.0</v>
      </c>
      <c r="B33" s="23"/>
      <c r="C33" s="23"/>
      <c r="D33" s="23"/>
      <c r="E33" s="23"/>
      <c r="F33" s="23"/>
      <c r="G33" s="23"/>
      <c r="H33" s="23"/>
      <c r="I33" s="23"/>
      <c r="J33" s="24"/>
      <c r="K33" s="24"/>
      <c r="L33" s="24"/>
      <c r="M33" s="24"/>
      <c r="N33" s="24"/>
      <c r="O33" s="24"/>
      <c r="P33" s="24"/>
      <c r="Q33" s="24"/>
      <c r="R33" s="24"/>
      <c r="S33" s="22"/>
      <c r="T33" s="22"/>
      <c r="U33" s="37">
        <f>U24+1</f>
        <v>44589.0</v>
      </c>
      <c r="V33" s="37"/>
      <c r="W33" s="37"/>
      <c r="X33" s="37"/>
      <c r="Y33" s="37"/>
      <c r="Z33" s="37"/>
      <c r="AA33" s="37"/>
      <c r="AB33" s="37"/>
      <c r="AC33" s="37"/>
      <c r="AD33" s="38"/>
      <c r="AE33" s="38"/>
      <c r="AF33" s="38"/>
      <c r="AG33" s="38"/>
      <c r="AH33" s="38"/>
      <c r="AI33" s="38"/>
      <c r="AJ33" s="38"/>
      <c r="AK33" s="38"/>
      <c r="AL33" s="38"/>
    </row>
    <row r="34" spans="8:8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4"/>
      <c r="K34" s="24"/>
      <c r="L34" s="24"/>
      <c r="M34" s="24"/>
      <c r="N34" s="24"/>
      <c r="O34" s="24"/>
      <c r="P34" s="24"/>
      <c r="Q34" s="24"/>
      <c r="R34" s="24"/>
      <c r="S34" s="22"/>
      <c r="T34" s="22"/>
      <c r="U34" s="37"/>
      <c r="V34" s="37"/>
      <c r="W34" s="37"/>
      <c r="X34" s="37"/>
      <c r="Y34" s="37"/>
      <c r="Z34" s="37"/>
      <c r="AA34" s="37"/>
      <c r="AB34" s="37"/>
      <c r="AC34" s="37"/>
      <c r="AD34" s="38"/>
      <c r="AE34" s="38"/>
      <c r="AF34" s="38"/>
      <c r="AG34" s="38"/>
      <c r="AH34" s="38"/>
      <c r="AI34" s="38"/>
      <c r="AJ34" s="38"/>
      <c r="AK34" s="38"/>
      <c r="AL34" s="38"/>
    </row>
    <row r="35" spans="8:8" ht="15.75" customHeight="1">
      <c r="A35" s="32" t="str">
        <f>_xlfn.IFERROR(INDEX(events,MATCH(A33,events_1,0))," - ")</f>
        <v> - </v>
      </c>
      <c r="B35" s="32"/>
      <c r="C35" s="32"/>
      <c r="D35" s="32"/>
      <c r="E35" s="32"/>
      <c r="F35" s="32"/>
      <c r="G35" s="32"/>
      <c r="H35" s="32"/>
      <c r="I35" s="32"/>
      <c r="J35" s="24"/>
      <c r="K35" s="24"/>
      <c r="L35" s="24"/>
      <c r="M35" s="24"/>
      <c r="N35" s="24"/>
      <c r="O35" s="24"/>
      <c r="P35" s="24"/>
      <c r="Q35" s="24"/>
      <c r="R35" s="24"/>
      <c r="S35" s="22"/>
      <c r="T35" s="22"/>
      <c r="U35" s="39" t="str">
        <f>_xlfn.IFERROR(INDEX(events,MATCH(U33,events_1,0))," - ")</f>
        <v> - </v>
      </c>
      <c r="V35" s="39"/>
      <c r="W35" s="39"/>
      <c r="X35" s="39"/>
      <c r="Y35" s="39"/>
      <c r="Z35" s="39"/>
      <c r="AA35" s="39"/>
      <c r="AB35" s="39"/>
      <c r="AC35" s="39"/>
      <c r="AD35" s="38"/>
      <c r="AE35" s="38"/>
      <c r="AF35" s="38"/>
      <c r="AG35" s="38"/>
      <c r="AH35" s="38"/>
      <c r="AI35" s="38"/>
      <c r="AJ35" s="38"/>
      <c r="AK35" s="38"/>
      <c r="AL35" s="38"/>
    </row>
    <row r="36" spans="8:8" ht="15.75" customHeight="1">
      <c r="A36" s="32" t="str">
        <f>_xlfn.IFERROR(INDEX(events,MATCH(A33,events_2,0))," - ")</f>
        <v> - </v>
      </c>
      <c r="B36" s="32"/>
      <c r="C36" s="32"/>
      <c r="D36" s="32"/>
      <c r="E36" s="32"/>
      <c r="F36" s="32"/>
      <c r="G36" s="32"/>
      <c r="H36" s="32"/>
      <c r="I36" s="32"/>
      <c r="J36" s="24"/>
      <c r="K36" s="24"/>
      <c r="L36" s="24"/>
      <c r="M36" s="24"/>
      <c r="N36" s="24"/>
      <c r="O36" s="24"/>
      <c r="P36" s="24"/>
      <c r="Q36" s="24"/>
      <c r="R36" s="24"/>
      <c r="S36" s="22"/>
      <c r="T36" s="22"/>
      <c r="U36" s="39" t="str">
        <f>_xlfn.IFERROR(INDEX(events,MATCH(U33,events_2,0))," - ")</f>
        <v> - </v>
      </c>
      <c r="V36" s="39"/>
      <c r="W36" s="39"/>
      <c r="X36" s="39"/>
      <c r="Y36" s="39"/>
      <c r="Z36" s="39"/>
      <c r="AA36" s="39"/>
      <c r="AB36" s="39"/>
      <c r="AC36" s="39"/>
      <c r="AD36" s="38"/>
      <c r="AE36" s="38"/>
      <c r="AF36" s="38"/>
      <c r="AG36" s="38"/>
      <c r="AH36" s="38"/>
      <c r="AI36" s="38"/>
      <c r="AJ36" s="38"/>
      <c r="AK36" s="38"/>
      <c r="AL36" s="38"/>
    </row>
    <row r="37" spans="8:8" ht="15.75" customHeight="1">
      <c r="A37" s="32" t="str">
        <f>_xlfn.IFERROR(INDEX(events,MATCH(A33,events_3,0))," - ")</f>
        <v> - </v>
      </c>
      <c r="B37" s="32"/>
      <c r="C37" s="32"/>
      <c r="D37" s="32"/>
      <c r="E37" s="32"/>
      <c r="F37" s="32"/>
      <c r="G37" s="32"/>
      <c r="H37" s="32"/>
      <c r="I37" s="32"/>
      <c r="J37" s="24"/>
      <c r="K37" s="24"/>
      <c r="L37" s="24"/>
      <c r="M37" s="24"/>
      <c r="N37" s="24"/>
      <c r="O37" s="24"/>
      <c r="P37" s="24"/>
      <c r="Q37" s="24"/>
      <c r="R37" s="24"/>
      <c r="S37" s="22"/>
      <c r="T37" s="22"/>
      <c r="U37" s="39" t="str">
        <f>_xlfn.IFERROR(INDEX(events,MATCH(U33,events_3,0))," - ")</f>
        <v> - </v>
      </c>
      <c r="V37" s="39"/>
      <c r="W37" s="39"/>
      <c r="X37" s="39"/>
      <c r="Y37" s="39"/>
      <c r="Z37" s="39"/>
      <c r="AA37" s="39"/>
      <c r="AB37" s="39"/>
      <c r="AC37" s="39"/>
      <c r="AD37" s="38"/>
      <c r="AE37" s="38"/>
      <c r="AF37" s="38"/>
      <c r="AG37" s="38"/>
      <c r="AH37" s="38"/>
      <c r="AI37" s="38"/>
      <c r="AJ37" s="38"/>
      <c r="AK37" s="38"/>
      <c r="AL37" s="38"/>
    </row>
    <row r="38" spans="8:8" ht="15.75" customHeight="1">
      <c r="A38" s="32" t="str">
        <f>_xlfn.IFERROR(INDEX(events,MATCH(A33,events_4,0))," - ")</f>
        <v> - </v>
      </c>
      <c r="B38" s="32"/>
      <c r="C38" s="32"/>
      <c r="D38" s="32"/>
      <c r="E38" s="32"/>
      <c r="F38" s="32"/>
      <c r="G38" s="32"/>
      <c r="H38" s="32"/>
      <c r="I38" s="32"/>
      <c r="J38" s="24"/>
      <c r="K38" s="24"/>
      <c r="L38" s="24"/>
      <c r="M38" s="24"/>
      <c r="N38" s="24"/>
      <c r="O38" s="24"/>
      <c r="P38" s="24"/>
      <c r="Q38" s="24"/>
      <c r="R38" s="24"/>
      <c r="S38" s="22"/>
      <c r="T38" s="22"/>
      <c r="U38" s="39" t="str">
        <f>_xlfn.IFERROR(INDEX(events,MATCH(U33,events_4,0))," - ")</f>
        <v> - </v>
      </c>
      <c r="V38" s="39"/>
      <c r="W38" s="39"/>
      <c r="X38" s="39"/>
      <c r="Y38" s="39"/>
      <c r="Z38" s="39"/>
      <c r="AA38" s="39"/>
      <c r="AB38" s="39"/>
      <c r="AC38" s="39"/>
      <c r="AD38" s="38"/>
      <c r="AE38" s="38"/>
      <c r="AF38" s="38"/>
      <c r="AG38" s="38"/>
      <c r="AH38" s="38"/>
      <c r="AI38" s="38"/>
      <c r="AJ38" s="38"/>
      <c r="AK38" s="38"/>
      <c r="AL38" s="38"/>
    </row>
    <row r="39" spans="8:8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2"/>
      <c r="T39" s="22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40" spans="8:8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2"/>
      <c r="T40" s="22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</row>
  </sheetData>
  <mergeCells count="45">
    <mergeCell ref="A38:I38"/>
    <mergeCell ref="U36:AC36"/>
    <mergeCell ref="A33:I34"/>
    <mergeCell ref="U37:AC37"/>
    <mergeCell ref="U35:AC35"/>
    <mergeCell ref="A2:I2"/>
    <mergeCell ref="U8:AC8"/>
    <mergeCell ref="A20:I20"/>
    <mergeCell ref="U18:AC18"/>
    <mergeCell ref="D4:I4"/>
    <mergeCell ref="M4:N4"/>
    <mergeCell ref="O8:R9"/>
    <mergeCell ref="J8:M9"/>
    <mergeCell ref="U6:AC7"/>
    <mergeCell ref="A27:I27"/>
    <mergeCell ref="U9:AC9"/>
    <mergeCell ref="A6:G6"/>
    <mergeCell ref="U27:AC27"/>
    <mergeCell ref="N8:N9"/>
    <mergeCell ref="A18:I18"/>
    <mergeCell ref="A28:I28"/>
    <mergeCell ref="A19:I19"/>
    <mergeCell ref="U28:AC28"/>
    <mergeCell ref="A29:I29"/>
    <mergeCell ref="U11:AC11"/>
    <mergeCell ref="A15:I16"/>
    <mergeCell ref="U15:AC16"/>
    <mergeCell ref="A17:I17"/>
    <mergeCell ref="U17:AC17"/>
    <mergeCell ref="U29:AC29"/>
    <mergeCell ref="A26:I26"/>
    <mergeCell ref="U20:AC20"/>
    <mergeCell ref="U26:AC26"/>
    <mergeCell ref="A24:I25"/>
    <mergeCell ref="U24:AC25"/>
    <mergeCell ref="U10:AC10"/>
    <mergeCell ref="AF1:AL1"/>
    <mergeCell ref="U19:AC19"/>
    <mergeCell ref="J6:R7"/>
    <mergeCell ref="AN1:AN4"/>
    <mergeCell ref="U33:AC34"/>
    <mergeCell ref="A37:I37"/>
    <mergeCell ref="U38:AC38"/>
    <mergeCell ref="A35:I35"/>
    <mergeCell ref="A36:I36"/>
  </mergeCells>
  <conditionalFormatting sqref="A8:G13">
    <cfRule type="expression" priority="3" stopIfTrue="1" dxfId="9">
      <formula>AND(NOT(A8=""),NOT(ISERROR(MATCH(A8,events_1,0))))</formula>
    </cfRule>
    <cfRule type="cellIs" operator="between" priority="2" dxfId="10">
      <formula>$J$8</formula>
      <formula>$O$8</formula>
    </cfRule>
    <cfRule type="expression" priority="1" dxfId="11">
      <formula>MONTH(A8)&lt;&gt;MONTH($A$6)</formula>
    </cfRule>
  </conditionalFormatting>
  <printOptions horizontalCentered="1"/>
  <pageMargins left="0.5" right="0.5" top="0.5" bottom="0.5" header="0.3" footer="0.3"/>
  <pageSetup paperSize="9" fitToWidth="0" fitToHeight="0" orientation="landscape"/>
  <headerFooter>
    <oddFooter>&amp;L&amp;8&amp;K01+046© 2021 Vertex42 LLC&amp;R&amp;8&amp;K01+046https://www.vertex42.com/calendars/weekly-planner.html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AO40"/>
  <sheetViews>
    <sheetView workbookViewId="0" showGridLines="0">
      <selection activeCell="AJ3" sqref="AF1:AL3"/>
    </sheetView>
  </sheetViews>
  <sheetFormatPr defaultRowHeight="12.75" defaultColWidth="9"/>
  <cols>
    <col min="1" max="18" customWidth="1" width="3.4257812" style="1"/>
    <col min="19" max="20" customWidth="1" width="2.8554688" style="1"/>
    <col min="21" max="38" customWidth="1" width="3.4257812" style="1"/>
    <col min="39" max="39" customWidth="1" width="3.7109375" style="1"/>
    <col min="40" max="40" customWidth="1" width="41.85547" style="1"/>
    <col min="41" max="16384" customWidth="0" width="9.140625" style="1"/>
  </cols>
  <sheetData>
    <row r="1" spans="8:8" ht="24.75" customHeight="1">
      <c r="A1" s="2" t="s">
        <v>94</v>
      </c>
      <c r="B1" s="3"/>
      <c r="C1" s="3"/>
      <c r="D1" s="3"/>
      <c r="E1" s="3"/>
      <c r="F1" s="3"/>
      <c r="G1" s="3"/>
      <c r="H1" s="3"/>
      <c r="I1" s="3"/>
      <c r="J1" s="4"/>
      <c r="K1" s="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6"/>
      <c r="AG1" s="6"/>
      <c r="AH1" s="6"/>
      <c r="AI1" s="6"/>
      <c r="AJ1" s="6"/>
      <c r="AK1" s="6"/>
      <c r="AL1" s="6"/>
      <c r="AN1" s="7" t="s">
        <v>95</v>
      </c>
    </row>
    <row r="2" spans="8:8">
      <c r="A2" s="8"/>
      <c r="B2" s="8"/>
      <c r="C2" s="8"/>
      <c r="D2" s="8"/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10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1"/>
      <c r="AN2" s="7"/>
    </row>
    <row r="3" spans="8:8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N3" s="7"/>
    </row>
    <row r="4" spans="8:8">
      <c r="A4" s="9"/>
      <c r="B4" s="9"/>
      <c r="C4" s="12" t="s">
        <v>74</v>
      </c>
      <c r="D4" s="13">
        <f t="array" ref="D4">Week1!$D$4+7*(MID(CELL("filename",A1),FIND("]",CELL("filename",A1))+1,255)-1)</f>
        <v>44590.0</v>
      </c>
      <c r="E4" s="14"/>
      <c r="F4" s="14"/>
      <c r="G4" s="14"/>
      <c r="H4" s="14"/>
      <c r="I4" s="15"/>
      <c r="J4" s="9"/>
      <c r="K4" s="9"/>
      <c r="L4" s="12" t="s">
        <v>75</v>
      </c>
      <c r="M4" s="16">
        <v>1.0</v>
      </c>
      <c r="N4" s="17"/>
      <c r="O4" s="18" t="s">
        <v>80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N4" s="7"/>
    </row>
    <row r="5" spans="8:8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8:8" ht="15.75" customHeight="1">
      <c r="A6" s="20">
        <f>DATE(YEAR(J8),MONTH(J8),1)</f>
        <v>44562.0</v>
      </c>
      <c r="B6" s="20"/>
      <c r="C6" s="20"/>
      <c r="D6" s="20"/>
      <c r="E6" s="20"/>
      <c r="F6" s="20"/>
      <c r="G6" s="20"/>
      <c r="J6" s="21" t="s">
        <v>93</v>
      </c>
      <c r="K6" s="21"/>
      <c r="L6" s="21"/>
      <c r="M6" s="21"/>
      <c r="N6" s="21"/>
      <c r="O6" s="21"/>
      <c r="P6" s="21"/>
      <c r="Q6" s="21"/>
      <c r="R6" s="21"/>
      <c r="S6" s="22"/>
      <c r="T6" s="22"/>
      <c r="U6" s="23">
        <f>A33+1</f>
        <v>44593.0</v>
      </c>
      <c r="V6" s="23"/>
      <c r="W6" s="23"/>
      <c r="X6" s="23"/>
      <c r="Y6" s="23"/>
      <c r="Z6" s="23"/>
      <c r="AA6" s="23"/>
      <c r="AB6" s="23"/>
      <c r="AC6" s="23"/>
      <c r="AD6" s="24"/>
      <c r="AE6" s="24"/>
      <c r="AF6" s="24"/>
      <c r="AG6" s="24"/>
      <c r="AH6" s="24"/>
      <c r="AI6" s="24"/>
      <c r="AJ6" s="24"/>
      <c r="AK6" s="24"/>
      <c r="AL6" s="24"/>
      <c r="AN6" s="25"/>
    </row>
    <row r="7" spans="8:8" ht="15.75" customHeight="1">
      <c r="A7" s="26" t="str">
        <f>CHOOSE(1+MOD($M$4+1-2,7),"Su","M","Tu","W","Th","F","Sa")</f>
        <v>Su</v>
      </c>
      <c r="B7" s="26" t="str">
        <f>CHOOSE(1+MOD($M$4+2-2,7),"Su","M","Tu","W","Th","F","Sa")</f>
        <v>M</v>
      </c>
      <c r="C7" s="26" t="str">
        <f>CHOOSE(1+MOD($M$4+3-2,7),"Su","M","Tu","W","Th","F","Sa")</f>
        <v>Tu</v>
      </c>
      <c r="D7" s="26" t="str">
        <f>CHOOSE(1+MOD($M$4+4-2,7),"Su","M","Tu","W","Th","F","Sa")</f>
        <v>W</v>
      </c>
      <c r="E7" s="26" t="str">
        <f>CHOOSE(1+MOD($M$4+5-2,7),"Su","M","Tu","W","Th","F","Sa")</f>
        <v>Th</v>
      </c>
      <c r="F7" s="26" t="str">
        <f>CHOOSE(1+MOD($M$4+6-2,7),"Su","M","Tu","W","Th","F","Sa")</f>
        <v>F</v>
      </c>
      <c r="G7" s="26" t="str">
        <f>CHOOSE(1+MOD($M$4+7-2,7),"Su","M","Tu","W","Th","F","Sa")</f>
        <v>Sa</v>
      </c>
      <c r="J7" s="27"/>
      <c r="K7" s="27"/>
      <c r="L7" s="27"/>
      <c r="M7" s="27"/>
      <c r="N7" s="27"/>
      <c r="O7" s="27"/>
      <c r="P7" s="27"/>
      <c r="Q7" s="27"/>
      <c r="R7" s="27"/>
      <c r="S7" s="22"/>
      <c r="T7" s="22"/>
      <c r="U7" s="23"/>
      <c r="V7" s="23"/>
      <c r="W7" s="23"/>
      <c r="X7" s="23"/>
      <c r="Y7" s="23"/>
      <c r="Z7" s="23"/>
      <c r="AA7" s="23"/>
      <c r="AB7" s="23"/>
      <c r="AC7" s="23"/>
      <c r="AD7" s="24"/>
      <c r="AE7" s="24"/>
      <c r="AF7" s="24"/>
      <c r="AG7" s="24"/>
      <c r="AH7" s="24"/>
      <c r="AI7" s="24"/>
      <c r="AJ7" s="24"/>
      <c r="AK7" s="24"/>
      <c r="AL7" s="24"/>
      <c r="AN7" s="25"/>
    </row>
    <row r="8" spans="8:8" ht="15.75" customHeight="1">
      <c r="A8" s="28">
        <f>$A$6-(WEEKDAY($A$6,1)-($M$4-1))-IF((WEEKDAY($A$6,1)-($M$4-1))&lt;=0,7,0)+1</f>
        <v>44556.0</v>
      </c>
      <c r="B8" s="28">
        <f t="shared" si="0" ref="B8:B13">A8+1</f>
        <v>44557.0</v>
      </c>
      <c r="C8" s="28">
        <f t="shared" si="1" ref="C8:G13">B8+1</f>
        <v>44558.0</v>
      </c>
      <c r="D8" s="28">
        <f t="shared" si="1"/>
        <v>44559.0</v>
      </c>
      <c r="E8" s="28">
        <f t="shared" si="1"/>
        <v>44560.0</v>
      </c>
      <c r="F8" s="28">
        <f t="shared" si="1"/>
        <v>44561.0</v>
      </c>
      <c r="G8" s="28">
        <f t="shared" si="1"/>
        <v>44562.0</v>
      </c>
      <c r="J8" s="29">
        <f>D4</f>
        <v>44590.0</v>
      </c>
      <c r="K8" s="29"/>
      <c r="L8" s="29"/>
      <c r="M8" s="29"/>
      <c r="N8" s="30" t="s">
        <v>92</v>
      </c>
      <c r="O8" s="29">
        <f>J8+6</f>
        <v>44596.0</v>
      </c>
      <c r="P8" s="29"/>
      <c r="Q8" s="29"/>
      <c r="R8" s="29"/>
      <c r="S8" s="31"/>
      <c r="T8" s="22"/>
      <c r="U8" s="32" t="str">
        <f>_xlfn.IFERROR(INDEX(events,MATCH(U6,events_1,0))," - ")</f>
        <v>Chinese New  Year</v>
      </c>
      <c r="V8" s="32"/>
      <c r="W8" s="32"/>
      <c r="X8" s="32"/>
      <c r="Y8" s="32"/>
      <c r="Z8" s="32"/>
      <c r="AA8" s="32"/>
      <c r="AB8" s="32"/>
      <c r="AC8" s="32"/>
      <c r="AD8" s="24"/>
      <c r="AE8" s="24"/>
      <c r="AF8" s="24"/>
      <c r="AG8" s="24"/>
      <c r="AH8" s="24"/>
      <c r="AI8" s="24"/>
      <c r="AJ8" s="24"/>
      <c r="AK8" s="24"/>
      <c r="AL8" s="24"/>
      <c r="AN8" s="25"/>
    </row>
    <row r="9" spans="8:8" ht="15.75" customHeight="1">
      <c r="A9" s="28">
        <f>G8+1</f>
        <v>44563.0</v>
      </c>
      <c r="B9" s="28">
        <f t="shared" si="0"/>
        <v>44564.0</v>
      </c>
      <c r="C9" s="28">
        <f t="shared" si="1"/>
        <v>44565.0</v>
      </c>
      <c r="D9" s="28">
        <f t="shared" si="1"/>
        <v>44566.0</v>
      </c>
      <c r="E9" s="28">
        <f t="shared" si="1"/>
        <v>44567.0</v>
      </c>
      <c r="F9" s="28">
        <f t="shared" si="1"/>
        <v>44568.0</v>
      </c>
      <c r="G9" s="28">
        <f t="shared" si="1"/>
        <v>44569.0</v>
      </c>
      <c r="J9" s="33"/>
      <c r="K9" s="33"/>
      <c r="L9" s="33"/>
      <c r="M9" s="33"/>
      <c r="N9" s="34"/>
      <c r="O9" s="33"/>
      <c r="P9" s="33"/>
      <c r="Q9" s="33"/>
      <c r="R9" s="33"/>
      <c r="S9" s="22"/>
      <c r="T9" s="22"/>
      <c r="U9" s="32" t="str">
        <f>_xlfn.IFERROR(INDEX(events,MATCH(U6,events_2,0))," - ")</f>
        <v> - </v>
      </c>
      <c r="V9" s="32"/>
      <c r="W9" s="32"/>
      <c r="X9" s="32"/>
      <c r="Y9" s="32"/>
      <c r="Z9" s="32"/>
      <c r="AA9" s="32"/>
      <c r="AB9" s="32"/>
      <c r="AC9" s="32"/>
      <c r="AD9" s="24"/>
      <c r="AE9" s="24"/>
      <c r="AF9" s="24"/>
      <c r="AG9" s="24"/>
      <c r="AH9" s="24"/>
      <c r="AI9" s="24"/>
      <c r="AJ9" s="24"/>
      <c r="AK9" s="24"/>
      <c r="AL9" s="24"/>
      <c r="AN9" s="25"/>
    </row>
    <row r="10" spans="8:8" ht="15.75" customHeight="1">
      <c r="A10" s="28">
        <f>G9+1</f>
        <v>44570.0</v>
      </c>
      <c r="B10" s="28">
        <f t="shared" si="0"/>
        <v>44571.0</v>
      </c>
      <c r="C10" s="28">
        <f t="shared" si="1"/>
        <v>44572.0</v>
      </c>
      <c r="D10" s="28">
        <f t="shared" si="1"/>
        <v>44573.0</v>
      </c>
      <c r="E10" s="28">
        <f t="shared" si="1"/>
        <v>44574.0</v>
      </c>
      <c r="F10" s="28">
        <f t="shared" si="1"/>
        <v>44575.0</v>
      </c>
      <c r="G10" s="28">
        <f t="shared" si="1"/>
        <v>44576.0</v>
      </c>
      <c r="J10" s="22"/>
      <c r="K10" s="22"/>
      <c r="L10" s="22"/>
      <c r="M10" s="22"/>
      <c r="N10" s="22"/>
      <c r="O10" s="22"/>
      <c r="P10" s="22"/>
      <c r="Q10" s="22"/>
      <c r="R10" s="35"/>
      <c r="S10" s="22"/>
      <c r="T10" s="22"/>
      <c r="U10" s="32" t="str">
        <f>_xlfn.IFERROR(INDEX(events,MATCH(U6,events_3,0))," - ")</f>
        <v> - </v>
      </c>
      <c r="V10" s="32"/>
      <c r="W10" s="32"/>
      <c r="X10" s="32"/>
      <c r="Y10" s="32"/>
      <c r="Z10" s="32"/>
      <c r="AA10" s="32"/>
      <c r="AB10" s="32"/>
      <c r="AC10" s="32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8:8" ht="15.75" customHeight="1">
      <c r="A11" s="28">
        <f>G10+1</f>
        <v>44577.0</v>
      </c>
      <c r="B11" s="28">
        <f t="shared" si="0"/>
        <v>44578.0</v>
      </c>
      <c r="C11" s="28">
        <f t="shared" si="1"/>
        <v>44579.0</v>
      </c>
      <c r="D11" s="28">
        <f t="shared" si="1"/>
        <v>44580.0</v>
      </c>
      <c r="E11" s="28">
        <f t="shared" si="1"/>
        <v>44581.0</v>
      </c>
      <c r="F11" s="28">
        <f t="shared" si="1"/>
        <v>44582.0</v>
      </c>
      <c r="G11" s="28">
        <f t="shared" si="1"/>
        <v>44583.0</v>
      </c>
      <c r="J11" s="36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2" t="str">
        <f>_xlfn.IFERROR(INDEX(events,MATCH(U6,events_4,0))," - ")</f>
        <v> - </v>
      </c>
      <c r="V11" s="32"/>
      <c r="W11" s="32"/>
      <c r="X11" s="32"/>
      <c r="Y11" s="32"/>
      <c r="Z11" s="32"/>
      <c r="AA11" s="32"/>
      <c r="AB11" s="32"/>
      <c r="AC11" s="32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8:8" ht="15.75" customHeight="1">
      <c r="A12" s="28">
        <f>G11+1</f>
        <v>44584.0</v>
      </c>
      <c r="B12" s="28">
        <f t="shared" si="0"/>
        <v>44585.0</v>
      </c>
      <c r="C12" s="28">
        <f t="shared" si="1"/>
        <v>44586.0</v>
      </c>
      <c r="D12" s="28">
        <f t="shared" si="1"/>
        <v>44587.0</v>
      </c>
      <c r="E12" s="28">
        <f t="shared" si="1"/>
        <v>44588.0</v>
      </c>
      <c r="F12" s="28">
        <f t="shared" si="1"/>
        <v>44589.0</v>
      </c>
      <c r="G12" s="28">
        <f t="shared" si="1"/>
        <v>44590.0</v>
      </c>
      <c r="H12" s="22"/>
      <c r="I12" s="22"/>
      <c r="J12" s="22"/>
      <c r="K12" s="22"/>
      <c r="S12" s="22"/>
      <c r="T12" s="22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8:8" ht="15.75" customHeight="1">
      <c r="A13" s="28">
        <f>G12+1</f>
        <v>44591.0</v>
      </c>
      <c r="B13" s="28">
        <f t="shared" si="0"/>
        <v>44592.0</v>
      </c>
      <c r="C13" s="28">
        <f t="shared" si="1"/>
        <v>44593.0</v>
      </c>
      <c r="D13" s="28">
        <f t="shared" si="1"/>
        <v>44594.0</v>
      </c>
      <c r="E13" s="28">
        <f t="shared" si="1"/>
        <v>44595.0</v>
      </c>
      <c r="F13" s="28">
        <f t="shared" si="1"/>
        <v>44596.0</v>
      </c>
      <c r="G13" s="28">
        <f t="shared" si="1"/>
        <v>44597.0</v>
      </c>
      <c r="H13" s="22"/>
      <c r="I13" s="22"/>
      <c r="J13" s="22"/>
      <c r="K13" s="22"/>
      <c r="S13" s="22"/>
      <c r="T13" s="22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8:8" ht="15.75" customHeight="1"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8:8" ht="15.75" customHeight="1">
      <c r="A15" s="37">
        <f>J8</f>
        <v>44590.0</v>
      </c>
      <c r="B15" s="37"/>
      <c r="C15" s="37"/>
      <c r="D15" s="37"/>
      <c r="E15" s="37"/>
      <c r="F15" s="37"/>
      <c r="G15" s="37"/>
      <c r="H15" s="37"/>
      <c r="I15" s="37"/>
      <c r="J15" s="38"/>
      <c r="K15" s="38"/>
      <c r="L15" s="38"/>
      <c r="M15" s="38"/>
      <c r="N15" s="38"/>
      <c r="O15" s="38"/>
      <c r="P15" s="38"/>
      <c r="Q15" s="38"/>
      <c r="R15" s="38"/>
      <c r="S15" s="22"/>
      <c r="T15" s="22"/>
      <c r="U15" s="23">
        <f>U6+1</f>
        <v>44594.0</v>
      </c>
      <c r="V15" s="23"/>
      <c r="W15" s="23"/>
      <c r="X15" s="23"/>
      <c r="Y15" s="23"/>
      <c r="Z15" s="23"/>
      <c r="AA15" s="23"/>
      <c r="AB15" s="23"/>
      <c r="AC15" s="23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8:8" ht="15.75" customHeight="1">
      <c r="A16" s="37"/>
      <c r="B16" s="37"/>
      <c r="C16" s="37"/>
      <c r="D16" s="37"/>
      <c r="E16" s="37"/>
      <c r="F16" s="37"/>
      <c r="G16" s="37"/>
      <c r="H16" s="37"/>
      <c r="I16" s="37"/>
      <c r="J16" s="38"/>
      <c r="K16" s="38"/>
      <c r="L16" s="38"/>
      <c r="M16" s="38"/>
      <c r="N16" s="38"/>
      <c r="O16" s="38"/>
      <c r="P16" s="38"/>
      <c r="Q16" s="38"/>
      <c r="R16" s="38"/>
      <c r="S16" s="22"/>
      <c r="T16" s="22"/>
      <c r="U16" s="23"/>
      <c r="V16" s="23"/>
      <c r="W16" s="23"/>
      <c r="X16" s="23"/>
      <c r="Y16" s="23"/>
      <c r="Z16" s="23"/>
      <c r="AA16" s="23"/>
      <c r="AB16" s="23"/>
      <c r="AC16" s="23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8:8" ht="15.75" customHeight="1">
      <c r="A17" s="39" t="str">
        <f>_xlfn.IFERROR(INDEX(events,MATCH(A15,events_1,0))," - ")</f>
        <v> - </v>
      </c>
      <c r="B17" s="39"/>
      <c r="C17" s="39"/>
      <c r="D17" s="39"/>
      <c r="E17" s="39"/>
      <c r="F17" s="39"/>
      <c r="G17" s="39"/>
      <c r="H17" s="39"/>
      <c r="I17" s="39"/>
      <c r="J17" s="38"/>
      <c r="K17" s="38"/>
      <c r="L17" s="38"/>
      <c r="M17" s="38"/>
      <c r="N17" s="38"/>
      <c r="O17" s="38"/>
      <c r="P17" s="38"/>
      <c r="Q17" s="38"/>
      <c r="R17" s="38"/>
      <c r="S17" s="22"/>
      <c r="T17" s="22"/>
      <c r="U17" s="32" t="str">
        <f>_xlfn.IFERROR(INDEX(events,MATCH(U15,events_1,0))," - ")</f>
        <v>Groundhog Day</v>
      </c>
      <c r="V17" s="32"/>
      <c r="W17" s="32"/>
      <c r="X17" s="32"/>
      <c r="Y17" s="32"/>
      <c r="Z17" s="32"/>
      <c r="AA17" s="32"/>
      <c r="AB17" s="32"/>
      <c r="AC17" s="32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8:8" ht="15.75" customHeight="1">
      <c r="A18" s="39" t="str">
        <f>_xlfn.IFERROR(INDEX(events,MATCH(A15,events_2,0))," - ")</f>
        <v> - </v>
      </c>
      <c r="B18" s="39"/>
      <c r="C18" s="39"/>
      <c r="D18" s="39"/>
      <c r="E18" s="39"/>
      <c r="F18" s="39"/>
      <c r="G18" s="39"/>
      <c r="H18" s="39"/>
      <c r="I18" s="39"/>
      <c r="J18" s="38"/>
      <c r="K18" s="38"/>
      <c r="L18" s="38"/>
      <c r="M18" s="38"/>
      <c r="N18" s="38"/>
      <c r="O18" s="38"/>
      <c r="P18" s="38"/>
      <c r="Q18" s="38"/>
      <c r="R18" s="38"/>
      <c r="S18" s="22"/>
      <c r="T18" s="22"/>
      <c r="U18" s="32" t="str">
        <f>_xlfn.IFERROR(INDEX(events,MATCH(U15,events_2,0))," - ")</f>
        <v> - </v>
      </c>
      <c r="V18" s="32"/>
      <c r="W18" s="32"/>
      <c r="X18" s="32"/>
      <c r="Y18" s="32"/>
      <c r="Z18" s="32"/>
      <c r="AA18" s="32"/>
      <c r="AB18" s="32"/>
      <c r="AC18" s="32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8:8" ht="15.75" customHeight="1">
      <c r="A19" s="39" t="str">
        <f>_xlfn.IFERROR(INDEX(events,MATCH(A15,events_3,0))," - ")</f>
        <v> - </v>
      </c>
      <c r="B19" s="39"/>
      <c r="C19" s="39"/>
      <c r="D19" s="39"/>
      <c r="E19" s="39"/>
      <c r="F19" s="39"/>
      <c r="G19" s="39"/>
      <c r="H19" s="39"/>
      <c r="I19" s="39"/>
      <c r="J19" s="38"/>
      <c r="K19" s="38"/>
      <c r="L19" s="38"/>
      <c r="M19" s="38"/>
      <c r="N19" s="38"/>
      <c r="O19" s="38"/>
      <c r="P19" s="38"/>
      <c r="Q19" s="38"/>
      <c r="R19" s="38"/>
      <c r="S19" s="22"/>
      <c r="T19" s="22"/>
      <c r="U19" s="32" t="str">
        <f>_xlfn.IFERROR(INDEX(events,MATCH(U15,events_3,0))," - ")</f>
        <v> - </v>
      </c>
      <c r="V19" s="32"/>
      <c r="W19" s="32"/>
      <c r="X19" s="32"/>
      <c r="Y19" s="32"/>
      <c r="Z19" s="32"/>
      <c r="AA19" s="32"/>
      <c r="AB19" s="32"/>
      <c r="AC19" s="32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8:8" ht="15.75" customHeight="1">
      <c r="A20" s="39" t="str">
        <f>_xlfn.IFERROR(INDEX(events,MATCH(A15,events_4,0))," - ")</f>
        <v> - </v>
      </c>
      <c r="B20" s="39"/>
      <c r="C20" s="39"/>
      <c r="D20" s="39"/>
      <c r="E20" s="39"/>
      <c r="F20" s="39"/>
      <c r="G20" s="39"/>
      <c r="H20" s="39"/>
      <c r="I20" s="39"/>
      <c r="J20" s="38"/>
      <c r="K20" s="38"/>
      <c r="L20" s="38"/>
      <c r="M20" s="38"/>
      <c r="N20" s="38"/>
      <c r="O20" s="38"/>
      <c r="P20" s="38"/>
      <c r="Q20" s="38"/>
      <c r="R20" s="38"/>
      <c r="S20" s="22"/>
      <c r="T20" s="22"/>
      <c r="U20" s="32" t="str">
        <f>_xlfn.IFERROR(INDEX(events,MATCH(U15,events_4,0))," - ")</f>
        <v> - </v>
      </c>
      <c r="V20" s="32"/>
      <c r="W20" s="32"/>
      <c r="X20" s="32"/>
      <c r="Y20" s="32"/>
      <c r="Z20" s="32"/>
      <c r="AA20" s="32"/>
      <c r="AB20" s="32"/>
      <c r="AC20" s="32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8:8" ht="15.7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22"/>
      <c r="T21" s="22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8:8" ht="15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22"/>
      <c r="T22" s="22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8:8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2"/>
      <c r="T23" s="22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8:8" ht="15.75" customHeight="1">
      <c r="A24" s="23">
        <f>A15+1</f>
        <v>44591.0</v>
      </c>
      <c r="B24" s="23"/>
      <c r="C24" s="23"/>
      <c r="D24" s="23"/>
      <c r="E24" s="23"/>
      <c r="F24" s="23"/>
      <c r="G24" s="23"/>
      <c r="H24" s="23"/>
      <c r="I24" s="23"/>
      <c r="J24" s="24"/>
      <c r="K24" s="24"/>
      <c r="L24" s="24"/>
      <c r="M24" s="24"/>
      <c r="N24" s="24"/>
      <c r="O24" s="24"/>
      <c r="P24" s="24"/>
      <c r="Q24" s="24"/>
      <c r="R24" s="24"/>
      <c r="S24" s="22"/>
      <c r="T24" s="22"/>
      <c r="U24" s="23">
        <f>U15+1</f>
        <v>44595.0</v>
      </c>
      <c r="V24" s="23"/>
      <c r="W24" s="23"/>
      <c r="X24" s="23"/>
      <c r="Y24" s="23"/>
      <c r="Z24" s="23"/>
      <c r="AA24" s="23"/>
      <c r="AB24" s="23"/>
      <c r="AC24" s="23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8:8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4"/>
      <c r="K25" s="24"/>
      <c r="L25" s="24"/>
      <c r="M25" s="24"/>
      <c r="N25" s="24"/>
      <c r="O25" s="24"/>
      <c r="P25" s="24"/>
      <c r="Q25" s="24"/>
      <c r="R25" s="24"/>
      <c r="S25" s="22"/>
      <c r="T25" s="22"/>
      <c r="U25" s="23"/>
      <c r="V25" s="23"/>
      <c r="W25" s="23"/>
      <c r="X25" s="23"/>
      <c r="Y25" s="23"/>
      <c r="Z25" s="23"/>
      <c r="AA25" s="23"/>
      <c r="AB25" s="23"/>
      <c r="AC25" s="23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8:8" ht="15.75" customHeight="1">
      <c r="A26" s="32" t="str">
        <f>_xlfn.IFERROR(INDEX(events,MATCH(A24,events_1,0))," - ")</f>
        <v> - </v>
      </c>
      <c r="B26" s="32"/>
      <c r="C26" s="32"/>
      <c r="D26" s="32"/>
      <c r="E26" s="32"/>
      <c r="F26" s="32"/>
      <c r="G26" s="32"/>
      <c r="H26" s="32"/>
      <c r="I26" s="32"/>
      <c r="J26" s="24"/>
      <c r="K26" s="24"/>
      <c r="L26" s="24"/>
      <c r="M26" s="24"/>
      <c r="N26" s="24"/>
      <c r="O26" s="24"/>
      <c r="P26" s="24"/>
      <c r="Q26" s="24"/>
      <c r="R26" s="24"/>
      <c r="S26" s="22"/>
      <c r="T26" s="22"/>
      <c r="U26" s="32" t="str">
        <f>_xlfn.IFERROR(INDEX(events,MATCH(U24,events_1,0))," - ")</f>
        <v> - </v>
      </c>
      <c r="V26" s="32"/>
      <c r="W26" s="32"/>
      <c r="X26" s="32"/>
      <c r="Y26" s="32"/>
      <c r="Z26" s="32"/>
      <c r="AA26" s="32"/>
      <c r="AB26" s="32"/>
      <c r="AC26" s="32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8:8" ht="15.75" customHeight="1">
      <c r="A27" s="32" t="str">
        <f>_xlfn.IFERROR(INDEX(events,MATCH(A24,events_2,0))," - ")</f>
        <v> - </v>
      </c>
      <c r="B27" s="32"/>
      <c r="C27" s="32"/>
      <c r="D27" s="32"/>
      <c r="E27" s="32"/>
      <c r="F27" s="32"/>
      <c r="G27" s="32"/>
      <c r="H27" s="32"/>
      <c r="I27" s="32"/>
      <c r="J27" s="24"/>
      <c r="K27" s="24"/>
      <c r="L27" s="24"/>
      <c r="M27" s="24"/>
      <c r="N27" s="24"/>
      <c r="O27" s="24"/>
      <c r="P27" s="24"/>
      <c r="Q27" s="24"/>
      <c r="R27" s="24"/>
      <c r="S27" s="22"/>
      <c r="T27" s="22"/>
      <c r="U27" s="32" t="str">
        <f>_xlfn.IFERROR(INDEX(events,MATCH(U24,events_2,0))," - ")</f>
        <v> - </v>
      </c>
      <c r="V27" s="32"/>
      <c r="W27" s="32"/>
      <c r="X27" s="32"/>
      <c r="Y27" s="32"/>
      <c r="Z27" s="32"/>
      <c r="AA27" s="32"/>
      <c r="AB27" s="32"/>
      <c r="AC27" s="32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8:8" ht="15.75" customHeight="1">
      <c r="A28" s="32" t="str">
        <f>_xlfn.IFERROR(INDEX(events,MATCH(A24,events_3,0))," - ")</f>
        <v> - </v>
      </c>
      <c r="B28" s="32"/>
      <c r="C28" s="32"/>
      <c r="D28" s="32"/>
      <c r="E28" s="32"/>
      <c r="F28" s="32"/>
      <c r="G28" s="32"/>
      <c r="H28" s="32"/>
      <c r="I28" s="32"/>
      <c r="J28" s="24"/>
      <c r="K28" s="24"/>
      <c r="L28" s="24"/>
      <c r="M28" s="24"/>
      <c r="N28" s="24"/>
      <c r="O28" s="24"/>
      <c r="P28" s="24"/>
      <c r="Q28" s="24"/>
      <c r="R28" s="24"/>
      <c r="S28" s="22"/>
      <c r="T28" s="22"/>
      <c r="U28" s="32" t="str">
        <f>_xlfn.IFERROR(INDEX(events,MATCH(U24,events_3,0))," - ")</f>
        <v> - </v>
      </c>
      <c r="V28" s="32"/>
      <c r="W28" s="32"/>
      <c r="X28" s="32"/>
      <c r="Y28" s="32"/>
      <c r="Z28" s="32"/>
      <c r="AA28" s="32"/>
      <c r="AB28" s="32"/>
      <c r="AC28" s="32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8:8" ht="15.75" customHeight="1">
      <c r="A29" s="32" t="str">
        <f>_xlfn.IFERROR(INDEX(events,MATCH(A24,events_4,0))," - ")</f>
        <v> - </v>
      </c>
      <c r="B29" s="32"/>
      <c r="C29" s="32"/>
      <c r="D29" s="32"/>
      <c r="E29" s="32"/>
      <c r="F29" s="32"/>
      <c r="G29" s="32"/>
      <c r="H29" s="32"/>
      <c r="I29" s="32"/>
      <c r="J29" s="24"/>
      <c r="K29" s="24"/>
      <c r="L29" s="24"/>
      <c r="M29" s="24"/>
      <c r="N29" s="24"/>
      <c r="O29" s="24"/>
      <c r="P29" s="24"/>
      <c r="Q29" s="24"/>
      <c r="R29" s="24"/>
      <c r="S29" s="22"/>
      <c r="T29" s="22"/>
      <c r="U29" s="32" t="str">
        <f>_xlfn.IFERROR(INDEX(events,MATCH(U24,events_4,0))," - ")</f>
        <v> - </v>
      </c>
      <c r="V29" s="32"/>
      <c r="W29" s="32"/>
      <c r="X29" s="32"/>
      <c r="Y29" s="32"/>
      <c r="Z29" s="32"/>
      <c r="AA29" s="32"/>
      <c r="AB29" s="32"/>
      <c r="AC29" s="32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8:8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2"/>
      <c r="T30" s="22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8:8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2"/>
      <c r="T31" s="22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8:8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2"/>
      <c r="T32" s="22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8:8" ht="15.75" customHeight="1">
      <c r="A33" s="23">
        <f>A24+1</f>
        <v>44592.0</v>
      </c>
      <c r="B33" s="23"/>
      <c r="C33" s="23"/>
      <c r="D33" s="23"/>
      <c r="E33" s="23"/>
      <c r="F33" s="23"/>
      <c r="G33" s="23"/>
      <c r="H33" s="23"/>
      <c r="I33" s="23"/>
      <c r="J33" s="24"/>
      <c r="K33" s="24"/>
      <c r="L33" s="24"/>
      <c r="M33" s="24"/>
      <c r="N33" s="24"/>
      <c r="O33" s="24"/>
      <c r="P33" s="24"/>
      <c r="Q33" s="24"/>
      <c r="R33" s="24"/>
      <c r="S33" s="22"/>
      <c r="T33" s="22"/>
      <c r="U33" s="37">
        <f>U24+1</f>
        <v>44596.0</v>
      </c>
      <c r="V33" s="37"/>
      <c r="W33" s="37"/>
      <c r="X33" s="37"/>
      <c r="Y33" s="37"/>
      <c r="Z33" s="37"/>
      <c r="AA33" s="37"/>
      <c r="AB33" s="37"/>
      <c r="AC33" s="37"/>
      <c r="AD33" s="38"/>
      <c r="AE33" s="38"/>
      <c r="AF33" s="38"/>
      <c r="AG33" s="38"/>
      <c r="AH33" s="38"/>
      <c r="AI33" s="38"/>
      <c r="AJ33" s="38"/>
      <c r="AK33" s="38"/>
      <c r="AL33" s="38"/>
    </row>
    <row r="34" spans="8:8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4"/>
      <c r="K34" s="24"/>
      <c r="L34" s="24"/>
      <c r="M34" s="24"/>
      <c r="N34" s="24"/>
      <c r="O34" s="24"/>
      <c r="P34" s="24"/>
      <c r="Q34" s="24"/>
      <c r="R34" s="24"/>
      <c r="S34" s="22"/>
      <c r="T34" s="22"/>
      <c r="U34" s="37"/>
      <c r="V34" s="37"/>
      <c r="W34" s="37"/>
      <c r="X34" s="37"/>
      <c r="Y34" s="37"/>
      <c r="Z34" s="37"/>
      <c r="AA34" s="37"/>
      <c r="AB34" s="37"/>
      <c r="AC34" s="37"/>
      <c r="AD34" s="38"/>
      <c r="AE34" s="38"/>
      <c r="AF34" s="38"/>
      <c r="AG34" s="38"/>
      <c r="AH34" s="38"/>
      <c r="AI34" s="38"/>
      <c r="AJ34" s="38"/>
      <c r="AK34" s="38"/>
      <c r="AL34" s="38"/>
    </row>
    <row r="35" spans="8:8" ht="15.75" customHeight="1">
      <c r="A35" s="32" t="str">
        <f>_xlfn.IFERROR(INDEX(events,MATCH(A33,events_1,0))," - ")</f>
        <v> - </v>
      </c>
      <c r="B35" s="32"/>
      <c r="C35" s="32"/>
      <c r="D35" s="32"/>
      <c r="E35" s="32"/>
      <c r="F35" s="32"/>
      <c r="G35" s="32"/>
      <c r="H35" s="32"/>
      <c r="I35" s="32"/>
      <c r="J35" s="24"/>
      <c r="K35" s="24"/>
      <c r="L35" s="24"/>
      <c r="M35" s="24"/>
      <c r="N35" s="24"/>
      <c r="O35" s="24"/>
      <c r="P35" s="24"/>
      <c r="Q35" s="24"/>
      <c r="R35" s="24"/>
      <c r="S35" s="22"/>
      <c r="T35" s="22"/>
      <c r="U35" s="39" t="str">
        <f>_xlfn.IFERROR(INDEX(events,MATCH(U33,events_1,0))," - ")</f>
        <v> - </v>
      </c>
      <c r="V35" s="39"/>
      <c r="W35" s="39"/>
      <c r="X35" s="39"/>
      <c r="Y35" s="39"/>
      <c r="Z35" s="39"/>
      <c r="AA35" s="39"/>
      <c r="AB35" s="39"/>
      <c r="AC35" s="39"/>
      <c r="AD35" s="38"/>
      <c r="AE35" s="38"/>
      <c r="AF35" s="38"/>
      <c r="AG35" s="38"/>
      <c r="AH35" s="38"/>
      <c r="AI35" s="38"/>
      <c r="AJ35" s="38"/>
      <c r="AK35" s="38"/>
      <c r="AL35" s="38"/>
    </row>
    <row r="36" spans="8:8" ht="15.75" customHeight="1">
      <c r="A36" s="32" t="str">
        <f>_xlfn.IFERROR(INDEX(events,MATCH(A33,events_2,0))," - ")</f>
        <v> - </v>
      </c>
      <c r="B36" s="32"/>
      <c r="C36" s="32"/>
      <c r="D36" s="32"/>
      <c r="E36" s="32"/>
      <c r="F36" s="32"/>
      <c r="G36" s="32"/>
      <c r="H36" s="32"/>
      <c r="I36" s="32"/>
      <c r="J36" s="24"/>
      <c r="K36" s="24"/>
      <c r="L36" s="24"/>
      <c r="M36" s="24"/>
      <c r="N36" s="24"/>
      <c r="O36" s="24"/>
      <c r="P36" s="24"/>
      <c r="Q36" s="24"/>
      <c r="R36" s="24"/>
      <c r="S36" s="22"/>
      <c r="T36" s="22"/>
      <c r="U36" s="39" t="str">
        <f>_xlfn.IFERROR(INDEX(events,MATCH(U33,events_2,0))," - ")</f>
        <v> - </v>
      </c>
      <c r="V36" s="39"/>
      <c r="W36" s="39"/>
      <c r="X36" s="39"/>
      <c r="Y36" s="39"/>
      <c r="Z36" s="39"/>
      <c r="AA36" s="39"/>
      <c r="AB36" s="39"/>
      <c r="AC36" s="39"/>
      <c r="AD36" s="38"/>
      <c r="AE36" s="38"/>
      <c r="AF36" s="38"/>
      <c r="AG36" s="38"/>
      <c r="AH36" s="38"/>
      <c r="AI36" s="38"/>
      <c r="AJ36" s="38"/>
      <c r="AK36" s="38"/>
      <c r="AL36" s="38"/>
    </row>
    <row r="37" spans="8:8" ht="15.75" customHeight="1">
      <c r="A37" s="32" t="str">
        <f>_xlfn.IFERROR(INDEX(events,MATCH(A33,events_3,0))," - ")</f>
        <v> - </v>
      </c>
      <c r="B37" s="32"/>
      <c r="C37" s="32"/>
      <c r="D37" s="32"/>
      <c r="E37" s="32"/>
      <c r="F37" s="32"/>
      <c r="G37" s="32"/>
      <c r="H37" s="32"/>
      <c r="I37" s="32"/>
      <c r="J37" s="24"/>
      <c r="K37" s="24"/>
      <c r="L37" s="24"/>
      <c r="M37" s="24"/>
      <c r="N37" s="24"/>
      <c r="O37" s="24"/>
      <c r="P37" s="24"/>
      <c r="Q37" s="24"/>
      <c r="R37" s="24"/>
      <c r="S37" s="22"/>
      <c r="T37" s="22"/>
      <c r="U37" s="39" t="str">
        <f>_xlfn.IFERROR(INDEX(events,MATCH(U33,events_3,0))," - ")</f>
        <v> - </v>
      </c>
      <c r="V37" s="39"/>
      <c r="W37" s="39"/>
      <c r="X37" s="39"/>
      <c r="Y37" s="39"/>
      <c r="Z37" s="39"/>
      <c r="AA37" s="39"/>
      <c r="AB37" s="39"/>
      <c r="AC37" s="39"/>
      <c r="AD37" s="38"/>
      <c r="AE37" s="38"/>
      <c r="AF37" s="38"/>
      <c r="AG37" s="38"/>
      <c r="AH37" s="38"/>
      <c r="AI37" s="38"/>
      <c r="AJ37" s="38"/>
      <c r="AK37" s="38"/>
      <c r="AL37" s="38"/>
    </row>
    <row r="38" spans="8:8" ht="15.75" customHeight="1">
      <c r="A38" s="32" t="str">
        <f>_xlfn.IFERROR(INDEX(events,MATCH(A33,events_4,0))," - ")</f>
        <v> - </v>
      </c>
      <c r="B38" s="32"/>
      <c r="C38" s="32"/>
      <c r="D38" s="32"/>
      <c r="E38" s="32"/>
      <c r="F38" s="32"/>
      <c r="G38" s="32"/>
      <c r="H38" s="32"/>
      <c r="I38" s="32"/>
      <c r="J38" s="24"/>
      <c r="K38" s="24"/>
      <c r="L38" s="24"/>
      <c r="M38" s="24"/>
      <c r="N38" s="24"/>
      <c r="O38" s="24"/>
      <c r="P38" s="24"/>
      <c r="Q38" s="24"/>
      <c r="R38" s="24"/>
      <c r="S38" s="22"/>
      <c r="T38" s="22"/>
      <c r="U38" s="39" t="str">
        <f>_xlfn.IFERROR(INDEX(events,MATCH(U33,events_4,0))," - ")</f>
        <v> - </v>
      </c>
      <c r="V38" s="39"/>
      <c r="W38" s="39"/>
      <c r="X38" s="39"/>
      <c r="Y38" s="39"/>
      <c r="Z38" s="39"/>
      <c r="AA38" s="39"/>
      <c r="AB38" s="39"/>
      <c r="AC38" s="39"/>
      <c r="AD38" s="38"/>
      <c r="AE38" s="38"/>
      <c r="AF38" s="38"/>
      <c r="AG38" s="38"/>
      <c r="AH38" s="38"/>
      <c r="AI38" s="38"/>
      <c r="AJ38" s="38"/>
      <c r="AK38" s="38"/>
      <c r="AL38" s="38"/>
    </row>
    <row r="39" spans="8:8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2"/>
      <c r="T39" s="22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40" spans="8:8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2"/>
      <c r="T40" s="22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</row>
  </sheetData>
  <mergeCells count="45">
    <mergeCell ref="A38:I38"/>
    <mergeCell ref="U36:AC36"/>
    <mergeCell ref="A33:I34"/>
    <mergeCell ref="U37:AC37"/>
    <mergeCell ref="U35:AC35"/>
    <mergeCell ref="A2:I2"/>
    <mergeCell ref="U8:AC8"/>
    <mergeCell ref="A20:I20"/>
    <mergeCell ref="U18:AC18"/>
    <mergeCell ref="D4:I4"/>
    <mergeCell ref="M4:N4"/>
    <mergeCell ref="O8:R9"/>
    <mergeCell ref="J8:M9"/>
    <mergeCell ref="U6:AC7"/>
    <mergeCell ref="A27:I27"/>
    <mergeCell ref="U9:AC9"/>
    <mergeCell ref="A6:G6"/>
    <mergeCell ref="U27:AC27"/>
    <mergeCell ref="N8:N9"/>
    <mergeCell ref="A18:I18"/>
    <mergeCell ref="A28:I28"/>
    <mergeCell ref="A19:I19"/>
    <mergeCell ref="U28:AC28"/>
    <mergeCell ref="A29:I29"/>
    <mergeCell ref="U11:AC11"/>
    <mergeCell ref="A15:I16"/>
    <mergeCell ref="U15:AC16"/>
    <mergeCell ref="A17:I17"/>
    <mergeCell ref="U17:AC17"/>
    <mergeCell ref="U29:AC29"/>
    <mergeCell ref="A26:I26"/>
    <mergeCell ref="U20:AC20"/>
    <mergeCell ref="U26:AC26"/>
    <mergeCell ref="A24:I25"/>
    <mergeCell ref="U24:AC25"/>
    <mergeCell ref="U10:AC10"/>
    <mergeCell ref="AF1:AL1"/>
    <mergeCell ref="U19:AC19"/>
    <mergeCell ref="J6:R7"/>
    <mergeCell ref="AN1:AN4"/>
    <mergeCell ref="U33:AC34"/>
    <mergeCell ref="A37:I37"/>
    <mergeCell ref="U38:AC38"/>
    <mergeCell ref="A35:I35"/>
    <mergeCell ref="A36:I36"/>
  </mergeCells>
  <conditionalFormatting sqref="A8:G13">
    <cfRule type="cellIs" operator="between" priority="2" dxfId="12">
      <formula>$J$8</formula>
      <formula>$O$8</formula>
    </cfRule>
    <cfRule type="expression" priority="1" dxfId="13">
      <formula>MONTH(A8)&lt;&gt;MONTH($A$6)</formula>
    </cfRule>
    <cfRule type="expression" priority="3" stopIfTrue="1" dxfId="14">
      <formula>AND(NOT(A8=""),NOT(ISERROR(MATCH(A8,events_1,0))))</formula>
    </cfRule>
  </conditionalFormatting>
  <printOptions horizontalCentered="1"/>
  <pageMargins left="0.5" right="0.5" top="0.5" bottom="0.5" header="0.3" footer="0.3"/>
  <pageSetup paperSize="9" fitToWidth="0" fitToHeight="0" orientation="landscape"/>
  <headerFooter>
    <oddFooter>&amp;L&amp;8&amp;K01+046© 2021 Vertex42 LLC&amp;R&amp;8&amp;K01+046https://www.vertex42.com/calendars/weekly-planner.html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AO40"/>
  <sheetViews>
    <sheetView workbookViewId="0" showGridLines="0">
      <selection activeCell="AH3" sqref="AF1:AL3"/>
    </sheetView>
  </sheetViews>
  <sheetFormatPr defaultRowHeight="12.75" defaultColWidth="9"/>
  <cols>
    <col min="1" max="18" customWidth="1" width="3.4257812" style="1"/>
    <col min="19" max="20" customWidth="1" width="2.8554688" style="1"/>
    <col min="21" max="38" customWidth="1" width="3.4257812" style="1"/>
    <col min="39" max="39" customWidth="1" width="3.7109375" style="1"/>
    <col min="40" max="40" customWidth="1" width="41.85547" style="1"/>
    <col min="41" max="16384" customWidth="0" width="9.140625" style="1"/>
  </cols>
  <sheetData>
    <row r="1" spans="8:8" ht="24.75" customHeight="1">
      <c r="A1" s="2" t="s">
        <v>94</v>
      </c>
      <c r="B1" s="3"/>
      <c r="C1" s="3"/>
      <c r="D1" s="3"/>
      <c r="E1" s="3"/>
      <c r="F1" s="3"/>
      <c r="G1" s="3"/>
      <c r="H1" s="3"/>
      <c r="I1" s="3"/>
      <c r="J1" s="4"/>
      <c r="K1" s="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6"/>
      <c r="AG1" s="6"/>
      <c r="AH1" s="6"/>
      <c r="AI1" s="6"/>
      <c r="AJ1" s="6"/>
      <c r="AK1" s="6"/>
      <c r="AL1" s="6"/>
      <c r="AN1" s="7" t="s">
        <v>95</v>
      </c>
    </row>
    <row r="2" spans="8:8">
      <c r="A2" s="8"/>
      <c r="B2" s="8"/>
      <c r="C2" s="8"/>
      <c r="D2" s="8"/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10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1"/>
      <c r="AN2" s="7"/>
    </row>
    <row r="3" spans="8:8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N3" s="7"/>
    </row>
    <row r="4" spans="8:8">
      <c r="A4" s="9"/>
      <c r="B4" s="9"/>
      <c r="C4" s="12" t="s">
        <v>74</v>
      </c>
      <c r="D4" s="13">
        <f t="array" ref="D4">Week1!$D$4+7*(MID(CELL("filename",A1),FIND("]",CELL("filename",A1))+1,255)-1)</f>
        <v>44597.0</v>
      </c>
      <c r="E4" s="14"/>
      <c r="F4" s="14"/>
      <c r="G4" s="14"/>
      <c r="H4" s="14"/>
      <c r="I4" s="15"/>
      <c r="J4" s="9"/>
      <c r="K4" s="9"/>
      <c r="L4" s="12" t="s">
        <v>75</v>
      </c>
      <c r="M4" s="16">
        <v>1.0</v>
      </c>
      <c r="N4" s="17"/>
      <c r="O4" s="18" t="s">
        <v>80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N4" s="7"/>
    </row>
    <row r="5" spans="8:8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8:8" ht="15.75" customHeight="1">
      <c r="A6" s="20">
        <f>DATE(YEAR(J8),MONTH(J8),1)</f>
        <v>44593.0</v>
      </c>
      <c r="B6" s="20"/>
      <c r="C6" s="20"/>
      <c r="D6" s="20"/>
      <c r="E6" s="20"/>
      <c r="F6" s="20"/>
      <c r="G6" s="20"/>
      <c r="J6" s="21" t="s">
        <v>93</v>
      </c>
      <c r="K6" s="21"/>
      <c r="L6" s="21"/>
      <c r="M6" s="21"/>
      <c r="N6" s="21"/>
      <c r="O6" s="21"/>
      <c r="P6" s="21"/>
      <c r="Q6" s="21"/>
      <c r="R6" s="21"/>
      <c r="S6" s="22"/>
      <c r="T6" s="22"/>
      <c r="U6" s="23">
        <f>A33+1</f>
        <v>44600.0</v>
      </c>
      <c r="V6" s="23"/>
      <c r="W6" s="23"/>
      <c r="X6" s="23"/>
      <c r="Y6" s="23"/>
      <c r="Z6" s="23"/>
      <c r="AA6" s="23"/>
      <c r="AB6" s="23"/>
      <c r="AC6" s="23"/>
      <c r="AD6" s="24"/>
      <c r="AE6" s="24"/>
      <c r="AF6" s="24"/>
      <c r="AG6" s="24"/>
      <c r="AH6" s="24"/>
      <c r="AI6" s="24"/>
      <c r="AJ6" s="24"/>
      <c r="AK6" s="24"/>
      <c r="AL6" s="24"/>
      <c r="AN6" s="25"/>
    </row>
    <row r="7" spans="8:8" ht="15.75" customHeight="1">
      <c r="A7" s="26" t="str">
        <f>CHOOSE(1+MOD($M$4+1-2,7),"Su","M","Tu","W","Th","F","Sa")</f>
        <v>Su</v>
      </c>
      <c r="B7" s="26" t="str">
        <f>CHOOSE(1+MOD($M$4+2-2,7),"Su","M","Tu","W","Th","F","Sa")</f>
        <v>M</v>
      </c>
      <c r="C7" s="26" t="str">
        <f>CHOOSE(1+MOD($M$4+3-2,7),"Su","M","Tu","W","Th","F","Sa")</f>
        <v>Tu</v>
      </c>
      <c r="D7" s="26" t="str">
        <f>CHOOSE(1+MOD($M$4+4-2,7),"Su","M","Tu","W","Th","F","Sa")</f>
        <v>W</v>
      </c>
      <c r="E7" s="26" t="str">
        <f>CHOOSE(1+MOD($M$4+5-2,7),"Su","M","Tu","W","Th","F","Sa")</f>
        <v>Th</v>
      </c>
      <c r="F7" s="26" t="str">
        <f>CHOOSE(1+MOD($M$4+6-2,7),"Su","M","Tu","W","Th","F","Sa")</f>
        <v>F</v>
      </c>
      <c r="G7" s="26" t="str">
        <f>CHOOSE(1+MOD($M$4+7-2,7),"Su","M","Tu","W","Th","F","Sa")</f>
        <v>Sa</v>
      </c>
      <c r="J7" s="27"/>
      <c r="K7" s="27"/>
      <c r="L7" s="27"/>
      <c r="M7" s="27"/>
      <c r="N7" s="27"/>
      <c r="O7" s="27"/>
      <c r="P7" s="27"/>
      <c r="Q7" s="27"/>
      <c r="R7" s="27"/>
      <c r="S7" s="22"/>
      <c r="T7" s="22"/>
      <c r="U7" s="23"/>
      <c r="V7" s="23"/>
      <c r="W7" s="23"/>
      <c r="X7" s="23"/>
      <c r="Y7" s="23"/>
      <c r="Z7" s="23"/>
      <c r="AA7" s="23"/>
      <c r="AB7" s="23"/>
      <c r="AC7" s="23"/>
      <c r="AD7" s="24"/>
      <c r="AE7" s="24"/>
      <c r="AF7" s="24"/>
      <c r="AG7" s="24"/>
      <c r="AH7" s="24"/>
      <c r="AI7" s="24"/>
      <c r="AJ7" s="24"/>
      <c r="AK7" s="24"/>
      <c r="AL7" s="24"/>
      <c r="AN7" s="25"/>
    </row>
    <row r="8" spans="8:8" ht="15.75" customHeight="1">
      <c r="A8" s="28">
        <f>$A$6-(WEEKDAY($A$6,1)-($M$4-1))-IF((WEEKDAY($A$6,1)-($M$4-1))&lt;=0,7,0)+1</f>
        <v>44591.0</v>
      </c>
      <c r="B8" s="28">
        <f t="shared" si="0" ref="B8:B13">A8+1</f>
        <v>44592.0</v>
      </c>
      <c r="C8" s="28">
        <f t="shared" si="1" ref="C8:G13">B8+1</f>
        <v>44593.0</v>
      </c>
      <c r="D8" s="28">
        <f t="shared" si="1"/>
        <v>44594.0</v>
      </c>
      <c r="E8" s="28">
        <f t="shared" si="1"/>
        <v>44595.0</v>
      </c>
      <c r="F8" s="28">
        <f t="shared" si="1"/>
        <v>44596.0</v>
      </c>
      <c r="G8" s="28">
        <f t="shared" si="1"/>
        <v>44597.0</v>
      </c>
      <c r="J8" s="29">
        <f>D4</f>
        <v>44597.0</v>
      </c>
      <c r="K8" s="29"/>
      <c r="L8" s="29"/>
      <c r="M8" s="29"/>
      <c r="N8" s="30" t="s">
        <v>92</v>
      </c>
      <c r="O8" s="29">
        <f>J8+6</f>
        <v>44603.0</v>
      </c>
      <c r="P8" s="29"/>
      <c r="Q8" s="29"/>
      <c r="R8" s="29"/>
      <c r="S8" s="31"/>
      <c r="T8" s="22"/>
      <c r="U8" s="32" t="str">
        <f>_xlfn.IFERROR(INDEX(events,MATCH(U6,events_1,0))," - ")</f>
        <v> - </v>
      </c>
      <c r="V8" s="32"/>
      <c r="W8" s="32"/>
      <c r="X8" s="32"/>
      <c r="Y8" s="32"/>
      <c r="Z8" s="32"/>
      <c r="AA8" s="32"/>
      <c r="AB8" s="32"/>
      <c r="AC8" s="32"/>
      <c r="AD8" s="24"/>
      <c r="AE8" s="24"/>
      <c r="AF8" s="24"/>
      <c r="AG8" s="24"/>
      <c r="AH8" s="24"/>
      <c r="AI8" s="24"/>
      <c r="AJ8" s="24"/>
      <c r="AK8" s="24"/>
      <c r="AL8" s="24"/>
      <c r="AN8" s="25"/>
    </row>
    <row r="9" spans="8:8" ht="15.75" customHeight="1">
      <c r="A9" s="28">
        <f>G8+1</f>
        <v>44598.0</v>
      </c>
      <c r="B9" s="28">
        <f t="shared" si="0"/>
        <v>44599.0</v>
      </c>
      <c r="C9" s="28">
        <f t="shared" si="1"/>
        <v>44600.0</v>
      </c>
      <c r="D9" s="28">
        <f t="shared" si="1"/>
        <v>44601.0</v>
      </c>
      <c r="E9" s="28">
        <f t="shared" si="1"/>
        <v>44602.0</v>
      </c>
      <c r="F9" s="28">
        <f t="shared" si="1"/>
        <v>44603.0</v>
      </c>
      <c r="G9" s="28">
        <f t="shared" si="1"/>
        <v>44604.0</v>
      </c>
      <c r="J9" s="33"/>
      <c r="K9" s="33"/>
      <c r="L9" s="33"/>
      <c r="M9" s="33"/>
      <c r="N9" s="34"/>
      <c r="O9" s="33"/>
      <c r="P9" s="33"/>
      <c r="Q9" s="33"/>
      <c r="R9" s="33"/>
      <c r="S9" s="22"/>
      <c r="T9" s="22"/>
      <c r="U9" s="32" t="str">
        <f>_xlfn.IFERROR(INDEX(events,MATCH(U6,events_2,0))," - ")</f>
        <v> - </v>
      </c>
      <c r="V9" s="32"/>
      <c r="W9" s="32"/>
      <c r="X9" s="32"/>
      <c r="Y9" s="32"/>
      <c r="Z9" s="32"/>
      <c r="AA9" s="32"/>
      <c r="AB9" s="32"/>
      <c r="AC9" s="32"/>
      <c r="AD9" s="24"/>
      <c r="AE9" s="24"/>
      <c r="AF9" s="24"/>
      <c r="AG9" s="24"/>
      <c r="AH9" s="24"/>
      <c r="AI9" s="24"/>
      <c r="AJ9" s="24"/>
      <c r="AK9" s="24"/>
      <c r="AL9" s="24"/>
      <c r="AN9" s="25"/>
    </row>
    <row r="10" spans="8:8" ht="15.75" customHeight="1">
      <c r="A10" s="28">
        <f>G9+1</f>
        <v>44605.0</v>
      </c>
      <c r="B10" s="28">
        <f t="shared" si="0"/>
        <v>44606.0</v>
      </c>
      <c r="C10" s="28">
        <f t="shared" si="1"/>
        <v>44607.0</v>
      </c>
      <c r="D10" s="28">
        <f t="shared" si="1"/>
        <v>44608.0</v>
      </c>
      <c r="E10" s="28">
        <f t="shared" si="1"/>
        <v>44609.0</v>
      </c>
      <c r="F10" s="28">
        <f t="shared" si="1"/>
        <v>44610.0</v>
      </c>
      <c r="G10" s="28">
        <f t="shared" si="1"/>
        <v>44611.0</v>
      </c>
      <c r="J10" s="22"/>
      <c r="K10" s="22"/>
      <c r="L10" s="22"/>
      <c r="M10" s="22"/>
      <c r="N10" s="22"/>
      <c r="O10" s="22"/>
      <c r="P10" s="22"/>
      <c r="Q10" s="22"/>
      <c r="R10" s="35"/>
      <c r="S10" s="22"/>
      <c r="T10" s="22"/>
      <c r="U10" s="32" t="str">
        <f>_xlfn.IFERROR(INDEX(events,MATCH(U6,events_3,0))," - ")</f>
        <v> - </v>
      </c>
      <c r="V10" s="32"/>
      <c r="W10" s="32"/>
      <c r="X10" s="32"/>
      <c r="Y10" s="32"/>
      <c r="Z10" s="32"/>
      <c r="AA10" s="32"/>
      <c r="AB10" s="32"/>
      <c r="AC10" s="32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8:8" ht="15.75" customHeight="1">
      <c r="A11" s="28">
        <f>G10+1</f>
        <v>44612.0</v>
      </c>
      <c r="B11" s="28">
        <f t="shared" si="0"/>
        <v>44613.0</v>
      </c>
      <c r="C11" s="28">
        <f t="shared" si="1"/>
        <v>44614.0</v>
      </c>
      <c r="D11" s="28">
        <f t="shared" si="1"/>
        <v>44615.0</v>
      </c>
      <c r="E11" s="28">
        <f t="shared" si="1"/>
        <v>44616.0</v>
      </c>
      <c r="F11" s="28">
        <f t="shared" si="1"/>
        <v>44617.0</v>
      </c>
      <c r="G11" s="28">
        <f t="shared" si="1"/>
        <v>44618.0</v>
      </c>
      <c r="J11" s="36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2" t="str">
        <f>_xlfn.IFERROR(INDEX(events,MATCH(U6,events_4,0))," - ")</f>
        <v> - </v>
      </c>
      <c r="V11" s="32"/>
      <c r="W11" s="32"/>
      <c r="X11" s="32"/>
      <c r="Y11" s="32"/>
      <c r="Z11" s="32"/>
      <c r="AA11" s="32"/>
      <c r="AB11" s="32"/>
      <c r="AC11" s="32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8:8" ht="15.75" customHeight="1">
      <c r="A12" s="28">
        <f>G11+1</f>
        <v>44619.0</v>
      </c>
      <c r="B12" s="28">
        <f t="shared" si="0"/>
        <v>44620.0</v>
      </c>
      <c r="C12" s="28">
        <f t="shared" si="1"/>
        <v>44621.0</v>
      </c>
      <c r="D12" s="28">
        <f t="shared" si="1"/>
        <v>44622.0</v>
      </c>
      <c r="E12" s="28">
        <f t="shared" si="1"/>
        <v>44623.0</v>
      </c>
      <c r="F12" s="28">
        <f t="shared" si="1"/>
        <v>44624.0</v>
      </c>
      <c r="G12" s="28">
        <f t="shared" si="1"/>
        <v>44625.0</v>
      </c>
      <c r="H12" s="22"/>
      <c r="I12" s="22"/>
      <c r="J12" s="22"/>
      <c r="K12" s="22"/>
      <c r="S12" s="22"/>
      <c r="T12" s="22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8:8" ht="15.75" customHeight="1">
      <c r="A13" s="28">
        <f>G12+1</f>
        <v>44626.0</v>
      </c>
      <c r="B13" s="28">
        <f t="shared" si="0"/>
        <v>44627.0</v>
      </c>
      <c r="C13" s="28">
        <f t="shared" si="1"/>
        <v>44628.0</v>
      </c>
      <c r="D13" s="28">
        <f t="shared" si="1"/>
        <v>44629.0</v>
      </c>
      <c r="E13" s="28">
        <f t="shared" si="1"/>
        <v>44630.0</v>
      </c>
      <c r="F13" s="28">
        <f t="shared" si="1"/>
        <v>44631.0</v>
      </c>
      <c r="G13" s="28">
        <f t="shared" si="1"/>
        <v>44632.0</v>
      </c>
      <c r="H13" s="22"/>
      <c r="I13" s="22"/>
      <c r="J13" s="22"/>
      <c r="K13" s="22"/>
      <c r="S13" s="22"/>
      <c r="T13" s="22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8:8" ht="15.75" customHeight="1"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8:8" ht="15.75" customHeight="1">
      <c r="A15" s="37">
        <f>J8</f>
        <v>44597.0</v>
      </c>
      <c r="B15" s="37"/>
      <c r="C15" s="37"/>
      <c r="D15" s="37"/>
      <c r="E15" s="37"/>
      <c r="F15" s="37"/>
      <c r="G15" s="37"/>
      <c r="H15" s="37"/>
      <c r="I15" s="37"/>
      <c r="J15" s="38"/>
      <c r="K15" s="38"/>
      <c r="L15" s="38"/>
      <c r="M15" s="38"/>
      <c r="N15" s="38"/>
      <c r="O15" s="38"/>
      <c r="P15" s="38"/>
      <c r="Q15" s="38"/>
      <c r="R15" s="38"/>
      <c r="S15" s="22"/>
      <c r="T15" s="22"/>
      <c r="U15" s="23">
        <f>U6+1</f>
        <v>44601.0</v>
      </c>
      <c r="V15" s="23"/>
      <c r="W15" s="23"/>
      <c r="X15" s="23"/>
      <c r="Y15" s="23"/>
      <c r="Z15" s="23"/>
      <c r="AA15" s="23"/>
      <c r="AB15" s="23"/>
      <c r="AC15" s="23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8:8" ht="15.75" customHeight="1">
      <c r="A16" s="37"/>
      <c r="B16" s="37"/>
      <c r="C16" s="37"/>
      <c r="D16" s="37"/>
      <c r="E16" s="37"/>
      <c r="F16" s="37"/>
      <c r="G16" s="37"/>
      <c r="H16" s="37"/>
      <c r="I16" s="37"/>
      <c r="J16" s="38"/>
      <c r="K16" s="38"/>
      <c r="L16" s="38"/>
      <c r="M16" s="38"/>
      <c r="N16" s="38"/>
      <c r="O16" s="38"/>
      <c r="P16" s="38"/>
      <c r="Q16" s="38"/>
      <c r="R16" s="38"/>
      <c r="S16" s="22"/>
      <c r="T16" s="22"/>
      <c r="U16" s="23"/>
      <c r="V16" s="23"/>
      <c r="W16" s="23"/>
      <c r="X16" s="23"/>
      <c r="Y16" s="23"/>
      <c r="Z16" s="23"/>
      <c r="AA16" s="23"/>
      <c r="AB16" s="23"/>
      <c r="AC16" s="23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8:8" ht="15.75" customHeight="1">
      <c r="A17" s="39" t="str">
        <f>_xlfn.IFERROR(INDEX(events,MATCH(A15,events_1,0))," - ")</f>
        <v> - </v>
      </c>
      <c r="B17" s="39"/>
      <c r="C17" s="39"/>
      <c r="D17" s="39"/>
      <c r="E17" s="39"/>
      <c r="F17" s="39"/>
      <c r="G17" s="39"/>
      <c r="H17" s="39"/>
      <c r="I17" s="39"/>
      <c r="J17" s="38"/>
      <c r="K17" s="38"/>
      <c r="L17" s="38"/>
      <c r="M17" s="38"/>
      <c r="N17" s="38"/>
      <c r="O17" s="38"/>
      <c r="P17" s="38"/>
      <c r="Q17" s="38"/>
      <c r="R17" s="38"/>
      <c r="S17" s="22"/>
      <c r="T17" s="22"/>
      <c r="U17" s="32" t="str">
        <f>_xlfn.IFERROR(INDEX(events,MATCH(U15,events_1,0))," - ")</f>
        <v> - </v>
      </c>
      <c r="V17" s="32"/>
      <c r="W17" s="32"/>
      <c r="X17" s="32"/>
      <c r="Y17" s="32"/>
      <c r="Z17" s="32"/>
      <c r="AA17" s="32"/>
      <c r="AB17" s="32"/>
      <c r="AC17" s="32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8:8" ht="15.75" customHeight="1">
      <c r="A18" s="39" t="str">
        <f>_xlfn.IFERROR(INDEX(events,MATCH(A15,events_2,0))," - ")</f>
        <v> - </v>
      </c>
      <c r="B18" s="39"/>
      <c r="C18" s="39"/>
      <c r="D18" s="39"/>
      <c r="E18" s="39"/>
      <c r="F18" s="39"/>
      <c r="G18" s="39"/>
      <c r="H18" s="39"/>
      <c r="I18" s="39"/>
      <c r="J18" s="38"/>
      <c r="K18" s="38"/>
      <c r="L18" s="38"/>
      <c r="M18" s="38"/>
      <c r="N18" s="38"/>
      <c r="O18" s="38"/>
      <c r="P18" s="38"/>
      <c r="Q18" s="38"/>
      <c r="R18" s="38"/>
      <c r="S18" s="22"/>
      <c r="T18" s="22"/>
      <c r="U18" s="32" t="str">
        <f>_xlfn.IFERROR(INDEX(events,MATCH(U15,events_2,0))," - ")</f>
        <v> - </v>
      </c>
      <c r="V18" s="32"/>
      <c r="W18" s="32"/>
      <c r="X18" s="32"/>
      <c r="Y18" s="32"/>
      <c r="Z18" s="32"/>
      <c r="AA18" s="32"/>
      <c r="AB18" s="32"/>
      <c r="AC18" s="32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8:8" ht="15.75" customHeight="1">
      <c r="A19" s="39" t="str">
        <f>_xlfn.IFERROR(INDEX(events,MATCH(A15,events_3,0))," - ")</f>
        <v> - </v>
      </c>
      <c r="B19" s="39"/>
      <c r="C19" s="39"/>
      <c r="D19" s="39"/>
      <c r="E19" s="39"/>
      <c r="F19" s="39"/>
      <c r="G19" s="39"/>
      <c r="H19" s="39"/>
      <c r="I19" s="39"/>
      <c r="J19" s="38"/>
      <c r="K19" s="38"/>
      <c r="L19" s="38"/>
      <c r="M19" s="38"/>
      <c r="N19" s="38"/>
      <c r="O19" s="38"/>
      <c r="P19" s="38"/>
      <c r="Q19" s="38"/>
      <c r="R19" s="38"/>
      <c r="S19" s="22"/>
      <c r="T19" s="22"/>
      <c r="U19" s="32" t="str">
        <f>_xlfn.IFERROR(INDEX(events,MATCH(U15,events_3,0))," - ")</f>
        <v> - </v>
      </c>
      <c r="V19" s="32"/>
      <c r="W19" s="32"/>
      <c r="X19" s="32"/>
      <c r="Y19" s="32"/>
      <c r="Z19" s="32"/>
      <c r="AA19" s="32"/>
      <c r="AB19" s="32"/>
      <c r="AC19" s="32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8:8" ht="15.75" customHeight="1">
      <c r="A20" s="39" t="str">
        <f>_xlfn.IFERROR(INDEX(events,MATCH(A15,events_4,0))," - ")</f>
        <v> - </v>
      </c>
      <c r="B20" s="39"/>
      <c r="C20" s="39"/>
      <c r="D20" s="39"/>
      <c r="E20" s="39"/>
      <c r="F20" s="39"/>
      <c r="G20" s="39"/>
      <c r="H20" s="39"/>
      <c r="I20" s="39"/>
      <c r="J20" s="38"/>
      <c r="K20" s="38"/>
      <c r="L20" s="38"/>
      <c r="M20" s="38"/>
      <c r="N20" s="38"/>
      <c r="O20" s="38"/>
      <c r="P20" s="38"/>
      <c r="Q20" s="38"/>
      <c r="R20" s="38"/>
      <c r="S20" s="22"/>
      <c r="T20" s="22"/>
      <c r="U20" s="32" t="str">
        <f>_xlfn.IFERROR(INDEX(events,MATCH(U15,events_4,0))," - ")</f>
        <v> - </v>
      </c>
      <c r="V20" s="32"/>
      <c r="W20" s="32"/>
      <c r="X20" s="32"/>
      <c r="Y20" s="32"/>
      <c r="Z20" s="32"/>
      <c r="AA20" s="32"/>
      <c r="AB20" s="32"/>
      <c r="AC20" s="32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8:8" ht="15.7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22"/>
      <c r="T21" s="22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8:8" ht="15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22"/>
      <c r="T22" s="22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8:8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2"/>
      <c r="T23" s="22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8:8" ht="15.75" customHeight="1">
      <c r="A24" s="23">
        <f>A15+1</f>
        <v>44598.0</v>
      </c>
      <c r="B24" s="23"/>
      <c r="C24" s="23"/>
      <c r="D24" s="23"/>
      <c r="E24" s="23"/>
      <c r="F24" s="23"/>
      <c r="G24" s="23"/>
      <c r="H24" s="23"/>
      <c r="I24" s="23"/>
      <c r="J24" s="24"/>
      <c r="K24" s="24"/>
      <c r="L24" s="24"/>
      <c r="M24" s="24"/>
      <c r="N24" s="24"/>
      <c r="O24" s="24"/>
      <c r="P24" s="24"/>
      <c r="Q24" s="24"/>
      <c r="R24" s="24"/>
      <c r="S24" s="22"/>
      <c r="T24" s="22"/>
      <c r="U24" s="23">
        <f>U15+1</f>
        <v>44602.0</v>
      </c>
      <c r="V24" s="23"/>
      <c r="W24" s="23"/>
      <c r="X24" s="23"/>
      <c r="Y24" s="23"/>
      <c r="Z24" s="23"/>
      <c r="AA24" s="23"/>
      <c r="AB24" s="23"/>
      <c r="AC24" s="23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8:8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4"/>
      <c r="K25" s="24"/>
      <c r="L25" s="24"/>
      <c r="M25" s="24"/>
      <c r="N25" s="24"/>
      <c r="O25" s="24"/>
      <c r="P25" s="24"/>
      <c r="Q25" s="24"/>
      <c r="R25" s="24"/>
      <c r="S25" s="22"/>
      <c r="T25" s="22"/>
      <c r="U25" s="23"/>
      <c r="V25" s="23"/>
      <c r="W25" s="23"/>
      <c r="X25" s="23"/>
      <c r="Y25" s="23"/>
      <c r="Z25" s="23"/>
      <c r="AA25" s="23"/>
      <c r="AB25" s="23"/>
      <c r="AC25" s="23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8:8" ht="15.75" customHeight="1">
      <c r="A26" s="32" t="str">
        <f>_xlfn.IFERROR(INDEX(events,MATCH(A24,events_1,0))," - ")</f>
        <v> - </v>
      </c>
      <c r="B26" s="32"/>
      <c r="C26" s="32"/>
      <c r="D26" s="32"/>
      <c r="E26" s="32"/>
      <c r="F26" s="32"/>
      <c r="G26" s="32"/>
      <c r="H26" s="32"/>
      <c r="I26" s="32"/>
      <c r="J26" s="24"/>
      <c r="K26" s="24"/>
      <c r="L26" s="24"/>
      <c r="M26" s="24"/>
      <c r="N26" s="24"/>
      <c r="O26" s="24"/>
      <c r="P26" s="24"/>
      <c r="Q26" s="24"/>
      <c r="R26" s="24"/>
      <c r="S26" s="22"/>
      <c r="T26" s="22"/>
      <c r="U26" s="32" t="str">
        <f>_xlfn.IFERROR(INDEX(events,MATCH(U24,events_1,0))," - ")</f>
        <v> - </v>
      </c>
      <c r="V26" s="32"/>
      <c r="W26" s="32"/>
      <c r="X26" s="32"/>
      <c r="Y26" s="32"/>
      <c r="Z26" s="32"/>
      <c r="AA26" s="32"/>
      <c r="AB26" s="32"/>
      <c r="AC26" s="32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8:8" ht="15.75" customHeight="1">
      <c r="A27" s="32" t="str">
        <f>_xlfn.IFERROR(INDEX(events,MATCH(A24,events_2,0))," - ")</f>
        <v> - </v>
      </c>
      <c r="B27" s="32"/>
      <c r="C27" s="32"/>
      <c r="D27" s="32"/>
      <c r="E27" s="32"/>
      <c r="F27" s="32"/>
      <c r="G27" s="32"/>
      <c r="H27" s="32"/>
      <c r="I27" s="32"/>
      <c r="J27" s="24"/>
      <c r="K27" s="24"/>
      <c r="L27" s="24"/>
      <c r="M27" s="24"/>
      <c r="N27" s="24"/>
      <c r="O27" s="24"/>
      <c r="P27" s="24"/>
      <c r="Q27" s="24"/>
      <c r="R27" s="24"/>
      <c r="S27" s="22"/>
      <c r="T27" s="22"/>
      <c r="U27" s="32" t="str">
        <f>_xlfn.IFERROR(INDEX(events,MATCH(U24,events_2,0))," - ")</f>
        <v> - </v>
      </c>
      <c r="V27" s="32"/>
      <c r="W27" s="32"/>
      <c r="X27" s="32"/>
      <c r="Y27" s="32"/>
      <c r="Z27" s="32"/>
      <c r="AA27" s="32"/>
      <c r="AB27" s="32"/>
      <c r="AC27" s="32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8:8" ht="15.75" customHeight="1">
      <c r="A28" s="32" t="str">
        <f>_xlfn.IFERROR(INDEX(events,MATCH(A24,events_3,0))," - ")</f>
        <v> - </v>
      </c>
      <c r="B28" s="32"/>
      <c r="C28" s="32"/>
      <c r="D28" s="32"/>
      <c r="E28" s="32"/>
      <c r="F28" s="32"/>
      <c r="G28" s="32"/>
      <c r="H28" s="32"/>
      <c r="I28" s="32"/>
      <c r="J28" s="24"/>
      <c r="K28" s="24"/>
      <c r="L28" s="24"/>
      <c r="M28" s="24"/>
      <c r="N28" s="24"/>
      <c r="O28" s="24"/>
      <c r="P28" s="24"/>
      <c r="Q28" s="24"/>
      <c r="R28" s="24"/>
      <c r="S28" s="22"/>
      <c r="T28" s="22"/>
      <c r="U28" s="32" t="str">
        <f>_xlfn.IFERROR(INDEX(events,MATCH(U24,events_3,0))," - ")</f>
        <v> - </v>
      </c>
      <c r="V28" s="32"/>
      <c r="W28" s="32"/>
      <c r="X28" s="32"/>
      <c r="Y28" s="32"/>
      <c r="Z28" s="32"/>
      <c r="AA28" s="32"/>
      <c r="AB28" s="32"/>
      <c r="AC28" s="32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8:8" ht="15.75" customHeight="1">
      <c r="A29" s="32" t="str">
        <f>_xlfn.IFERROR(INDEX(events,MATCH(A24,events_4,0))," - ")</f>
        <v> - </v>
      </c>
      <c r="B29" s="32"/>
      <c r="C29" s="32"/>
      <c r="D29" s="32"/>
      <c r="E29" s="32"/>
      <c r="F29" s="32"/>
      <c r="G29" s="32"/>
      <c r="H29" s="32"/>
      <c r="I29" s="32"/>
      <c r="J29" s="24"/>
      <c r="K29" s="24"/>
      <c r="L29" s="24"/>
      <c r="M29" s="24"/>
      <c r="N29" s="24"/>
      <c r="O29" s="24"/>
      <c r="P29" s="24"/>
      <c r="Q29" s="24"/>
      <c r="R29" s="24"/>
      <c r="S29" s="22"/>
      <c r="T29" s="22"/>
      <c r="U29" s="32" t="str">
        <f>_xlfn.IFERROR(INDEX(events,MATCH(U24,events_4,0))," - ")</f>
        <v> - </v>
      </c>
      <c r="V29" s="32"/>
      <c r="W29" s="32"/>
      <c r="X29" s="32"/>
      <c r="Y29" s="32"/>
      <c r="Z29" s="32"/>
      <c r="AA29" s="32"/>
      <c r="AB29" s="32"/>
      <c r="AC29" s="32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8:8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2"/>
      <c r="T30" s="22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8:8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2"/>
      <c r="T31" s="22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8:8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2"/>
      <c r="T32" s="22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8:8" ht="15.75" customHeight="1">
      <c r="A33" s="23">
        <f>A24+1</f>
        <v>44599.0</v>
      </c>
      <c r="B33" s="23"/>
      <c r="C33" s="23"/>
      <c r="D33" s="23"/>
      <c r="E33" s="23"/>
      <c r="F33" s="23"/>
      <c r="G33" s="23"/>
      <c r="H33" s="23"/>
      <c r="I33" s="23"/>
      <c r="J33" s="24"/>
      <c r="K33" s="24"/>
      <c r="L33" s="24"/>
      <c r="M33" s="24"/>
      <c r="N33" s="24"/>
      <c r="O33" s="24"/>
      <c r="P33" s="24"/>
      <c r="Q33" s="24"/>
      <c r="R33" s="24"/>
      <c r="S33" s="22"/>
      <c r="T33" s="22"/>
      <c r="U33" s="37">
        <f>U24+1</f>
        <v>44603.0</v>
      </c>
      <c r="V33" s="37"/>
      <c r="W33" s="37"/>
      <c r="X33" s="37"/>
      <c r="Y33" s="37"/>
      <c r="Z33" s="37"/>
      <c r="AA33" s="37"/>
      <c r="AB33" s="37"/>
      <c r="AC33" s="37"/>
      <c r="AD33" s="38"/>
      <c r="AE33" s="38"/>
      <c r="AF33" s="38"/>
      <c r="AG33" s="38"/>
      <c r="AH33" s="38"/>
      <c r="AI33" s="38"/>
      <c r="AJ33" s="38"/>
      <c r="AK33" s="38"/>
      <c r="AL33" s="38"/>
    </row>
    <row r="34" spans="8:8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4"/>
      <c r="K34" s="24"/>
      <c r="L34" s="24"/>
      <c r="M34" s="24"/>
      <c r="N34" s="24"/>
      <c r="O34" s="24"/>
      <c r="P34" s="24"/>
      <c r="Q34" s="24"/>
      <c r="R34" s="24"/>
      <c r="S34" s="22"/>
      <c r="T34" s="22"/>
      <c r="U34" s="37"/>
      <c r="V34" s="37"/>
      <c r="W34" s="37"/>
      <c r="X34" s="37"/>
      <c r="Y34" s="37"/>
      <c r="Z34" s="37"/>
      <c r="AA34" s="37"/>
      <c r="AB34" s="37"/>
      <c r="AC34" s="37"/>
      <c r="AD34" s="38"/>
      <c r="AE34" s="38"/>
      <c r="AF34" s="38"/>
      <c r="AG34" s="38"/>
      <c r="AH34" s="38"/>
      <c r="AI34" s="38"/>
      <c r="AJ34" s="38"/>
      <c r="AK34" s="38"/>
      <c r="AL34" s="38"/>
    </row>
    <row r="35" spans="8:8" ht="15.75" customHeight="1">
      <c r="A35" s="32" t="str">
        <f>_xlfn.IFERROR(INDEX(events,MATCH(A33,events_1,0))," - ")</f>
        <v> - </v>
      </c>
      <c r="B35" s="32"/>
      <c r="C35" s="32"/>
      <c r="D35" s="32"/>
      <c r="E35" s="32"/>
      <c r="F35" s="32"/>
      <c r="G35" s="32"/>
      <c r="H35" s="32"/>
      <c r="I35" s="32"/>
      <c r="J35" s="24"/>
      <c r="K35" s="24"/>
      <c r="L35" s="24"/>
      <c r="M35" s="24"/>
      <c r="N35" s="24"/>
      <c r="O35" s="24"/>
      <c r="P35" s="24"/>
      <c r="Q35" s="24"/>
      <c r="R35" s="24"/>
      <c r="S35" s="22"/>
      <c r="T35" s="22"/>
      <c r="U35" s="39" t="str">
        <f>_xlfn.IFERROR(INDEX(events,MATCH(U33,events_1,0))," - ")</f>
        <v> - </v>
      </c>
      <c r="V35" s="39"/>
      <c r="W35" s="39"/>
      <c r="X35" s="39"/>
      <c r="Y35" s="39"/>
      <c r="Z35" s="39"/>
      <c r="AA35" s="39"/>
      <c r="AB35" s="39"/>
      <c r="AC35" s="39"/>
      <c r="AD35" s="38"/>
      <c r="AE35" s="38"/>
      <c r="AF35" s="38"/>
      <c r="AG35" s="38"/>
      <c r="AH35" s="38"/>
      <c r="AI35" s="38"/>
      <c r="AJ35" s="38"/>
      <c r="AK35" s="38"/>
      <c r="AL35" s="38"/>
    </row>
    <row r="36" spans="8:8" ht="15.75" customHeight="1">
      <c r="A36" s="32" t="str">
        <f>_xlfn.IFERROR(INDEX(events,MATCH(A33,events_2,0))," - ")</f>
        <v> - </v>
      </c>
      <c r="B36" s="32"/>
      <c r="C36" s="32"/>
      <c r="D36" s="32"/>
      <c r="E36" s="32"/>
      <c r="F36" s="32"/>
      <c r="G36" s="32"/>
      <c r="H36" s="32"/>
      <c r="I36" s="32"/>
      <c r="J36" s="24"/>
      <c r="K36" s="24"/>
      <c r="L36" s="24"/>
      <c r="M36" s="24"/>
      <c r="N36" s="24"/>
      <c r="O36" s="24"/>
      <c r="P36" s="24"/>
      <c r="Q36" s="24"/>
      <c r="R36" s="24"/>
      <c r="S36" s="22"/>
      <c r="T36" s="22"/>
      <c r="U36" s="39" t="str">
        <f>_xlfn.IFERROR(INDEX(events,MATCH(U33,events_2,0))," - ")</f>
        <v> - </v>
      </c>
      <c r="V36" s="39"/>
      <c r="W36" s="39"/>
      <c r="X36" s="39"/>
      <c r="Y36" s="39"/>
      <c r="Z36" s="39"/>
      <c r="AA36" s="39"/>
      <c r="AB36" s="39"/>
      <c r="AC36" s="39"/>
      <c r="AD36" s="38"/>
      <c r="AE36" s="38"/>
      <c r="AF36" s="38"/>
      <c r="AG36" s="38"/>
      <c r="AH36" s="38"/>
      <c r="AI36" s="38"/>
      <c r="AJ36" s="38"/>
      <c r="AK36" s="38"/>
      <c r="AL36" s="38"/>
    </row>
    <row r="37" spans="8:8" ht="15.75" customHeight="1">
      <c r="A37" s="32" t="str">
        <f>_xlfn.IFERROR(INDEX(events,MATCH(A33,events_3,0))," - ")</f>
        <v> - </v>
      </c>
      <c r="B37" s="32"/>
      <c r="C37" s="32"/>
      <c r="D37" s="32"/>
      <c r="E37" s="32"/>
      <c r="F37" s="32"/>
      <c r="G37" s="32"/>
      <c r="H37" s="32"/>
      <c r="I37" s="32"/>
      <c r="J37" s="24"/>
      <c r="K37" s="24"/>
      <c r="L37" s="24"/>
      <c r="M37" s="24"/>
      <c r="N37" s="24"/>
      <c r="O37" s="24"/>
      <c r="P37" s="24"/>
      <c r="Q37" s="24"/>
      <c r="R37" s="24"/>
      <c r="S37" s="22"/>
      <c r="T37" s="22"/>
      <c r="U37" s="39" t="str">
        <f>_xlfn.IFERROR(INDEX(events,MATCH(U33,events_3,0))," - ")</f>
        <v> - </v>
      </c>
      <c r="V37" s="39"/>
      <c r="W37" s="39"/>
      <c r="X37" s="39"/>
      <c r="Y37" s="39"/>
      <c r="Z37" s="39"/>
      <c r="AA37" s="39"/>
      <c r="AB37" s="39"/>
      <c r="AC37" s="39"/>
      <c r="AD37" s="38"/>
      <c r="AE37" s="38"/>
      <c r="AF37" s="38"/>
      <c r="AG37" s="38"/>
      <c r="AH37" s="38"/>
      <c r="AI37" s="38"/>
      <c r="AJ37" s="38"/>
      <c r="AK37" s="38"/>
      <c r="AL37" s="38"/>
    </row>
    <row r="38" spans="8:8" ht="15.75" customHeight="1">
      <c r="A38" s="32" t="str">
        <f>_xlfn.IFERROR(INDEX(events,MATCH(A33,events_4,0))," - ")</f>
        <v> - </v>
      </c>
      <c r="B38" s="32"/>
      <c r="C38" s="32"/>
      <c r="D38" s="32"/>
      <c r="E38" s="32"/>
      <c r="F38" s="32"/>
      <c r="G38" s="32"/>
      <c r="H38" s="32"/>
      <c r="I38" s="32"/>
      <c r="J38" s="24"/>
      <c r="K38" s="24"/>
      <c r="L38" s="24"/>
      <c r="M38" s="24"/>
      <c r="N38" s="24"/>
      <c r="O38" s="24"/>
      <c r="P38" s="24"/>
      <c r="Q38" s="24"/>
      <c r="R38" s="24"/>
      <c r="S38" s="22"/>
      <c r="T38" s="22"/>
      <c r="U38" s="39" t="str">
        <f>_xlfn.IFERROR(INDEX(events,MATCH(U33,events_4,0))," - ")</f>
        <v> - </v>
      </c>
      <c r="V38" s="39"/>
      <c r="W38" s="39"/>
      <c r="X38" s="39"/>
      <c r="Y38" s="39"/>
      <c r="Z38" s="39"/>
      <c r="AA38" s="39"/>
      <c r="AB38" s="39"/>
      <c r="AC38" s="39"/>
      <c r="AD38" s="38"/>
      <c r="AE38" s="38"/>
      <c r="AF38" s="38"/>
      <c r="AG38" s="38"/>
      <c r="AH38" s="38"/>
      <c r="AI38" s="38"/>
      <c r="AJ38" s="38"/>
      <c r="AK38" s="38"/>
      <c r="AL38" s="38"/>
    </row>
    <row r="39" spans="8:8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2"/>
      <c r="T39" s="22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40" spans="8:8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2"/>
      <c r="T40" s="22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</row>
  </sheetData>
  <mergeCells count="45">
    <mergeCell ref="A38:I38"/>
    <mergeCell ref="U36:AC36"/>
    <mergeCell ref="A33:I34"/>
    <mergeCell ref="U37:AC37"/>
    <mergeCell ref="U35:AC35"/>
    <mergeCell ref="A2:I2"/>
    <mergeCell ref="U8:AC8"/>
    <mergeCell ref="A20:I20"/>
    <mergeCell ref="U18:AC18"/>
    <mergeCell ref="D4:I4"/>
    <mergeCell ref="M4:N4"/>
    <mergeCell ref="O8:R9"/>
    <mergeCell ref="J8:M9"/>
    <mergeCell ref="U6:AC7"/>
    <mergeCell ref="A27:I27"/>
    <mergeCell ref="U9:AC9"/>
    <mergeCell ref="A6:G6"/>
    <mergeCell ref="U27:AC27"/>
    <mergeCell ref="N8:N9"/>
    <mergeCell ref="A18:I18"/>
    <mergeCell ref="A28:I28"/>
    <mergeCell ref="A19:I19"/>
    <mergeCell ref="U28:AC28"/>
    <mergeCell ref="A29:I29"/>
    <mergeCell ref="U11:AC11"/>
    <mergeCell ref="A15:I16"/>
    <mergeCell ref="U15:AC16"/>
    <mergeCell ref="A17:I17"/>
    <mergeCell ref="U17:AC17"/>
    <mergeCell ref="U29:AC29"/>
    <mergeCell ref="A26:I26"/>
    <mergeCell ref="U20:AC20"/>
    <mergeCell ref="U26:AC26"/>
    <mergeCell ref="A24:I25"/>
    <mergeCell ref="U24:AC25"/>
    <mergeCell ref="U10:AC10"/>
    <mergeCell ref="AF1:AL1"/>
    <mergeCell ref="U19:AC19"/>
    <mergeCell ref="J6:R7"/>
    <mergeCell ref="AN1:AN4"/>
    <mergeCell ref="U33:AC34"/>
    <mergeCell ref="A37:I37"/>
    <mergeCell ref="U38:AC38"/>
    <mergeCell ref="A35:I35"/>
    <mergeCell ref="A36:I36"/>
  </mergeCells>
  <conditionalFormatting sqref="A8:G13">
    <cfRule type="expression" priority="3" stopIfTrue="1" dxfId="15">
      <formula>AND(NOT(A8=""),NOT(ISERROR(MATCH(A8,events_1,0))))</formula>
    </cfRule>
    <cfRule type="expression" priority="1" dxfId="16">
      <formula>MONTH(A8)&lt;&gt;MONTH($A$6)</formula>
    </cfRule>
    <cfRule type="cellIs" operator="between" priority="2" dxfId="17">
      <formula>$J$8</formula>
      <formula>$O$8</formula>
    </cfRule>
  </conditionalFormatting>
  <printOptions horizontalCentered="1"/>
  <pageMargins left="0.5" right="0.5" top="0.5" bottom="0.5" header="0.3" footer="0.3"/>
  <pageSetup paperSize="9" fitToWidth="0" fitToHeight="0" orientation="landscape"/>
  <headerFooter>
    <oddFooter>&amp;L&amp;8&amp;K01+046© 2021 Vertex42 LLC&amp;R&amp;8&amp;K01+046https://www.vertex42.com/calendars/weekly-planner.html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AO40"/>
  <sheetViews>
    <sheetView workbookViewId="0" showGridLines="0">
      <selection activeCell="AH4" sqref="AF1:AL4"/>
    </sheetView>
  </sheetViews>
  <sheetFormatPr defaultRowHeight="12.75" defaultColWidth="9"/>
  <cols>
    <col min="1" max="18" customWidth="1" width="3.4257812" style="1"/>
    <col min="19" max="20" customWidth="1" width="2.8554688" style="1"/>
    <col min="21" max="38" customWidth="1" width="3.4257812" style="1"/>
    <col min="39" max="39" customWidth="1" width="3.7109375" style="1"/>
    <col min="40" max="40" customWidth="1" width="41.85547" style="1"/>
    <col min="41" max="16384" customWidth="0" width="9.140625" style="1"/>
  </cols>
  <sheetData>
    <row r="1" spans="8:8" ht="24.75" customHeight="1">
      <c r="A1" s="2" t="s">
        <v>94</v>
      </c>
      <c r="B1" s="3"/>
      <c r="C1" s="3"/>
      <c r="D1" s="3"/>
      <c r="E1" s="3"/>
      <c r="F1" s="3"/>
      <c r="G1" s="3"/>
      <c r="H1" s="3"/>
      <c r="I1" s="3"/>
      <c r="J1" s="4"/>
      <c r="K1" s="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6"/>
      <c r="AG1" s="6"/>
      <c r="AH1" s="6"/>
      <c r="AI1" s="6"/>
      <c r="AJ1" s="6"/>
      <c r="AK1" s="6"/>
      <c r="AL1" s="6"/>
      <c r="AN1" s="7" t="s">
        <v>95</v>
      </c>
    </row>
    <row r="2" spans="8:8">
      <c r="A2" s="8"/>
      <c r="B2" s="8"/>
      <c r="C2" s="8"/>
      <c r="D2" s="8"/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10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1"/>
      <c r="AN2" s="7"/>
    </row>
    <row r="3" spans="8:8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N3" s="7"/>
    </row>
    <row r="4" spans="8:8">
      <c r="A4" s="9"/>
      <c r="B4" s="9"/>
      <c r="C4" s="12" t="s">
        <v>74</v>
      </c>
      <c r="D4" s="13">
        <f t="array" ref="D4">Week1!$D$4+7*(MID(CELL("filename",A1),FIND("]",CELL("filename",A1))+1,255)-1)</f>
        <v>44604.0</v>
      </c>
      <c r="E4" s="14"/>
      <c r="F4" s="14"/>
      <c r="G4" s="14"/>
      <c r="H4" s="14"/>
      <c r="I4" s="15"/>
      <c r="J4" s="9"/>
      <c r="K4" s="9"/>
      <c r="L4" s="12" t="s">
        <v>75</v>
      </c>
      <c r="M4" s="16">
        <v>1.0</v>
      </c>
      <c r="N4" s="17"/>
      <c r="O4" s="18" t="s">
        <v>80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N4" s="7"/>
    </row>
    <row r="5" spans="8:8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8:8" ht="15.75" customHeight="1">
      <c r="A6" s="20">
        <f>DATE(YEAR(J8),MONTH(J8),1)</f>
        <v>44593.0</v>
      </c>
      <c r="B6" s="20"/>
      <c r="C6" s="20"/>
      <c r="D6" s="20"/>
      <c r="E6" s="20"/>
      <c r="F6" s="20"/>
      <c r="G6" s="20"/>
      <c r="J6" s="21" t="s">
        <v>93</v>
      </c>
      <c r="K6" s="21"/>
      <c r="L6" s="21"/>
      <c r="M6" s="21"/>
      <c r="N6" s="21"/>
      <c r="O6" s="21"/>
      <c r="P6" s="21"/>
      <c r="Q6" s="21"/>
      <c r="R6" s="21"/>
      <c r="S6" s="22"/>
      <c r="T6" s="22"/>
      <c r="U6" s="23">
        <f>A33+1</f>
        <v>44607.0</v>
      </c>
      <c r="V6" s="23"/>
      <c r="W6" s="23"/>
      <c r="X6" s="23"/>
      <c r="Y6" s="23"/>
      <c r="Z6" s="23"/>
      <c r="AA6" s="23"/>
      <c r="AB6" s="23"/>
      <c r="AC6" s="23"/>
      <c r="AD6" s="24"/>
      <c r="AE6" s="24"/>
      <c r="AF6" s="24"/>
      <c r="AG6" s="24"/>
      <c r="AH6" s="24"/>
      <c r="AI6" s="24"/>
      <c r="AJ6" s="24"/>
      <c r="AK6" s="24"/>
      <c r="AL6" s="24"/>
      <c r="AN6" s="25"/>
    </row>
    <row r="7" spans="8:8" ht="15.75" customHeight="1">
      <c r="A7" s="26" t="str">
        <f>CHOOSE(1+MOD($M$4+1-2,7),"Su","M","Tu","W","Th","F","Sa")</f>
        <v>Su</v>
      </c>
      <c r="B7" s="26" t="str">
        <f>CHOOSE(1+MOD($M$4+2-2,7),"Su","M","Tu","W","Th","F","Sa")</f>
        <v>M</v>
      </c>
      <c r="C7" s="26" t="str">
        <f>CHOOSE(1+MOD($M$4+3-2,7),"Su","M","Tu","W","Th","F","Sa")</f>
        <v>Tu</v>
      </c>
      <c r="D7" s="26" t="str">
        <f>CHOOSE(1+MOD($M$4+4-2,7),"Su","M","Tu","W","Th","F","Sa")</f>
        <v>W</v>
      </c>
      <c r="E7" s="26" t="str">
        <f>CHOOSE(1+MOD($M$4+5-2,7),"Su","M","Tu","W","Th","F","Sa")</f>
        <v>Th</v>
      </c>
      <c r="F7" s="26" t="str">
        <f>CHOOSE(1+MOD($M$4+6-2,7),"Su","M","Tu","W","Th","F","Sa")</f>
        <v>F</v>
      </c>
      <c r="G7" s="26" t="str">
        <f>CHOOSE(1+MOD($M$4+7-2,7),"Su","M","Tu","W","Th","F","Sa")</f>
        <v>Sa</v>
      </c>
      <c r="J7" s="27"/>
      <c r="K7" s="27"/>
      <c r="L7" s="27"/>
      <c r="M7" s="27"/>
      <c r="N7" s="27"/>
      <c r="O7" s="27"/>
      <c r="P7" s="27"/>
      <c r="Q7" s="27"/>
      <c r="R7" s="27"/>
      <c r="S7" s="22"/>
      <c r="T7" s="22"/>
      <c r="U7" s="23"/>
      <c r="V7" s="23"/>
      <c r="W7" s="23"/>
      <c r="X7" s="23"/>
      <c r="Y7" s="23"/>
      <c r="Z7" s="23"/>
      <c r="AA7" s="23"/>
      <c r="AB7" s="23"/>
      <c r="AC7" s="23"/>
      <c r="AD7" s="24"/>
      <c r="AE7" s="24"/>
      <c r="AF7" s="24"/>
      <c r="AG7" s="24"/>
      <c r="AH7" s="24"/>
      <c r="AI7" s="24"/>
      <c r="AJ7" s="24"/>
      <c r="AK7" s="24"/>
      <c r="AL7" s="24"/>
      <c r="AN7" s="25"/>
    </row>
    <row r="8" spans="8:8" ht="15.75" customHeight="1">
      <c r="A8" s="28">
        <f>$A$6-(WEEKDAY($A$6,1)-($M$4-1))-IF((WEEKDAY($A$6,1)-($M$4-1))&lt;=0,7,0)+1</f>
        <v>44591.0</v>
      </c>
      <c r="B8" s="28">
        <f t="shared" si="0" ref="B8:B13">A8+1</f>
        <v>44592.0</v>
      </c>
      <c r="C8" s="28">
        <f t="shared" si="1" ref="C8:G13">B8+1</f>
        <v>44593.0</v>
      </c>
      <c r="D8" s="28">
        <f t="shared" si="1"/>
        <v>44594.0</v>
      </c>
      <c r="E8" s="28">
        <f t="shared" si="1"/>
        <v>44595.0</v>
      </c>
      <c r="F8" s="28">
        <f t="shared" si="1"/>
        <v>44596.0</v>
      </c>
      <c r="G8" s="28">
        <f t="shared" si="1"/>
        <v>44597.0</v>
      </c>
      <c r="J8" s="29">
        <f>D4</f>
        <v>44604.0</v>
      </c>
      <c r="K8" s="29"/>
      <c r="L8" s="29"/>
      <c r="M8" s="29"/>
      <c r="N8" s="30" t="s">
        <v>92</v>
      </c>
      <c r="O8" s="29">
        <f>J8+6</f>
        <v>44610.0</v>
      </c>
      <c r="P8" s="29"/>
      <c r="Q8" s="29"/>
      <c r="R8" s="29"/>
      <c r="S8" s="31"/>
      <c r="T8" s="22"/>
      <c r="U8" s="32" t="str">
        <f>_xlfn.IFERROR(INDEX(events,MATCH(U6,events_1,0))," - ")</f>
        <v> - </v>
      </c>
      <c r="V8" s="32"/>
      <c r="W8" s="32"/>
      <c r="X8" s="32"/>
      <c r="Y8" s="32"/>
      <c r="Z8" s="32"/>
      <c r="AA8" s="32"/>
      <c r="AB8" s="32"/>
      <c r="AC8" s="32"/>
      <c r="AD8" s="24"/>
      <c r="AE8" s="24"/>
      <c r="AF8" s="24"/>
      <c r="AG8" s="24"/>
      <c r="AH8" s="24"/>
      <c r="AI8" s="24"/>
      <c r="AJ8" s="24"/>
      <c r="AK8" s="24"/>
      <c r="AL8" s="24"/>
      <c r="AN8" s="25"/>
    </row>
    <row r="9" spans="8:8" ht="15.75" customHeight="1">
      <c r="A9" s="28">
        <f>G8+1</f>
        <v>44598.0</v>
      </c>
      <c r="B9" s="28">
        <f t="shared" si="0"/>
        <v>44599.0</v>
      </c>
      <c r="C9" s="28">
        <f t="shared" si="1"/>
        <v>44600.0</v>
      </c>
      <c r="D9" s="28">
        <f t="shared" si="1"/>
        <v>44601.0</v>
      </c>
      <c r="E9" s="28">
        <f t="shared" si="1"/>
        <v>44602.0</v>
      </c>
      <c r="F9" s="28">
        <f t="shared" si="1"/>
        <v>44603.0</v>
      </c>
      <c r="G9" s="28">
        <f t="shared" si="1"/>
        <v>44604.0</v>
      </c>
      <c r="J9" s="33"/>
      <c r="K9" s="33"/>
      <c r="L9" s="33"/>
      <c r="M9" s="33"/>
      <c r="N9" s="34"/>
      <c r="O9" s="33"/>
      <c r="P9" s="33"/>
      <c r="Q9" s="33"/>
      <c r="R9" s="33"/>
      <c r="S9" s="22"/>
      <c r="T9" s="22"/>
      <c r="U9" s="32" t="str">
        <f>_xlfn.IFERROR(INDEX(events,MATCH(U6,events_2,0))," - ")</f>
        <v> - </v>
      </c>
      <c r="V9" s="32"/>
      <c r="W9" s="32"/>
      <c r="X9" s="32"/>
      <c r="Y9" s="32"/>
      <c r="Z9" s="32"/>
      <c r="AA9" s="32"/>
      <c r="AB9" s="32"/>
      <c r="AC9" s="32"/>
      <c r="AD9" s="24"/>
      <c r="AE9" s="24"/>
      <c r="AF9" s="24"/>
      <c r="AG9" s="24"/>
      <c r="AH9" s="24"/>
      <c r="AI9" s="24"/>
      <c r="AJ9" s="24"/>
      <c r="AK9" s="24"/>
      <c r="AL9" s="24"/>
      <c r="AN9" s="25"/>
    </row>
    <row r="10" spans="8:8" ht="15.75" customHeight="1">
      <c r="A10" s="28">
        <f>G9+1</f>
        <v>44605.0</v>
      </c>
      <c r="B10" s="28">
        <f t="shared" si="0"/>
        <v>44606.0</v>
      </c>
      <c r="C10" s="28">
        <f t="shared" si="1"/>
        <v>44607.0</v>
      </c>
      <c r="D10" s="28">
        <f t="shared" si="1"/>
        <v>44608.0</v>
      </c>
      <c r="E10" s="28">
        <f t="shared" si="1"/>
        <v>44609.0</v>
      </c>
      <c r="F10" s="28">
        <f t="shared" si="1"/>
        <v>44610.0</v>
      </c>
      <c r="G10" s="28">
        <f t="shared" si="1"/>
        <v>44611.0</v>
      </c>
      <c r="J10" s="22"/>
      <c r="K10" s="22"/>
      <c r="L10" s="22"/>
      <c r="M10" s="22"/>
      <c r="N10" s="22"/>
      <c r="O10" s="22"/>
      <c r="P10" s="22"/>
      <c r="Q10" s="22"/>
      <c r="R10" s="35"/>
      <c r="S10" s="22"/>
      <c r="T10" s="22"/>
      <c r="U10" s="32" t="str">
        <f>_xlfn.IFERROR(INDEX(events,MATCH(U6,events_3,0))," - ")</f>
        <v> - </v>
      </c>
      <c r="V10" s="32"/>
      <c r="W10" s="32"/>
      <c r="X10" s="32"/>
      <c r="Y10" s="32"/>
      <c r="Z10" s="32"/>
      <c r="AA10" s="32"/>
      <c r="AB10" s="32"/>
      <c r="AC10" s="32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8:8" ht="15.75" customHeight="1">
      <c r="A11" s="28">
        <f>G10+1</f>
        <v>44612.0</v>
      </c>
      <c r="B11" s="28">
        <f t="shared" si="0"/>
        <v>44613.0</v>
      </c>
      <c r="C11" s="28">
        <f t="shared" si="1"/>
        <v>44614.0</v>
      </c>
      <c r="D11" s="28">
        <f t="shared" si="1"/>
        <v>44615.0</v>
      </c>
      <c r="E11" s="28">
        <f t="shared" si="1"/>
        <v>44616.0</v>
      </c>
      <c r="F11" s="28">
        <f t="shared" si="1"/>
        <v>44617.0</v>
      </c>
      <c r="G11" s="28">
        <f t="shared" si="1"/>
        <v>44618.0</v>
      </c>
      <c r="J11" s="36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2" t="str">
        <f>_xlfn.IFERROR(INDEX(events,MATCH(U6,events_4,0))," - ")</f>
        <v> - </v>
      </c>
      <c r="V11" s="32"/>
      <c r="W11" s="32"/>
      <c r="X11" s="32"/>
      <c r="Y11" s="32"/>
      <c r="Z11" s="32"/>
      <c r="AA11" s="32"/>
      <c r="AB11" s="32"/>
      <c r="AC11" s="32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8:8" ht="15.75" customHeight="1">
      <c r="A12" s="28">
        <f>G11+1</f>
        <v>44619.0</v>
      </c>
      <c r="B12" s="28">
        <f t="shared" si="0"/>
        <v>44620.0</v>
      </c>
      <c r="C12" s="28">
        <f t="shared" si="1"/>
        <v>44621.0</v>
      </c>
      <c r="D12" s="28">
        <f t="shared" si="1"/>
        <v>44622.0</v>
      </c>
      <c r="E12" s="28">
        <f t="shared" si="1"/>
        <v>44623.0</v>
      </c>
      <c r="F12" s="28">
        <f t="shared" si="1"/>
        <v>44624.0</v>
      </c>
      <c r="G12" s="28">
        <f t="shared" si="1"/>
        <v>44625.0</v>
      </c>
      <c r="H12" s="22"/>
      <c r="I12" s="22"/>
      <c r="J12" s="22"/>
      <c r="K12" s="22"/>
      <c r="S12" s="22"/>
      <c r="T12" s="22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8:8" ht="15.75" customHeight="1">
      <c r="A13" s="28">
        <f>G12+1</f>
        <v>44626.0</v>
      </c>
      <c r="B13" s="28">
        <f t="shared" si="0"/>
        <v>44627.0</v>
      </c>
      <c r="C13" s="28">
        <f t="shared" si="1"/>
        <v>44628.0</v>
      </c>
      <c r="D13" s="28">
        <f t="shared" si="1"/>
        <v>44629.0</v>
      </c>
      <c r="E13" s="28">
        <f t="shared" si="1"/>
        <v>44630.0</v>
      </c>
      <c r="F13" s="28">
        <f t="shared" si="1"/>
        <v>44631.0</v>
      </c>
      <c r="G13" s="28">
        <f t="shared" si="1"/>
        <v>44632.0</v>
      </c>
      <c r="H13" s="22"/>
      <c r="I13" s="22"/>
      <c r="J13" s="22"/>
      <c r="K13" s="22"/>
      <c r="S13" s="22"/>
      <c r="T13" s="22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8:8" ht="15.75" customHeight="1"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8:8" ht="15.75" customHeight="1">
      <c r="A15" s="37">
        <f>J8</f>
        <v>44604.0</v>
      </c>
      <c r="B15" s="37"/>
      <c r="C15" s="37"/>
      <c r="D15" s="37"/>
      <c r="E15" s="37"/>
      <c r="F15" s="37"/>
      <c r="G15" s="37"/>
      <c r="H15" s="37"/>
      <c r="I15" s="37"/>
      <c r="J15" s="38"/>
      <c r="K15" s="38"/>
      <c r="L15" s="38"/>
      <c r="M15" s="38"/>
      <c r="N15" s="38"/>
      <c r="O15" s="38"/>
      <c r="P15" s="38"/>
      <c r="Q15" s="38"/>
      <c r="R15" s="38"/>
      <c r="S15" s="22"/>
      <c r="T15" s="22"/>
      <c r="U15" s="23">
        <f>U6+1</f>
        <v>44608.0</v>
      </c>
      <c r="V15" s="23"/>
      <c r="W15" s="23"/>
      <c r="X15" s="23"/>
      <c r="Y15" s="23"/>
      <c r="Z15" s="23"/>
      <c r="AA15" s="23"/>
      <c r="AB15" s="23"/>
      <c r="AC15" s="23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8:8" ht="15.75" customHeight="1">
      <c r="A16" s="37"/>
      <c r="B16" s="37"/>
      <c r="C16" s="37"/>
      <c r="D16" s="37"/>
      <c r="E16" s="37"/>
      <c r="F16" s="37"/>
      <c r="G16" s="37"/>
      <c r="H16" s="37"/>
      <c r="I16" s="37"/>
      <c r="J16" s="38"/>
      <c r="K16" s="38"/>
      <c r="L16" s="38"/>
      <c r="M16" s="38"/>
      <c r="N16" s="38"/>
      <c r="O16" s="38"/>
      <c r="P16" s="38"/>
      <c r="Q16" s="38"/>
      <c r="R16" s="38"/>
      <c r="S16" s="22"/>
      <c r="T16" s="22"/>
      <c r="U16" s="23"/>
      <c r="V16" s="23"/>
      <c r="W16" s="23"/>
      <c r="X16" s="23"/>
      <c r="Y16" s="23"/>
      <c r="Z16" s="23"/>
      <c r="AA16" s="23"/>
      <c r="AB16" s="23"/>
      <c r="AC16" s="23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8:8" ht="15.75" customHeight="1">
      <c r="A17" s="39" t="str">
        <f>_xlfn.IFERROR(INDEX(events,MATCH(A15,events_1,0))," - ")</f>
        <v>Lincoln's B-Day</v>
      </c>
      <c r="B17" s="39"/>
      <c r="C17" s="39"/>
      <c r="D17" s="39"/>
      <c r="E17" s="39"/>
      <c r="F17" s="39"/>
      <c r="G17" s="39"/>
      <c r="H17" s="39"/>
      <c r="I17" s="39"/>
      <c r="J17" s="38"/>
      <c r="K17" s="38"/>
      <c r="L17" s="38"/>
      <c r="M17" s="38"/>
      <c r="N17" s="38"/>
      <c r="O17" s="38"/>
      <c r="P17" s="38"/>
      <c r="Q17" s="38"/>
      <c r="R17" s="38"/>
      <c r="S17" s="22"/>
      <c r="T17" s="22"/>
      <c r="U17" s="32" t="str">
        <f>_xlfn.IFERROR(INDEX(events,MATCH(U15,events_1,0))," - ")</f>
        <v> - </v>
      </c>
      <c r="V17" s="32"/>
      <c r="W17" s="32"/>
      <c r="X17" s="32"/>
      <c r="Y17" s="32"/>
      <c r="Z17" s="32"/>
      <c r="AA17" s="32"/>
      <c r="AB17" s="32"/>
      <c r="AC17" s="32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8:8" ht="15.75" customHeight="1">
      <c r="A18" s="39" t="str">
        <f>_xlfn.IFERROR(INDEX(events,MATCH(A15,events_2,0))," - ")</f>
        <v> - </v>
      </c>
      <c r="B18" s="39"/>
      <c r="C18" s="39"/>
      <c r="D18" s="39"/>
      <c r="E18" s="39"/>
      <c r="F18" s="39"/>
      <c r="G18" s="39"/>
      <c r="H18" s="39"/>
      <c r="I18" s="39"/>
      <c r="J18" s="38"/>
      <c r="K18" s="38"/>
      <c r="L18" s="38"/>
      <c r="M18" s="38"/>
      <c r="N18" s="38"/>
      <c r="O18" s="38"/>
      <c r="P18" s="38"/>
      <c r="Q18" s="38"/>
      <c r="R18" s="38"/>
      <c r="S18" s="22"/>
      <c r="T18" s="22"/>
      <c r="U18" s="32" t="str">
        <f>_xlfn.IFERROR(INDEX(events,MATCH(U15,events_2,0))," - ")</f>
        <v> - </v>
      </c>
      <c r="V18" s="32"/>
      <c r="W18" s="32"/>
      <c r="X18" s="32"/>
      <c r="Y18" s="32"/>
      <c r="Z18" s="32"/>
      <c r="AA18" s="32"/>
      <c r="AB18" s="32"/>
      <c r="AC18" s="32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8:8" ht="15.75" customHeight="1">
      <c r="A19" s="39" t="str">
        <f>_xlfn.IFERROR(INDEX(events,MATCH(A15,events_3,0))," - ")</f>
        <v> - </v>
      </c>
      <c r="B19" s="39"/>
      <c r="C19" s="39"/>
      <c r="D19" s="39"/>
      <c r="E19" s="39"/>
      <c r="F19" s="39"/>
      <c r="G19" s="39"/>
      <c r="H19" s="39"/>
      <c r="I19" s="39"/>
      <c r="J19" s="38"/>
      <c r="K19" s="38"/>
      <c r="L19" s="38"/>
      <c r="M19" s="38"/>
      <c r="N19" s="38"/>
      <c r="O19" s="38"/>
      <c r="P19" s="38"/>
      <c r="Q19" s="38"/>
      <c r="R19" s="38"/>
      <c r="S19" s="22"/>
      <c r="T19" s="22"/>
      <c r="U19" s="32" t="str">
        <f>_xlfn.IFERROR(INDEX(events,MATCH(U15,events_3,0))," - ")</f>
        <v> - </v>
      </c>
      <c r="V19" s="32"/>
      <c r="W19" s="32"/>
      <c r="X19" s="32"/>
      <c r="Y19" s="32"/>
      <c r="Z19" s="32"/>
      <c r="AA19" s="32"/>
      <c r="AB19" s="32"/>
      <c r="AC19" s="32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8:8" ht="15.75" customHeight="1">
      <c r="A20" s="39" t="str">
        <f>_xlfn.IFERROR(INDEX(events,MATCH(A15,events_4,0))," - ")</f>
        <v> - </v>
      </c>
      <c r="B20" s="39"/>
      <c r="C20" s="39"/>
      <c r="D20" s="39"/>
      <c r="E20" s="39"/>
      <c r="F20" s="39"/>
      <c r="G20" s="39"/>
      <c r="H20" s="39"/>
      <c r="I20" s="39"/>
      <c r="J20" s="38"/>
      <c r="K20" s="38"/>
      <c r="L20" s="38"/>
      <c r="M20" s="38"/>
      <c r="N20" s="38"/>
      <c r="O20" s="38"/>
      <c r="P20" s="38"/>
      <c r="Q20" s="38"/>
      <c r="R20" s="38"/>
      <c r="S20" s="22"/>
      <c r="T20" s="22"/>
      <c r="U20" s="32" t="str">
        <f>_xlfn.IFERROR(INDEX(events,MATCH(U15,events_4,0))," - ")</f>
        <v> - </v>
      </c>
      <c r="V20" s="32"/>
      <c r="W20" s="32"/>
      <c r="X20" s="32"/>
      <c r="Y20" s="32"/>
      <c r="Z20" s="32"/>
      <c r="AA20" s="32"/>
      <c r="AB20" s="32"/>
      <c r="AC20" s="32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8:8" ht="15.7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22"/>
      <c r="T21" s="22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8:8" ht="15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22"/>
      <c r="T22" s="22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8:8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2"/>
      <c r="T23" s="22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8:8" ht="15.75" customHeight="1">
      <c r="A24" s="23">
        <f>A15+1</f>
        <v>44605.0</v>
      </c>
      <c r="B24" s="23"/>
      <c r="C24" s="23"/>
      <c r="D24" s="23"/>
      <c r="E24" s="23"/>
      <c r="F24" s="23"/>
      <c r="G24" s="23"/>
      <c r="H24" s="23"/>
      <c r="I24" s="23"/>
      <c r="J24" s="24"/>
      <c r="K24" s="24"/>
      <c r="L24" s="24"/>
      <c r="M24" s="24"/>
      <c r="N24" s="24"/>
      <c r="O24" s="24"/>
      <c r="P24" s="24"/>
      <c r="Q24" s="24"/>
      <c r="R24" s="24"/>
      <c r="S24" s="22"/>
      <c r="T24" s="22"/>
      <c r="U24" s="23">
        <f>U15+1</f>
        <v>44609.0</v>
      </c>
      <c r="V24" s="23"/>
      <c r="W24" s="23"/>
      <c r="X24" s="23"/>
      <c r="Y24" s="23"/>
      <c r="Z24" s="23"/>
      <c r="AA24" s="23"/>
      <c r="AB24" s="23"/>
      <c r="AC24" s="23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8:8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4"/>
      <c r="K25" s="24"/>
      <c r="L25" s="24"/>
      <c r="M25" s="24"/>
      <c r="N25" s="24"/>
      <c r="O25" s="24"/>
      <c r="P25" s="24"/>
      <c r="Q25" s="24"/>
      <c r="R25" s="24"/>
      <c r="S25" s="22"/>
      <c r="T25" s="22"/>
      <c r="U25" s="23"/>
      <c r="V25" s="23"/>
      <c r="W25" s="23"/>
      <c r="X25" s="23"/>
      <c r="Y25" s="23"/>
      <c r="Z25" s="23"/>
      <c r="AA25" s="23"/>
      <c r="AB25" s="23"/>
      <c r="AC25" s="23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8:8" ht="15.75" customHeight="1">
      <c r="A26" s="32" t="str">
        <f>_xlfn.IFERROR(INDEX(events,MATCH(A24,events_1,0))," - ")</f>
        <v> - </v>
      </c>
      <c r="B26" s="32"/>
      <c r="C26" s="32"/>
      <c r="D26" s="32"/>
      <c r="E26" s="32"/>
      <c r="F26" s="32"/>
      <c r="G26" s="32"/>
      <c r="H26" s="32"/>
      <c r="I26" s="32"/>
      <c r="J26" s="24"/>
      <c r="K26" s="24"/>
      <c r="L26" s="24"/>
      <c r="M26" s="24"/>
      <c r="N26" s="24"/>
      <c r="O26" s="24"/>
      <c r="P26" s="24"/>
      <c r="Q26" s="24"/>
      <c r="R26" s="24"/>
      <c r="S26" s="22"/>
      <c r="T26" s="22"/>
      <c r="U26" s="32" t="str">
        <f>_xlfn.IFERROR(INDEX(events,MATCH(U24,events_1,0))," - ")</f>
        <v> - </v>
      </c>
      <c r="V26" s="32"/>
      <c r="W26" s="32"/>
      <c r="X26" s="32"/>
      <c r="Y26" s="32"/>
      <c r="Z26" s="32"/>
      <c r="AA26" s="32"/>
      <c r="AB26" s="32"/>
      <c r="AC26" s="32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8:8" ht="15.75" customHeight="1">
      <c r="A27" s="32" t="str">
        <f>_xlfn.IFERROR(INDEX(events,MATCH(A24,events_2,0))," - ")</f>
        <v> - </v>
      </c>
      <c r="B27" s="32"/>
      <c r="C27" s="32"/>
      <c r="D27" s="32"/>
      <c r="E27" s="32"/>
      <c r="F27" s="32"/>
      <c r="G27" s="32"/>
      <c r="H27" s="32"/>
      <c r="I27" s="32"/>
      <c r="J27" s="24"/>
      <c r="K27" s="24"/>
      <c r="L27" s="24"/>
      <c r="M27" s="24"/>
      <c r="N27" s="24"/>
      <c r="O27" s="24"/>
      <c r="P27" s="24"/>
      <c r="Q27" s="24"/>
      <c r="R27" s="24"/>
      <c r="S27" s="22"/>
      <c r="T27" s="22"/>
      <c r="U27" s="32" t="str">
        <f>_xlfn.IFERROR(INDEX(events,MATCH(U24,events_2,0))," - ")</f>
        <v> - </v>
      </c>
      <c r="V27" s="32"/>
      <c r="W27" s="32"/>
      <c r="X27" s="32"/>
      <c r="Y27" s="32"/>
      <c r="Z27" s="32"/>
      <c r="AA27" s="32"/>
      <c r="AB27" s="32"/>
      <c r="AC27" s="32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8:8" ht="15.75" customHeight="1">
      <c r="A28" s="32" t="str">
        <f>_xlfn.IFERROR(INDEX(events,MATCH(A24,events_3,0))," - ")</f>
        <v> - </v>
      </c>
      <c r="B28" s="32"/>
      <c r="C28" s="32"/>
      <c r="D28" s="32"/>
      <c r="E28" s="32"/>
      <c r="F28" s="32"/>
      <c r="G28" s="32"/>
      <c r="H28" s="32"/>
      <c r="I28" s="32"/>
      <c r="J28" s="24"/>
      <c r="K28" s="24"/>
      <c r="L28" s="24"/>
      <c r="M28" s="24"/>
      <c r="N28" s="24"/>
      <c r="O28" s="24"/>
      <c r="P28" s="24"/>
      <c r="Q28" s="24"/>
      <c r="R28" s="24"/>
      <c r="S28" s="22"/>
      <c r="T28" s="22"/>
      <c r="U28" s="32" t="str">
        <f>_xlfn.IFERROR(INDEX(events,MATCH(U24,events_3,0))," - ")</f>
        <v> - </v>
      </c>
      <c r="V28" s="32"/>
      <c r="W28" s="32"/>
      <c r="X28" s="32"/>
      <c r="Y28" s="32"/>
      <c r="Z28" s="32"/>
      <c r="AA28" s="32"/>
      <c r="AB28" s="32"/>
      <c r="AC28" s="32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8:8" ht="15.75" customHeight="1">
      <c r="A29" s="32" t="str">
        <f>_xlfn.IFERROR(INDEX(events,MATCH(A24,events_4,0))," - ")</f>
        <v> - </v>
      </c>
      <c r="B29" s="32"/>
      <c r="C29" s="32"/>
      <c r="D29" s="32"/>
      <c r="E29" s="32"/>
      <c r="F29" s="32"/>
      <c r="G29" s="32"/>
      <c r="H29" s="32"/>
      <c r="I29" s="32"/>
      <c r="J29" s="24"/>
      <c r="K29" s="24"/>
      <c r="L29" s="24"/>
      <c r="M29" s="24"/>
      <c r="N29" s="24"/>
      <c r="O29" s="24"/>
      <c r="P29" s="24"/>
      <c r="Q29" s="24"/>
      <c r="R29" s="24"/>
      <c r="S29" s="22"/>
      <c r="T29" s="22"/>
      <c r="U29" s="32" t="str">
        <f>_xlfn.IFERROR(INDEX(events,MATCH(U24,events_4,0))," - ")</f>
        <v> - </v>
      </c>
      <c r="V29" s="32"/>
      <c r="W29" s="32"/>
      <c r="X29" s="32"/>
      <c r="Y29" s="32"/>
      <c r="Z29" s="32"/>
      <c r="AA29" s="32"/>
      <c r="AB29" s="32"/>
      <c r="AC29" s="32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8:8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2"/>
      <c r="T30" s="22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8:8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2"/>
      <c r="T31" s="22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8:8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2"/>
      <c r="T32" s="22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8:8" ht="15.75" customHeight="1">
      <c r="A33" s="23">
        <f>A24+1</f>
        <v>44606.0</v>
      </c>
      <c r="B33" s="23"/>
      <c r="C33" s="23"/>
      <c r="D33" s="23"/>
      <c r="E33" s="23"/>
      <c r="F33" s="23"/>
      <c r="G33" s="23"/>
      <c r="H33" s="23"/>
      <c r="I33" s="23"/>
      <c r="J33" s="24"/>
      <c r="K33" s="24"/>
      <c r="L33" s="24"/>
      <c r="M33" s="24"/>
      <c r="N33" s="24"/>
      <c r="O33" s="24"/>
      <c r="P33" s="24"/>
      <c r="Q33" s="24"/>
      <c r="R33" s="24"/>
      <c r="S33" s="22"/>
      <c r="T33" s="22"/>
      <c r="U33" s="37">
        <f>U24+1</f>
        <v>44610.0</v>
      </c>
      <c r="V33" s="37"/>
      <c r="W33" s="37"/>
      <c r="X33" s="37"/>
      <c r="Y33" s="37"/>
      <c r="Z33" s="37"/>
      <c r="AA33" s="37"/>
      <c r="AB33" s="37"/>
      <c r="AC33" s="37"/>
      <c r="AD33" s="38"/>
      <c r="AE33" s="38"/>
      <c r="AF33" s="38"/>
      <c r="AG33" s="38"/>
      <c r="AH33" s="38"/>
      <c r="AI33" s="38"/>
      <c r="AJ33" s="38"/>
      <c r="AK33" s="38"/>
      <c r="AL33" s="38"/>
    </row>
    <row r="34" spans="8:8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4"/>
      <c r="K34" s="24"/>
      <c r="L34" s="24"/>
      <c r="M34" s="24"/>
      <c r="N34" s="24"/>
      <c r="O34" s="24"/>
      <c r="P34" s="24"/>
      <c r="Q34" s="24"/>
      <c r="R34" s="24"/>
      <c r="S34" s="22"/>
      <c r="T34" s="22"/>
      <c r="U34" s="37"/>
      <c r="V34" s="37"/>
      <c r="W34" s="37"/>
      <c r="X34" s="37"/>
      <c r="Y34" s="37"/>
      <c r="Z34" s="37"/>
      <c r="AA34" s="37"/>
      <c r="AB34" s="37"/>
      <c r="AC34" s="37"/>
      <c r="AD34" s="38"/>
      <c r="AE34" s="38"/>
      <c r="AF34" s="38"/>
      <c r="AG34" s="38"/>
      <c r="AH34" s="38"/>
      <c r="AI34" s="38"/>
      <c r="AJ34" s="38"/>
      <c r="AK34" s="38"/>
      <c r="AL34" s="38"/>
    </row>
    <row r="35" spans="8:8" ht="15.75" customHeight="1">
      <c r="A35" s="32" t="str">
        <f>_xlfn.IFERROR(INDEX(events,MATCH(A33,events_1,0))," - ")</f>
        <v>Valentines Day</v>
      </c>
      <c r="B35" s="32"/>
      <c r="C35" s="32"/>
      <c r="D35" s="32"/>
      <c r="E35" s="32"/>
      <c r="F35" s="32"/>
      <c r="G35" s="32"/>
      <c r="H35" s="32"/>
      <c r="I35" s="32"/>
      <c r="J35" s="24"/>
      <c r="K35" s="24"/>
      <c r="L35" s="24"/>
      <c r="M35" s="24"/>
      <c r="N35" s="24"/>
      <c r="O35" s="24"/>
      <c r="P35" s="24"/>
      <c r="Q35" s="24"/>
      <c r="R35" s="24"/>
      <c r="S35" s="22"/>
      <c r="T35" s="22"/>
      <c r="U35" s="39" t="str">
        <f>_xlfn.IFERROR(INDEX(events,MATCH(U33,events_1,0))," - ")</f>
        <v> - </v>
      </c>
      <c r="V35" s="39"/>
      <c r="W35" s="39"/>
      <c r="X35" s="39"/>
      <c r="Y35" s="39"/>
      <c r="Z35" s="39"/>
      <c r="AA35" s="39"/>
      <c r="AB35" s="39"/>
      <c r="AC35" s="39"/>
      <c r="AD35" s="38"/>
      <c r="AE35" s="38"/>
      <c r="AF35" s="38"/>
      <c r="AG35" s="38"/>
      <c r="AH35" s="38"/>
      <c r="AI35" s="38"/>
      <c r="AJ35" s="38"/>
      <c r="AK35" s="38"/>
      <c r="AL35" s="38"/>
    </row>
    <row r="36" spans="8:8" ht="15.75" customHeight="1">
      <c r="A36" s="32" t="str">
        <f>_xlfn.IFERROR(INDEX(events,MATCH(A33,events_2,0))," - ")</f>
        <v> - </v>
      </c>
      <c r="B36" s="32"/>
      <c r="C36" s="32"/>
      <c r="D36" s="32"/>
      <c r="E36" s="32"/>
      <c r="F36" s="32"/>
      <c r="G36" s="32"/>
      <c r="H36" s="32"/>
      <c r="I36" s="32"/>
      <c r="J36" s="24"/>
      <c r="K36" s="24"/>
      <c r="L36" s="24"/>
      <c r="M36" s="24"/>
      <c r="N36" s="24"/>
      <c r="O36" s="24"/>
      <c r="P36" s="24"/>
      <c r="Q36" s="24"/>
      <c r="R36" s="24"/>
      <c r="S36" s="22"/>
      <c r="T36" s="22"/>
      <c r="U36" s="39" t="str">
        <f>_xlfn.IFERROR(INDEX(events,MATCH(U33,events_2,0))," - ")</f>
        <v> - </v>
      </c>
      <c r="V36" s="39"/>
      <c r="W36" s="39"/>
      <c r="X36" s="39"/>
      <c r="Y36" s="39"/>
      <c r="Z36" s="39"/>
      <c r="AA36" s="39"/>
      <c r="AB36" s="39"/>
      <c r="AC36" s="39"/>
      <c r="AD36" s="38"/>
      <c r="AE36" s="38"/>
      <c r="AF36" s="38"/>
      <c r="AG36" s="38"/>
      <c r="AH36" s="38"/>
      <c r="AI36" s="38"/>
      <c r="AJ36" s="38"/>
      <c r="AK36" s="38"/>
      <c r="AL36" s="38"/>
    </row>
    <row r="37" spans="8:8" ht="15.75" customHeight="1">
      <c r="A37" s="32" t="str">
        <f>_xlfn.IFERROR(INDEX(events,MATCH(A33,events_3,0))," - ")</f>
        <v> - </v>
      </c>
      <c r="B37" s="32"/>
      <c r="C37" s="32"/>
      <c r="D37" s="32"/>
      <c r="E37" s="32"/>
      <c r="F37" s="32"/>
      <c r="G37" s="32"/>
      <c r="H37" s="32"/>
      <c r="I37" s="32"/>
      <c r="J37" s="24"/>
      <c r="K37" s="24"/>
      <c r="L37" s="24"/>
      <c r="M37" s="24"/>
      <c r="N37" s="24"/>
      <c r="O37" s="24"/>
      <c r="P37" s="24"/>
      <c r="Q37" s="24"/>
      <c r="R37" s="24"/>
      <c r="S37" s="22"/>
      <c r="T37" s="22"/>
      <c r="U37" s="39" t="str">
        <f>_xlfn.IFERROR(INDEX(events,MATCH(U33,events_3,0))," - ")</f>
        <v> - </v>
      </c>
      <c r="V37" s="39"/>
      <c r="W37" s="39"/>
      <c r="X37" s="39"/>
      <c r="Y37" s="39"/>
      <c r="Z37" s="39"/>
      <c r="AA37" s="39"/>
      <c r="AB37" s="39"/>
      <c r="AC37" s="39"/>
      <c r="AD37" s="38"/>
      <c r="AE37" s="38"/>
      <c r="AF37" s="38"/>
      <c r="AG37" s="38"/>
      <c r="AH37" s="38"/>
      <c r="AI37" s="38"/>
      <c r="AJ37" s="38"/>
      <c r="AK37" s="38"/>
      <c r="AL37" s="38"/>
    </row>
    <row r="38" spans="8:8" ht="15.75" customHeight="1">
      <c r="A38" s="32" t="str">
        <f>_xlfn.IFERROR(INDEX(events,MATCH(A33,events_4,0))," - ")</f>
        <v> - </v>
      </c>
      <c r="B38" s="32"/>
      <c r="C38" s="32"/>
      <c r="D38" s="32"/>
      <c r="E38" s="32"/>
      <c r="F38" s="32"/>
      <c r="G38" s="32"/>
      <c r="H38" s="32"/>
      <c r="I38" s="32"/>
      <c r="J38" s="24"/>
      <c r="K38" s="24"/>
      <c r="L38" s="24"/>
      <c r="M38" s="24"/>
      <c r="N38" s="24"/>
      <c r="O38" s="24"/>
      <c r="P38" s="24"/>
      <c r="Q38" s="24"/>
      <c r="R38" s="24"/>
      <c r="S38" s="22"/>
      <c r="T38" s="22"/>
      <c r="U38" s="39" t="str">
        <f>_xlfn.IFERROR(INDEX(events,MATCH(U33,events_4,0))," - ")</f>
        <v> - </v>
      </c>
      <c r="V38" s="39"/>
      <c r="W38" s="39"/>
      <c r="X38" s="39"/>
      <c r="Y38" s="39"/>
      <c r="Z38" s="39"/>
      <c r="AA38" s="39"/>
      <c r="AB38" s="39"/>
      <c r="AC38" s="39"/>
      <c r="AD38" s="38"/>
      <c r="AE38" s="38"/>
      <c r="AF38" s="38"/>
      <c r="AG38" s="38"/>
      <c r="AH38" s="38"/>
      <c r="AI38" s="38"/>
      <c r="AJ38" s="38"/>
      <c r="AK38" s="38"/>
      <c r="AL38" s="38"/>
    </row>
    <row r="39" spans="8:8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2"/>
      <c r="T39" s="22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40" spans="8:8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2"/>
      <c r="T40" s="22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</row>
  </sheetData>
  <mergeCells count="45">
    <mergeCell ref="A38:I38"/>
    <mergeCell ref="U36:AC36"/>
    <mergeCell ref="A33:I34"/>
    <mergeCell ref="U37:AC37"/>
    <mergeCell ref="U35:AC35"/>
    <mergeCell ref="A2:I2"/>
    <mergeCell ref="U8:AC8"/>
    <mergeCell ref="A20:I20"/>
    <mergeCell ref="U18:AC18"/>
    <mergeCell ref="D4:I4"/>
    <mergeCell ref="M4:N4"/>
    <mergeCell ref="O8:R9"/>
    <mergeCell ref="J8:M9"/>
    <mergeCell ref="U6:AC7"/>
    <mergeCell ref="A27:I27"/>
    <mergeCell ref="U9:AC9"/>
    <mergeCell ref="A6:G6"/>
    <mergeCell ref="U27:AC27"/>
    <mergeCell ref="N8:N9"/>
    <mergeCell ref="A18:I18"/>
    <mergeCell ref="A28:I28"/>
    <mergeCell ref="A19:I19"/>
    <mergeCell ref="U28:AC28"/>
    <mergeCell ref="A29:I29"/>
    <mergeCell ref="U11:AC11"/>
    <mergeCell ref="A15:I16"/>
    <mergeCell ref="U15:AC16"/>
    <mergeCell ref="A17:I17"/>
    <mergeCell ref="U17:AC17"/>
    <mergeCell ref="U29:AC29"/>
    <mergeCell ref="A26:I26"/>
    <mergeCell ref="U20:AC20"/>
    <mergeCell ref="U26:AC26"/>
    <mergeCell ref="A24:I25"/>
    <mergeCell ref="U24:AC25"/>
    <mergeCell ref="U10:AC10"/>
    <mergeCell ref="AF1:AL1"/>
    <mergeCell ref="U19:AC19"/>
    <mergeCell ref="J6:R7"/>
    <mergeCell ref="AN1:AN4"/>
    <mergeCell ref="U33:AC34"/>
    <mergeCell ref="A37:I37"/>
    <mergeCell ref="U38:AC38"/>
    <mergeCell ref="A35:I35"/>
    <mergeCell ref="A36:I36"/>
  </mergeCells>
  <conditionalFormatting sqref="A8:G13">
    <cfRule type="cellIs" operator="between" priority="2" dxfId="18">
      <formula>$J$8</formula>
      <formula>$O$8</formula>
    </cfRule>
    <cfRule type="expression" priority="3" stopIfTrue="1" dxfId="19">
      <formula>AND(NOT(A8=""),NOT(ISERROR(MATCH(A8,events_1,0))))</formula>
    </cfRule>
    <cfRule type="expression" priority="1" dxfId="20">
      <formula>MONTH(A8)&lt;&gt;MONTH($A$6)</formula>
    </cfRule>
  </conditionalFormatting>
  <printOptions horizontalCentered="1"/>
  <pageMargins left="0.5" right="0.5" top="0.5" bottom="0.5" header="0.3" footer="0.3"/>
  <pageSetup paperSize="9" fitToWidth="0" fitToHeight="0" orientation="landscape"/>
  <headerFooter>
    <oddFooter>&amp;L&amp;8&amp;K01+046© 2021 Vertex42 LLC&amp;R&amp;8&amp;K01+046https://www.vertex42.com/calendars/weekly-planner.html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AO40"/>
  <sheetViews>
    <sheetView workbookViewId="0" showGridLines="0">
      <selection activeCell="A2" sqref="A2:I2"/>
    </sheetView>
  </sheetViews>
  <sheetFormatPr defaultRowHeight="12.75" defaultColWidth="9"/>
  <cols>
    <col min="1" max="18" customWidth="1" width="3.4257812" style="1"/>
    <col min="19" max="20" customWidth="1" width="2.8554688" style="1"/>
    <col min="21" max="38" customWidth="1" width="3.4257812" style="1"/>
    <col min="39" max="39" customWidth="1" width="3.7109375" style="1"/>
    <col min="40" max="40" customWidth="1" width="41.85547" style="1"/>
    <col min="41" max="16384" customWidth="0" width="9.140625" style="1"/>
  </cols>
  <sheetData>
    <row r="1" spans="8:8" ht="24.75" customHeight="1">
      <c r="A1" s="2" t="s">
        <v>94</v>
      </c>
      <c r="B1" s="3"/>
      <c r="C1" s="3"/>
      <c r="D1" s="3"/>
      <c r="E1" s="3"/>
      <c r="F1" s="3"/>
      <c r="G1" s="3"/>
      <c r="H1" s="3"/>
      <c r="I1" s="3"/>
      <c r="J1" s="4"/>
      <c r="K1" s="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6"/>
      <c r="AG1" s="6"/>
      <c r="AH1" s="6"/>
      <c r="AI1" s="6"/>
      <c r="AJ1" s="6"/>
      <c r="AK1" s="6"/>
      <c r="AL1" s="6"/>
      <c r="AN1" s="7" t="s">
        <v>95</v>
      </c>
    </row>
    <row r="2" spans="8:8">
      <c r="A2" s="8"/>
      <c r="B2" s="8"/>
      <c r="C2" s="8"/>
      <c r="D2" s="8"/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10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1"/>
      <c r="AN2" s="7"/>
    </row>
    <row r="3" spans="8:8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N3" s="7"/>
    </row>
    <row r="4" spans="8:8">
      <c r="A4" s="9"/>
      <c r="B4" s="9"/>
      <c r="C4" s="12" t="s">
        <v>74</v>
      </c>
      <c r="D4" s="13">
        <f t="array" ref="D4">Week1!$D$4+7*(MID(CELL("filename",A1),FIND("]",CELL("filename",A1))+1,255)-1)</f>
        <v>44611.0</v>
      </c>
      <c r="E4" s="14"/>
      <c r="F4" s="14"/>
      <c r="G4" s="14"/>
      <c r="H4" s="14"/>
      <c r="I4" s="15"/>
      <c r="J4" s="9"/>
      <c r="K4" s="9"/>
      <c r="L4" s="12" t="s">
        <v>75</v>
      </c>
      <c r="M4" s="16">
        <v>1.0</v>
      </c>
      <c r="N4" s="17"/>
      <c r="O4" s="18" t="s">
        <v>80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N4" s="7"/>
    </row>
    <row r="5" spans="8:8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8:8" ht="15.75" customHeight="1">
      <c r="A6" s="20">
        <f>DATE(YEAR(J8),MONTH(J8),1)</f>
        <v>44593.0</v>
      </c>
      <c r="B6" s="20"/>
      <c r="C6" s="20"/>
      <c r="D6" s="20"/>
      <c r="E6" s="20"/>
      <c r="F6" s="20"/>
      <c r="G6" s="20"/>
      <c r="J6" s="21" t="s">
        <v>93</v>
      </c>
      <c r="K6" s="21"/>
      <c r="L6" s="21"/>
      <c r="M6" s="21"/>
      <c r="N6" s="21"/>
      <c r="O6" s="21"/>
      <c r="P6" s="21"/>
      <c r="Q6" s="21"/>
      <c r="R6" s="21"/>
      <c r="S6" s="22"/>
      <c r="T6" s="22"/>
      <c r="U6" s="23">
        <f>A33+1</f>
        <v>44614.0</v>
      </c>
      <c r="V6" s="23"/>
      <c r="W6" s="23"/>
      <c r="X6" s="23"/>
      <c r="Y6" s="23"/>
      <c r="Z6" s="23"/>
      <c r="AA6" s="23"/>
      <c r="AB6" s="23"/>
      <c r="AC6" s="23"/>
      <c r="AD6" s="24"/>
      <c r="AE6" s="24"/>
      <c r="AF6" s="24"/>
      <c r="AG6" s="24"/>
      <c r="AH6" s="24"/>
      <c r="AI6" s="24"/>
      <c r="AJ6" s="24"/>
      <c r="AK6" s="24"/>
      <c r="AL6" s="24"/>
      <c r="AN6" s="25"/>
    </row>
    <row r="7" spans="8:8" ht="15.75" customHeight="1">
      <c r="A7" s="26" t="str">
        <f>CHOOSE(1+MOD($M$4+1-2,7),"Su","M","Tu","W","Th","F","Sa")</f>
        <v>Su</v>
      </c>
      <c r="B7" s="26" t="str">
        <f>CHOOSE(1+MOD($M$4+2-2,7),"Su","M","Tu","W","Th","F","Sa")</f>
        <v>M</v>
      </c>
      <c r="C7" s="26" t="str">
        <f>CHOOSE(1+MOD($M$4+3-2,7),"Su","M","Tu","W","Th","F","Sa")</f>
        <v>Tu</v>
      </c>
      <c r="D7" s="26" t="str">
        <f>CHOOSE(1+MOD($M$4+4-2,7),"Su","M","Tu","W","Th","F","Sa")</f>
        <v>W</v>
      </c>
      <c r="E7" s="26" t="str">
        <f>CHOOSE(1+MOD($M$4+5-2,7),"Su","M","Tu","W","Th","F","Sa")</f>
        <v>Th</v>
      </c>
      <c r="F7" s="26" t="str">
        <f>CHOOSE(1+MOD($M$4+6-2,7),"Su","M","Tu","W","Th","F","Sa")</f>
        <v>F</v>
      </c>
      <c r="G7" s="26" t="str">
        <f>CHOOSE(1+MOD($M$4+7-2,7),"Su","M","Tu","W","Th","F","Sa")</f>
        <v>Sa</v>
      </c>
      <c r="J7" s="27"/>
      <c r="K7" s="27"/>
      <c r="L7" s="27"/>
      <c r="M7" s="27"/>
      <c r="N7" s="27"/>
      <c r="O7" s="27"/>
      <c r="P7" s="27"/>
      <c r="Q7" s="27"/>
      <c r="R7" s="27"/>
      <c r="S7" s="22"/>
      <c r="T7" s="22"/>
      <c r="U7" s="23"/>
      <c r="V7" s="23"/>
      <c r="W7" s="23"/>
      <c r="X7" s="23"/>
      <c r="Y7" s="23"/>
      <c r="Z7" s="23"/>
      <c r="AA7" s="23"/>
      <c r="AB7" s="23"/>
      <c r="AC7" s="23"/>
      <c r="AD7" s="24"/>
      <c r="AE7" s="24"/>
      <c r="AF7" s="24"/>
      <c r="AG7" s="24"/>
      <c r="AH7" s="24"/>
      <c r="AI7" s="24"/>
      <c r="AJ7" s="24"/>
      <c r="AK7" s="24"/>
      <c r="AL7" s="24"/>
      <c r="AN7" s="25"/>
    </row>
    <row r="8" spans="8:8" ht="15.75" customHeight="1">
      <c r="A8" s="28">
        <f>$A$6-(WEEKDAY($A$6,1)-($M$4-1))-IF((WEEKDAY($A$6,1)-($M$4-1))&lt;=0,7,0)+1</f>
        <v>44591.0</v>
      </c>
      <c r="B8" s="28">
        <f t="shared" si="0" ref="B8:B13">A8+1</f>
        <v>44592.0</v>
      </c>
      <c r="C8" s="28">
        <f t="shared" si="1" ref="C8:G13">B8+1</f>
        <v>44593.0</v>
      </c>
      <c r="D8" s="28">
        <f t="shared" si="1"/>
        <v>44594.0</v>
      </c>
      <c r="E8" s="28">
        <f t="shared" si="1"/>
        <v>44595.0</v>
      </c>
      <c r="F8" s="28">
        <f t="shared" si="1"/>
        <v>44596.0</v>
      </c>
      <c r="G8" s="28">
        <f t="shared" si="1"/>
        <v>44597.0</v>
      </c>
      <c r="J8" s="29">
        <f>D4</f>
        <v>44611.0</v>
      </c>
      <c r="K8" s="29"/>
      <c r="L8" s="29"/>
      <c r="M8" s="29"/>
      <c r="N8" s="30" t="s">
        <v>92</v>
      </c>
      <c r="O8" s="29">
        <f>J8+6</f>
        <v>44617.0</v>
      </c>
      <c r="P8" s="29"/>
      <c r="Q8" s="29"/>
      <c r="R8" s="29"/>
      <c r="S8" s="31"/>
      <c r="T8" s="22"/>
      <c r="U8" s="32" t="str">
        <f>_xlfn.IFERROR(INDEX(events,MATCH(U6,events_1,0))," - ")</f>
        <v> - </v>
      </c>
      <c r="V8" s="32"/>
      <c r="W8" s="32"/>
      <c r="X8" s="32"/>
      <c r="Y8" s="32"/>
      <c r="Z8" s="32"/>
      <c r="AA8" s="32"/>
      <c r="AB8" s="32"/>
      <c r="AC8" s="32"/>
      <c r="AD8" s="24"/>
      <c r="AE8" s="24"/>
      <c r="AF8" s="24"/>
      <c r="AG8" s="24"/>
      <c r="AH8" s="24"/>
      <c r="AI8" s="24"/>
      <c r="AJ8" s="24"/>
      <c r="AK8" s="24"/>
      <c r="AL8" s="24"/>
      <c r="AN8" s="25"/>
    </row>
    <row r="9" spans="8:8" ht="15.75" customHeight="1">
      <c r="A9" s="28">
        <f>G8+1</f>
        <v>44598.0</v>
      </c>
      <c r="B9" s="28">
        <f t="shared" si="0"/>
        <v>44599.0</v>
      </c>
      <c r="C9" s="28">
        <f t="shared" si="1"/>
        <v>44600.0</v>
      </c>
      <c r="D9" s="28">
        <f t="shared" si="1"/>
        <v>44601.0</v>
      </c>
      <c r="E9" s="28">
        <f t="shared" si="1"/>
        <v>44602.0</v>
      </c>
      <c r="F9" s="28">
        <f t="shared" si="1"/>
        <v>44603.0</v>
      </c>
      <c r="G9" s="28">
        <f t="shared" si="1"/>
        <v>44604.0</v>
      </c>
      <c r="J9" s="33"/>
      <c r="K9" s="33"/>
      <c r="L9" s="33"/>
      <c r="M9" s="33"/>
      <c r="N9" s="34"/>
      <c r="O9" s="33"/>
      <c r="P9" s="33"/>
      <c r="Q9" s="33"/>
      <c r="R9" s="33"/>
      <c r="S9" s="22"/>
      <c r="T9" s="22"/>
      <c r="U9" s="32" t="str">
        <f>_xlfn.IFERROR(INDEX(events,MATCH(U6,events_2,0))," - ")</f>
        <v> - </v>
      </c>
      <c r="V9" s="32"/>
      <c r="W9" s="32"/>
      <c r="X9" s="32"/>
      <c r="Y9" s="32"/>
      <c r="Z9" s="32"/>
      <c r="AA9" s="32"/>
      <c r="AB9" s="32"/>
      <c r="AC9" s="32"/>
      <c r="AD9" s="24"/>
      <c r="AE9" s="24"/>
      <c r="AF9" s="24"/>
      <c r="AG9" s="24"/>
      <c r="AH9" s="24"/>
      <c r="AI9" s="24"/>
      <c r="AJ9" s="24"/>
      <c r="AK9" s="24"/>
      <c r="AL9" s="24"/>
      <c r="AN9" s="25"/>
    </row>
    <row r="10" spans="8:8" ht="15.75" customHeight="1">
      <c r="A10" s="28">
        <f>G9+1</f>
        <v>44605.0</v>
      </c>
      <c r="B10" s="28">
        <f t="shared" si="0"/>
        <v>44606.0</v>
      </c>
      <c r="C10" s="28">
        <f t="shared" si="1"/>
        <v>44607.0</v>
      </c>
      <c r="D10" s="28">
        <f t="shared" si="1"/>
        <v>44608.0</v>
      </c>
      <c r="E10" s="28">
        <f t="shared" si="1"/>
        <v>44609.0</v>
      </c>
      <c r="F10" s="28">
        <f t="shared" si="1"/>
        <v>44610.0</v>
      </c>
      <c r="G10" s="28">
        <f t="shared" si="1"/>
        <v>44611.0</v>
      </c>
      <c r="J10" s="22"/>
      <c r="K10" s="22"/>
      <c r="L10" s="22"/>
      <c r="M10" s="22"/>
      <c r="N10" s="22"/>
      <c r="O10" s="22"/>
      <c r="P10" s="22"/>
      <c r="Q10" s="22"/>
      <c r="R10" s="35"/>
      <c r="S10" s="22"/>
      <c r="T10" s="22"/>
      <c r="U10" s="32" t="str">
        <f>_xlfn.IFERROR(INDEX(events,MATCH(U6,events_3,0))," - ")</f>
        <v> - </v>
      </c>
      <c r="V10" s="32"/>
      <c r="W10" s="32"/>
      <c r="X10" s="32"/>
      <c r="Y10" s="32"/>
      <c r="Z10" s="32"/>
      <c r="AA10" s="32"/>
      <c r="AB10" s="32"/>
      <c r="AC10" s="32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8:8" ht="15.75" customHeight="1">
      <c r="A11" s="28">
        <f>G10+1</f>
        <v>44612.0</v>
      </c>
      <c r="B11" s="28">
        <f t="shared" si="0"/>
        <v>44613.0</v>
      </c>
      <c r="C11" s="28">
        <f t="shared" si="1"/>
        <v>44614.0</v>
      </c>
      <c r="D11" s="28">
        <f t="shared" si="1"/>
        <v>44615.0</v>
      </c>
      <c r="E11" s="28">
        <f t="shared" si="1"/>
        <v>44616.0</v>
      </c>
      <c r="F11" s="28">
        <f t="shared" si="1"/>
        <v>44617.0</v>
      </c>
      <c r="G11" s="28">
        <f t="shared" si="1"/>
        <v>44618.0</v>
      </c>
      <c r="J11" s="36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2" t="str">
        <f>_xlfn.IFERROR(INDEX(events,MATCH(U6,events_4,0))," - ")</f>
        <v> - </v>
      </c>
      <c r="V11" s="32"/>
      <c r="W11" s="32"/>
      <c r="X11" s="32"/>
      <c r="Y11" s="32"/>
      <c r="Z11" s="32"/>
      <c r="AA11" s="32"/>
      <c r="AB11" s="32"/>
      <c r="AC11" s="32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8:8" ht="15.75" customHeight="1">
      <c r="A12" s="28">
        <f>G11+1</f>
        <v>44619.0</v>
      </c>
      <c r="B12" s="28">
        <f t="shared" si="0"/>
        <v>44620.0</v>
      </c>
      <c r="C12" s="28">
        <f t="shared" si="1"/>
        <v>44621.0</v>
      </c>
      <c r="D12" s="28">
        <f t="shared" si="1"/>
        <v>44622.0</v>
      </c>
      <c r="E12" s="28">
        <f t="shared" si="1"/>
        <v>44623.0</v>
      </c>
      <c r="F12" s="28">
        <f t="shared" si="1"/>
        <v>44624.0</v>
      </c>
      <c r="G12" s="28">
        <f t="shared" si="1"/>
        <v>44625.0</v>
      </c>
      <c r="H12" s="22"/>
      <c r="I12" s="22"/>
      <c r="J12" s="22"/>
      <c r="K12" s="22"/>
      <c r="S12" s="22"/>
      <c r="T12" s="22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8:8" ht="15.75" customHeight="1">
      <c r="A13" s="28">
        <f>G12+1</f>
        <v>44626.0</v>
      </c>
      <c r="B13" s="28">
        <f t="shared" si="0"/>
        <v>44627.0</v>
      </c>
      <c r="C13" s="28">
        <f t="shared" si="1"/>
        <v>44628.0</v>
      </c>
      <c r="D13" s="28">
        <f t="shared" si="1"/>
        <v>44629.0</v>
      </c>
      <c r="E13" s="28">
        <f t="shared" si="1"/>
        <v>44630.0</v>
      </c>
      <c r="F13" s="28">
        <f t="shared" si="1"/>
        <v>44631.0</v>
      </c>
      <c r="G13" s="28">
        <f t="shared" si="1"/>
        <v>44632.0</v>
      </c>
      <c r="H13" s="22"/>
      <c r="I13" s="22"/>
      <c r="J13" s="22"/>
      <c r="K13" s="22"/>
      <c r="S13" s="22"/>
      <c r="T13" s="22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8:8" ht="15.75" customHeight="1"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8:8" ht="15.75" customHeight="1">
      <c r="A15" s="37">
        <f>J8</f>
        <v>44611.0</v>
      </c>
      <c r="B15" s="37"/>
      <c r="C15" s="37"/>
      <c r="D15" s="37"/>
      <c r="E15" s="37"/>
      <c r="F15" s="37"/>
      <c r="G15" s="37"/>
      <c r="H15" s="37"/>
      <c r="I15" s="37"/>
      <c r="J15" s="38"/>
      <c r="K15" s="38"/>
      <c r="L15" s="38"/>
      <c r="M15" s="38"/>
      <c r="N15" s="38"/>
      <c r="O15" s="38"/>
      <c r="P15" s="38"/>
      <c r="Q15" s="38"/>
      <c r="R15" s="38"/>
      <c r="S15" s="22"/>
      <c r="T15" s="22"/>
      <c r="U15" s="23">
        <f>U6+1</f>
        <v>44615.0</v>
      </c>
      <c r="V15" s="23"/>
      <c r="W15" s="23"/>
      <c r="X15" s="23"/>
      <c r="Y15" s="23"/>
      <c r="Z15" s="23"/>
      <c r="AA15" s="23"/>
      <c r="AB15" s="23"/>
      <c r="AC15" s="23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8:8" ht="15.75" customHeight="1">
      <c r="A16" s="37"/>
      <c r="B16" s="37"/>
      <c r="C16" s="37"/>
      <c r="D16" s="37"/>
      <c r="E16" s="37"/>
      <c r="F16" s="37"/>
      <c r="G16" s="37"/>
      <c r="H16" s="37"/>
      <c r="I16" s="37"/>
      <c r="J16" s="38"/>
      <c r="K16" s="38"/>
      <c r="L16" s="38"/>
      <c r="M16" s="38"/>
      <c r="N16" s="38"/>
      <c r="O16" s="38"/>
      <c r="P16" s="38"/>
      <c r="Q16" s="38"/>
      <c r="R16" s="38"/>
      <c r="S16" s="22"/>
      <c r="T16" s="22"/>
      <c r="U16" s="23"/>
      <c r="V16" s="23"/>
      <c r="W16" s="23"/>
      <c r="X16" s="23"/>
      <c r="Y16" s="23"/>
      <c r="Z16" s="23"/>
      <c r="AA16" s="23"/>
      <c r="AB16" s="23"/>
      <c r="AC16" s="23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8:8" ht="15.75" customHeight="1">
      <c r="A17" s="39" t="str">
        <f>_xlfn.IFERROR(INDEX(events,MATCH(A15,events_1,0))," - ")</f>
        <v> - </v>
      </c>
      <c r="B17" s="39"/>
      <c r="C17" s="39"/>
      <c r="D17" s="39"/>
      <c r="E17" s="39"/>
      <c r="F17" s="39"/>
      <c r="G17" s="39"/>
      <c r="H17" s="39"/>
      <c r="I17" s="39"/>
      <c r="J17" s="38"/>
      <c r="K17" s="38"/>
      <c r="L17" s="38"/>
      <c r="M17" s="38"/>
      <c r="N17" s="38"/>
      <c r="O17" s="38"/>
      <c r="P17" s="38"/>
      <c r="Q17" s="38"/>
      <c r="R17" s="38"/>
      <c r="S17" s="22"/>
      <c r="T17" s="22"/>
      <c r="U17" s="32" t="str">
        <f>_xlfn.IFERROR(INDEX(events,MATCH(U15,events_1,0))," - ")</f>
        <v> - </v>
      </c>
      <c r="V17" s="32"/>
      <c r="W17" s="32"/>
      <c r="X17" s="32"/>
      <c r="Y17" s="32"/>
      <c r="Z17" s="32"/>
      <c r="AA17" s="32"/>
      <c r="AB17" s="32"/>
      <c r="AC17" s="32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8:8" ht="15.75" customHeight="1">
      <c r="A18" s="39" t="str">
        <f>_xlfn.IFERROR(INDEX(events,MATCH(A15,events_2,0))," - ")</f>
        <v> - </v>
      </c>
      <c r="B18" s="39"/>
      <c r="C18" s="39"/>
      <c r="D18" s="39"/>
      <c r="E18" s="39"/>
      <c r="F18" s="39"/>
      <c r="G18" s="39"/>
      <c r="H18" s="39"/>
      <c r="I18" s="39"/>
      <c r="J18" s="38"/>
      <c r="K18" s="38"/>
      <c r="L18" s="38"/>
      <c r="M18" s="38"/>
      <c r="N18" s="38"/>
      <c r="O18" s="38"/>
      <c r="P18" s="38"/>
      <c r="Q18" s="38"/>
      <c r="R18" s="38"/>
      <c r="S18" s="22"/>
      <c r="T18" s="22"/>
      <c r="U18" s="32" t="str">
        <f>_xlfn.IFERROR(INDEX(events,MATCH(U15,events_2,0))," - ")</f>
        <v> - </v>
      </c>
      <c r="V18" s="32"/>
      <c r="W18" s="32"/>
      <c r="X18" s="32"/>
      <c r="Y18" s="32"/>
      <c r="Z18" s="32"/>
      <c r="AA18" s="32"/>
      <c r="AB18" s="32"/>
      <c r="AC18" s="32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8:8" ht="15.75" customHeight="1">
      <c r="A19" s="39" t="str">
        <f>_xlfn.IFERROR(INDEX(events,MATCH(A15,events_3,0))," - ")</f>
        <v> - </v>
      </c>
      <c r="B19" s="39"/>
      <c r="C19" s="39"/>
      <c r="D19" s="39"/>
      <c r="E19" s="39"/>
      <c r="F19" s="39"/>
      <c r="G19" s="39"/>
      <c r="H19" s="39"/>
      <c r="I19" s="39"/>
      <c r="J19" s="38"/>
      <c r="K19" s="38"/>
      <c r="L19" s="38"/>
      <c r="M19" s="38"/>
      <c r="N19" s="38"/>
      <c r="O19" s="38"/>
      <c r="P19" s="38"/>
      <c r="Q19" s="38"/>
      <c r="R19" s="38"/>
      <c r="S19" s="22"/>
      <c r="T19" s="22"/>
      <c r="U19" s="32" t="str">
        <f>_xlfn.IFERROR(INDEX(events,MATCH(U15,events_3,0))," - ")</f>
        <v> - </v>
      </c>
      <c r="V19" s="32"/>
      <c r="W19" s="32"/>
      <c r="X19" s="32"/>
      <c r="Y19" s="32"/>
      <c r="Z19" s="32"/>
      <c r="AA19" s="32"/>
      <c r="AB19" s="32"/>
      <c r="AC19" s="32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8:8" ht="15.75" customHeight="1">
      <c r="A20" s="39" t="str">
        <f>_xlfn.IFERROR(INDEX(events,MATCH(A15,events_4,0))," - ")</f>
        <v> - </v>
      </c>
      <c r="B20" s="39"/>
      <c r="C20" s="39"/>
      <c r="D20" s="39"/>
      <c r="E20" s="39"/>
      <c r="F20" s="39"/>
      <c r="G20" s="39"/>
      <c r="H20" s="39"/>
      <c r="I20" s="39"/>
      <c r="J20" s="38"/>
      <c r="K20" s="38"/>
      <c r="L20" s="38"/>
      <c r="M20" s="38"/>
      <c r="N20" s="38"/>
      <c r="O20" s="38"/>
      <c r="P20" s="38"/>
      <c r="Q20" s="38"/>
      <c r="R20" s="38"/>
      <c r="S20" s="22"/>
      <c r="T20" s="22"/>
      <c r="U20" s="32" t="str">
        <f>_xlfn.IFERROR(INDEX(events,MATCH(U15,events_4,0))," - ")</f>
        <v> - </v>
      </c>
      <c r="V20" s="32"/>
      <c r="W20" s="32"/>
      <c r="X20" s="32"/>
      <c r="Y20" s="32"/>
      <c r="Z20" s="32"/>
      <c r="AA20" s="32"/>
      <c r="AB20" s="32"/>
      <c r="AC20" s="32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8:8" ht="15.7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22"/>
      <c r="T21" s="22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8:8" ht="15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22"/>
      <c r="T22" s="22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8:8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2"/>
      <c r="T23" s="22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8:8" ht="15.75" customHeight="1">
      <c r="A24" s="23">
        <f>A15+1</f>
        <v>44612.0</v>
      </c>
      <c r="B24" s="23"/>
      <c r="C24" s="23"/>
      <c r="D24" s="23"/>
      <c r="E24" s="23"/>
      <c r="F24" s="23"/>
      <c r="G24" s="23"/>
      <c r="H24" s="23"/>
      <c r="I24" s="23"/>
      <c r="J24" s="24"/>
      <c r="K24" s="24"/>
      <c r="L24" s="24"/>
      <c r="M24" s="24"/>
      <c r="N24" s="24"/>
      <c r="O24" s="24"/>
      <c r="P24" s="24"/>
      <c r="Q24" s="24"/>
      <c r="R24" s="24"/>
      <c r="S24" s="22"/>
      <c r="T24" s="22"/>
      <c r="U24" s="23">
        <f>U15+1</f>
        <v>44616.0</v>
      </c>
      <c r="V24" s="23"/>
      <c r="W24" s="23"/>
      <c r="X24" s="23"/>
      <c r="Y24" s="23"/>
      <c r="Z24" s="23"/>
      <c r="AA24" s="23"/>
      <c r="AB24" s="23"/>
      <c r="AC24" s="23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8:8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4"/>
      <c r="K25" s="24"/>
      <c r="L25" s="24"/>
      <c r="M25" s="24"/>
      <c r="N25" s="24"/>
      <c r="O25" s="24"/>
      <c r="P25" s="24"/>
      <c r="Q25" s="24"/>
      <c r="R25" s="24"/>
      <c r="S25" s="22"/>
      <c r="T25" s="22"/>
      <c r="U25" s="23"/>
      <c r="V25" s="23"/>
      <c r="W25" s="23"/>
      <c r="X25" s="23"/>
      <c r="Y25" s="23"/>
      <c r="Z25" s="23"/>
      <c r="AA25" s="23"/>
      <c r="AB25" s="23"/>
      <c r="AC25" s="23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8:8" ht="15.75" customHeight="1">
      <c r="A26" s="32" t="str">
        <f>_xlfn.IFERROR(INDEX(events,MATCH(A24,events_1,0))," - ")</f>
        <v> - </v>
      </c>
      <c r="B26" s="32"/>
      <c r="C26" s="32"/>
      <c r="D26" s="32"/>
      <c r="E26" s="32"/>
      <c r="F26" s="32"/>
      <c r="G26" s="32"/>
      <c r="H26" s="32"/>
      <c r="I26" s="32"/>
      <c r="J26" s="24"/>
      <c r="K26" s="24"/>
      <c r="L26" s="24"/>
      <c r="M26" s="24"/>
      <c r="N26" s="24"/>
      <c r="O26" s="24"/>
      <c r="P26" s="24"/>
      <c r="Q26" s="24"/>
      <c r="R26" s="24"/>
      <c r="S26" s="22"/>
      <c r="T26" s="22"/>
      <c r="U26" s="32" t="str">
        <f>_xlfn.IFERROR(INDEX(events,MATCH(U24,events_1,0))," - ")</f>
        <v> - </v>
      </c>
      <c r="V26" s="32"/>
      <c r="W26" s="32"/>
      <c r="X26" s="32"/>
      <c r="Y26" s="32"/>
      <c r="Z26" s="32"/>
      <c r="AA26" s="32"/>
      <c r="AB26" s="32"/>
      <c r="AC26" s="32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8:8" ht="15.75" customHeight="1">
      <c r="A27" s="32" t="str">
        <f>_xlfn.IFERROR(INDEX(events,MATCH(A24,events_2,0))," - ")</f>
        <v> - </v>
      </c>
      <c r="B27" s="32"/>
      <c r="C27" s="32"/>
      <c r="D27" s="32"/>
      <c r="E27" s="32"/>
      <c r="F27" s="32"/>
      <c r="G27" s="32"/>
      <c r="H27" s="32"/>
      <c r="I27" s="32"/>
      <c r="J27" s="24"/>
      <c r="K27" s="24"/>
      <c r="L27" s="24"/>
      <c r="M27" s="24"/>
      <c r="N27" s="24"/>
      <c r="O27" s="24"/>
      <c r="P27" s="24"/>
      <c r="Q27" s="24"/>
      <c r="R27" s="24"/>
      <c r="S27" s="22"/>
      <c r="T27" s="22"/>
      <c r="U27" s="32" t="str">
        <f>_xlfn.IFERROR(INDEX(events,MATCH(U24,events_2,0))," - ")</f>
        <v> - </v>
      </c>
      <c r="V27" s="32"/>
      <c r="W27" s="32"/>
      <c r="X27" s="32"/>
      <c r="Y27" s="32"/>
      <c r="Z27" s="32"/>
      <c r="AA27" s="32"/>
      <c r="AB27" s="32"/>
      <c r="AC27" s="32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8:8" ht="15.75" customHeight="1">
      <c r="A28" s="32" t="str">
        <f>_xlfn.IFERROR(INDEX(events,MATCH(A24,events_3,0))," - ")</f>
        <v> - </v>
      </c>
      <c r="B28" s="32"/>
      <c r="C28" s="32"/>
      <c r="D28" s="32"/>
      <c r="E28" s="32"/>
      <c r="F28" s="32"/>
      <c r="G28" s="32"/>
      <c r="H28" s="32"/>
      <c r="I28" s="32"/>
      <c r="J28" s="24"/>
      <c r="K28" s="24"/>
      <c r="L28" s="24"/>
      <c r="M28" s="24"/>
      <c r="N28" s="24"/>
      <c r="O28" s="24"/>
      <c r="P28" s="24"/>
      <c r="Q28" s="24"/>
      <c r="R28" s="24"/>
      <c r="S28" s="22"/>
      <c r="T28" s="22"/>
      <c r="U28" s="32" t="str">
        <f>_xlfn.IFERROR(INDEX(events,MATCH(U24,events_3,0))," - ")</f>
        <v> - </v>
      </c>
      <c r="V28" s="32"/>
      <c r="W28" s="32"/>
      <c r="X28" s="32"/>
      <c r="Y28" s="32"/>
      <c r="Z28" s="32"/>
      <c r="AA28" s="32"/>
      <c r="AB28" s="32"/>
      <c r="AC28" s="32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8:8" ht="15.75" customHeight="1">
      <c r="A29" s="32" t="str">
        <f>_xlfn.IFERROR(INDEX(events,MATCH(A24,events_4,0))," - ")</f>
        <v> - </v>
      </c>
      <c r="B29" s="32"/>
      <c r="C29" s="32"/>
      <c r="D29" s="32"/>
      <c r="E29" s="32"/>
      <c r="F29" s="32"/>
      <c r="G29" s="32"/>
      <c r="H29" s="32"/>
      <c r="I29" s="32"/>
      <c r="J29" s="24"/>
      <c r="K29" s="24"/>
      <c r="L29" s="24"/>
      <c r="M29" s="24"/>
      <c r="N29" s="24"/>
      <c r="O29" s="24"/>
      <c r="P29" s="24"/>
      <c r="Q29" s="24"/>
      <c r="R29" s="24"/>
      <c r="S29" s="22"/>
      <c r="T29" s="22"/>
      <c r="U29" s="32" t="str">
        <f>_xlfn.IFERROR(INDEX(events,MATCH(U24,events_4,0))," - ")</f>
        <v> - </v>
      </c>
      <c r="V29" s="32"/>
      <c r="W29" s="32"/>
      <c r="X29" s="32"/>
      <c r="Y29" s="32"/>
      <c r="Z29" s="32"/>
      <c r="AA29" s="32"/>
      <c r="AB29" s="32"/>
      <c r="AC29" s="32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8:8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2"/>
      <c r="T30" s="22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8:8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2"/>
      <c r="T31" s="22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8:8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2"/>
      <c r="T32" s="22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8:8" ht="15.75" customHeight="1">
      <c r="A33" s="23">
        <f>A24+1</f>
        <v>44613.0</v>
      </c>
      <c r="B33" s="23"/>
      <c r="C33" s="23"/>
      <c r="D33" s="23"/>
      <c r="E33" s="23"/>
      <c r="F33" s="23"/>
      <c r="G33" s="23"/>
      <c r="H33" s="23"/>
      <c r="I33" s="23"/>
      <c r="J33" s="24"/>
      <c r="K33" s="24"/>
      <c r="L33" s="24"/>
      <c r="M33" s="24"/>
      <c r="N33" s="24"/>
      <c r="O33" s="24"/>
      <c r="P33" s="24"/>
      <c r="Q33" s="24"/>
      <c r="R33" s="24"/>
      <c r="S33" s="22"/>
      <c r="T33" s="22"/>
      <c r="U33" s="37">
        <f>U24+1</f>
        <v>44617.0</v>
      </c>
      <c r="V33" s="37"/>
      <c r="W33" s="37"/>
      <c r="X33" s="37"/>
      <c r="Y33" s="37"/>
      <c r="Z33" s="37"/>
      <c r="AA33" s="37"/>
      <c r="AB33" s="37"/>
      <c r="AC33" s="37"/>
      <c r="AD33" s="38"/>
      <c r="AE33" s="38"/>
      <c r="AF33" s="38"/>
      <c r="AG33" s="38"/>
      <c r="AH33" s="38"/>
      <c r="AI33" s="38"/>
      <c r="AJ33" s="38"/>
      <c r="AK33" s="38"/>
      <c r="AL33" s="38"/>
    </row>
    <row r="34" spans="8:8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4"/>
      <c r="K34" s="24"/>
      <c r="L34" s="24"/>
      <c r="M34" s="24"/>
      <c r="N34" s="24"/>
      <c r="O34" s="24"/>
      <c r="P34" s="24"/>
      <c r="Q34" s="24"/>
      <c r="R34" s="24"/>
      <c r="S34" s="22"/>
      <c r="T34" s="22"/>
      <c r="U34" s="37"/>
      <c r="V34" s="37"/>
      <c r="W34" s="37"/>
      <c r="X34" s="37"/>
      <c r="Y34" s="37"/>
      <c r="Z34" s="37"/>
      <c r="AA34" s="37"/>
      <c r="AB34" s="37"/>
      <c r="AC34" s="37"/>
      <c r="AD34" s="38"/>
      <c r="AE34" s="38"/>
      <c r="AF34" s="38"/>
      <c r="AG34" s="38"/>
      <c r="AH34" s="38"/>
      <c r="AI34" s="38"/>
      <c r="AJ34" s="38"/>
      <c r="AK34" s="38"/>
      <c r="AL34" s="38"/>
    </row>
    <row r="35" spans="8:8" ht="15.75" customHeight="1">
      <c r="A35" s="32" t="str">
        <f>_xlfn.IFERROR(INDEX(events,MATCH(A33,events_1,0))," - ")</f>
        <v>Presidents' Day</v>
      </c>
      <c r="B35" s="32"/>
      <c r="C35" s="32"/>
      <c r="D35" s="32"/>
      <c r="E35" s="32"/>
      <c r="F35" s="32"/>
      <c r="G35" s="32"/>
      <c r="H35" s="32"/>
      <c r="I35" s="32"/>
      <c r="J35" s="24"/>
      <c r="K35" s="24"/>
      <c r="L35" s="24"/>
      <c r="M35" s="24"/>
      <c r="N35" s="24"/>
      <c r="O35" s="24"/>
      <c r="P35" s="24"/>
      <c r="Q35" s="24"/>
      <c r="R35" s="24"/>
      <c r="S35" s="22"/>
      <c r="T35" s="22"/>
      <c r="U35" s="39" t="str">
        <f>_xlfn.IFERROR(INDEX(events,MATCH(U33,events_1,0))," - ")</f>
        <v> - </v>
      </c>
      <c r="V35" s="39"/>
      <c r="W35" s="39"/>
      <c r="X35" s="39"/>
      <c r="Y35" s="39"/>
      <c r="Z35" s="39"/>
      <c r="AA35" s="39"/>
      <c r="AB35" s="39"/>
      <c r="AC35" s="39"/>
      <c r="AD35" s="38"/>
      <c r="AE35" s="38"/>
      <c r="AF35" s="38"/>
      <c r="AG35" s="38"/>
      <c r="AH35" s="38"/>
      <c r="AI35" s="38"/>
      <c r="AJ35" s="38"/>
      <c r="AK35" s="38"/>
      <c r="AL35" s="38"/>
    </row>
    <row r="36" spans="8:8" ht="15.75" customHeight="1">
      <c r="A36" s="32" t="str">
        <f>_xlfn.IFERROR(INDEX(events,MATCH(A33,events_2,0))," - ")</f>
        <v> - </v>
      </c>
      <c r="B36" s="32"/>
      <c r="C36" s="32"/>
      <c r="D36" s="32"/>
      <c r="E36" s="32"/>
      <c r="F36" s="32"/>
      <c r="G36" s="32"/>
      <c r="H36" s="32"/>
      <c r="I36" s="32"/>
      <c r="J36" s="24"/>
      <c r="K36" s="24"/>
      <c r="L36" s="24"/>
      <c r="M36" s="24"/>
      <c r="N36" s="24"/>
      <c r="O36" s="24"/>
      <c r="P36" s="24"/>
      <c r="Q36" s="24"/>
      <c r="R36" s="24"/>
      <c r="S36" s="22"/>
      <c r="T36" s="22"/>
      <c r="U36" s="39" t="str">
        <f>_xlfn.IFERROR(INDEX(events,MATCH(U33,events_2,0))," - ")</f>
        <v> - </v>
      </c>
      <c r="V36" s="39"/>
      <c r="W36" s="39"/>
      <c r="X36" s="39"/>
      <c r="Y36" s="39"/>
      <c r="Z36" s="39"/>
      <c r="AA36" s="39"/>
      <c r="AB36" s="39"/>
      <c r="AC36" s="39"/>
      <c r="AD36" s="38"/>
      <c r="AE36" s="38"/>
      <c r="AF36" s="38"/>
      <c r="AG36" s="38"/>
      <c r="AH36" s="38"/>
      <c r="AI36" s="38"/>
      <c r="AJ36" s="38"/>
      <c r="AK36" s="38"/>
      <c r="AL36" s="38"/>
    </row>
    <row r="37" spans="8:8" ht="15.75" customHeight="1">
      <c r="A37" s="32" t="str">
        <f>_xlfn.IFERROR(INDEX(events,MATCH(A33,events_3,0))," - ")</f>
        <v> - </v>
      </c>
      <c r="B37" s="32"/>
      <c r="C37" s="32"/>
      <c r="D37" s="32"/>
      <c r="E37" s="32"/>
      <c r="F37" s="32"/>
      <c r="G37" s="32"/>
      <c r="H37" s="32"/>
      <c r="I37" s="32"/>
      <c r="J37" s="24"/>
      <c r="K37" s="24"/>
      <c r="L37" s="24"/>
      <c r="M37" s="24"/>
      <c r="N37" s="24"/>
      <c r="O37" s="24"/>
      <c r="P37" s="24"/>
      <c r="Q37" s="24"/>
      <c r="R37" s="24"/>
      <c r="S37" s="22"/>
      <c r="T37" s="22"/>
      <c r="U37" s="39" t="str">
        <f>_xlfn.IFERROR(INDEX(events,MATCH(U33,events_3,0))," - ")</f>
        <v> - </v>
      </c>
      <c r="V37" s="39"/>
      <c r="W37" s="39"/>
      <c r="X37" s="39"/>
      <c r="Y37" s="39"/>
      <c r="Z37" s="39"/>
      <c r="AA37" s="39"/>
      <c r="AB37" s="39"/>
      <c r="AC37" s="39"/>
      <c r="AD37" s="38"/>
      <c r="AE37" s="38"/>
      <c r="AF37" s="38"/>
      <c r="AG37" s="38"/>
      <c r="AH37" s="38"/>
      <c r="AI37" s="38"/>
      <c r="AJ37" s="38"/>
      <c r="AK37" s="38"/>
      <c r="AL37" s="38"/>
    </row>
    <row r="38" spans="8:8" ht="15.75" customHeight="1">
      <c r="A38" s="32" t="str">
        <f>_xlfn.IFERROR(INDEX(events,MATCH(A33,events_4,0))," - ")</f>
        <v> - </v>
      </c>
      <c r="B38" s="32"/>
      <c r="C38" s="32"/>
      <c r="D38" s="32"/>
      <c r="E38" s="32"/>
      <c r="F38" s="32"/>
      <c r="G38" s="32"/>
      <c r="H38" s="32"/>
      <c r="I38" s="32"/>
      <c r="J38" s="24"/>
      <c r="K38" s="24"/>
      <c r="L38" s="24"/>
      <c r="M38" s="24"/>
      <c r="N38" s="24"/>
      <c r="O38" s="24"/>
      <c r="P38" s="24"/>
      <c r="Q38" s="24"/>
      <c r="R38" s="24"/>
      <c r="S38" s="22"/>
      <c r="T38" s="22"/>
      <c r="U38" s="39" t="str">
        <f>_xlfn.IFERROR(INDEX(events,MATCH(U33,events_4,0))," - ")</f>
        <v> - </v>
      </c>
      <c r="V38" s="39"/>
      <c r="W38" s="39"/>
      <c r="X38" s="39"/>
      <c r="Y38" s="39"/>
      <c r="Z38" s="39"/>
      <c r="AA38" s="39"/>
      <c r="AB38" s="39"/>
      <c r="AC38" s="39"/>
      <c r="AD38" s="38"/>
      <c r="AE38" s="38"/>
      <c r="AF38" s="38"/>
      <c r="AG38" s="38"/>
      <c r="AH38" s="38"/>
      <c r="AI38" s="38"/>
      <c r="AJ38" s="38"/>
      <c r="AK38" s="38"/>
      <c r="AL38" s="38"/>
    </row>
    <row r="39" spans="8:8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2"/>
      <c r="T39" s="22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40" spans="8:8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2"/>
      <c r="T40" s="22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</row>
  </sheetData>
  <mergeCells count="45">
    <mergeCell ref="A38:I38"/>
    <mergeCell ref="U36:AC36"/>
    <mergeCell ref="A33:I34"/>
    <mergeCell ref="U37:AC37"/>
    <mergeCell ref="U35:AC35"/>
    <mergeCell ref="A2:I2"/>
    <mergeCell ref="U8:AC8"/>
    <mergeCell ref="A20:I20"/>
    <mergeCell ref="U18:AC18"/>
    <mergeCell ref="D4:I4"/>
    <mergeCell ref="M4:N4"/>
    <mergeCell ref="O8:R9"/>
    <mergeCell ref="J8:M9"/>
    <mergeCell ref="U6:AC7"/>
    <mergeCell ref="A27:I27"/>
    <mergeCell ref="U9:AC9"/>
    <mergeCell ref="A6:G6"/>
    <mergeCell ref="U27:AC27"/>
    <mergeCell ref="N8:N9"/>
    <mergeCell ref="A18:I18"/>
    <mergeCell ref="A28:I28"/>
    <mergeCell ref="A19:I19"/>
    <mergeCell ref="U28:AC28"/>
    <mergeCell ref="A29:I29"/>
    <mergeCell ref="U11:AC11"/>
    <mergeCell ref="A15:I16"/>
    <mergeCell ref="U15:AC16"/>
    <mergeCell ref="A17:I17"/>
    <mergeCell ref="U17:AC17"/>
    <mergeCell ref="U29:AC29"/>
    <mergeCell ref="A26:I26"/>
    <mergeCell ref="U20:AC20"/>
    <mergeCell ref="U26:AC26"/>
    <mergeCell ref="A24:I25"/>
    <mergeCell ref="U24:AC25"/>
    <mergeCell ref="U10:AC10"/>
    <mergeCell ref="AF1:AL1"/>
    <mergeCell ref="U19:AC19"/>
    <mergeCell ref="J6:R7"/>
    <mergeCell ref="AN1:AN4"/>
    <mergeCell ref="U33:AC34"/>
    <mergeCell ref="A37:I37"/>
    <mergeCell ref="U38:AC38"/>
    <mergeCell ref="A35:I35"/>
    <mergeCell ref="A36:I36"/>
  </mergeCells>
  <conditionalFormatting sqref="A8:G13">
    <cfRule type="expression" priority="3" stopIfTrue="1" dxfId="21">
      <formula>AND(NOT(A8=""),NOT(ISERROR(MATCH(A8,events_1,0))))</formula>
    </cfRule>
    <cfRule type="expression" priority="1" dxfId="22">
      <formula>MONTH(A8)&lt;&gt;MONTH($A$6)</formula>
    </cfRule>
    <cfRule type="cellIs" operator="between" priority="2" dxfId="23">
      <formula>$J$8</formula>
      <formula>$O$8</formula>
    </cfRule>
  </conditionalFormatting>
  <printOptions horizontalCentered="1"/>
  <pageMargins left="0.5" right="0.5" top="0.5" bottom="0.5" header="0.3" footer="0.3"/>
  <pageSetup paperSize="9" fitToWidth="0" fitToHeight="0" orientation="landscape"/>
  <headerFooter>
    <oddFooter>&amp;L&amp;8&amp;K01+046© 2021 Vertex42 LLC&amp;R&amp;8&amp;K01+046https://www.vertex42.com/calendars/weekly-planner.html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AO40"/>
  <sheetViews>
    <sheetView workbookViewId="0" showGridLines="0">
      <selection activeCell="AI3" sqref="AF1:AL3"/>
    </sheetView>
  </sheetViews>
  <sheetFormatPr defaultRowHeight="12.75" defaultColWidth="9"/>
  <cols>
    <col min="1" max="18" customWidth="1" width="3.4257812" style="1"/>
    <col min="19" max="20" customWidth="1" width="2.8554688" style="1"/>
    <col min="21" max="38" customWidth="1" width="3.4257812" style="1"/>
    <col min="39" max="39" customWidth="1" width="3.7109375" style="1"/>
    <col min="40" max="40" customWidth="1" width="41.85547" style="1"/>
    <col min="41" max="16384" customWidth="0" width="9.140625" style="1"/>
  </cols>
  <sheetData>
    <row r="1" spans="8:8" ht="24.75" customHeight="1">
      <c r="A1" s="2" t="s">
        <v>94</v>
      </c>
      <c r="B1" s="3"/>
      <c r="C1" s="3"/>
      <c r="D1" s="3"/>
      <c r="E1" s="3"/>
      <c r="F1" s="3"/>
      <c r="G1" s="3"/>
      <c r="H1" s="3"/>
      <c r="I1" s="3"/>
      <c r="J1" s="4"/>
      <c r="K1" s="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6"/>
      <c r="AG1" s="6"/>
      <c r="AH1" s="6"/>
      <c r="AI1" s="6"/>
      <c r="AJ1" s="6"/>
      <c r="AK1" s="6"/>
      <c r="AL1" s="6"/>
      <c r="AN1" s="7" t="s">
        <v>95</v>
      </c>
    </row>
    <row r="2" spans="8:8">
      <c r="A2" s="8"/>
      <c r="B2" s="8"/>
      <c r="C2" s="8"/>
      <c r="D2" s="8"/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10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1"/>
      <c r="AN2" s="7"/>
    </row>
    <row r="3" spans="8:8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N3" s="7"/>
    </row>
    <row r="4" spans="8:8">
      <c r="A4" s="9"/>
      <c r="B4" s="9"/>
      <c r="C4" s="12" t="s">
        <v>74</v>
      </c>
      <c r="D4" s="13">
        <f t="array" ref="D4">Week1!$D$4+7*(MID(CELL("filename",A1),FIND("]",CELL("filename",A1))+1,255)-1)</f>
        <v>44618.0</v>
      </c>
      <c r="E4" s="14"/>
      <c r="F4" s="14"/>
      <c r="G4" s="14"/>
      <c r="H4" s="14"/>
      <c r="I4" s="15"/>
      <c r="J4" s="9"/>
      <c r="K4" s="9"/>
      <c r="L4" s="12" t="s">
        <v>75</v>
      </c>
      <c r="M4" s="16">
        <v>1.0</v>
      </c>
      <c r="N4" s="17"/>
      <c r="O4" s="18" t="s">
        <v>80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N4" s="7"/>
    </row>
    <row r="5" spans="8:8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8:8" ht="15.75" customHeight="1">
      <c r="A6" s="20">
        <f>DATE(YEAR(J8),MONTH(J8),1)</f>
        <v>44593.0</v>
      </c>
      <c r="B6" s="20"/>
      <c r="C6" s="20"/>
      <c r="D6" s="20"/>
      <c r="E6" s="20"/>
      <c r="F6" s="20"/>
      <c r="G6" s="20"/>
      <c r="J6" s="21" t="s">
        <v>93</v>
      </c>
      <c r="K6" s="21"/>
      <c r="L6" s="21"/>
      <c r="M6" s="21"/>
      <c r="N6" s="21"/>
      <c r="O6" s="21"/>
      <c r="P6" s="21"/>
      <c r="Q6" s="21"/>
      <c r="R6" s="21"/>
      <c r="S6" s="22"/>
      <c r="T6" s="22"/>
      <c r="U6" s="23">
        <f>A33+1</f>
        <v>44621.0</v>
      </c>
      <c r="V6" s="23"/>
      <c r="W6" s="23"/>
      <c r="X6" s="23"/>
      <c r="Y6" s="23"/>
      <c r="Z6" s="23"/>
      <c r="AA6" s="23"/>
      <c r="AB6" s="23"/>
      <c r="AC6" s="23"/>
      <c r="AD6" s="24"/>
      <c r="AE6" s="24"/>
      <c r="AF6" s="24"/>
      <c r="AG6" s="24"/>
      <c r="AH6" s="24"/>
      <c r="AI6" s="24"/>
      <c r="AJ6" s="24"/>
      <c r="AK6" s="24"/>
      <c r="AL6" s="24"/>
      <c r="AN6" s="25"/>
    </row>
    <row r="7" spans="8:8" ht="15.75" customHeight="1">
      <c r="A7" s="26" t="str">
        <f>CHOOSE(1+MOD($M$4+1-2,7),"Su","M","Tu","W","Th","F","Sa")</f>
        <v>Su</v>
      </c>
      <c r="B7" s="26" t="str">
        <f>CHOOSE(1+MOD($M$4+2-2,7),"Su","M","Tu","W","Th","F","Sa")</f>
        <v>M</v>
      </c>
      <c r="C7" s="26" t="str">
        <f>CHOOSE(1+MOD($M$4+3-2,7),"Su","M","Tu","W","Th","F","Sa")</f>
        <v>Tu</v>
      </c>
      <c r="D7" s="26" t="str">
        <f>CHOOSE(1+MOD($M$4+4-2,7),"Su","M","Tu","W","Th","F","Sa")</f>
        <v>W</v>
      </c>
      <c r="E7" s="26" t="str">
        <f>CHOOSE(1+MOD($M$4+5-2,7),"Su","M","Tu","W","Th","F","Sa")</f>
        <v>Th</v>
      </c>
      <c r="F7" s="26" t="str">
        <f>CHOOSE(1+MOD($M$4+6-2,7),"Su","M","Tu","W","Th","F","Sa")</f>
        <v>F</v>
      </c>
      <c r="G7" s="26" t="str">
        <f>CHOOSE(1+MOD($M$4+7-2,7),"Su","M","Tu","W","Th","F","Sa")</f>
        <v>Sa</v>
      </c>
      <c r="J7" s="27"/>
      <c r="K7" s="27"/>
      <c r="L7" s="27"/>
      <c r="M7" s="27"/>
      <c r="N7" s="27"/>
      <c r="O7" s="27"/>
      <c r="P7" s="27"/>
      <c r="Q7" s="27"/>
      <c r="R7" s="27"/>
      <c r="S7" s="22"/>
      <c r="T7" s="22"/>
      <c r="U7" s="23"/>
      <c r="V7" s="23"/>
      <c r="W7" s="23"/>
      <c r="X7" s="23"/>
      <c r="Y7" s="23"/>
      <c r="Z7" s="23"/>
      <c r="AA7" s="23"/>
      <c r="AB7" s="23"/>
      <c r="AC7" s="23"/>
      <c r="AD7" s="24"/>
      <c r="AE7" s="24"/>
      <c r="AF7" s="24"/>
      <c r="AG7" s="24"/>
      <c r="AH7" s="24"/>
      <c r="AI7" s="24"/>
      <c r="AJ7" s="24"/>
      <c r="AK7" s="24"/>
      <c r="AL7" s="24"/>
      <c r="AN7" s="25"/>
    </row>
    <row r="8" spans="8:8" ht="15.75" customHeight="1">
      <c r="A8" s="28">
        <f>$A$6-(WEEKDAY($A$6,1)-($M$4-1))-IF((WEEKDAY($A$6,1)-($M$4-1))&lt;=0,7,0)+1</f>
        <v>44591.0</v>
      </c>
      <c r="B8" s="28">
        <f t="shared" si="0" ref="B8:B13">A8+1</f>
        <v>44592.0</v>
      </c>
      <c r="C8" s="28">
        <f t="shared" si="1" ref="C8:G13">B8+1</f>
        <v>44593.0</v>
      </c>
      <c r="D8" s="28">
        <f t="shared" si="1"/>
        <v>44594.0</v>
      </c>
      <c r="E8" s="28">
        <f t="shared" si="1"/>
        <v>44595.0</v>
      </c>
      <c r="F8" s="28">
        <f t="shared" si="1"/>
        <v>44596.0</v>
      </c>
      <c r="G8" s="28">
        <f t="shared" si="1"/>
        <v>44597.0</v>
      </c>
      <c r="J8" s="29">
        <f>D4</f>
        <v>44618.0</v>
      </c>
      <c r="K8" s="29"/>
      <c r="L8" s="29"/>
      <c r="M8" s="29"/>
      <c r="N8" s="30" t="s">
        <v>92</v>
      </c>
      <c r="O8" s="29">
        <f>J8+6</f>
        <v>44624.0</v>
      </c>
      <c r="P8" s="29"/>
      <c r="Q8" s="29"/>
      <c r="R8" s="29"/>
      <c r="S8" s="31"/>
      <c r="T8" s="22"/>
      <c r="U8" s="32" t="str">
        <f>_xlfn.IFERROR(INDEX(events,MATCH(U6,events_1,0))," - ")</f>
        <v>Mardi Gras</v>
      </c>
      <c r="V8" s="32"/>
      <c r="W8" s="32"/>
      <c r="X8" s="32"/>
      <c r="Y8" s="32"/>
      <c r="Z8" s="32"/>
      <c r="AA8" s="32"/>
      <c r="AB8" s="32"/>
      <c r="AC8" s="32"/>
      <c r="AD8" s="24"/>
      <c r="AE8" s="24"/>
      <c r="AF8" s="24"/>
      <c r="AG8" s="24"/>
      <c r="AH8" s="24"/>
      <c r="AI8" s="24"/>
      <c r="AJ8" s="24"/>
      <c r="AK8" s="24"/>
      <c r="AL8" s="24"/>
      <c r="AN8" s="25"/>
    </row>
    <row r="9" spans="8:8" ht="15.75" customHeight="1">
      <c r="A9" s="28">
        <f>G8+1</f>
        <v>44598.0</v>
      </c>
      <c r="B9" s="28">
        <f t="shared" si="0"/>
        <v>44599.0</v>
      </c>
      <c r="C9" s="28">
        <f t="shared" si="1"/>
        <v>44600.0</v>
      </c>
      <c r="D9" s="28">
        <f t="shared" si="1"/>
        <v>44601.0</v>
      </c>
      <c r="E9" s="28">
        <f t="shared" si="1"/>
        <v>44602.0</v>
      </c>
      <c r="F9" s="28">
        <f t="shared" si="1"/>
        <v>44603.0</v>
      </c>
      <c r="G9" s="28">
        <f t="shared" si="1"/>
        <v>44604.0</v>
      </c>
      <c r="J9" s="33"/>
      <c r="K9" s="33"/>
      <c r="L9" s="33"/>
      <c r="M9" s="33"/>
      <c r="N9" s="34"/>
      <c r="O9" s="33"/>
      <c r="P9" s="33"/>
      <c r="Q9" s="33"/>
      <c r="R9" s="33"/>
      <c r="S9" s="22"/>
      <c r="T9" s="22"/>
      <c r="U9" s="32" t="str">
        <f>_xlfn.IFERROR(INDEX(events,MATCH(U6,events_2,0))," - ")</f>
        <v> - </v>
      </c>
      <c r="V9" s="32"/>
      <c r="W9" s="32"/>
      <c r="X9" s="32"/>
      <c r="Y9" s="32"/>
      <c r="Z9" s="32"/>
      <c r="AA9" s="32"/>
      <c r="AB9" s="32"/>
      <c r="AC9" s="32"/>
      <c r="AD9" s="24"/>
      <c r="AE9" s="24"/>
      <c r="AF9" s="24"/>
      <c r="AG9" s="24"/>
      <c r="AH9" s="24"/>
      <c r="AI9" s="24"/>
      <c r="AJ9" s="24"/>
      <c r="AK9" s="24"/>
      <c r="AL9" s="24"/>
      <c r="AN9" s="25"/>
    </row>
    <row r="10" spans="8:8" ht="15.75" customHeight="1">
      <c r="A10" s="28">
        <f>G9+1</f>
        <v>44605.0</v>
      </c>
      <c r="B10" s="28">
        <f t="shared" si="0"/>
        <v>44606.0</v>
      </c>
      <c r="C10" s="28">
        <f t="shared" si="1"/>
        <v>44607.0</v>
      </c>
      <c r="D10" s="28">
        <f t="shared" si="1"/>
        <v>44608.0</v>
      </c>
      <c r="E10" s="28">
        <f t="shared" si="1"/>
        <v>44609.0</v>
      </c>
      <c r="F10" s="28">
        <f t="shared" si="1"/>
        <v>44610.0</v>
      </c>
      <c r="G10" s="28">
        <f t="shared" si="1"/>
        <v>44611.0</v>
      </c>
      <c r="J10" s="22"/>
      <c r="K10" s="22"/>
      <c r="L10" s="22"/>
      <c r="M10" s="22"/>
      <c r="N10" s="22"/>
      <c r="O10" s="22"/>
      <c r="P10" s="22"/>
      <c r="Q10" s="22"/>
      <c r="R10" s="35"/>
      <c r="S10" s="22"/>
      <c r="T10" s="22"/>
      <c r="U10" s="32" t="str">
        <f>_xlfn.IFERROR(INDEX(events,MATCH(U6,events_3,0))," - ")</f>
        <v> - </v>
      </c>
      <c r="V10" s="32"/>
      <c r="W10" s="32"/>
      <c r="X10" s="32"/>
      <c r="Y10" s="32"/>
      <c r="Z10" s="32"/>
      <c r="AA10" s="32"/>
      <c r="AB10" s="32"/>
      <c r="AC10" s="32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8:8" ht="15.75" customHeight="1">
      <c r="A11" s="28">
        <f>G10+1</f>
        <v>44612.0</v>
      </c>
      <c r="B11" s="28">
        <f t="shared" si="0"/>
        <v>44613.0</v>
      </c>
      <c r="C11" s="28">
        <f t="shared" si="1"/>
        <v>44614.0</v>
      </c>
      <c r="D11" s="28">
        <f t="shared" si="1"/>
        <v>44615.0</v>
      </c>
      <c r="E11" s="28">
        <f t="shared" si="1"/>
        <v>44616.0</v>
      </c>
      <c r="F11" s="28">
        <f t="shared" si="1"/>
        <v>44617.0</v>
      </c>
      <c r="G11" s="28">
        <f t="shared" si="1"/>
        <v>44618.0</v>
      </c>
      <c r="J11" s="36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2" t="str">
        <f>_xlfn.IFERROR(INDEX(events,MATCH(U6,events_4,0))," - ")</f>
        <v> - </v>
      </c>
      <c r="V11" s="32"/>
      <c r="W11" s="32"/>
      <c r="X11" s="32"/>
      <c r="Y11" s="32"/>
      <c r="Z11" s="32"/>
      <c r="AA11" s="32"/>
      <c r="AB11" s="32"/>
      <c r="AC11" s="32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8:8" ht="15.75" customHeight="1">
      <c r="A12" s="28">
        <f>G11+1</f>
        <v>44619.0</v>
      </c>
      <c r="B12" s="28">
        <f t="shared" si="0"/>
        <v>44620.0</v>
      </c>
      <c r="C12" s="28">
        <f t="shared" si="1"/>
        <v>44621.0</v>
      </c>
      <c r="D12" s="28">
        <f t="shared" si="1"/>
        <v>44622.0</v>
      </c>
      <c r="E12" s="28">
        <f t="shared" si="1"/>
        <v>44623.0</v>
      </c>
      <c r="F12" s="28">
        <f t="shared" si="1"/>
        <v>44624.0</v>
      </c>
      <c r="G12" s="28">
        <f t="shared" si="1"/>
        <v>44625.0</v>
      </c>
      <c r="H12" s="22"/>
      <c r="I12" s="22"/>
      <c r="J12" s="22"/>
      <c r="K12" s="22"/>
      <c r="S12" s="22"/>
      <c r="T12" s="22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8:8" ht="15.75" customHeight="1">
      <c r="A13" s="28">
        <f>G12+1</f>
        <v>44626.0</v>
      </c>
      <c r="B13" s="28">
        <f t="shared" si="0"/>
        <v>44627.0</v>
      </c>
      <c r="C13" s="28">
        <f t="shared" si="1"/>
        <v>44628.0</v>
      </c>
      <c r="D13" s="28">
        <f t="shared" si="1"/>
        <v>44629.0</v>
      </c>
      <c r="E13" s="28">
        <f t="shared" si="1"/>
        <v>44630.0</v>
      </c>
      <c r="F13" s="28">
        <f t="shared" si="1"/>
        <v>44631.0</v>
      </c>
      <c r="G13" s="28">
        <f t="shared" si="1"/>
        <v>44632.0</v>
      </c>
      <c r="H13" s="22"/>
      <c r="I13" s="22"/>
      <c r="J13" s="22"/>
      <c r="K13" s="22"/>
      <c r="S13" s="22"/>
      <c r="T13" s="22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8:8" ht="15.75" customHeight="1"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8:8" ht="15.75" customHeight="1">
      <c r="A15" s="37">
        <f>J8</f>
        <v>44618.0</v>
      </c>
      <c r="B15" s="37"/>
      <c r="C15" s="37"/>
      <c r="D15" s="37"/>
      <c r="E15" s="37"/>
      <c r="F15" s="37"/>
      <c r="G15" s="37"/>
      <c r="H15" s="37"/>
      <c r="I15" s="37"/>
      <c r="J15" s="38"/>
      <c r="K15" s="38"/>
      <c r="L15" s="38"/>
      <c r="M15" s="38"/>
      <c r="N15" s="38"/>
      <c r="O15" s="38"/>
      <c r="P15" s="38"/>
      <c r="Q15" s="38"/>
      <c r="R15" s="38"/>
      <c r="S15" s="22"/>
      <c r="T15" s="22"/>
      <c r="U15" s="23">
        <f>U6+1</f>
        <v>44622.0</v>
      </c>
      <c r="V15" s="23"/>
      <c r="W15" s="23"/>
      <c r="X15" s="23"/>
      <c r="Y15" s="23"/>
      <c r="Z15" s="23"/>
      <c r="AA15" s="23"/>
      <c r="AB15" s="23"/>
      <c r="AC15" s="23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8:8" ht="15.75" customHeight="1">
      <c r="A16" s="37"/>
      <c r="B16" s="37"/>
      <c r="C16" s="37"/>
      <c r="D16" s="37"/>
      <c r="E16" s="37"/>
      <c r="F16" s="37"/>
      <c r="G16" s="37"/>
      <c r="H16" s="37"/>
      <c r="I16" s="37"/>
      <c r="J16" s="38"/>
      <c r="K16" s="38"/>
      <c r="L16" s="38"/>
      <c r="M16" s="38"/>
      <c r="N16" s="38"/>
      <c r="O16" s="38"/>
      <c r="P16" s="38"/>
      <c r="Q16" s="38"/>
      <c r="R16" s="38"/>
      <c r="S16" s="22"/>
      <c r="T16" s="22"/>
      <c r="U16" s="23"/>
      <c r="V16" s="23"/>
      <c r="W16" s="23"/>
      <c r="X16" s="23"/>
      <c r="Y16" s="23"/>
      <c r="Z16" s="23"/>
      <c r="AA16" s="23"/>
      <c r="AB16" s="23"/>
      <c r="AC16" s="23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8:8" ht="15.75" customHeight="1">
      <c r="A17" s="39" t="str">
        <f>_xlfn.IFERROR(INDEX(events,MATCH(A15,events_1,0))," - ")</f>
        <v> - </v>
      </c>
      <c r="B17" s="39"/>
      <c r="C17" s="39"/>
      <c r="D17" s="39"/>
      <c r="E17" s="39"/>
      <c r="F17" s="39"/>
      <c r="G17" s="39"/>
      <c r="H17" s="39"/>
      <c r="I17" s="39"/>
      <c r="J17" s="38"/>
      <c r="K17" s="38"/>
      <c r="L17" s="38"/>
      <c r="M17" s="38"/>
      <c r="N17" s="38"/>
      <c r="O17" s="38"/>
      <c r="P17" s="38"/>
      <c r="Q17" s="38"/>
      <c r="R17" s="38"/>
      <c r="S17" s="22"/>
      <c r="T17" s="22"/>
      <c r="U17" s="32" t="str">
        <f>_xlfn.IFERROR(INDEX(events,MATCH(U15,events_1,0))," - ")</f>
        <v>Ash Wednesday</v>
      </c>
      <c r="V17" s="32"/>
      <c r="W17" s="32"/>
      <c r="X17" s="32"/>
      <c r="Y17" s="32"/>
      <c r="Z17" s="32"/>
      <c r="AA17" s="32"/>
      <c r="AB17" s="32"/>
      <c r="AC17" s="32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8:8" ht="15.75" customHeight="1">
      <c r="A18" s="39" t="str">
        <f>_xlfn.IFERROR(INDEX(events,MATCH(A15,events_2,0))," - ")</f>
        <v> - </v>
      </c>
      <c r="B18" s="39"/>
      <c r="C18" s="39"/>
      <c r="D18" s="39"/>
      <c r="E18" s="39"/>
      <c r="F18" s="39"/>
      <c r="G18" s="39"/>
      <c r="H18" s="39"/>
      <c r="I18" s="39"/>
      <c r="J18" s="38"/>
      <c r="K18" s="38"/>
      <c r="L18" s="38"/>
      <c r="M18" s="38"/>
      <c r="N18" s="38"/>
      <c r="O18" s="38"/>
      <c r="P18" s="38"/>
      <c r="Q18" s="38"/>
      <c r="R18" s="38"/>
      <c r="S18" s="22"/>
      <c r="T18" s="22"/>
      <c r="U18" s="32" t="str">
        <f>_xlfn.IFERROR(INDEX(events,MATCH(U15,events_2,0))," - ")</f>
        <v> - </v>
      </c>
      <c r="V18" s="32"/>
      <c r="W18" s="32"/>
      <c r="X18" s="32"/>
      <c r="Y18" s="32"/>
      <c r="Z18" s="32"/>
      <c r="AA18" s="32"/>
      <c r="AB18" s="32"/>
      <c r="AC18" s="32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8:8" ht="15.75" customHeight="1">
      <c r="A19" s="39" t="str">
        <f>_xlfn.IFERROR(INDEX(events,MATCH(A15,events_3,0))," - ")</f>
        <v> - </v>
      </c>
      <c r="B19" s="39"/>
      <c r="C19" s="39"/>
      <c r="D19" s="39"/>
      <c r="E19" s="39"/>
      <c r="F19" s="39"/>
      <c r="G19" s="39"/>
      <c r="H19" s="39"/>
      <c r="I19" s="39"/>
      <c r="J19" s="38"/>
      <c r="K19" s="38"/>
      <c r="L19" s="38"/>
      <c r="M19" s="38"/>
      <c r="N19" s="38"/>
      <c r="O19" s="38"/>
      <c r="P19" s="38"/>
      <c r="Q19" s="38"/>
      <c r="R19" s="38"/>
      <c r="S19" s="22"/>
      <c r="T19" s="22"/>
      <c r="U19" s="32" t="str">
        <f>_xlfn.IFERROR(INDEX(events,MATCH(U15,events_3,0))," - ")</f>
        <v> - </v>
      </c>
      <c r="V19" s="32"/>
      <c r="W19" s="32"/>
      <c r="X19" s="32"/>
      <c r="Y19" s="32"/>
      <c r="Z19" s="32"/>
      <c r="AA19" s="32"/>
      <c r="AB19" s="32"/>
      <c r="AC19" s="32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8:8" ht="15.75" customHeight="1">
      <c r="A20" s="39" t="str">
        <f>_xlfn.IFERROR(INDEX(events,MATCH(A15,events_4,0))," - ")</f>
        <v> - </v>
      </c>
      <c r="B20" s="39"/>
      <c r="C20" s="39"/>
      <c r="D20" s="39"/>
      <c r="E20" s="39"/>
      <c r="F20" s="39"/>
      <c r="G20" s="39"/>
      <c r="H20" s="39"/>
      <c r="I20" s="39"/>
      <c r="J20" s="38"/>
      <c r="K20" s="38"/>
      <c r="L20" s="38"/>
      <c r="M20" s="38"/>
      <c r="N20" s="38"/>
      <c r="O20" s="38"/>
      <c r="P20" s="38"/>
      <c r="Q20" s="38"/>
      <c r="R20" s="38"/>
      <c r="S20" s="22"/>
      <c r="T20" s="22"/>
      <c r="U20" s="32" t="str">
        <f>_xlfn.IFERROR(INDEX(events,MATCH(U15,events_4,0))," - ")</f>
        <v> - </v>
      </c>
      <c r="V20" s="32"/>
      <c r="W20" s="32"/>
      <c r="X20" s="32"/>
      <c r="Y20" s="32"/>
      <c r="Z20" s="32"/>
      <c r="AA20" s="32"/>
      <c r="AB20" s="32"/>
      <c r="AC20" s="32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8:8" ht="15.7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22"/>
      <c r="T21" s="22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8:8" ht="15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22"/>
      <c r="T22" s="22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8:8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2"/>
      <c r="T23" s="22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8:8" ht="15.75" customHeight="1">
      <c r="A24" s="23">
        <f>A15+1</f>
        <v>44619.0</v>
      </c>
      <c r="B24" s="23"/>
      <c r="C24" s="23"/>
      <c r="D24" s="23"/>
      <c r="E24" s="23"/>
      <c r="F24" s="23"/>
      <c r="G24" s="23"/>
      <c r="H24" s="23"/>
      <c r="I24" s="23"/>
      <c r="J24" s="24"/>
      <c r="K24" s="24"/>
      <c r="L24" s="24"/>
      <c r="M24" s="24"/>
      <c r="N24" s="24"/>
      <c r="O24" s="24"/>
      <c r="P24" s="24"/>
      <c r="Q24" s="24"/>
      <c r="R24" s="24"/>
      <c r="S24" s="22"/>
      <c r="T24" s="22"/>
      <c r="U24" s="23">
        <f>U15+1</f>
        <v>44623.0</v>
      </c>
      <c r="V24" s="23"/>
      <c r="W24" s="23"/>
      <c r="X24" s="23"/>
      <c r="Y24" s="23"/>
      <c r="Z24" s="23"/>
      <c r="AA24" s="23"/>
      <c r="AB24" s="23"/>
      <c r="AC24" s="23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8:8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4"/>
      <c r="K25" s="24"/>
      <c r="L25" s="24"/>
      <c r="M25" s="24"/>
      <c r="N25" s="24"/>
      <c r="O25" s="24"/>
      <c r="P25" s="24"/>
      <c r="Q25" s="24"/>
      <c r="R25" s="24"/>
      <c r="S25" s="22"/>
      <c r="T25" s="22"/>
      <c r="U25" s="23"/>
      <c r="V25" s="23"/>
      <c r="W25" s="23"/>
      <c r="X25" s="23"/>
      <c r="Y25" s="23"/>
      <c r="Z25" s="23"/>
      <c r="AA25" s="23"/>
      <c r="AB25" s="23"/>
      <c r="AC25" s="23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8:8" ht="15.75" customHeight="1">
      <c r="A26" s="32" t="str">
        <f>_xlfn.IFERROR(INDEX(events,MATCH(A24,events_1,0))," - ")</f>
        <v> - </v>
      </c>
      <c r="B26" s="32"/>
      <c r="C26" s="32"/>
      <c r="D26" s="32"/>
      <c r="E26" s="32"/>
      <c r="F26" s="32"/>
      <c r="G26" s="32"/>
      <c r="H26" s="32"/>
      <c r="I26" s="32"/>
      <c r="J26" s="24"/>
      <c r="K26" s="24"/>
      <c r="L26" s="24"/>
      <c r="M26" s="24"/>
      <c r="N26" s="24"/>
      <c r="O26" s="24"/>
      <c r="P26" s="24"/>
      <c r="Q26" s="24"/>
      <c r="R26" s="24"/>
      <c r="S26" s="22"/>
      <c r="T26" s="22"/>
      <c r="U26" s="32" t="str">
        <f>_xlfn.IFERROR(INDEX(events,MATCH(U24,events_1,0))," - ")</f>
        <v> - </v>
      </c>
      <c r="V26" s="32"/>
      <c r="W26" s="32"/>
      <c r="X26" s="32"/>
      <c r="Y26" s="32"/>
      <c r="Z26" s="32"/>
      <c r="AA26" s="32"/>
      <c r="AB26" s="32"/>
      <c r="AC26" s="32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8:8" ht="15.75" customHeight="1">
      <c r="A27" s="32" t="str">
        <f>_xlfn.IFERROR(INDEX(events,MATCH(A24,events_2,0))," - ")</f>
        <v> - </v>
      </c>
      <c r="B27" s="32"/>
      <c r="C27" s="32"/>
      <c r="D27" s="32"/>
      <c r="E27" s="32"/>
      <c r="F27" s="32"/>
      <c r="G27" s="32"/>
      <c r="H27" s="32"/>
      <c r="I27" s="32"/>
      <c r="J27" s="24"/>
      <c r="K27" s="24"/>
      <c r="L27" s="24"/>
      <c r="M27" s="24"/>
      <c r="N27" s="24"/>
      <c r="O27" s="24"/>
      <c r="P27" s="24"/>
      <c r="Q27" s="24"/>
      <c r="R27" s="24"/>
      <c r="S27" s="22"/>
      <c r="T27" s="22"/>
      <c r="U27" s="32" t="str">
        <f>_xlfn.IFERROR(INDEX(events,MATCH(U24,events_2,0))," - ")</f>
        <v> - </v>
      </c>
      <c r="V27" s="32"/>
      <c r="W27" s="32"/>
      <c r="X27" s="32"/>
      <c r="Y27" s="32"/>
      <c r="Z27" s="32"/>
      <c r="AA27" s="32"/>
      <c r="AB27" s="32"/>
      <c r="AC27" s="32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8:8" ht="15.75" customHeight="1">
      <c r="A28" s="32" t="str">
        <f>_xlfn.IFERROR(INDEX(events,MATCH(A24,events_3,0))," - ")</f>
        <v> - </v>
      </c>
      <c r="B28" s="32"/>
      <c r="C28" s="32"/>
      <c r="D28" s="32"/>
      <c r="E28" s="32"/>
      <c r="F28" s="32"/>
      <c r="G28" s="32"/>
      <c r="H28" s="32"/>
      <c r="I28" s="32"/>
      <c r="J28" s="24"/>
      <c r="K28" s="24"/>
      <c r="L28" s="24"/>
      <c r="M28" s="24"/>
      <c r="N28" s="24"/>
      <c r="O28" s="24"/>
      <c r="P28" s="24"/>
      <c r="Q28" s="24"/>
      <c r="R28" s="24"/>
      <c r="S28" s="22"/>
      <c r="T28" s="22"/>
      <c r="U28" s="32" t="str">
        <f>_xlfn.IFERROR(INDEX(events,MATCH(U24,events_3,0))," - ")</f>
        <v> - </v>
      </c>
      <c r="V28" s="32"/>
      <c r="W28" s="32"/>
      <c r="X28" s="32"/>
      <c r="Y28" s="32"/>
      <c r="Z28" s="32"/>
      <c r="AA28" s="32"/>
      <c r="AB28" s="32"/>
      <c r="AC28" s="32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8:8" ht="15.75" customHeight="1">
      <c r="A29" s="32" t="str">
        <f>_xlfn.IFERROR(INDEX(events,MATCH(A24,events_4,0))," - ")</f>
        <v> - </v>
      </c>
      <c r="B29" s="32"/>
      <c r="C29" s="32"/>
      <c r="D29" s="32"/>
      <c r="E29" s="32"/>
      <c r="F29" s="32"/>
      <c r="G29" s="32"/>
      <c r="H29" s="32"/>
      <c r="I29" s="32"/>
      <c r="J29" s="24"/>
      <c r="K29" s="24"/>
      <c r="L29" s="24"/>
      <c r="M29" s="24"/>
      <c r="N29" s="24"/>
      <c r="O29" s="24"/>
      <c r="P29" s="24"/>
      <c r="Q29" s="24"/>
      <c r="R29" s="24"/>
      <c r="S29" s="22"/>
      <c r="T29" s="22"/>
      <c r="U29" s="32" t="str">
        <f>_xlfn.IFERROR(INDEX(events,MATCH(U24,events_4,0))," - ")</f>
        <v> - </v>
      </c>
      <c r="V29" s="32"/>
      <c r="W29" s="32"/>
      <c r="X29" s="32"/>
      <c r="Y29" s="32"/>
      <c r="Z29" s="32"/>
      <c r="AA29" s="32"/>
      <c r="AB29" s="32"/>
      <c r="AC29" s="32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8:8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2"/>
      <c r="T30" s="22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8:8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2"/>
      <c r="T31" s="22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8:8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2"/>
      <c r="T32" s="22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8:8" ht="15.75" customHeight="1">
      <c r="A33" s="23">
        <f>A24+1</f>
        <v>44620.0</v>
      </c>
      <c r="B33" s="23"/>
      <c r="C33" s="23"/>
      <c r="D33" s="23"/>
      <c r="E33" s="23"/>
      <c r="F33" s="23"/>
      <c r="G33" s="23"/>
      <c r="H33" s="23"/>
      <c r="I33" s="23"/>
      <c r="J33" s="24"/>
      <c r="K33" s="24"/>
      <c r="L33" s="24"/>
      <c r="M33" s="24"/>
      <c r="N33" s="24"/>
      <c r="O33" s="24"/>
      <c r="P33" s="24"/>
      <c r="Q33" s="24"/>
      <c r="R33" s="24"/>
      <c r="S33" s="22"/>
      <c r="T33" s="22"/>
      <c r="U33" s="37">
        <f>U24+1</f>
        <v>44624.0</v>
      </c>
      <c r="V33" s="37"/>
      <c r="W33" s="37"/>
      <c r="X33" s="37"/>
      <c r="Y33" s="37"/>
      <c r="Z33" s="37"/>
      <c r="AA33" s="37"/>
      <c r="AB33" s="37"/>
      <c r="AC33" s="37"/>
      <c r="AD33" s="38"/>
      <c r="AE33" s="38"/>
      <c r="AF33" s="38"/>
      <c r="AG33" s="38"/>
      <c r="AH33" s="38"/>
      <c r="AI33" s="38"/>
      <c r="AJ33" s="38"/>
      <c r="AK33" s="38"/>
      <c r="AL33" s="38"/>
    </row>
    <row r="34" spans="8:8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4"/>
      <c r="K34" s="24"/>
      <c r="L34" s="24"/>
      <c r="M34" s="24"/>
      <c r="N34" s="24"/>
      <c r="O34" s="24"/>
      <c r="P34" s="24"/>
      <c r="Q34" s="24"/>
      <c r="R34" s="24"/>
      <c r="S34" s="22"/>
      <c r="T34" s="22"/>
      <c r="U34" s="37"/>
      <c r="V34" s="37"/>
      <c r="W34" s="37"/>
      <c r="X34" s="37"/>
      <c r="Y34" s="37"/>
      <c r="Z34" s="37"/>
      <c r="AA34" s="37"/>
      <c r="AB34" s="37"/>
      <c r="AC34" s="37"/>
      <c r="AD34" s="38"/>
      <c r="AE34" s="38"/>
      <c r="AF34" s="38"/>
      <c r="AG34" s="38"/>
      <c r="AH34" s="38"/>
      <c r="AI34" s="38"/>
      <c r="AJ34" s="38"/>
      <c r="AK34" s="38"/>
      <c r="AL34" s="38"/>
    </row>
    <row r="35" spans="8:8" ht="15.75" customHeight="1">
      <c r="A35" s="32" t="str">
        <f>_xlfn.IFERROR(INDEX(events,MATCH(A33,events_1,0))," - ")</f>
        <v> - </v>
      </c>
      <c r="B35" s="32"/>
      <c r="C35" s="32"/>
      <c r="D35" s="32"/>
      <c r="E35" s="32"/>
      <c r="F35" s="32"/>
      <c r="G35" s="32"/>
      <c r="H35" s="32"/>
      <c r="I35" s="32"/>
      <c r="J35" s="24"/>
      <c r="K35" s="24"/>
      <c r="L35" s="24"/>
      <c r="M35" s="24"/>
      <c r="N35" s="24"/>
      <c r="O35" s="24"/>
      <c r="P35" s="24"/>
      <c r="Q35" s="24"/>
      <c r="R35" s="24"/>
      <c r="S35" s="22"/>
      <c r="T35" s="22"/>
      <c r="U35" s="39" t="str">
        <f>_xlfn.IFERROR(INDEX(events,MATCH(U33,events_1,0))," - ")</f>
        <v> - </v>
      </c>
      <c r="V35" s="39"/>
      <c r="W35" s="39"/>
      <c r="X35" s="39"/>
      <c r="Y35" s="39"/>
      <c r="Z35" s="39"/>
      <c r="AA35" s="39"/>
      <c r="AB35" s="39"/>
      <c r="AC35" s="39"/>
      <c r="AD35" s="38"/>
      <c r="AE35" s="38"/>
      <c r="AF35" s="38"/>
      <c r="AG35" s="38"/>
      <c r="AH35" s="38"/>
      <c r="AI35" s="38"/>
      <c r="AJ35" s="38"/>
      <c r="AK35" s="38"/>
      <c r="AL35" s="38"/>
    </row>
    <row r="36" spans="8:8" ht="15.75" customHeight="1">
      <c r="A36" s="32" t="str">
        <f>_xlfn.IFERROR(INDEX(events,MATCH(A33,events_2,0))," - ")</f>
        <v> - </v>
      </c>
      <c r="B36" s="32"/>
      <c r="C36" s="32"/>
      <c r="D36" s="32"/>
      <c r="E36" s="32"/>
      <c r="F36" s="32"/>
      <c r="G36" s="32"/>
      <c r="H36" s="32"/>
      <c r="I36" s="32"/>
      <c r="J36" s="24"/>
      <c r="K36" s="24"/>
      <c r="L36" s="24"/>
      <c r="M36" s="24"/>
      <c r="N36" s="24"/>
      <c r="O36" s="24"/>
      <c r="P36" s="24"/>
      <c r="Q36" s="24"/>
      <c r="R36" s="24"/>
      <c r="S36" s="22"/>
      <c r="T36" s="22"/>
      <c r="U36" s="39" t="str">
        <f>_xlfn.IFERROR(INDEX(events,MATCH(U33,events_2,0))," - ")</f>
        <v> - </v>
      </c>
      <c r="V36" s="39"/>
      <c r="W36" s="39"/>
      <c r="X36" s="39"/>
      <c r="Y36" s="39"/>
      <c r="Z36" s="39"/>
      <c r="AA36" s="39"/>
      <c r="AB36" s="39"/>
      <c r="AC36" s="39"/>
      <c r="AD36" s="38"/>
      <c r="AE36" s="38"/>
      <c r="AF36" s="38"/>
      <c r="AG36" s="38"/>
      <c r="AH36" s="38"/>
      <c r="AI36" s="38"/>
      <c r="AJ36" s="38"/>
      <c r="AK36" s="38"/>
      <c r="AL36" s="38"/>
    </row>
    <row r="37" spans="8:8" ht="15.75" customHeight="1">
      <c r="A37" s="32" t="str">
        <f>_xlfn.IFERROR(INDEX(events,MATCH(A33,events_3,0))," - ")</f>
        <v> - </v>
      </c>
      <c r="B37" s="32"/>
      <c r="C37" s="32"/>
      <c r="D37" s="32"/>
      <c r="E37" s="32"/>
      <c r="F37" s="32"/>
      <c r="G37" s="32"/>
      <c r="H37" s="32"/>
      <c r="I37" s="32"/>
      <c r="J37" s="24"/>
      <c r="K37" s="24"/>
      <c r="L37" s="24"/>
      <c r="M37" s="24"/>
      <c r="N37" s="24"/>
      <c r="O37" s="24"/>
      <c r="P37" s="24"/>
      <c r="Q37" s="24"/>
      <c r="R37" s="24"/>
      <c r="S37" s="22"/>
      <c r="T37" s="22"/>
      <c r="U37" s="39" t="str">
        <f>_xlfn.IFERROR(INDEX(events,MATCH(U33,events_3,0))," - ")</f>
        <v> - </v>
      </c>
      <c r="V37" s="39"/>
      <c r="W37" s="39"/>
      <c r="X37" s="39"/>
      <c r="Y37" s="39"/>
      <c r="Z37" s="39"/>
      <c r="AA37" s="39"/>
      <c r="AB37" s="39"/>
      <c r="AC37" s="39"/>
      <c r="AD37" s="38"/>
      <c r="AE37" s="38"/>
      <c r="AF37" s="38"/>
      <c r="AG37" s="38"/>
      <c r="AH37" s="38"/>
      <c r="AI37" s="38"/>
      <c r="AJ37" s="38"/>
      <c r="AK37" s="38"/>
      <c r="AL37" s="38"/>
    </row>
    <row r="38" spans="8:8" ht="15.75" customHeight="1">
      <c r="A38" s="32" t="str">
        <f>_xlfn.IFERROR(INDEX(events,MATCH(A33,events_4,0))," - ")</f>
        <v> - </v>
      </c>
      <c r="B38" s="32"/>
      <c r="C38" s="32"/>
      <c r="D38" s="32"/>
      <c r="E38" s="32"/>
      <c r="F38" s="32"/>
      <c r="G38" s="32"/>
      <c r="H38" s="32"/>
      <c r="I38" s="32"/>
      <c r="J38" s="24"/>
      <c r="K38" s="24"/>
      <c r="L38" s="24"/>
      <c r="M38" s="24"/>
      <c r="N38" s="24"/>
      <c r="O38" s="24"/>
      <c r="P38" s="24"/>
      <c r="Q38" s="24"/>
      <c r="R38" s="24"/>
      <c r="S38" s="22"/>
      <c r="T38" s="22"/>
      <c r="U38" s="39" t="str">
        <f>_xlfn.IFERROR(INDEX(events,MATCH(U33,events_4,0))," - ")</f>
        <v> - </v>
      </c>
      <c r="V38" s="39"/>
      <c r="W38" s="39"/>
      <c r="X38" s="39"/>
      <c r="Y38" s="39"/>
      <c r="Z38" s="39"/>
      <c r="AA38" s="39"/>
      <c r="AB38" s="39"/>
      <c r="AC38" s="39"/>
      <c r="AD38" s="38"/>
      <c r="AE38" s="38"/>
      <c r="AF38" s="38"/>
      <c r="AG38" s="38"/>
      <c r="AH38" s="38"/>
      <c r="AI38" s="38"/>
      <c r="AJ38" s="38"/>
      <c r="AK38" s="38"/>
      <c r="AL38" s="38"/>
    </row>
    <row r="39" spans="8:8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2"/>
      <c r="T39" s="22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40" spans="8:8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2"/>
      <c r="T40" s="22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</row>
  </sheetData>
  <mergeCells count="45">
    <mergeCell ref="A38:I38"/>
    <mergeCell ref="U36:AC36"/>
    <mergeCell ref="A33:I34"/>
    <mergeCell ref="U37:AC37"/>
    <mergeCell ref="U35:AC35"/>
    <mergeCell ref="A2:I2"/>
    <mergeCell ref="U8:AC8"/>
    <mergeCell ref="A20:I20"/>
    <mergeCell ref="U18:AC18"/>
    <mergeCell ref="D4:I4"/>
    <mergeCell ref="M4:N4"/>
    <mergeCell ref="O8:R9"/>
    <mergeCell ref="J8:M9"/>
    <mergeCell ref="U6:AC7"/>
    <mergeCell ref="A27:I27"/>
    <mergeCell ref="U9:AC9"/>
    <mergeCell ref="A6:G6"/>
    <mergeCell ref="U27:AC27"/>
    <mergeCell ref="N8:N9"/>
    <mergeCell ref="A18:I18"/>
    <mergeCell ref="A28:I28"/>
    <mergeCell ref="A19:I19"/>
    <mergeCell ref="U28:AC28"/>
    <mergeCell ref="A29:I29"/>
    <mergeCell ref="U11:AC11"/>
    <mergeCell ref="A15:I16"/>
    <mergeCell ref="U15:AC16"/>
    <mergeCell ref="A17:I17"/>
    <mergeCell ref="U17:AC17"/>
    <mergeCell ref="U29:AC29"/>
    <mergeCell ref="A26:I26"/>
    <mergeCell ref="U20:AC20"/>
    <mergeCell ref="U26:AC26"/>
    <mergeCell ref="A24:I25"/>
    <mergeCell ref="U24:AC25"/>
    <mergeCell ref="U10:AC10"/>
    <mergeCell ref="AF1:AL1"/>
    <mergeCell ref="U19:AC19"/>
    <mergeCell ref="J6:R7"/>
    <mergeCell ref="AN1:AN4"/>
    <mergeCell ref="U33:AC34"/>
    <mergeCell ref="A37:I37"/>
    <mergeCell ref="U38:AC38"/>
    <mergeCell ref="A35:I35"/>
    <mergeCell ref="A36:I36"/>
  </mergeCells>
  <conditionalFormatting sqref="A8:G13">
    <cfRule type="cellIs" operator="between" priority="2" dxfId="24">
      <formula>$J$8</formula>
      <formula>$O$8</formula>
    </cfRule>
    <cfRule type="expression" priority="3" stopIfTrue="1" dxfId="25">
      <formula>AND(NOT(A8=""),NOT(ISERROR(MATCH(A8,events_1,0))))</formula>
    </cfRule>
    <cfRule type="expression" priority="1" dxfId="26">
      <formula>MONTH(A8)&lt;&gt;MONTH($A$6)</formula>
    </cfRule>
  </conditionalFormatting>
  <printOptions horizontalCentered="1"/>
  <pageMargins left="0.5" right="0.5" top="0.5" bottom="0.5" header="0.3" footer="0.3"/>
  <pageSetup paperSize="9" fitToWidth="0" fitToHeight="0" orientation="landscape"/>
  <headerFooter>
    <oddFooter>&amp;L&amp;8&amp;K01+046© 2021 Vertex42 LLC&amp;R&amp;8&amp;K01+046https://www.vertex42.com/calendars/weekly-planner.html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AO40"/>
  <sheetViews>
    <sheetView workbookViewId="0" showGridLines="0">
      <selection activeCell="A2" sqref="A2:I2"/>
    </sheetView>
  </sheetViews>
  <sheetFormatPr defaultRowHeight="12.75" defaultColWidth="9"/>
  <cols>
    <col min="1" max="18" customWidth="1" width="3.4257812" style="1"/>
    <col min="19" max="20" customWidth="1" width="2.8554688" style="1"/>
    <col min="21" max="38" customWidth="1" width="3.4257812" style="1"/>
    <col min="39" max="39" customWidth="1" width="3.7109375" style="1"/>
    <col min="40" max="40" customWidth="1" width="41.85547" style="1"/>
    <col min="41" max="16384" customWidth="0" width="9.140625" style="1"/>
  </cols>
  <sheetData>
    <row r="1" spans="8:8" ht="24.75" customHeight="1">
      <c r="A1" s="2" t="s">
        <v>94</v>
      </c>
      <c r="B1" s="3"/>
      <c r="C1" s="3"/>
      <c r="D1" s="3"/>
      <c r="E1" s="3"/>
      <c r="F1" s="3"/>
      <c r="G1" s="3"/>
      <c r="H1" s="3"/>
      <c r="I1" s="3"/>
      <c r="J1" s="4"/>
      <c r="K1" s="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6"/>
      <c r="AG1" s="6"/>
      <c r="AH1" s="6"/>
      <c r="AI1" s="6"/>
      <c r="AJ1" s="6"/>
      <c r="AK1" s="6"/>
      <c r="AL1" s="6"/>
      <c r="AN1" s="7" t="s">
        <v>95</v>
      </c>
    </row>
    <row r="2" spans="8:8">
      <c r="A2" s="8"/>
      <c r="B2" s="8"/>
      <c r="C2" s="8"/>
      <c r="D2" s="8"/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10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1"/>
      <c r="AN2" s="7"/>
    </row>
    <row r="3" spans="8:8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N3" s="7"/>
    </row>
    <row r="4" spans="8:8">
      <c r="A4" s="9"/>
      <c r="B4" s="9"/>
      <c r="C4" s="12" t="s">
        <v>74</v>
      </c>
      <c r="D4" s="13">
        <f t="array" ref="D4">Week1!$D$4+7*(MID(CELL("filename",A1),FIND("]",CELL("filename",A1))+1,255)-1)</f>
        <v>44625.0</v>
      </c>
      <c r="E4" s="14"/>
      <c r="F4" s="14"/>
      <c r="G4" s="14"/>
      <c r="H4" s="14"/>
      <c r="I4" s="15"/>
      <c r="J4" s="9"/>
      <c r="K4" s="9"/>
      <c r="L4" s="12" t="s">
        <v>75</v>
      </c>
      <c r="M4" s="16">
        <v>1.0</v>
      </c>
      <c r="N4" s="17"/>
      <c r="O4" s="18" t="s">
        <v>80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N4" s="7"/>
    </row>
    <row r="5" spans="8:8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8:8" ht="15.75" customHeight="1">
      <c r="A6" s="20">
        <f>DATE(YEAR(J8),MONTH(J8),1)</f>
        <v>44621.0</v>
      </c>
      <c r="B6" s="20"/>
      <c r="C6" s="20"/>
      <c r="D6" s="20"/>
      <c r="E6" s="20"/>
      <c r="F6" s="20"/>
      <c r="G6" s="20"/>
      <c r="J6" s="21" t="s">
        <v>93</v>
      </c>
      <c r="K6" s="21"/>
      <c r="L6" s="21"/>
      <c r="M6" s="21"/>
      <c r="N6" s="21"/>
      <c r="O6" s="21"/>
      <c r="P6" s="21"/>
      <c r="Q6" s="21"/>
      <c r="R6" s="21"/>
      <c r="S6" s="22"/>
      <c r="T6" s="22"/>
      <c r="U6" s="23">
        <f>A33+1</f>
        <v>44628.0</v>
      </c>
      <c r="V6" s="23"/>
      <c r="W6" s="23"/>
      <c r="X6" s="23"/>
      <c r="Y6" s="23"/>
      <c r="Z6" s="23"/>
      <c r="AA6" s="23"/>
      <c r="AB6" s="23"/>
      <c r="AC6" s="23"/>
      <c r="AD6" s="24"/>
      <c r="AE6" s="24"/>
      <c r="AF6" s="24"/>
      <c r="AG6" s="24"/>
      <c r="AH6" s="24"/>
      <c r="AI6" s="24"/>
      <c r="AJ6" s="24"/>
      <c r="AK6" s="24"/>
      <c r="AL6" s="24"/>
      <c r="AN6" s="25"/>
    </row>
    <row r="7" spans="8:8" ht="15.75" customHeight="1">
      <c r="A7" s="26" t="str">
        <f>CHOOSE(1+MOD($M$4+1-2,7),"Su","M","Tu","W","Th","F","Sa")</f>
        <v>Su</v>
      </c>
      <c r="B7" s="26" t="str">
        <f>CHOOSE(1+MOD($M$4+2-2,7),"Su","M","Tu","W","Th","F","Sa")</f>
        <v>M</v>
      </c>
      <c r="C7" s="26" t="str">
        <f>CHOOSE(1+MOD($M$4+3-2,7),"Su","M","Tu","W","Th","F","Sa")</f>
        <v>Tu</v>
      </c>
      <c r="D7" s="26" t="str">
        <f>CHOOSE(1+MOD($M$4+4-2,7),"Su","M","Tu","W","Th","F","Sa")</f>
        <v>W</v>
      </c>
      <c r="E7" s="26" t="str">
        <f>CHOOSE(1+MOD($M$4+5-2,7),"Su","M","Tu","W","Th","F","Sa")</f>
        <v>Th</v>
      </c>
      <c r="F7" s="26" t="str">
        <f>CHOOSE(1+MOD($M$4+6-2,7),"Su","M","Tu","W","Th","F","Sa")</f>
        <v>F</v>
      </c>
      <c r="G7" s="26" t="str">
        <f>CHOOSE(1+MOD($M$4+7-2,7),"Su","M","Tu","W","Th","F","Sa")</f>
        <v>Sa</v>
      </c>
      <c r="J7" s="27"/>
      <c r="K7" s="27"/>
      <c r="L7" s="27"/>
      <c r="M7" s="27"/>
      <c r="N7" s="27"/>
      <c r="O7" s="27"/>
      <c r="P7" s="27"/>
      <c r="Q7" s="27"/>
      <c r="R7" s="27"/>
      <c r="S7" s="22"/>
      <c r="T7" s="22"/>
      <c r="U7" s="23"/>
      <c r="V7" s="23"/>
      <c r="W7" s="23"/>
      <c r="X7" s="23"/>
      <c r="Y7" s="23"/>
      <c r="Z7" s="23"/>
      <c r="AA7" s="23"/>
      <c r="AB7" s="23"/>
      <c r="AC7" s="23"/>
      <c r="AD7" s="24"/>
      <c r="AE7" s="24"/>
      <c r="AF7" s="24"/>
      <c r="AG7" s="24"/>
      <c r="AH7" s="24"/>
      <c r="AI7" s="24"/>
      <c r="AJ7" s="24"/>
      <c r="AK7" s="24"/>
      <c r="AL7" s="24"/>
      <c r="AN7" s="25"/>
    </row>
    <row r="8" spans="8:8" ht="15.75" customHeight="1">
      <c r="A8" s="28">
        <f>$A$6-(WEEKDAY($A$6,1)-($M$4-1))-IF((WEEKDAY($A$6,1)-($M$4-1))&lt;=0,7,0)+1</f>
        <v>44619.0</v>
      </c>
      <c r="B8" s="28">
        <f t="shared" si="0" ref="B8:B13">A8+1</f>
        <v>44620.0</v>
      </c>
      <c r="C8" s="28">
        <f t="shared" si="1" ref="C8:G13">B8+1</f>
        <v>44621.0</v>
      </c>
      <c r="D8" s="28">
        <f t="shared" si="1"/>
        <v>44622.0</v>
      </c>
      <c r="E8" s="28">
        <f t="shared" si="1"/>
        <v>44623.0</v>
      </c>
      <c r="F8" s="28">
        <f t="shared" si="1"/>
        <v>44624.0</v>
      </c>
      <c r="G8" s="28">
        <f t="shared" si="1"/>
        <v>44625.0</v>
      </c>
      <c r="J8" s="29">
        <f>D4</f>
        <v>44625.0</v>
      </c>
      <c r="K8" s="29"/>
      <c r="L8" s="29"/>
      <c r="M8" s="29"/>
      <c r="N8" s="30" t="s">
        <v>92</v>
      </c>
      <c r="O8" s="29">
        <f>J8+6</f>
        <v>44631.0</v>
      </c>
      <c r="P8" s="29"/>
      <c r="Q8" s="29"/>
      <c r="R8" s="29"/>
      <c r="S8" s="31"/>
      <c r="T8" s="22"/>
      <c r="U8" s="32" t="str">
        <f>_xlfn.IFERROR(INDEX(events,MATCH(U6,events_1,0))," - ")</f>
        <v> - </v>
      </c>
      <c r="V8" s="32"/>
      <c r="W8" s="32"/>
      <c r="X8" s="32"/>
      <c r="Y8" s="32"/>
      <c r="Z8" s="32"/>
      <c r="AA8" s="32"/>
      <c r="AB8" s="32"/>
      <c r="AC8" s="32"/>
      <c r="AD8" s="24"/>
      <c r="AE8" s="24"/>
      <c r="AF8" s="24"/>
      <c r="AG8" s="24"/>
      <c r="AH8" s="24"/>
      <c r="AI8" s="24"/>
      <c r="AJ8" s="24"/>
      <c r="AK8" s="24"/>
      <c r="AL8" s="24"/>
      <c r="AN8" s="25"/>
    </row>
    <row r="9" spans="8:8" ht="15.75" customHeight="1">
      <c r="A9" s="28">
        <f>G8+1</f>
        <v>44626.0</v>
      </c>
      <c r="B9" s="28">
        <f t="shared" si="0"/>
        <v>44627.0</v>
      </c>
      <c r="C9" s="28">
        <f t="shared" si="1"/>
        <v>44628.0</v>
      </c>
      <c r="D9" s="28">
        <f t="shared" si="1"/>
        <v>44629.0</v>
      </c>
      <c r="E9" s="28">
        <f t="shared" si="1"/>
        <v>44630.0</v>
      </c>
      <c r="F9" s="28">
        <f t="shared" si="1"/>
        <v>44631.0</v>
      </c>
      <c r="G9" s="28">
        <f t="shared" si="1"/>
        <v>44632.0</v>
      </c>
      <c r="J9" s="33"/>
      <c r="K9" s="33"/>
      <c r="L9" s="33"/>
      <c r="M9" s="33"/>
      <c r="N9" s="34"/>
      <c r="O9" s="33"/>
      <c r="P9" s="33"/>
      <c r="Q9" s="33"/>
      <c r="R9" s="33"/>
      <c r="S9" s="22"/>
      <c r="T9" s="22"/>
      <c r="U9" s="32" t="str">
        <f>_xlfn.IFERROR(INDEX(events,MATCH(U6,events_2,0))," - ")</f>
        <v> - </v>
      </c>
      <c r="V9" s="32"/>
      <c r="W9" s="32"/>
      <c r="X9" s="32"/>
      <c r="Y9" s="32"/>
      <c r="Z9" s="32"/>
      <c r="AA9" s="32"/>
      <c r="AB9" s="32"/>
      <c r="AC9" s="32"/>
      <c r="AD9" s="24"/>
      <c r="AE9" s="24"/>
      <c r="AF9" s="24"/>
      <c r="AG9" s="24"/>
      <c r="AH9" s="24"/>
      <c r="AI9" s="24"/>
      <c r="AJ9" s="24"/>
      <c r="AK9" s="24"/>
      <c r="AL9" s="24"/>
      <c r="AN9" s="25"/>
    </row>
    <row r="10" spans="8:8" ht="15.75" customHeight="1">
      <c r="A10" s="28">
        <f>G9+1</f>
        <v>44633.0</v>
      </c>
      <c r="B10" s="28">
        <f t="shared" si="0"/>
        <v>44634.0</v>
      </c>
      <c r="C10" s="28">
        <f t="shared" si="1"/>
        <v>44635.0</v>
      </c>
      <c r="D10" s="28">
        <f t="shared" si="1"/>
        <v>44636.0</v>
      </c>
      <c r="E10" s="28">
        <f t="shared" si="1"/>
        <v>44637.0</v>
      </c>
      <c r="F10" s="28">
        <f t="shared" si="1"/>
        <v>44638.0</v>
      </c>
      <c r="G10" s="28">
        <f t="shared" si="1"/>
        <v>44639.0</v>
      </c>
      <c r="J10" s="22"/>
      <c r="K10" s="22"/>
      <c r="L10" s="22"/>
      <c r="M10" s="22"/>
      <c r="N10" s="22"/>
      <c r="O10" s="22"/>
      <c r="P10" s="22"/>
      <c r="Q10" s="22"/>
      <c r="R10" s="35"/>
      <c r="S10" s="22"/>
      <c r="T10" s="22"/>
      <c r="U10" s="32" t="str">
        <f>_xlfn.IFERROR(INDEX(events,MATCH(U6,events_3,0))," - ")</f>
        <v> - </v>
      </c>
      <c r="V10" s="32"/>
      <c r="W10" s="32"/>
      <c r="X10" s="32"/>
      <c r="Y10" s="32"/>
      <c r="Z10" s="32"/>
      <c r="AA10" s="32"/>
      <c r="AB10" s="32"/>
      <c r="AC10" s="32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8:8" ht="15.75" customHeight="1">
      <c r="A11" s="28">
        <f>G10+1</f>
        <v>44640.0</v>
      </c>
      <c r="B11" s="28">
        <f t="shared" si="0"/>
        <v>44641.0</v>
      </c>
      <c r="C11" s="28">
        <f t="shared" si="1"/>
        <v>44642.0</v>
      </c>
      <c r="D11" s="28">
        <f t="shared" si="1"/>
        <v>44643.0</v>
      </c>
      <c r="E11" s="28">
        <f t="shared" si="1"/>
        <v>44644.0</v>
      </c>
      <c r="F11" s="28">
        <f t="shared" si="1"/>
        <v>44645.0</v>
      </c>
      <c r="G11" s="28">
        <f t="shared" si="1"/>
        <v>44646.0</v>
      </c>
      <c r="J11" s="36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2" t="str">
        <f>_xlfn.IFERROR(INDEX(events,MATCH(U6,events_4,0))," - ")</f>
        <v> - </v>
      </c>
      <c r="V11" s="32"/>
      <c r="W11" s="32"/>
      <c r="X11" s="32"/>
      <c r="Y11" s="32"/>
      <c r="Z11" s="32"/>
      <c r="AA11" s="32"/>
      <c r="AB11" s="32"/>
      <c r="AC11" s="32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8:8" ht="15.75" customHeight="1">
      <c r="A12" s="28">
        <f>G11+1</f>
        <v>44647.0</v>
      </c>
      <c r="B12" s="28">
        <f t="shared" si="0"/>
        <v>44648.0</v>
      </c>
      <c r="C12" s="28">
        <f t="shared" si="1"/>
        <v>44649.0</v>
      </c>
      <c r="D12" s="28">
        <f t="shared" si="1"/>
        <v>44650.0</v>
      </c>
      <c r="E12" s="28">
        <f t="shared" si="1"/>
        <v>44651.0</v>
      </c>
      <c r="F12" s="28">
        <f t="shared" si="1"/>
        <v>44652.0</v>
      </c>
      <c r="G12" s="28">
        <f t="shared" si="1"/>
        <v>44653.0</v>
      </c>
      <c r="H12" s="22"/>
      <c r="I12" s="22"/>
      <c r="J12" s="22"/>
      <c r="K12" s="22"/>
      <c r="S12" s="22"/>
      <c r="T12" s="22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8:8" ht="15.75" customHeight="1">
      <c r="A13" s="28">
        <f>G12+1</f>
        <v>44654.0</v>
      </c>
      <c r="B13" s="28">
        <f t="shared" si="0"/>
        <v>44655.0</v>
      </c>
      <c r="C13" s="28">
        <f t="shared" si="1"/>
        <v>44656.0</v>
      </c>
      <c r="D13" s="28">
        <f t="shared" si="1"/>
        <v>44657.0</v>
      </c>
      <c r="E13" s="28">
        <f t="shared" si="1"/>
        <v>44658.0</v>
      </c>
      <c r="F13" s="28">
        <f t="shared" si="1"/>
        <v>44659.0</v>
      </c>
      <c r="G13" s="28">
        <f t="shared" si="1"/>
        <v>44660.0</v>
      </c>
      <c r="H13" s="22"/>
      <c r="I13" s="22"/>
      <c r="J13" s="22"/>
      <c r="K13" s="22"/>
      <c r="S13" s="22"/>
      <c r="T13" s="22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8:8" ht="15.75" customHeight="1"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8:8" ht="15.75" customHeight="1">
      <c r="A15" s="37">
        <f>J8</f>
        <v>44625.0</v>
      </c>
      <c r="B15" s="37"/>
      <c r="C15" s="37"/>
      <c r="D15" s="37"/>
      <c r="E15" s="37"/>
      <c r="F15" s="37"/>
      <c r="G15" s="37"/>
      <c r="H15" s="37"/>
      <c r="I15" s="37"/>
      <c r="J15" s="38"/>
      <c r="K15" s="38"/>
      <c r="L15" s="38"/>
      <c r="M15" s="38"/>
      <c r="N15" s="38"/>
      <c r="O15" s="38"/>
      <c r="P15" s="38"/>
      <c r="Q15" s="38"/>
      <c r="R15" s="38"/>
      <c r="S15" s="22"/>
      <c r="T15" s="22"/>
      <c r="U15" s="23">
        <f>U6+1</f>
        <v>44629.0</v>
      </c>
      <c r="V15" s="23"/>
      <c r="W15" s="23"/>
      <c r="X15" s="23"/>
      <c r="Y15" s="23"/>
      <c r="Z15" s="23"/>
      <c r="AA15" s="23"/>
      <c r="AB15" s="23"/>
      <c r="AC15" s="23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8:8" ht="15.75" customHeight="1">
      <c r="A16" s="37"/>
      <c r="B16" s="37"/>
      <c r="C16" s="37"/>
      <c r="D16" s="37"/>
      <c r="E16" s="37"/>
      <c r="F16" s="37"/>
      <c r="G16" s="37"/>
      <c r="H16" s="37"/>
      <c r="I16" s="37"/>
      <c r="J16" s="38"/>
      <c r="K16" s="38"/>
      <c r="L16" s="38"/>
      <c r="M16" s="38"/>
      <c r="N16" s="38"/>
      <c r="O16" s="38"/>
      <c r="P16" s="38"/>
      <c r="Q16" s="38"/>
      <c r="R16" s="38"/>
      <c r="S16" s="22"/>
      <c r="T16" s="22"/>
      <c r="U16" s="23"/>
      <c r="V16" s="23"/>
      <c r="W16" s="23"/>
      <c r="X16" s="23"/>
      <c r="Y16" s="23"/>
      <c r="Z16" s="23"/>
      <c r="AA16" s="23"/>
      <c r="AB16" s="23"/>
      <c r="AC16" s="23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8:8" ht="15.75" customHeight="1">
      <c r="A17" s="39" t="str">
        <f>_xlfn.IFERROR(INDEX(events,MATCH(A15,events_1,0))," - ")</f>
        <v> - </v>
      </c>
      <c r="B17" s="39"/>
      <c r="C17" s="39"/>
      <c r="D17" s="39"/>
      <c r="E17" s="39"/>
      <c r="F17" s="39"/>
      <c r="G17" s="39"/>
      <c r="H17" s="39"/>
      <c r="I17" s="39"/>
      <c r="J17" s="38"/>
      <c r="K17" s="38"/>
      <c r="L17" s="38"/>
      <c r="M17" s="38"/>
      <c r="N17" s="38"/>
      <c r="O17" s="38"/>
      <c r="P17" s="38"/>
      <c r="Q17" s="38"/>
      <c r="R17" s="38"/>
      <c r="S17" s="22"/>
      <c r="T17" s="22"/>
      <c r="U17" s="32" t="str">
        <f>_xlfn.IFERROR(INDEX(events,MATCH(U15,events_1,0))," - ")</f>
        <v> - </v>
      </c>
      <c r="V17" s="32"/>
      <c r="W17" s="32"/>
      <c r="X17" s="32"/>
      <c r="Y17" s="32"/>
      <c r="Z17" s="32"/>
      <c r="AA17" s="32"/>
      <c r="AB17" s="32"/>
      <c r="AC17" s="32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8:8" ht="15.75" customHeight="1">
      <c r="A18" s="39" t="str">
        <f>_xlfn.IFERROR(INDEX(events,MATCH(A15,events_2,0))," - ")</f>
        <v> - </v>
      </c>
      <c r="B18" s="39"/>
      <c r="C18" s="39"/>
      <c r="D18" s="39"/>
      <c r="E18" s="39"/>
      <c r="F18" s="39"/>
      <c r="G18" s="39"/>
      <c r="H18" s="39"/>
      <c r="I18" s="39"/>
      <c r="J18" s="38"/>
      <c r="K18" s="38"/>
      <c r="L18" s="38"/>
      <c r="M18" s="38"/>
      <c r="N18" s="38"/>
      <c r="O18" s="38"/>
      <c r="P18" s="38"/>
      <c r="Q18" s="38"/>
      <c r="R18" s="38"/>
      <c r="S18" s="22"/>
      <c r="T18" s="22"/>
      <c r="U18" s="32" t="str">
        <f>_xlfn.IFERROR(INDEX(events,MATCH(U15,events_2,0))," - ")</f>
        <v> - </v>
      </c>
      <c r="V18" s="32"/>
      <c r="W18" s="32"/>
      <c r="X18" s="32"/>
      <c r="Y18" s="32"/>
      <c r="Z18" s="32"/>
      <c r="AA18" s="32"/>
      <c r="AB18" s="32"/>
      <c r="AC18" s="32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8:8" ht="15.75" customHeight="1">
      <c r="A19" s="39" t="str">
        <f>_xlfn.IFERROR(INDEX(events,MATCH(A15,events_3,0))," - ")</f>
        <v> - </v>
      </c>
      <c r="B19" s="39"/>
      <c r="C19" s="39"/>
      <c r="D19" s="39"/>
      <c r="E19" s="39"/>
      <c r="F19" s="39"/>
      <c r="G19" s="39"/>
      <c r="H19" s="39"/>
      <c r="I19" s="39"/>
      <c r="J19" s="38"/>
      <c r="K19" s="38"/>
      <c r="L19" s="38"/>
      <c r="M19" s="38"/>
      <c r="N19" s="38"/>
      <c r="O19" s="38"/>
      <c r="P19" s="38"/>
      <c r="Q19" s="38"/>
      <c r="R19" s="38"/>
      <c r="S19" s="22"/>
      <c r="T19" s="22"/>
      <c r="U19" s="32" t="str">
        <f>_xlfn.IFERROR(INDEX(events,MATCH(U15,events_3,0))," - ")</f>
        <v> - </v>
      </c>
      <c r="V19" s="32"/>
      <c r="W19" s="32"/>
      <c r="X19" s="32"/>
      <c r="Y19" s="32"/>
      <c r="Z19" s="32"/>
      <c r="AA19" s="32"/>
      <c r="AB19" s="32"/>
      <c r="AC19" s="32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8:8" ht="15.75" customHeight="1">
      <c r="A20" s="39" t="str">
        <f>_xlfn.IFERROR(INDEX(events,MATCH(A15,events_4,0))," - ")</f>
        <v> - </v>
      </c>
      <c r="B20" s="39"/>
      <c r="C20" s="39"/>
      <c r="D20" s="39"/>
      <c r="E20" s="39"/>
      <c r="F20" s="39"/>
      <c r="G20" s="39"/>
      <c r="H20" s="39"/>
      <c r="I20" s="39"/>
      <c r="J20" s="38"/>
      <c r="K20" s="38"/>
      <c r="L20" s="38"/>
      <c r="M20" s="38"/>
      <c r="N20" s="38"/>
      <c r="O20" s="38"/>
      <c r="P20" s="38"/>
      <c r="Q20" s="38"/>
      <c r="R20" s="38"/>
      <c r="S20" s="22"/>
      <c r="T20" s="22"/>
      <c r="U20" s="32" t="str">
        <f>_xlfn.IFERROR(INDEX(events,MATCH(U15,events_4,0))," - ")</f>
        <v> - </v>
      </c>
      <c r="V20" s="32"/>
      <c r="W20" s="32"/>
      <c r="X20" s="32"/>
      <c r="Y20" s="32"/>
      <c r="Z20" s="32"/>
      <c r="AA20" s="32"/>
      <c r="AB20" s="32"/>
      <c r="AC20" s="32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8:8" ht="15.7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22"/>
      <c r="T21" s="22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8:8" ht="15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22"/>
      <c r="T22" s="22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8:8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2"/>
      <c r="T23" s="22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8:8" ht="15.75" customHeight="1">
      <c r="A24" s="23">
        <f>A15+1</f>
        <v>44626.0</v>
      </c>
      <c r="B24" s="23"/>
      <c r="C24" s="23"/>
      <c r="D24" s="23"/>
      <c r="E24" s="23"/>
      <c r="F24" s="23"/>
      <c r="G24" s="23"/>
      <c r="H24" s="23"/>
      <c r="I24" s="23"/>
      <c r="J24" s="24"/>
      <c r="K24" s="24"/>
      <c r="L24" s="24"/>
      <c r="M24" s="24"/>
      <c r="N24" s="24"/>
      <c r="O24" s="24"/>
      <c r="P24" s="24"/>
      <c r="Q24" s="24"/>
      <c r="R24" s="24"/>
      <c r="S24" s="22"/>
      <c r="T24" s="22"/>
      <c r="U24" s="23">
        <f>U15+1</f>
        <v>44630.0</v>
      </c>
      <c r="V24" s="23"/>
      <c r="W24" s="23"/>
      <c r="X24" s="23"/>
      <c r="Y24" s="23"/>
      <c r="Z24" s="23"/>
      <c r="AA24" s="23"/>
      <c r="AB24" s="23"/>
      <c r="AC24" s="23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8:8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4"/>
      <c r="K25" s="24"/>
      <c r="L25" s="24"/>
      <c r="M25" s="24"/>
      <c r="N25" s="24"/>
      <c r="O25" s="24"/>
      <c r="P25" s="24"/>
      <c r="Q25" s="24"/>
      <c r="R25" s="24"/>
      <c r="S25" s="22"/>
      <c r="T25" s="22"/>
      <c r="U25" s="23"/>
      <c r="V25" s="23"/>
      <c r="W25" s="23"/>
      <c r="X25" s="23"/>
      <c r="Y25" s="23"/>
      <c r="Z25" s="23"/>
      <c r="AA25" s="23"/>
      <c r="AB25" s="23"/>
      <c r="AC25" s="23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8:8" ht="15.75" customHeight="1">
      <c r="A26" s="32" t="str">
        <f>_xlfn.IFERROR(INDEX(events,MATCH(A24,events_1,0))," - ")</f>
        <v> - </v>
      </c>
      <c r="B26" s="32"/>
      <c r="C26" s="32"/>
      <c r="D26" s="32"/>
      <c r="E26" s="32"/>
      <c r="F26" s="32"/>
      <c r="G26" s="32"/>
      <c r="H26" s="32"/>
      <c r="I26" s="32"/>
      <c r="J26" s="24"/>
      <c r="K26" s="24"/>
      <c r="L26" s="24"/>
      <c r="M26" s="24"/>
      <c r="N26" s="24"/>
      <c r="O26" s="24"/>
      <c r="P26" s="24"/>
      <c r="Q26" s="24"/>
      <c r="R26" s="24"/>
      <c r="S26" s="22"/>
      <c r="T26" s="22"/>
      <c r="U26" s="32" t="str">
        <f>_xlfn.IFERROR(INDEX(events,MATCH(U24,events_1,0))," - ")</f>
        <v> - </v>
      </c>
      <c r="V26" s="32"/>
      <c r="W26" s="32"/>
      <c r="X26" s="32"/>
      <c r="Y26" s="32"/>
      <c r="Z26" s="32"/>
      <c r="AA26" s="32"/>
      <c r="AB26" s="32"/>
      <c r="AC26" s="32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8:8" ht="15.75" customHeight="1">
      <c r="A27" s="32" t="str">
        <f>_xlfn.IFERROR(INDEX(events,MATCH(A24,events_2,0))," - ")</f>
        <v> - </v>
      </c>
      <c r="B27" s="32"/>
      <c r="C27" s="32"/>
      <c r="D27" s="32"/>
      <c r="E27" s="32"/>
      <c r="F27" s="32"/>
      <c r="G27" s="32"/>
      <c r="H27" s="32"/>
      <c r="I27" s="32"/>
      <c r="J27" s="24"/>
      <c r="K27" s="24"/>
      <c r="L27" s="24"/>
      <c r="M27" s="24"/>
      <c r="N27" s="24"/>
      <c r="O27" s="24"/>
      <c r="P27" s="24"/>
      <c r="Q27" s="24"/>
      <c r="R27" s="24"/>
      <c r="S27" s="22"/>
      <c r="T27" s="22"/>
      <c r="U27" s="32" t="str">
        <f>_xlfn.IFERROR(INDEX(events,MATCH(U24,events_2,0))," - ")</f>
        <v> - </v>
      </c>
      <c r="V27" s="32"/>
      <c r="W27" s="32"/>
      <c r="X27" s="32"/>
      <c r="Y27" s="32"/>
      <c r="Z27" s="32"/>
      <c r="AA27" s="32"/>
      <c r="AB27" s="32"/>
      <c r="AC27" s="32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8:8" ht="15.75" customHeight="1">
      <c r="A28" s="32" t="str">
        <f>_xlfn.IFERROR(INDEX(events,MATCH(A24,events_3,0))," - ")</f>
        <v> - </v>
      </c>
      <c r="B28" s="32"/>
      <c r="C28" s="32"/>
      <c r="D28" s="32"/>
      <c r="E28" s="32"/>
      <c r="F28" s="32"/>
      <c r="G28" s="32"/>
      <c r="H28" s="32"/>
      <c r="I28" s="32"/>
      <c r="J28" s="24"/>
      <c r="K28" s="24"/>
      <c r="L28" s="24"/>
      <c r="M28" s="24"/>
      <c r="N28" s="24"/>
      <c r="O28" s="24"/>
      <c r="P28" s="24"/>
      <c r="Q28" s="24"/>
      <c r="R28" s="24"/>
      <c r="S28" s="22"/>
      <c r="T28" s="22"/>
      <c r="U28" s="32" t="str">
        <f>_xlfn.IFERROR(INDEX(events,MATCH(U24,events_3,0))," - ")</f>
        <v> - </v>
      </c>
      <c r="V28" s="32"/>
      <c r="W28" s="32"/>
      <c r="X28" s="32"/>
      <c r="Y28" s="32"/>
      <c r="Z28" s="32"/>
      <c r="AA28" s="32"/>
      <c r="AB28" s="32"/>
      <c r="AC28" s="32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8:8" ht="15.75" customHeight="1">
      <c r="A29" s="32" t="str">
        <f>_xlfn.IFERROR(INDEX(events,MATCH(A24,events_4,0))," - ")</f>
        <v> - </v>
      </c>
      <c r="B29" s="32"/>
      <c r="C29" s="32"/>
      <c r="D29" s="32"/>
      <c r="E29" s="32"/>
      <c r="F29" s="32"/>
      <c r="G29" s="32"/>
      <c r="H29" s="32"/>
      <c r="I29" s="32"/>
      <c r="J29" s="24"/>
      <c r="K29" s="24"/>
      <c r="L29" s="24"/>
      <c r="M29" s="24"/>
      <c r="N29" s="24"/>
      <c r="O29" s="24"/>
      <c r="P29" s="24"/>
      <c r="Q29" s="24"/>
      <c r="R29" s="24"/>
      <c r="S29" s="22"/>
      <c r="T29" s="22"/>
      <c r="U29" s="32" t="str">
        <f>_xlfn.IFERROR(INDEX(events,MATCH(U24,events_4,0))," - ")</f>
        <v> - </v>
      </c>
      <c r="V29" s="32"/>
      <c r="W29" s="32"/>
      <c r="X29" s="32"/>
      <c r="Y29" s="32"/>
      <c r="Z29" s="32"/>
      <c r="AA29" s="32"/>
      <c r="AB29" s="32"/>
      <c r="AC29" s="32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8:8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2"/>
      <c r="T30" s="22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8:8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2"/>
      <c r="T31" s="22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8:8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2"/>
      <c r="T32" s="22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8:8" ht="15.75" customHeight="1">
      <c r="A33" s="23">
        <f>A24+1</f>
        <v>44627.0</v>
      </c>
      <c r="B33" s="23"/>
      <c r="C33" s="23"/>
      <c r="D33" s="23"/>
      <c r="E33" s="23"/>
      <c r="F33" s="23"/>
      <c r="G33" s="23"/>
      <c r="H33" s="23"/>
      <c r="I33" s="23"/>
      <c r="J33" s="24"/>
      <c r="K33" s="24"/>
      <c r="L33" s="24"/>
      <c r="M33" s="24"/>
      <c r="N33" s="24"/>
      <c r="O33" s="24"/>
      <c r="P33" s="24"/>
      <c r="Q33" s="24"/>
      <c r="R33" s="24"/>
      <c r="S33" s="22"/>
      <c r="T33" s="22"/>
      <c r="U33" s="37">
        <f>U24+1</f>
        <v>44631.0</v>
      </c>
      <c r="V33" s="37"/>
      <c r="W33" s="37"/>
      <c r="X33" s="37"/>
      <c r="Y33" s="37"/>
      <c r="Z33" s="37"/>
      <c r="AA33" s="37"/>
      <c r="AB33" s="37"/>
      <c r="AC33" s="37"/>
      <c r="AD33" s="38"/>
      <c r="AE33" s="38"/>
      <c r="AF33" s="38"/>
      <c r="AG33" s="38"/>
      <c r="AH33" s="38"/>
      <c r="AI33" s="38"/>
      <c r="AJ33" s="38"/>
      <c r="AK33" s="38"/>
      <c r="AL33" s="38"/>
    </row>
    <row r="34" spans="8:8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4"/>
      <c r="K34" s="24"/>
      <c r="L34" s="24"/>
      <c r="M34" s="24"/>
      <c r="N34" s="24"/>
      <c r="O34" s="24"/>
      <c r="P34" s="24"/>
      <c r="Q34" s="24"/>
      <c r="R34" s="24"/>
      <c r="S34" s="22"/>
      <c r="T34" s="22"/>
      <c r="U34" s="37"/>
      <c r="V34" s="37"/>
      <c r="W34" s="37"/>
      <c r="X34" s="37"/>
      <c r="Y34" s="37"/>
      <c r="Z34" s="37"/>
      <c r="AA34" s="37"/>
      <c r="AB34" s="37"/>
      <c r="AC34" s="37"/>
      <c r="AD34" s="38"/>
      <c r="AE34" s="38"/>
      <c r="AF34" s="38"/>
      <c r="AG34" s="38"/>
      <c r="AH34" s="38"/>
      <c r="AI34" s="38"/>
      <c r="AJ34" s="38"/>
      <c r="AK34" s="38"/>
      <c r="AL34" s="38"/>
    </row>
    <row r="35" spans="8:8" ht="15.75" customHeight="1">
      <c r="A35" s="32" t="str">
        <f>_xlfn.IFERROR(INDEX(events,MATCH(A33,events_1,0))," - ")</f>
        <v> - </v>
      </c>
      <c r="B35" s="32"/>
      <c r="C35" s="32"/>
      <c r="D35" s="32"/>
      <c r="E35" s="32"/>
      <c r="F35" s="32"/>
      <c r="G35" s="32"/>
      <c r="H35" s="32"/>
      <c r="I35" s="32"/>
      <c r="J35" s="24"/>
      <c r="K35" s="24"/>
      <c r="L35" s="24"/>
      <c r="M35" s="24"/>
      <c r="N35" s="24"/>
      <c r="O35" s="24"/>
      <c r="P35" s="24"/>
      <c r="Q35" s="24"/>
      <c r="R35" s="24"/>
      <c r="S35" s="22"/>
      <c r="T35" s="22"/>
      <c r="U35" s="39" t="str">
        <f>_xlfn.IFERROR(INDEX(events,MATCH(U33,events_1,0))," - ")</f>
        <v> - </v>
      </c>
      <c r="V35" s="39"/>
      <c r="W35" s="39"/>
      <c r="X35" s="39"/>
      <c r="Y35" s="39"/>
      <c r="Z35" s="39"/>
      <c r="AA35" s="39"/>
      <c r="AB35" s="39"/>
      <c r="AC35" s="39"/>
      <c r="AD35" s="38"/>
      <c r="AE35" s="38"/>
      <c r="AF35" s="38"/>
      <c r="AG35" s="38"/>
      <c r="AH35" s="38"/>
      <c r="AI35" s="38"/>
      <c r="AJ35" s="38"/>
      <c r="AK35" s="38"/>
      <c r="AL35" s="38"/>
    </row>
    <row r="36" spans="8:8" ht="15.75" customHeight="1">
      <c r="A36" s="32" t="str">
        <f>_xlfn.IFERROR(INDEX(events,MATCH(A33,events_2,0))," - ")</f>
        <v> - </v>
      </c>
      <c r="B36" s="32"/>
      <c r="C36" s="32"/>
      <c r="D36" s="32"/>
      <c r="E36" s="32"/>
      <c r="F36" s="32"/>
      <c r="G36" s="32"/>
      <c r="H36" s="32"/>
      <c r="I36" s="32"/>
      <c r="J36" s="24"/>
      <c r="K36" s="24"/>
      <c r="L36" s="24"/>
      <c r="M36" s="24"/>
      <c r="N36" s="24"/>
      <c r="O36" s="24"/>
      <c r="P36" s="24"/>
      <c r="Q36" s="24"/>
      <c r="R36" s="24"/>
      <c r="S36" s="22"/>
      <c r="T36" s="22"/>
      <c r="U36" s="39" t="str">
        <f>_xlfn.IFERROR(INDEX(events,MATCH(U33,events_2,0))," - ")</f>
        <v> - </v>
      </c>
      <c r="V36" s="39"/>
      <c r="W36" s="39"/>
      <c r="X36" s="39"/>
      <c r="Y36" s="39"/>
      <c r="Z36" s="39"/>
      <c r="AA36" s="39"/>
      <c r="AB36" s="39"/>
      <c r="AC36" s="39"/>
      <c r="AD36" s="38"/>
      <c r="AE36" s="38"/>
      <c r="AF36" s="38"/>
      <c r="AG36" s="38"/>
      <c r="AH36" s="38"/>
      <c r="AI36" s="38"/>
      <c r="AJ36" s="38"/>
      <c r="AK36" s="38"/>
      <c r="AL36" s="38"/>
    </row>
    <row r="37" spans="8:8" ht="15.75" customHeight="1">
      <c r="A37" s="32" t="str">
        <f>_xlfn.IFERROR(INDEX(events,MATCH(A33,events_3,0))," - ")</f>
        <v> - </v>
      </c>
      <c r="B37" s="32"/>
      <c r="C37" s="32"/>
      <c r="D37" s="32"/>
      <c r="E37" s="32"/>
      <c r="F37" s="32"/>
      <c r="G37" s="32"/>
      <c r="H37" s="32"/>
      <c r="I37" s="32"/>
      <c r="J37" s="24"/>
      <c r="K37" s="24"/>
      <c r="L37" s="24"/>
      <c r="M37" s="24"/>
      <c r="N37" s="24"/>
      <c r="O37" s="24"/>
      <c r="P37" s="24"/>
      <c r="Q37" s="24"/>
      <c r="R37" s="24"/>
      <c r="S37" s="22"/>
      <c r="T37" s="22"/>
      <c r="U37" s="39" t="str">
        <f>_xlfn.IFERROR(INDEX(events,MATCH(U33,events_3,0))," - ")</f>
        <v> - </v>
      </c>
      <c r="V37" s="39"/>
      <c r="W37" s="39"/>
      <c r="X37" s="39"/>
      <c r="Y37" s="39"/>
      <c r="Z37" s="39"/>
      <c r="AA37" s="39"/>
      <c r="AB37" s="39"/>
      <c r="AC37" s="39"/>
      <c r="AD37" s="38"/>
      <c r="AE37" s="38"/>
      <c r="AF37" s="38"/>
      <c r="AG37" s="38"/>
      <c r="AH37" s="38"/>
      <c r="AI37" s="38"/>
      <c r="AJ37" s="38"/>
      <c r="AK37" s="38"/>
      <c r="AL37" s="38"/>
    </row>
    <row r="38" spans="8:8" ht="15.75" customHeight="1">
      <c r="A38" s="32" t="str">
        <f>_xlfn.IFERROR(INDEX(events,MATCH(A33,events_4,0))," - ")</f>
        <v> - </v>
      </c>
      <c r="B38" s="32"/>
      <c r="C38" s="32"/>
      <c r="D38" s="32"/>
      <c r="E38" s="32"/>
      <c r="F38" s="32"/>
      <c r="G38" s="32"/>
      <c r="H38" s="32"/>
      <c r="I38" s="32"/>
      <c r="J38" s="24"/>
      <c r="K38" s="24"/>
      <c r="L38" s="24"/>
      <c r="M38" s="24"/>
      <c r="N38" s="24"/>
      <c r="O38" s="24"/>
      <c r="P38" s="24"/>
      <c r="Q38" s="24"/>
      <c r="R38" s="24"/>
      <c r="S38" s="22"/>
      <c r="T38" s="22"/>
      <c r="U38" s="39" t="str">
        <f>_xlfn.IFERROR(INDEX(events,MATCH(U33,events_4,0))," - ")</f>
        <v> - </v>
      </c>
      <c r="V38" s="39"/>
      <c r="W38" s="39"/>
      <c r="X38" s="39"/>
      <c r="Y38" s="39"/>
      <c r="Z38" s="39"/>
      <c r="AA38" s="39"/>
      <c r="AB38" s="39"/>
      <c r="AC38" s="39"/>
      <c r="AD38" s="38"/>
      <c r="AE38" s="38"/>
      <c r="AF38" s="38"/>
      <c r="AG38" s="38"/>
      <c r="AH38" s="38"/>
      <c r="AI38" s="38"/>
      <c r="AJ38" s="38"/>
      <c r="AK38" s="38"/>
      <c r="AL38" s="38"/>
    </row>
    <row r="39" spans="8:8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2"/>
      <c r="T39" s="22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40" spans="8:8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2"/>
      <c r="T40" s="22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</row>
  </sheetData>
  <mergeCells count="45">
    <mergeCell ref="A38:I38"/>
    <mergeCell ref="U36:AC36"/>
    <mergeCell ref="A33:I34"/>
    <mergeCell ref="U37:AC37"/>
    <mergeCell ref="U35:AC35"/>
    <mergeCell ref="A2:I2"/>
    <mergeCell ref="U8:AC8"/>
    <mergeCell ref="A20:I20"/>
    <mergeCell ref="U18:AC18"/>
    <mergeCell ref="D4:I4"/>
    <mergeCell ref="M4:N4"/>
    <mergeCell ref="O8:R9"/>
    <mergeCell ref="J8:M9"/>
    <mergeCell ref="U6:AC7"/>
    <mergeCell ref="A27:I27"/>
    <mergeCell ref="U9:AC9"/>
    <mergeCell ref="A6:G6"/>
    <mergeCell ref="U27:AC27"/>
    <mergeCell ref="N8:N9"/>
    <mergeCell ref="A18:I18"/>
    <mergeCell ref="A28:I28"/>
    <mergeCell ref="A19:I19"/>
    <mergeCell ref="U28:AC28"/>
    <mergeCell ref="A29:I29"/>
    <mergeCell ref="U11:AC11"/>
    <mergeCell ref="A15:I16"/>
    <mergeCell ref="U15:AC16"/>
    <mergeCell ref="A17:I17"/>
    <mergeCell ref="U17:AC17"/>
    <mergeCell ref="U29:AC29"/>
    <mergeCell ref="A26:I26"/>
    <mergeCell ref="U20:AC20"/>
    <mergeCell ref="U26:AC26"/>
    <mergeCell ref="A24:I25"/>
    <mergeCell ref="U24:AC25"/>
    <mergeCell ref="U10:AC10"/>
    <mergeCell ref="AF1:AL1"/>
    <mergeCell ref="U19:AC19"/>
    <mergeCell ref="J6:R7"/>
    <mergeCell ref="AN1:AN4"/>
    <mergeCell ref="U33:AC34"/>
    <mergeCell ref="A37:I37"/>
    <mergeCell ref="U38:AC38"/>
    <mergeCell ref="A35:I35"/>
    <mergeCell ref="A36:I36"/>
  </mergeCells>
  <conditionalFormatting sqref="A8:G13">
    <cfRule type="cellIs" operator="between" priority="2" dxfId="27">
      <formula>$J$8</formula>
      <formula>$O$8</formula>
    </cfRule>
    <cfRule type="expression" priority="3" stopIfTrue="1" dxfId="28">
      <formula>AND(NOT(A8=""),NOT(ISERROR(MATCH(A8,events_1,0))))</formula>
    </cfRule>
    <cfRule type="expression" priority="1" dxfId="29">
      <formula>MONTH(A8)&lt;&gt;MONTH($A$6)</formula>
    </cfRule>
  </conditionalFormatting>
  <printOptions horizontalCentered="1"/>
  <pageMargins left="0.5" right="0.5" top="0.5" bottom="0.5" header="0.3" footer="0.3"/>
  <pageSetup paperSize="9" fitToWidth="0" fitToHeight="0" orientation="landscape"/>
  <headerFooter>
    <oddFooter>&amp;L&amp;8&amp;K01+046© 2021 Vertex42 LLC&amp;R&amp;8&amp;K01+046https://www.vertex42.com/calendars/weekly-planner.html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AO40"/>
  <sheetViews>
    <sheetView workbookViewId="0" showGridLines="0">
      <selection activeCell="A2" sqref="A2:I2"/>
    </sheetView>
  </sheetViews>
  <sheetFormatPr defaultRowHeight="12.75" defaultColWidth="9"/>
  <cols>
    <col min="1" max="18" customWidth="1" width="3.4257812" style="1"/>
    <col min="19" max="20" customWidth="1" width="2.8554688" style="1"/>
    <col min="21" max="38" customWidth="1" width="3.4257812" style="1"/>
    <col min="39" max="39" customWidth="1" width="3.7109375" style="1"/>
    <col min="40" max="40" customWidth="1" width="41.85547" style="1"/>
    <col min="41" max="16384" customWidth="0" width="9.140625" style="1"/>
  </cols>
  <sheetData>
    <row r="1" spans="8:8" ht="24.75" customHeight="1">
      <c r="A1" s="2" t="s">
        <v>94</v>
      </c>
      <c r="B1" s="3"/>
      <c r="C1" s="3"/>
      <c r="D1" s="3"/>
      <c r="E1" s="3"/>
      <c r="F1" s="3"/>
      <c r="G1" s="3"/>
      <c r="H1" s="3"/>
      <c r="I1" s="3"/>
      <c r="J1" s="4"/>
      <c r="K1" s="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6"/>
      <c r="AG1" s="6"/>
      <c r="AH1" s="6"/>
      <c r="AI1" s="6"/>
      <c r="AJ1" s="6"/>
      <c r="AK1" s="6"/>
      <c r="AL1" s="6"/>
      <c r="AN1" s="7" t="s">
        <v>95</v>
      </c>
    </row>
    <row r="2" spans="8:8">
      <c r="A2" s="8"/>
      <c r="B2" s="8"/>
      <c r="C2" s="8"/>
      <c r="D2" s="8"/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10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1"/>
      <c r="AN2" s="7"/>
    </row>
    <row r="3" spans="8:8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N3" s="7"/>
    </row>
    <row r="4" spans="8:8">
      <c r="A4" s="9"/>
      <c r="B4" s="9"/>
      <c r="C4" s="12" t="s">
        <v>74</v>
      </c>
      <c r="D4" s="13">
        <f t="array" ref="D4">Week1!$D$4+7*(MID(CELL("filename",A1),FIND("]",CELL("filename",A1))+1,255)-1)</f>
        <v>44632.0</v>
      </c>
      <c r="E4" s="14"/>
      <c r="F4" s="14"/>
      <c r="G4" s="14"/>
      <c r="H4" s="14"/>
      <c r="I4" s="15"/>
      <c r="J4" s="9"/>
      <c r="K4" s="9"/>
      <c r="L4" s="12" t="s">
        <v>75</v>
      </c>
      <c r="M4" s="16">
        <v>1.0</v>
      </c>
      <c r="N4" s="17"/>
      <c r="O4" s="18" t="s">
        <v>80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N4" s="7"/>
    </row>
    <row r="5" spans="8:8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8:8" ht="15.75" customHeight="1">
      <c r="A6" s="20">
        <f>DATE(YEAR(J8),MONTH(J8),1)</f>
        <v>44621.0</v>
      </c>
      <c r="B6" s="20"/>
      <c r="C6" s="20"/>
      <c r="D6" s="20"/>
      <c r="E6" s="20"/>
      <c r="F6" s="20"/>
      <c r="G6" s="20"/>
      <c r="J6" s="21" t="s">
        <v>93</v>
      </c>
      <c r="K6" s="21"/>
      <c r="L6" s="21"/>
      <c r="M6" s="21"/>
      <c r="N6" s="21"/>
      <c r="O6" s="21"/>
      <c r="P6" s="21"/>
      <c r="Q6" s="21"/>
      <c r="R6" s="21"/>
      <c r="S6" s="22"/>
      <c r="T6" s="22"/>
      <c r="U6" s="23">
        <f>A33+1</f>
        <v>44635.0</v>
      </c>
      <c r="V6" s="23"/>
      <c r="W6" s="23"/>
      <c r="X6" s="23"/>
      <c r="Y6" s="23"/>
      <c r="Z6" s="23"/>
      <c r="AA6" s="23"/>
      <c r="AB6" s="23"/>
      <c r="AC6" s="23"/>
      <c r="AD6" s="24"/>
      <c r="AE6" s="24"/>
      <c r="AF6" s="24"/>
      <c r="AG6" s="24"/>
      <c r="AH6" s="24"/>
      <c r="AI6" s="24"/>
      <c r="AJ6" s="24"/>
      <c r="AK6" s="24"/>
      <c r="AL6" s="24"/>
      <c r="AN6" s="25"/>
    </row>
    <row r="7" spans="8:8" ht="15.75" customHeight="1">
      <c r="A7" s="26" t="str">
        <f>CHOOSE(1+MOD($M$4+1-2,7),"Su","M","Tu","W","Th","F","Sa")</f>
        <v>Su</v>
      </c>
      <c r="B7" s="26" t="str">
        <f>CHOOSE(1+MOD($M$4+2-2,7),"Su","M","Tu","W","Th","F","Sa")</f>
        <v>M</v>
      </c>
      <c r="C7" s="26" t="str">
        <f>CHOOSE(1+MOD($M$4+3-2,7),"Su","M","Tu","W","Th","F","Sa")</f>
        <v>Tu</v>
      </c>
      <c r="D7" s="26" t="str">
        <f>CHOOSE(1+MOD($M$4+4-2,7),"Su","M","Tu","W","Th","F","Sa")</f>
        <v>W</v>
      </c>
      <c r="E7" s="26" t="str">
        <f>CHOOSE(1+MOD($M$4+5-2,7),"Su","M","Tu","W","Th","F","Sa")</f>
        <v>Th</v>
      </c>
      <c r="F7" s="26" t="str">
        <f>CHOOSE(1+MOD($M$4+6-2,7),"Su","M","Tu","W","Th","F","Sa")</f>
        <v>F</v>
      </c>
      <c r="G7" s="26" t="str">
        <f>CHOOSE(1+MOD($M$4+7-2,7),"Su","M","Tu","W","Th","F","Sa")</f>
        <v>Sa</v>
      </c>
      <c r="J7" s="27"/>
      <c r="K7" s="27"/>
      <c r="L7" s="27"/>
      <c r="M7" s="27"/>
      <c r="N7" s="27"/>
      <c r="O7" s="27"/>
      <c r="P7" s="27"/>
      <c r="Q7" s="27"/>
      <c r="R7" s="27"/>
      <c r="S7" s="22"/>
      <c r="T7" s="22"/>
      <c r="U7" s="23"/>
      <c r="V7" s="23"/>
      <c r="W7" s="23"/>
      <c r="X7" s="23"/>
      <c r="Y7" s="23"/>
      <c r="Z7" s="23"/>
      <c r="AA7" s="23"/>
      <c r="AB7" s="23"/>
      <c r="AC7" s="23"/>
      <c r="AD7" s="24"/>
      <c r="AE7" s="24"/>
      <c r="AF7" s="24"/>
      <c r="AG7" s="24"/>
      <c r="AH7" s="24"/>
      <c r="AI7" s="24"/>
      <c r="AJ7" s="24"/>
      <c r="AK7" s="24"/>
      <c r="AL7" s="24"/>
      <c r="AN7" s="25"/>
    </row>
    <row r="8" spans="8:8" ht="15.75" customHeight="1">
      <c r="A8" s="28">
        <f>$A$6-(WEEKDAY($A$6,1)-($M$4-1))-IF((WEEKDAY($A$6,1)-($M$4-1))&lt;=0,7,0)+1</f>
        <v>44619.0</v>
      </c>
      <c r="B8" s="28">
        <f t="shared" si="0" ref="B8:B13">A8+1</f>
        <v>44620.0</v>
      </c>
      <c r="C8" s="28">
        <f t="shared" si="1" ref="C8:G13">B8+1</f>
        <v>44621.0</v>
      </c>
      <c r="D8" s="28">
        <f t="shared" si="1"/>
        <v>44622.0</v>
      </c>
      <c r="E8" s="28">
        <f t="shared" si="1"/>
        <v>44623.0</v>
      </c>
      <c r="F8" s="28">
        <f t="shared" si="1"/>
        <v>44624.0</v>
      </c>
      <c r="G8" s="28">
        <f t="shared" si="1"/>
        <v>44625.0</v>
      </c>
      <c r="J8" s="29">
        <f>D4</f>
        <v>44632.0</v>
      </c>
      <c r="K8" s="29"/>
      <c r="L8" s="29"/>
      <c r="M8" s="29"/>
      <c r="N8" s="30" t="s">
        <v>92</v>
      </c>
      <c r="O8" s="29">
        <f>J8+6</f>
        <v>44638.0</v>
      </c>
      <c r="P8" s="29"/>
      <c r="Q8" s="29"/>
      <c r="R8" s="29"/>
      <c r="S8" s="31"/>
      <c r="T8" s="22"/>
      <c r="U8" s="32" t="str">
        <f>_xlfn.IFERROR(INDEX(events,MATCH(U6,events_1,0))," - ")</f>
        <v> - </v>
      </c>
      <c r="V8" s="32"/>
      <c r="W8" s="32"/>
      <c r="X8" s="32"/>
      <c r="Y8" s="32"/>
      <c r="Z8" s="32"/>
      <c r="AA8" s="32"/>
      <c r="AB8" s="32"/>
      <c r="AC8" s="32"/>
      <c r="AD8" s="24"/>
      <c r="AE8" s="24"/>
      <c r="AF8" s="24"/>
      <c r="AG8" s="24"/>
      <c r="AH8" s="24"/>
      <c r="AI8" s="24"/>
      <c r="AJ8" s="24"/>
      <c r="AK8" s="24"/>
      <c r="AL8" s="24"/>
      <c r="AN8" s="25"/>
    </row>
    <row r="9" spans="8:8" ht="15.75" customHeight="1">
      <c r="A9" s="28">
        <f>G8+1</f>
        <v>44626.0</v>
      </c>
      <c r="B9" s="28">
        <f t="shared" si="0"/>
        <v>44627.0</v>
      </c>
      <c r="C9" s="28">
        <f t="shared" si="1"/>
        <v>44628.0</v>
      </c>
      <c r="D9" s="28">
        <f t="shared" si="1"/>
        <v>44629.0</v>
      </c>
      <c r="E9" s="28">
        <f t="shared" si="1"/>
        <v>44630.0</v>
      </c>
      <c r="F9" s="28">
        <f t="shared" si="1"/>
        <v>44631.0</v>
      </c>
      <c r="G9" s="28">
        <f t="shared" si="1"/>
        <v>44632.0</v>
      </c>
      <c r="J9" s="33"/>
      <c r="K9" s="33"/>
      <c r="L9" s="33"/>
      <c r="M9" s="33"/>
      <c r="N9" s="34"/>
      <c r="O9" s="33"/>
      <c r="P9" s="33"/>
      <c r="Q9" s="33"/>
      <c r="R9" s="33"/>
      <c r="S9" s="22"/>
      <c r="T9" s="22"/>
      <c r="U9" s="32" t="str">
        <f>_xlfn.IFERROR(INDEX(events,MATCH(U6,events_2,0))," - ")</f>
        <v> - </v>
      </c>
      <c r="V9" s="32"/>
      <c r="W9" s="32"/>
      <c r="X9" s="32"/>
      <c r="Y9" s="32"/>
      <c r="Z9" s="32"/>
      <c r="AA9" s="32"/>
      <c r="AB9" s="32"/>
      <c r="AC9" s="32"/>
      <c r="AD9" s="24"/>
      <c r="AE9" s="24"/>
      <c r="AF9" s="24"/>
      <c r="AG9" s="24"/>
      <c r="AH9" s="24"/>
      <c r="AI9" s="24"/>
      <c r="AJ9" s="24"/>
      <c r="AK9" s="24"/>
      <c r="AL9" s="24"/>
      <c r="AN9" s="25"/>
    </row>
    <row r="10" spans="8:8" ht="15.75" customHeight="1">
      <c r="A10" s="28">
        <f>G9+1</f>
        <v>44633.0</v>
      </c>
      <c r="B10" s="28">
        <f t="shared" si="0"/>
        <v>44634.0</v>
      </c>
      <c r="C10" s="28">
        <f t="shared" si="1"/>
        <v>44635.0</v>
      </c>
      <c r="D10" s="28">
        <f t="shared" si="1"/>
        <v>44636.0</v>
      </c>
      <c r="E10" s="28">
        <f t="shared" si="1"/>
        <v>44637.0</v>
      </c>
      <c r="F10" s="28">
        <f t="shared" si="1"/>
        <v>44638.0</v>
      </c>
      <c r="G10" s="28">
        <f t="shared" si="1"/>
        <v>44639.0</v>
      </c>
      <c r="J10" s="22"/>
      <c r="K10" s="22"/>
      <c r="L10" s="22"/>
      <c r="M10" s="22"/>
      <c r="N10" s="22"/>
      <c r="O10" s="22"/>
      <c r="P10" s="22"/>
      <c r="Q10" s="22"/>
      <c r="R10" s="35"/>
      <c r="S10" s="22"/>
      <c r="T10" s="22"/>
      <c r="U10" s="32" t="str">
        <f>_xlfn.IFERROR(INDEX(events,MATCH(U6,events_3,0))," - ")</f>
        <v> - </v>
      </c>
      <c r="V10" s="32"/>
      <c r="W10" s="32"/>
      <c r="X10" s="32"/>
      <c r="Y10" s="32"/>
      <c r="Z10" s="32"/>
      <c r="AA10" s="32"/>
      <c r="AB10" s="32"/>
      <c r="AC10" s="32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8:8" ht="15.75" customHeight="1">
      <c r="A11" s="28">
        <f>G10+1</f>
        <v>44640.0</v>
      </c>
      <c r="B11" s="28">
        <f t="shared" si="0"/>
        <v>44641.0</v>
      </c>
      <c r="C11" s="28">
        <f t="shared" si="1"/>
        <v>44642.0</v>
      </c>
      <c r="D11" s="28">
        <f t="shared" si="1"/>
        <v>44643.0</v>
      </c>
      <c r="E11" s="28">
        <f t="shared" si="1"/>
        <v>44644.0</v>
      </c>
      <c r="F11" s="28">
        <f t="shared" si="1"/>
        <v>44645.0</v>
      </c>
      <c r="G11" s="28">
        <f t="shared" si="1"/>
        <v>44646.0</v>
      </c>
      <c r="J11" s="36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2" t="str">
        <f>_xlfn.IFERROR(INDEX(events,MATCH(U6,events_4,0))," - ")</f>
        <v> - </v>
      </c>
      <c r="V11" s="32"/>
      <c r="W11" s="32"/>
      <c r="X11" s="32"/>
      <c r="Y11" s="32"/>
      <c r="Z11" s="32"/>
      <c r="AA11" s="32"/>
      <c r="AB11" s="32"/>
      <c r="AC11" s="32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8:8" ht="15.75" customHeight="1">
      <c r="A12" s="28">
        <f>G11+1</f>
        <v>44647.0</v>
      </c>
      <c r="B12" s="28">
        <f t="shared" si="0"/>
        <v>44648.0</v>
      </c>
      <c r="C12" s="28">
        <f t="shared" si="1"/>
        <v>44649.0</v>
      </c>
      <c r="D12" s="28">
        <f t="shared" si="1"/>
        <v>44650.0</v>
      </c>
      <c r="E12" s="28">
        <f t="shared" si="1"/>
        <v>44651.0</v>
      </c>
      <c r="F12" s="28">
        <f t="shared" si="1"/>
        <v>44652.0</v>
      </c>
      <c r="G12" s="28">
        <f t="shared" si="1"/>
        <v>44653.0</v>
      </c>
      <c r="H12" s="22"/>
      <c r="I12" s="22"/>
      <c r="J12" s="22"/>
      <c r="K12" s="22"/>
      <c r="S12" s="22"/>
      <c r="T12" s="22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8:8" ht="15.75" customHeight="1">
      <c r="A13" s="28">
        <f>G12+1</f>
        <v>44654.0</v>
      </c>
      <c r="B13" s="28">
        <f t="shared" si="0"/>
        <v>44655.0</v>
      </c>
      <c r="C13" s="28">
        <f t="shared" si="1"/>
        <v>44656.0</v>
      </c>
      <c r="D13" s="28">
        <f t="shared" si="1"/>
        <v>44657.0</v>
      </c>
      <c r="E13" s="28">
        <f t="shared" si="1"/>
        <v>44658.0</v>
      </c>
      <c r="F13" s="28">
        <f t="shared" si="1"/>
        <v>44659.0</v>
      </c>
      <c r="G13" s="28">
        <f t="shared" si="1"/>
        <v>44660.0</v>
      </c>
      <c r="H13" s="22"/>
      <c r="I13" s="22"/>
      <c r="J13" s="22"/>
      <c r="K13" s="22"/>
      <c r="S13" s="22"/>
      <c r="T13" s="22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8:8" ht="15.75" customHeight="1"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8:8" ht="15.75" customHeight="1">
      <c r="A15" s="37">
        <f>J8</f>
        <v>44632.0</v>
      </c>
      <c r="B15" s="37"/>
      <c r="C15" s="37"/>
      <c r="D15" s="37"/>
      <c r="E15" s="37"/>
      <c r="F15" s="37"/>
      <c r="G15" s="37"/>
      <c r="H15" s="37"/>
      <c r="I15" s="37"/>
      <c r="J15" s="38"/>
      <c r="K15" s="38"/>
      <c r="L15" s="38"/>
      <c r="M15" s="38"/>
      <c r="N15" s="38"/>
      <c r="O15" s="38"/>
      <c r="P15" s="38"/>
      <c r="Q15" s="38"/>
      <c r="R15" s="38"/>
      <c r="S15" s="22"/>
      <c r="T15" s="22"/>
      <c r="U15" s="23">
        <f>U6+1</f>
        <v>44636.0</v>
      </c>
      <c r="V15" s="23"/>
      <c r="W15" s="23"/>
      <c r="X15" s="23"/>
      <c r="Y15" s="23"/>
      <c r="Z15" s="23"/>
      <c r="AA15" s="23"/>
      <c r="AB15" s="23"/>
      <c r="AC15" s="23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8:8" ht="15.75" customHeight="1">
      <c r="A16" s="37"/>
      <c r="B16" s="37"/>
      <c r="C16" s="37"/>
      <c r="D16" s="37"/>
      <c r="E16" s="37"/>
      <c r="F16" s="37"/>
      <c r="G16" s="37"/>
      <c r="H16" s="37"/>
      <c r="I16" s="37"/>
      <c r="J16" s="38"/>
      <c r="K16" s="38"/>
      <c r="L16" s="38"/>
      <c r="M16" s="38"/>
      <c r="N16" s="38"/>
      <c r="O16" s="38"/>
      <c r="P16" s="38"/>
      <c r="Q16" s="38"/>
      <c r="R16" s="38"/>
      <c r="S16" s="22"/>
      <c r="T16" s="22"/>
      <c r="U16" s="23"/>
      <c r="V16" s="23"/>
      <c r="W16" s="23"/>
      <c r="X16" s="23"/>
      <c r="Y16" s="23"/>
      <c r="Z16" s="23"/>
      <c r="AA16" s="23"/>
      <c r="AB16" s="23"/>
      <c r="AC16" s="23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8:8" ht="15.75" customHeight="1">
      <c r="A17" s="39" t="str">
        <f>_xlfn.IFERROR(INDEX(events,MATCH(A15,events_1,0))," - ")</f>
        <v> - </v>
      </c>
      <c r="B17" s="39"/>
      <c r="C17" s="39"/>
      <c r="D17" s="39"/>
      <c r="E17" s="39"/>
      <c r="F17" s="39"/>
      <c r="G17" s="39"/>
      <c r="H17" s="39"/>
      <c r="I17" s="39"/>
      <c r="J17" s="38"/>
      <c r="K17" s="38"/>
      <c r="L17" s="38"/>
      <c r="M17" s="38"/>
      <c r="N17" s="38"/>
      <c r="O17" s="38"/>
      <c r="P17" s="38"/>
      <c r="Q17" s="38"/>
      <c r="R17" s="38"/>
      <c r="S17" s="22"/>
      <c r="T17" s="22"/>
      <c r="U17" s="32" t="str">
        <f>_xlfn.IFERROR(INDEX(events,MATCH(U15,events_1,0))," - ")</f>
        <v> - </v>
      </c>
      <c r="V17" s="32"/>
      <c r="W17" s="32"/>
      <c r="X17" s="32"/>
      <c r="Y17" s="32"/>
      <c r="Z17" s="32"/>
      <c r="AA17" s="32"/>
      <c r="AB17" s="32"/>
      <c r="AC17" s="32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8:8" ht="15.75" customHeight="1">
      <c r="A18" s="39" t="str">
        <f>_xlfn.IFERROR(INDEX(events,MATCH(A15,events_2,0))," - ")</f>
        <v> - </v>
      </c>
      <c r="B18" s="39"/>
      <c r="C18" s="39"/>
      <c r="D18" s="39"/>
      <c r="E18" s="39"/>
      <c r="F18" s="39"/>
      <c r="G18" s="39"/>
      <c r="H18" s="39"/>
      <c r="I18" s="39"/>
      <c r="J18" s="38"/>
      <c r="K18" s="38"/>
      <c r="L18" s="38"/>
      <c r="M18" s="38"/>
      <c r="N18" s="38"/>
      <c r="O18" s="38"/>
      <c r="P18" s="38"/>
      <c r="Q18" s="38"/>
      <c r="R18" s="38"/>
      <c r="S18" s="22"/>
      <c r="T18" s="22"/>
      <c r="U18" s="32" t="str">
        <f>_xlfn.IFERROR(INDEX(events,MATCH(U15,events_2,0))," - ")</f>
        <v> - </v>
      </c>
      <c r="V18" s="32"/>
      <c r="W18" s="32"/>
      <c r="X18" s="32"/>
      <c r="Y18" s="32"/>
      <c r="Z18" s="32"/>
      <c r="AA18" s="32"/>
      <c r="AB18" s="32"/>
      <c r="AC18" s="32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8:8" ht="15.75" customHeight="1">
      <c r="A19" s="39" t="str">
        <f>_xlfn.IFERROR(INDEX(events,MATCH(A15,events_3,0))," - ")</f>
        <v> - </v>
      </c>
      <c r="B19" s="39"/>
      <c r="C19" s="39"/>
      <c r="D19" s="39"/>
      <c r="E19" s="39"/>
      <c r="F19" s="39"/>
      <c r="G19" s="39"/>
      <c r="H19" s="39"/>
      <c r="I19" s="39"/>
      <c r="J19" s="38"/>
      <c r="K19" s="38"/>
      <c r="L19" s="38"/>
      <c r="M19" s="38"/>
      <c r="N19" s="38"/>
      <c r="O19" s="38"/>
      <c r="P19" s="38"/>
      <c r="Q19" s="38"/>
      <c r="R19" s="38"/>
      <c r="S19" s="22"/>
      <c r="T19" s="22"/>
      <c r="U19" s="32" t="str">
        <f>_xlfn.IFERROR(INDEX(events,MATCH(U15,events_3,0))," - ")</f>
        <v> - </v>
      </c>
      <c r="V19" s="32"/>
      <c r="W19" s="32"/>
      <c r="X19" s="32"/>
      <c r="Y19" s="32"/>
      <c r="Z19" s="32"/>
      <c r="AA19" s="32"/>
      <c r="AB19" s="32"/>
      <c r="AC19" s="32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8:8" ht="15.75" customHeight="1">
      <c r="A20" s="39" t="str">
        <f>_xlfn.IFERROR(INDEX(events,MATCH(A15,events_4,0))," - ")</f>
        <v> - </v>
      </c>
      <c r="B20" s="39"/>
      <c r="C20" s="39"/>
      <c r="D20" s="39"/>
      <c r="E20" s="39"/>
      <c r="F20" s="39"/>
      <c r="G20" s="39"/>
      <c r="H20" s="39"/>
      <c r="I20" s="39"/>
      <c r="J20" s="38"/>
      <c r="K20" s="38"/>
      <c r="L20" s="38"/>
      <c r="M20" s="38"/>
      <c r="N20" s="38"/>
      <c r="O20" s="38"/>
      <c r="P20" s="38"/>
      <c r="Q20" s="38"/>
      <c r="R20" s="38"/>
      <c r="S20" s="22"/>
      <c r="T20" s="22"/>
      <c r="U20" s="32" t="str">
        <f>_xlfn.IFERROR(INDEX(events,MATCH(U15,events_4,0))," - ")</f>
        <v> - </v>
      </c>
      <c r="V20" s="32"/>
      <c r="W20" s="32"/>
      <c r="X20" s="32"/>
      <c r="Y20" s="32"/>
      <c r="Z20" s="32"/>
      <c r="AA20" s="32"/>
      <c r="AB20" s="32"/>
      <c r="AC20" s="32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8:8" ht="15.7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22"/>
      <c r="T21" s="22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8:8" ht="15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22"/>
      <c r="T22" s="22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8:8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2"/>
      <c r="T23" s="22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8:8" ht="15.75" customHeight="1">
      <c r="A24" s="23">
        <f>A15+1</f>
        <v>44633.0</v>
      </c>
      <c r="B24" s="23"/>
      <c r="C24" s="23"/>
      <c r="D24" s="23"/>
      <c r="E24" s="23"/>
      <c r="F24" s="23"/>
      <c r="G24" s="23"/>
      <c r="H24" s="23"/>
      <c r="I24" s="23"/>
      <c r="J24" s="24"/>
      <c r="K24" s="24"/>
      <c r="L24" s="24"/>
      <c r="M24" s="24"/>
      <c r="N24" s="24"/>
      <c r="O24" s="24"/>
      <c r="P24" s="24"/>
      <c r="Q24" s="24"/>
      <c r="R24" s="24"/>
      <c r="S24" s="22"/>
      <c r="T24" s="22"/>
      <c r="U24" s="23">
        <f>U15+1</f>
        <v>44637.0</v>
      </c>
      <c r="V24" s="23"/>
      <c r="W24" s="23"/>
      <c r="X24" s="23"/>
      <c r="Y24" s="23"/>
      <c r="Z24" s="23"/>
      <c r="AA24" s="23"/>
      <c r="AB24" s="23"/>
      <c r="AC24" s="23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8:8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4"/>
      <c r="K25" s="24"/>
      <c r="L25" s="24"/>
      <c r="M25" s="24"/>
      <c r="N25" s="24"/>
      <c r="O25" s="24"/>
      <c r="P25" s="24"/>
      <c r="Q25" s="24"/>
      <c r="R25" s="24"/>
      <c r="S25" s="22"/>
      <c r="T25" s="22"/>
      <c r="U25" s="23"/>
      <c r="V25" s="23"/>
      <c r="W25" s="23"/>
      <c r="X25" s="23"/>
      <c r="Y25" s="23"/>
      <c r="Z25" s="23"/>
      <c r="AA25" s="23"/>
      <c r="AB25" s="23"/>
      <c r="AC25" s="23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8:8" ht="15.75" customHeight="1">
      <c r="A26" s="32" t="str">
        <f>_xlfn.IFERROR(INDEX(events,MATCH(A24,events_1,0))," - ")</f>
        <v>Daylight Saving</v>
      </c>
      <c r="B26" s="32"/>
      <c r="C26" s="32"/>
      <c r="D26" s="32"/>
      <c r="E26" s="32"/>
      <c r="F26" s="32"/>
      <c r="G26" s="32"/>
      <c r="H26" s="32"/>
      <c r="I26" s="32"/>
      <c r="J26" s="24"/>
      <c r="K26" s="24"/>
      <c r="L26" s="24"/>
      <c r="M26" s="24"/>
      <c r="N26" s="24"/>
      <c r="O26" s="24"/>
      <c r="P26" s="24"/>
      <c r="Q26" s="24"/>
      <c r="R26" s="24"/>
      <c r="S26" s="22"/>
      <c r="T26" s="22"/>
      <c r="U26" s="32" t="str">
        <f>_xlfn.IFERROR(INDEX(events,MATCH(U24,events_1,0))," - ")</f>
        <v>St. Patrick's Day</v>
      </c>
      <c r="V26" s="32"/>
      <c r="W26" s="32"/>
      <c r="X26" s="32"/>
      <c r="Y26" s="32"/>
      <c r="Z26" s="32"/>
      <c r="AA26" s="32"/>
      <c r="AB26" s="32"/>
      <c r="AC26" s="32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8:8" ht="15.75" customHeight="1">
      <c r="A27" s="32" t="str">
        <f>_xlfn.IFERROR(INDEX(events,MATCH(A24,events_2,0))," - ")</f>
        <v> - </v>
      </c>
      <c r="B27" s="32"/>
      <c r="C27" s="32"/>
      <c r="D27" s="32"/>
      <c r="E27" s="32"/>
      <c r="F27" s="32"/>
      <c r="G27" s="32"/>
      <c r="H27" s="32"/>
      <c r="I27" s="32"/>
      <c r="J27" s="24"/>
      <c r="K27" s="24"/>
      <c r="L27" s="24"/>
      <c r="M27" s="24"/>
      <c r="N27" s="24"/>
      <c r="O27" s="24"/>
      <c r="P27" s="24"/>
      <c r="Q27" s="24"/>
      <c r="R27" s="24"/>
      <c r="S27" s="22"/>
      <c r="T27" s="22"/>
      <c r="U27" s="32" t="str">
        <f>_xlfn.IFERROR(INDEX(events,MATCH(U24,events_2,0))," - ")</f>
        <v> - </v>
      </c>
      <c r="V27" s="32"/>
      <c r="W27" s="32"/>
      <c r="X27" s="32"/>
      <c r="Y27" s="32"/>
      <c r="Z27" s="32"/>
      <c r="AA27" s="32"/>
      <c r="AB27" s="32"/>
      <c r="AC27" s="32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8:8" ht="15.75" customHeight="1">
      <c r="A28" s="32" t="str">
        <f>_xlfn.IFERROR(INDEX(events,MATCH(A24,events_3,0))," - ")</f>
        <v> - </v>
      </c>
      <c r="B28" s="32"/>
      <c r="C28" s="32"/>
      <c r="D28" s="32"/>
      <c r="E28" s="32"/>
      <c r="F28" s="32"/>
      <c r="G28" s="32"/>
      <c r="H28" s="32"/>
      <c r="I28" s="32"/>
      <c r="J28" s="24"/>
      <c r="K28" s="24"/>
      <c r="L28" s="24"/>
      <c r="M28" s="24"/>
      <c r="N28" s="24"/>
      <c r="O28" s="24"/>
      <c r="P28" s="24"/>
      <c r="Q28" s="24"/>
      <c r="R28" s="24"/>
      <c r="S28" s="22"/>
      <c r="T28" s="22"/>
      <c r="U28" s="32" t="str">
        <f>_xlfn.IFERROR(INDEX(events,MATCH(U24,events_3,0))," - ")</f>
        <v> - </v>
      </c>
      <c r="V28" s="32"/>
      <c r="W28" s="32"/>
      <c r="X28" s="32"/>
      <c r="Y28" s="32"/>
      <c r="Z28" s="32"/>
      <c r="AA28" s="32"/>
      <c r="AB28" s="32"/>
      <c r="AC28" s="32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8:8" ht="15.75" customHeight="1">
      <c r="A29" s="32" t="str">
        <f>_xlfn.IFERROR(INDEX(events,MATCH(A24,events_4,0))," - ")</f>
        <v> - </v>
      </c>
      <c r="B29" s="32"/>
      <c r="C29" s="32"/>
      <c r="D29" s="32"/>
      <c r="E29" s="32"/>
      <c r="F29" s="32"/>
      <c r="G29" s="32"/>
      <c r="H29" s="32"/>
      <c r="I29" s="32"/>
      <c r="J29" s="24"/>
      <c r="K29" s="24"/>
      <c r="L29" s="24"/>
      <c r="M29" s="24"/>
      <c r="N29" s="24"/>
      <c r="O29" s="24"/>
      <c r="P29" s="24"/>
      <c r="Q29" s="24"/>
      <c r="R29" s="24"/>
      <c r="S29" s="22"/>
      <c r="T29" s="22"/>
      <c r="U29" s="32" t="str">
        <f>_xlfn.IFERROR(INDEX(events,MATCH(U24,events_4,0))," - ")</f>
        <v> - </v>
      </c>
      <c r="V29" s="32"/>
      <c r="W29" s="32"/>
      <c r="X29" s="32"/>
      <c r="Y29" s="32"/>
      <c r="Z29" s="32"/>
      <c r="AA29" s="32"/>
      <c r="AB29" s="32"/>
      <c r="AC29" s="32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8:8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2"/>
      <c r="T30" s="22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8:8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2"/>
      <c r="T31" s="22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8:8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2"/>
      <c r="T32" s="22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8:8" ht="15.75" customHeight="1">
      <c r="A33" s="23">
        <f>A24+1</f>
        <v>44634.0</v>
      </c>
      <c r="B33" s="23"/>
      <c r="C33" s="23"/>
      <c r="D33" s="23"/>
      <c r="E33" s="23"/>
      <c r="F33" s="23"/>
      <c r="G33" s="23"/>
      <c r="H33" s="23"/>
      <c r="I33" s="23"/>
      <c r="J33" s="24"/>
      <c r="K33" s="24"/>
      <c r="L33" s="24"/>
      <c r="M33" s="24"/>
      <c r="N33" s="24"/>
      <c r="O33" s="24"/>
      <c r="P33" s="24"/>
      <c r="Q33" s="24"/>
      <c r="R33" s="24"/>
      <c r="S33" s="22"/>
      <c r="T33" s="22"/>
      <c r="U33" s="37">
        <f>U24+1</f>
        <v>44638.0</v>
      </c>
      <c r="V33" s="37"/>
      <c r="W33" s="37"/>
      <c r="X33" s="37"/>
      <c r="Y33" s="37"/>
      <c r="Z33" s="37"/>
      <c r="AA33" s="37"/>
      <c r="AB33" s="37"/>
      <c r="AC33" s="37"/>
      <c r="AD33" s="38"/>
      <c r="AE33" s="38"/>
      <c r="AF33" s="38"/>
      <c r="AG33" s="38"/>
      <c r="AH33" s="38"/>
      <c r="AI33" s="38"/>
      <c r="AJ33" s="38"/>
      <c r="AK33" s="38"/>
      <c r="AL33" s="38"/>
    </row>
    <row r="34" spans="8:8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4"/>
      <c r="K34" s="24"/>
      <c r="L34" s="24"/>
      <c r="M34" s="24"/>
      <c r="N34" s="24"/>
      <c r="O34" s="24"/>
      <c r="P34" s="24"/>
      <c r="Q34" s="24"/>
      <c r="R34" s="24"/>
      <c r="S34" s="22"/>
      <c r="T34" s="22"/>
      <c r="U34" s="37"/>
      <c r="V34" s="37"/>
      <c r="W34" s="37"/>
      <c r="X34" s="37"/>
      <c r="Y34" s="37"/>
      <c r="Z34" s="37"/>
      <c r="AA34" s="37"/>
      <c r="AB34" s="37"/>
      <c r="AC34" s="37"/>
      <c r="AD34" s="38"/>
      <c r="AE34" s="38"/>
      <c r="AF34" s="38"/>
      <c r="AG34" s="38"/>
      <c r="AH34" s="38"/>
      <c r="AI34" s="38"/>
      <c r="AJ34" s="38"/>
      <c r="AK34" s="38"/>
      <c r="AL34" s="38"/>
    </row>
    <row r="35" spans="8:8" ht="15.75" customHeight="1">
      <c r="A35" s="32" t="str">
        <f>_xlfn.IFERROR(INDEX(events,MATCH(A33,events_1,0))," - ")</f>
        <v> - </v>
      </c>
      <c r="B35" s="32"/>
      <c r="C35" s="32"/>
      <c r="D35" s="32"/>
      <c r="E35" s="32"/>
      <c r="F35" s="32"/>
      <c r="G35" s="32"/>
      <c r="H35" s="32"/>
      <c r="I35" s="32"/>
      <c r="J35" s="24"/>
      <c r="K35" s="24"/>
      <c r="L35" s="24"/>
      <c r="M35" s="24"/>
      <c r="N35" s="24"/>
      <c r="O35" s="24"/>
      <c r="P35" s="24"/>
      <c r="Q35" s="24"/>
      <c r="R35" s="24"/>
      <c r="S35" s="22"/>
      <c r="T35" s="22"/>
      <c r="U35" s="39" t="str">
        <f>_xlfn.IFERROR(INDEX(events,MATCH(U33,events_1,0))," - ")</f>
        <v> - </v>
      </c>
      <c r="V35" s="39"/>
      <c r="W35" s="39"/>
      <c r="X35" s="39"/>
      <c r="Y35" s="39"/>
      <c r="Z35" s="39"/>
      <c r="AA35" s="39"/>
      <c r="AB35" s="39"/>
      <c r="AC35" s="39"/>
      <c r="AD35" s="38"/>
      <c r="AE35" s="38"/>
      <c r="AF35" s="38"/>
      <c r="AG35" s="38"/>
      <c r="AH35" s="38"/>
      <c r="AI35" s="38"/>
      <c r="AJ35" s="38"/>
      <c r="AK35" s="38"/>
      <c r="AL35" s="38"/>
    </row>
    <row r="36" spans="8:8" ht="15.75" customHeight="1">
      <c r="A36" s="32" t="str">
        <f>_xlfn.IFERROR(INDEX(events,MATCH(A33,events_2,0))," - ")</f>
        <v> - </v>
      </c>
      <c r="B36" s="32"/>
      <c r="C36" s="32"/>
      <c r="D36" s="32"/>
      <c r="E36" s="32"/>
      <c r="F36" s="32"/>
      <c r="G36" s="32"/>
      <c r="H36" s="32"/>
      <c r="I36" s="32"/>
      <c r="J36" s="24"/>
      <c r="K36" s="24"/>
      <c r="L36" s="24"/>
      <c r="M36" s="24"/>
      <c r="N36" s="24"/>
      <c r="O36" s="24"/>
      <c r="P36" s="24"/>
      <c r="Q36" s="24"/>
      <c r="R36" s="24"/>
      <c r="S36" s="22"/>
      <c r="T36" s="22"/>
      <c r="U36" s="39" t="str">
        <f>_xlfn.IFERROR(INDEX(events,MATCH(U33,events_2,0))," - ")</f>
        <v> - </v>
      </c>
      <c r="V36" s="39"/>
      <c r="W36" s="39"/>
      <c r="X36" s="39"/>
      <c r="Y36" s="39"/>
      <c r="Z36" s="39"/>
      <c r="AA36" s="39"/>
      <c r="AB36" s="39"/>
      <c r="AC36" s="39"/>
      <c r="AD36" s="38"/>
      <c r="AE36" s="38"/>
      <c r="AF36" s="38"/>
      <c r="AG36" s="38"/>
      <c r="AH36" s="38"/>
      <c r="AI36" s="38"/>
      <c r="AJ36" s="38"/>
      <c r="AK36" s="38"/>
      <c r="AL36" s="38"/>
    </row>
    <row r="37" spans="8:8" ht="15.75" customHeight="1">
      <c r="A37" s="32" t="str">
        <f>_xlfn.IFERROR(INDEX(events,MATCH(A33,events_3,0))," - ")</f>
        <v> - </v>
      </c>
      <c r="B37" s="32"/>
      <c r="C37" s="32"/>
      <c r="D37" s="32"/>
      <c r="E37" s="32"/>
      <c r="F37" s="32"/>
      <c r="G37" s="32"/>
      <c r="H37" s="32"/>
      <c r="I37" s="32"/>
      <c r="J37" s="24"/>
      <c r="K37" s="24"/>
      <c r="L37" s="24"/>
      <c r="M37" s="24"/>
      <c r="N37" s="24"/>
      <c r="O37" s="24"/>
      <c r="P37" s="24"/>
      <c r="Q37" s="24"/>
      <c r="R37" s="24"/>
      <c r="S37" s="22"/>
      <c r="T37" s="22"/>
      <c r="U37" s="39" t="str">
        <f>_xlfn.IFERROR(INDEX(events,MATCH(U33,events_3,0))," - ")</f>
        <v> - </v>
      </c>
      <c r="V37" s="39"/>
      <c r="W37" s="39"/>
      <c r="X37" s="39"/>
      <c r="Y37" s="39"/>
      <c r="Z37" s="39"/>
      <c r="AA37" s="39"/>
      <c r="AB37" s="39"/>
      <c r="AC37" s="39"/>
      <c r="AD37" s="38"/>
      <c r="AE37" s="38"/>
      <c r="AF37" s="38"/>
      <c r="AG37" s="38"/>
      <c r="AH37" s="38"/>
      <c r="AI37" s="38"/>
      <c r="AJ37" s="38"/>
      <c r="AK37" s="38"/>
      <c r="AL37" s="38"/>
    </row>
    <row r="38" spans="8:8" ht="15.75" customHeight="1">
      <c r="A38" s="32" t="str">
        <f>_xlfn.IFERROR(INDEX(events,MATCH(A33,events_4,0))," - ")</f>
        <v> - </v>
      </c>
      <c r="B38" s="32"/>
      <c r="C38" s="32"/>
      <c r="D38" s="32"/>
      <c r="E38" s="32"/>
      <c r="F38" s="32"/>
      <c r="G38" s="32"/>
      <c r="H38" s="32"/>
      <c r="I38" s="32"/>
      <c r="J38" s="24"/>
      <c r="K38" s="24"/>
      <c r="L38" s="24"/>
      <c r="M38" s="24"/>
      <c r="N38" s="24"/>
      <c r="O38" s="24"/>
      <c r="P38" s="24"/>
      <c r="Q38" s="24"/>
      <c r="R38" s="24"/>
      <c r="S38" s="22"/>
      <c r="T38" s="22"/>
      <c r="U38" s="39" t="str">
        <f>_xlfn.IFERROR(INDEX(events,MATCH(U33,events_4,0))," - ")</f>
        <v> - </v>
      </c>
      <c r="V38" s="39"/>
      <c r="W38" s="39"/>
      <c r="X38" s="39"/>
      <c r="Y38" s="39"/>
      <c r="Z38" s="39"/>
      <c r="AA38" s="39"/>
      <c r="AB38" s="39"/>
      <c r="AC38" s="39"/>
      <c r="AD38" s="38"/>
      <c r="AE38" s="38"/>
      <c r="AF38" s="38"/>
      <c r="AG38" s="38"/>
      <c r="AH38" s="38"/>
      <c r="AI38" s="38"/>
      <c r="AJ38" s="38"/>
      <c r="AK38" s="38"/>
      <c r="AL38" s="38"/>
    </row>
    <row r="39" spans="8:8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2"/>
      <c r="T39" s="22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40" spans="8:8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2"/>
      <c r="T40" s="22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</row>
  </sheetData>
  <mergeCells count="45">
    <mergeCell ref="A38:I38"/>
    <mergeCell ref="U36:AC36"/>
    <mergeCell ref="A33:I34"/>
    <mergeCell ref="U37:AC37"/>
    <mergeCell ref="U35:AC35"/>
    <mergeCell ref="A2:I2"/>
    <mergeCell ref="U8:AC8"/>
    <mergeCell ref="A20:I20"/>
    <mergeCell ref="U18:AC18"/>
    <mergeCell ref="D4:I4"/>
    <mergeCell ref="M4:N4"/>
    <mergeCell ref="O8:R9"/>
    <mergeCell ref="J8:M9"/>
    <mergeCell ref="U6:AC7"/>
    <mergeCell ref="A27:I27"/>
    <mergeCell ref="U9:AC9"/>
    <mergeCell ref="A6:G6"/>
    <mergeCell ref="U27:AC27"/>
    <mergeCell ref="N8:N9"/>
    <mergeCell ref="A18:I18"/>
    <mergeCell ref="A28:I28"/>
    <mergeCell ref="A19:I19"/>
    <mergeCell ref="U28:AC28"/>
    <mergeCell ref="A29:I29"/>
    <mergeCell ref="U11:AC11"/>
    <mergeCell ref="A15:I16"/>
    <mergeCell ref="U15:AC16"/>
    <mergeCell ref="A17:I17"/>
    <mergeCell ref="U17:AC17"/>
    <mergeCell ref="U29:AC29"/>
    <mergeCell ref="A26:I26"/>
    <mergeCell ref="U20:AC20"/>
    <mergeCell ref="U26:AC26"/>
    <mergeCell ref="A24:I25"/>
    <mergeCell ref="U24:AC25"/>
    <mergeCell ref="U10:AC10"/>
    <mergeCell ref="AF1:AL1"/>
    <mergeCell ref="U19:AC19"/>
    <mergeCell ref="J6:R7"/>
    <mergeCell ref="AN1:AN4"/>
    <mergeCell ref="U33:AC34"/>
    <mergeCell ref="A37:I37"/>
    <mergeCell ref="U38:AC38"/>
    <mergeCell ref="A35:I35"/>
    <mergeCell ref="A36:I36"/>
  </mergeCells>
  <conditionalFormatting sqref="A8:G13">
    <cfRule type="cellIs" operator="between" priority="2" dxfId="30">
      <formula>$J$8</formula>
      <formula>$O$8</formula>
    </cfRule>
    <cfRule type="expression" priority="3" stopIfTrue="1" dxfId="31">
      <formula>AND(NOT(A8=""),NOT(ISERROR(MATCH(A8,events_1,0))))</formula>
    </cfRule>
    <cfRule type="expression" priority="1" dxfId="32">
      <formula>MONTH(A8)&lt;&gt;MONTH($A$6)</formula>
    </cfRule>
  </conditionalFormatting>
  <printOptions horizontalCentered="1"/>
  <pageMargins left="0.5" right="0.5" top="0.5" bottom="0.5" header="0.3" footer="0.3"/>
  <pageSetup paperSize="9" fitToWidth="0" fitToHeight="0" orientation="landscape"/>
  <headerFooter>
    <oddFooter>&amp;L&amp;8&amp;K01+046© 2021 Vertex42 LLC&amp;R&amp;8&amp;K01+046https://www.vertex42.com/calendars/weekly-planner.html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AO40"/>
  <sheetViews>
    <sheetView workbookViewId="0" showGridLines="0">
      <selection activeCell="A2" sqref="A2:I2"/>
    </sheetView>
  </sheetViews>
  <sheetFormatPr defaultRowHeight="12.75" defaultColWidth="9"/>
  <cols>
    <col min="1" max="18" customWidth="1" width="3.4257812" style="1"/>
    <col min="19" max="20" customWidth="1" width="2.8554688" style="1"/>
    <col min="21" max="38" customWidth="1" width="3.4257812" style="1"/>
    <col min="39" max="39" customWidth="1" width="3.7109375" style="1"/>
    <col min="40" max="40" customWidth="1" width="41.85547" style="1"/>
    <col min="41" max="16384" customWidth="0" width="9.140625" style="1"/>
  </cols>
  <sheetData>
    <row r="1" spans="8:8" ht="24.75" customHeight="1">
      <c r="A1" s="2" t="s">
        <v>94</v>
      </c>
      <c r="B1" s="3"/>
      <c r="C1" s="3"/>
      <c r="D1" s="3"/>
      <c r="E1" s="3"/>
      <c r="F1" s="3"/>
      <c r="G1" s="3"/>
      <c r="H1" s="3"/>
      <c r="I1" s="3"/>
      <c r="J1" s="4"/>
      <c r="K1" s="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6"/>
      <c r="AG1" s="6"/>
      <c r="AH1" s="6"/>
      <c r="AI1" s="6"/>
      <c r="AJ1" s="6"/>
      <c r="AK1" s="6"/>
      <c r="AL1" s="6"/>
      <c r="AN1" s="7" t="s">
        <v>95</v>
      </c>
    </row>
    <row r="2" spans="8:8">
      <c r="A2" s="8"/>
      <c r="B2" s="8"/>
      <c r="C2" s="8"/>
      <c r="D2" s="8"/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10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1"/>
      <c r="AN2" s="7"/>
    </row>
    <row r="3" spans="8:8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N3" s="7"/>
    </row>
    <row r="4" spans="8:8">
      <c r="A4" s="9"/>
      <c r="B4" s="9"/>
      <c r="C4" s="12" t="s">
        <v>74</v>
      </c>
      <c r="D4" s="13">
        <f t="array" ref="D4">Week1!$D$4+7*(MID(CELL("filename",A1),FIND("]",CELL("filename",A1))+1,255)-1)</f>
        <v>44639.0</v>
      </c>
      <c r="E4" s="14"/>
      <c r="F4" s="14"/>
      <c r="G4" s="14"/>
      <c r="H4" s="14"/>
      <c r="I4" s="15"/>
      <c r="J4" s="9"/>
      <c r="K4" s="9"/>
      <c r="L4" s="12" t="s">
        <v>75</v>
      </c>
      <c r="M4" s="16">
        <v>1.0</v>
      </c>
      <c r="N4" s="17"/>
      <c r="O4" s="18" t="s">
        <v>80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N4" s="7"/>
    </row>
    <row r="5" spans="8:8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8:8" ht="15.75" customHeight="1">
      <c r="A6" s="20">
        <f>DATE(YEAR(J8),MONTH(J8),1)</f>
        <v>44621.0</v>
      </c>
      <c r="B6" s="20"/>
      <c r="C6" s="20"/>
      <c r="D6" s="20"/>
      <c r="E6" s="20"/>
      <c r="F6" s="20"/>
      <c r="G6" s="20"/>
      <c r="J6" s="21" t="s">
        <v>93</v>
      </c>
      <c r="K6" s="21"/>
      <c r="L6" s="21"/>
      <c r="M6" s="21"/>
      <c r="N6" s="21"/>
      <c r="O6" s="21"/>
      <c r="P6" s="21"/>
      <c r="Q6" s="21"/>
      <c r="R6" s="21"/>
      <c r="S6" s="22"/>
      <c r="T6" s="22"/>
      <c r="U6" s="23">
        <f>A33+1</f>
        <v>44642.0</v>
      </c>
      <c r="V6" s="23"/>
      <c r="W6" s="23"/>
      <c r="X6" s="23"/>
      <c r="Y6" s="23"/>
      <c r="Z6" s="23"/>
      <c r="AA6" s="23"/>
      <c r="AB6" s="23"/>
      <c r="AC6" s="23"/>
      <c r="AD6" s="24"/>
      <c r="AE6" s="24"/>
      <c r="AF6" s="24"/>
      <c r="AG6" s="24"/>
      <c r="AH6" s="24"/>
      <c r="AI6" s="24"/>
      <c r="AJ6" s="24"/>
      <c r="AK6" s="24"/>
      <c r="AL6" s="24"/>
      <c r="AN6" s="25"/>
    </row>
    <row r="7" spans="8:8" ht="15.75" customHeight="1">
      <c r="A7" s="26" t="str">
        <f>CHOOSE(1+MOD($M$4+1-2,7),"Su","M","Tu","W","Th","F","Sa")</f>
        <v>Su</v>
      </c>
      <c r="B7" s="26" t="str">
        <f>CHOOSE(1+MOD($M$4+2-2,7),"Su","M","Tu","W","Th","F","Sa")</f>
        <v>M</v>
      </c>
      <c r="C7" s="26" t="str">
        <f>CHOOSE(1+MOD($M$4+3-2,7),"Su","M","Tu","W","Th","F","Sa")</f>
        <v>Tu</v>
      </c>
      <c r="D7" s="26" t="str">
        <f>CHOOSE(1+MOD($M$4+4-2,7),"Su","M","Tu","W","Th","F","Sa")</f>
        <v>W</v>
      </c>
      <c r="E7" s="26" t="str">
        <f>CHOOSE(1+MOD($M$4+5-2,7),"Su","M","Tu","W","Th","F","Sa")</f>
        <v>Th</v>
      </c>
      <c r="F7" s="26" t="str">
        <f>CHOOSE(1+MOD($M$4+6-2,7),"Su","M","Tu","W","Th","F","Sa")</f>
        <v>F</v>
      </c>
      <c r="G7" s="26" t="str">
        <f>CHOOSE(1+MOD($M$4+7-2,7),"Su","M","Tu","W","Th","F","Sa")</f>
        <v>Sa</v>
      </c>
      <c r="J7" s="27"/>
      <c r="K7" s="27"/>
      <c r="L7" s="27"/>
      <c r="M7" s="27"/>
      <c r="N7" s="27"/>
      <c r="O7" s="27"/>
      <c r="P7" s="27"/>
      <c r="Q7" s="27"/>
      <c r="R7" s="27"/>
      <c r="S7" s="22"/>
      <c r="T7" s="22"/>
      <c r="U7" s="23"/>
      <c r="V7" s="23"/>
      <c r="W7" s="23"/>
      <c r="X7" s="23"/>
      <c r="Y7" s="23"/>
      <c r="Z7" s="23"/>
      <c r="AA7" s="23"/>
      <c r="AB7" s="23"/>
      <c r="AC7" s="23"/>
      <c r="AD7" s="24"/>
      <c r="AE7" s="24"/>
      <c r="AF7" s="24"/>
      <c r="AG7" s="24"/>
      <c r="AH7" s="24"/>
      <c r="AI7" s="24"/>
      <c r="AJ7" s="24"/>
      <c r="AK7" s="24"/>
      <c r="AL7" s="24"/>
      <c r="AN7" s="25"/>
    </row>
    <row r="8" spans="8:8" ht="15.75" customHeight="1">
      <c r="A8" s="28">
        <f>$A$6-(WEEKDAY($A$6,1)-($M$4-1))-IF((WEEKDAY($A$6,1)-($M$4-1))&lt;=0,7,0)+1</f>
        <v>44619.0</v>
      </c>
      <c r="B8" s="28">
        <f t="shared" si="0" ref="B8:B13">A8+1</f>
        <v>44620.0</v>
      </c>
      <c r="C8" s="28">
        <f t="shared" si="1" ref="C8:G13">B8+1</f>
        <v>44621.0</v>
      </c>
      <c r="D8" s="28">
        <f t="shared" si="1"/>
        <v>44622.0</v>
      </c>
      <c r="E8" s="28">
        <f t="shared" si="1"/>
        <v>44623.0</v>
      </c>
      <c r="F8" s="28">
        <f t="shared" si="1"/>
        <v>44624.0</v>
      </c>
      <c r="G8" s="28">
        <f t="shared" si="1"/>
        <v>44625.0</v>
      </c>
      <c r="J8" s="29">
        <f>D4</f>
        <v>44639.0</v>
      </c>
      <c r="K8" s="29"/>
      <c r="L8" s="29"/>
      <c r="M8" s="29"/>
      <c r="N8" s="30" t="s">
        <v>92</v>
      </c>
      <c r="O8" s="29">
        <f>J8+6</f>
        <v>44645.0</v>
      </c>
      <c r="P8" s="29"/>
      <c r="Q8" s="29"/>
      <c r="R8" s="29"/>
      <c r="S8" s="31"/>
      <c r="T8" s="22"/>
      <c r="U8" s="32" t="str">
        <f>_xlfn.IFERROR(INDEX(events,MATCH(U6,events_1,0))," - ")</f>
        <v> - </v>
      </c>
      <c r="V8" s="32"/>
      <c r="W8" s="32"/>
      <c r="X8" s="32"/>
      <c r="Y8" s="32"/>
      <c r="Z8" s="32"/>
      <c r="AA8" s="32"/>
      <c r="AB8" s="32"/>
      <c r="AC8" s="32"/>
      <c r="AD8" s="24"/>
      <c r="AE8" s="24"/>
      <c r="AF8" s="24"/>
      <c r="AG8" s="24"/>
      <c r="AH8" s="24"/>
      <c r="AI8" s="24"/>
      <c r="AJ8" s="24"/>
      <c r="AK8" s="24"/>
      <c r="AL8" s="24"/>
      <c r="AN8" s="25"/>
    </row>
    <row r="9" spans="8:8" ht="15.75" customHeight="1">
      <c r="A9" s="28">
        <f>G8+1</f>
        <v>44626.0</v>
      </c>
      <c r="B9" s="28">
        <f t="shared" si="0"/>
        <v>44627.0</v>
      </c>
      <c r="C9" s="28">
        <f t="shared" si="1"/>
        <v>44628.0</v>
      </c>
      <c r="D9" s="28">
        <f t="shared" si="1"/>
        <v>44629.0</v>
      </c>
      <c r="E9" s="28">
        <f t="shared" si="1"/>
        <v>44630.0</v>
      </c>
      <c r="F9" s="28">
        <f t="shared" si="1"/>
        <v>44631.0</v>
      </c>
      <c r="G9" s="28">
        <f t="shared" si="1"/>
        <v>44632.0</v>
      </c>
      <c r="J9" s="33"/>
      <c r="K9" s="33"/>
      <c r="L9" s="33"/>
      <c r="M9" s="33"/>
      <c r="N9" s="34"/>
      <c r="O9" s="33"/>
      <c r="P9" s="33"/>
      <c r="Q9" s="33"/>
      <c r="R9" s="33"/>
      <c r="S9" s="22"/>
      <c r="T9" s="22"/>
      <c r="U9" s="32" t="str">
        <f>_xlfn.IFERROR(INDEX(events,MATCH(U6,events_2,0))," - ")</f>
        <v> - </v>
      </c>
      <c r="V9" s="32"/>
      <c r="W9" s="32"/>
      <c r="X9" s="32"/>
      <c r="Y9" s="32"/>
      <c r="Z9" s="32"/>
      <c r="AA9" s="32"/>
      <c r="AB9" s="32"/>
      <c r="AC9" s="32"/>
      <c r="AD9" s="24"/>
      <c r="AE9" s="24"/>
      <c r="AF9" s="24"/>
      <c r="AG9" s="24"/>
      <c r="AH9" s="24"/>
      <c r="AI9" s="24"/>
      <c r="AJ9" s="24"/>
      <c r="AK9" s="24"/>
      <c r="AL9" s="24"/>
      <c r="AN9" s="25"/>
    </row>
    <row r="10" spans="8:8" ht="15.75" customHeight="1">
      <c r="A10" s="28">
        <f>G9+1</f>
        <v>44633.0</v>
      </c>
      <c r="B10" s="28">
        <f t="shared" si="0"/>
        <v>44634.0</v>
      </c>
      <c r="C10" s="28">
        <f t="shared" si="1"/>
        <v>44635.0</v>
      </c>
      <c r="D10" s="28">
        <f t="shared" si="1"/>
        <v>44636.0</v>
      </c>
      <c r="E10" s="28">
        <f t="shared" si="1"/>
        <v>44637.0</v>
      </c>
      <c r="F10" s="28">
        <f t="shared" si="1"/>
        <v>44638.0</v>
      </c>
      <c r="G10" s="28">
        <f t="shared" si="1"/>
        <v>44639.0</v>
      </c>
      <c r="J10" s="22"/>
      <c r="K10" s="22"/>
      <c r="L10" s="22"/>
      <c r="M10" s="22"/>
      <c r="N10" s="22"/>
      <c r="O10" s="22"/>
      <c r="P10" s="22"/>
      <c r="Q10" s="22"/>
      <c r="R10" s="35"/>
      <c r="S10" s="22"/>
      <c r="T10" s="22"/>
      <c r="U10" s="32" t="str">
        <f>_xlfn.IFERROR(INDEX(events,MATCH(U6,events_3,0))," - ")</f>
        <v> - </v>
      </c>
      <c r="V10" s="32"/>
      <c r="W10" s="32"/>
      <c r="X10" s="32"/>
      <c r="Y10" s="32"/>
      <c r="Z10" s="32"/>
      <c r="AA10" s="32"/>
      <c r="AB10" s="32"/>
      <c r="AC10" s="32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8:8" ht="15.75" customHeight="1">
      <c r="A11" s="28">
        <f>G10+1</f>
        <v>44640.0</v>
      </c>
      <c r="B11" s="28">
        <f t="shared" si="0"/>
        <v>44641.0</v>
      </c>
      <c r="C11" s="28">
        <f t="shared" si="1"/>
        <v>44642.0</v>
      </c>
      <c r="D11" s="28">
        <f t="shared" si="1"/>
        <v>44643.0</v>
      </c>
      <c r="E11" s="28">
        <f t="shared" si="1"/>
        <v>44644.0</v>
      </c>
      <c r="F11" s="28">
        <f t="shared" si="1"/>
        <v>44645.0</v>
      </c>
      <c r="G11" s="28">
        <f t="shared" si="1"/>
        <v>44646.0</v>
      </c>
      <c r="J11" s="36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2" t="str">
        <f>_xlfn.IFERROR(INDEX(events,MATCH(U6,events_4,0))," - ")</f>
        <v> - </v>
      </c>
      <c r="V11" s="32"/>
      <c r="W11" s="32"/>
      <c r="X11" s="32"/>
      <c r="Y11" s="32"/>
      <c r="Z11" s="32"/>
      <c r="AA11" s="32"/>
      <c r="AB11" s="32"/>
      <c r="AC11" s="32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8:8" ht="15.75" customHeight="1">
      <c r="A12" s="28">
        <f>G11+1</f>
        <v>44647.0</v>
      </c>
      <c r="B12" s="28">
        <f t="shared" si="0"/>
        <v>44648.0</v>
      </c>
      <c r="C12" s="28">
        <f t="shared" si="1"/>
        <v>44649.0</v>
      </c>
      <c r="D12" s="28">
        <f t="shared" si="1"/>
        <v>44650.0</v>
      </c>
      <c r="E12" s="28">
        <f t="shared" si="1"/>
        <v>44651.0</v>
      </c>
      <c r="F12" s="28">
        <f t="shared" si="1"/>
        <v>44652.0</v>
      </c>
      <c r="G12" s="28">
        <f t="shared" si="1"/>
        <v>44653.0</v>
      </c>
      <c r="H12" s="22"/>
      <c r="I12" s="22"/>
      <c r="J12" s="22"/>
      <c r="K12" s="22"/>
      <c r="S12" s="22"/>
      <c r="T12" s="22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8:8" ht="15.75" customHeight="1">
      <c r="A13" s="28">
        <f>G12+1</f>
        <v>44654.0</v>
      </c>
      <c r="B13" s="28">
        <f t="shared" si="0"/>
        <v>44655.0</v>
      </c>
      <c r="C13" s="28">
        <f t="shared" si="1"/>
        <v>44656.0</v>
      </c>
      <c r="D13" s="28">
        <f t="shared" si="1"/>
        <v>44657.0</v>
      </c>
      <c r="E13" s="28">
        <f t="shared" si="1"/>
        <v>44658.0</v>
      </c>
      <c r="F13" s="28">
        <f t="shared" si="1"/>
        <v>44659.0</v>
      </c>
      <c r="G13" s="28">
        <f t="shared" si="1"/>
        <v>44660.0</v>
      </c>
      <c r="H13" s="22"/>
      <c r="I13" s="22"/>
      <c r="J13" s="22"/>
      <c r="K13" s="22"/>
      <c r="S13" s="22"/>
      <c r="T13" s="22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8:8" ht="15.75" customHeight="1"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8:8" ht="15.75" customHeight="1">
      <c r="A15" s="37">
        <f>J8</f>
        <v>44639.0</v>
      </c>
      <c r="B15" s="37"/>
      <c r="C15" s="37"/>
      <c r="D15" s="37"/>
      <c r="E15" s="37"/>
      <c r="F15" s="37"/>
      <c r="G15" s="37"/>
      <c r="H15" s="37"/>
      <c r="I15" s="37"/>
      <c r="J15" s="38"/>
      <c r="K15" s="38"/>
      <c r="L15" s="38"/>
      <c r="M15" s="38"/>
      <c r="N15" s="38"/>
      <c r="O15" s="38"/>
      <c r="P15" s="38"/>
      <c r="Q15" s="38"/>
      <c r="R15" s="38"/>
      <c r="S15" s="22"/>
      <c r="T15" s="22"/>
      <c r="U15" s="23">
        <f>U6+1</f>
        <v>44643.0</v>
      </c>
      <c r="V15" s="23"/>
      <c r="W15" s="23"/>
      <c r="X15" s="23"/>
      <c r="Y15" s="23"/>
      <c r="Z15" s="23"/>
      <c r="AA15" s="23"/>
      <c r="AB15" s="23"/>
      <c r="AC15" s="23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8:8" ht="15.75" customHeight="1">
      <c r="A16" s="37"/>
      <c r="B16" s="37"/>
      <c r="C16" s="37"/>
      <c r="D16" s="37"/>
      <c r="E16" s="37"/>
      <c r="F16" s="37"/>
      <c r="G16" s="37"/>
      <c r="H16" s="37"/>
      <c r="I16" s="37"/>
      <c r="J16" s="38"/>
      <c r="K16" s="38"/>
      <c r="L16" s="38"/>
      <c r="M16" s="38"/>
      <c r="N16" s="38"/>
      <c r="O16" s="38"/>
      <c r="P16" s="38"/>
      <c r="Q16" s="38"/>
      <c r="R16" s="38"/>
      <c r="S16" s="22"/>
      <c r="T16" s="22"/>
      <c r="U16" s="23"/>
      <c r="V16" s="23"/>
      <c r="W16" s="23"/>
      <c r="X16" s="23"/>
      <c r="Y16" s="23"/>
      <c r="Z16" s="23"/>
      <c r="AA16" s="23"/>
      <c r="AB16" s="23"/>
      <c r="AC16" s="23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8:8" ht="15.75" customHeight="1">
      <c r="A17" s="39" t="str">
        <f>_xlfn.IFERROR(INDEX(events,MATCH(A15,events_1,0))," - ")</f>
        <v> - </v>
      </c>
      <c r="B17" s="39"/>
      <c r="C17" s="39"/>
      <c r="D17" s="39"/>
      <c r="E17" s="39"/>
      <c r="F17" s="39"/>
      <c r="G17" s="39"/>
      <c r="H17" s="39"/>
      <c r="I17" s="39"/>
      <c r="J17" s="38"/>
      <c r="K17" s="38"/>
      <c r="L17" s="38"/>
      <c r="M17" s="38"/>
      <c r="N17" s="38"/>
      <c r="O17" s="38"/>
      <c r="P17" s="38"/>
      <c r="Q17" s="38"/>
      <c r="R17" s="38"/>
      <c r="S17" s="22"/>
      <c r="T17" s="22"/>
      <c r="U17" s="32" t="str">
        <f>_xlfn.IFERROR(INDEX(events,MATCH(U15,events_1,0))," - ")</f>
        <v> - </v>
      </c>
      <c r="V17" s="32"/>
      <c r="W17" s="32"/>
      <c r="X17" s="32"/>
      <c r="Y17" s="32"/>
      <c r="Z17" s="32"/>
      <c r="AA17" s="32"/>
      <c r="AB17" s="32"/>
      <c r="AC17" s="32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8:8" ht="15.75" customHeight="1">
      <c r="A18" s="39" t="str">
        <f>_xlfn.IFERROR(INDEX(events,MATCH(A15,events_2,0))," - ")</f>
        <v> - </v>
      </c>
      <c r="B18" s="39"/>
      <c r="C18" s="39"/>
      <c r="D18" s="39"/>
      <c r="E18" s="39"/>
      <c r="F18" s="39"/>
      <c r="G18" s="39"/>
      <c r="H18" s="39"/>
      <c r="I18" s="39"/>
      <c r="J18" s="38"/>
      <c r="K18" s="38"/>
      <c r="L18" s="38"/>
      <c r="M18" s="38"/>
      <c r="N18" s="38"/>
      <c r="O18" s="38"/>
      <c r="P18" s="38"/>
      <c r="Q18" s="38"/>
      <c r="R18" s="38"/>
      <c r="S18" s="22"/>
      <c r="T18" s="22"/>
      <c r="U18" s="32" t="str">
        <f>_xlfn.IFERROR(INDEX(events,MATCH(U15,events_2,0))," - ")</f>
        <v> - </v>
      </c>
      <c r="V18" s="32"/>
      <c r="W18" s="32"/>
      <c r="X18" s="32"/>
      <c r="Y18" s="32"/>
      <c r="Z18" s="32"/>
      <c r="AA18" s="32"/>
      <c r="AB18" s="32"/>
      <c r="AC18" s="32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8:8" ht="15.75" customHeight="1">
      <c r="A19" s="39" t="str">
        <f>_xlfn.IFERROR(INDEX(events,MATCH(A15,events_3,0))," - ")</f>
        <v> - </v>
      </c>
      <c r="B19" s="39"/>
      <c r="C19" s="39"/>
      <c r="D19" s="39"/>
      <c r="E19" s="39"/>
      <c r="F19" s="39"/>
      <c r="G19" s="39"/>
      <c r="H19" s="39"/>
      <c r="I19" s="39"/>
      <c r="J19" s="38"/>
      <c r="K19" s="38"/>
      <c r="L19" s="38"/>
      <c r="M19" s="38"/>
      <c r="N19" s="38"/>
      <c r="O19" s="38"/>
      <c r="P19" s="38"/>
      <c r="Q19" s="38"/>
      <c r="R19" s="38"/>
      <c r="S19" s="22"/>
      <c r="T19" s="22"/>
      <c r="U19" s="32" t="str">
        <f>_xlfn.IFERROR(INDEX(events,MATCH(U15,events_3,0))," - ")</f>
        <v> - </v>
      </c>
      <c r="V19" s="32"/>
      <c r="W19" s="32"/>
      <c r="X19" s="32"/>
      <c r="Y19" s="32"/>
      <c r="Z19" s="32"/>
      <c r="AA19" s="32"/>
      <c r="AB19" s="32"/>
      <c r="AC19" s="32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8:8" ht="15.75" customHeight="1">
      <c r="A20" s="39" t="str">
        <f>_xlfn.IFERROR(INDEX(events,MATCH(A15,events_4,0))," - ")</f>
        <v> - </v>
      </c>
      <c r="B20" s="39"/>
      <c r="C20" s="39"/>
      <c r="D20" s="39"/>
      <c r="E20" s="39"/>
      <c r="F20" s="39"/>
      <c r="G20" s="39"/>
      <c r="H20" s="39"/>
      <c r="I20" s="39"/>
      <c r="J20" s="38"/>
      <c r="K20" s="38"/>
      <c r="L20" s="38"/>
      <c r="M20" s="38"/>
      <c r="N20" s="38"/>
      <c r="O20" s="38"/>
      <c r="P20" s="38"/>
      <c r="Q20" s="38"/>
      <c r="R20" s="38"/>
      <c r="S20" s="22"/>
      <c r="T20" s="22"/>
      <c r="U20" s="32" t="str">
        <f>_xlfn.IFERROR(INDEX(events,MATCH(U15,events_4,0))," - ")</f>
        <v> - </v>
      </c>
      <c r="V20" s="32"/>
      <c r="W20" s="32"/>
      <c r="X20" s="32"/>
      <c r="Y20" s="32"/>
      <c r="Z20" s="32"/>
      <c r="AA20" s="32"/>
      <c r="AB20" s="32"/>
      <c r="AC20" s="32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8:8" ht="15.7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22"/>
      <c r="T21" s="22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8:8" ht="15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22"/>
      <c r="T22" s="22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8:8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2"/>
      <c r="T23" s="22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8:8" ht="15.75" customHeight="1">
      <c r="A24" s="23">
        <f>A15+1</f>
        <v>44640.0</v>
      </c>
      <c r="B24" s="23"/>
      <c r="C24" s="23"/>
      <c r="D24" s="23"/>
      <c r="E24" s="23"/>
      <c r="F24" s="23"/>
      <c r="G24" s="23"/>
      <c r="H24" s="23"/>
      <c r="I24" s="23"/>
      <c r="J24" s="24"/>
      <c r="K24" s="24"/>
      <c r="L24" s="24"/>
      <c r="M24" s="24"/>
      <c r="N24" s="24"/>
      <c r="O24" s="24"/>
      <c r="P24" s="24"/>
      <c r="Q24" s="24"/>
      <c r="R24" s="24"/>
      <c r="S24" s="22"/>
      <c r="T24" s="22"/>
      <c r="U24" s="23">
        <f>U15+1</f>
        <v>44644.0</v>
      </c>
      <c r="V24" s="23"/>
      <c r="W24" s="23"/>
      <c r="X24" s="23"/>
      <c r="Y24" s="23"/>
      <c r="Z24" s="23"/>
      <c r="AA24" s="23"/>
      <c r="AB24" s="23"/>
      <c r="AC24" s="23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8:8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4"/>
      <c r="K25" s="24"/>
      <c r="L25" s="24"/>
      <c r="M25" s="24"/>
      <c r="N25" s="24"/>
      <c r="O25" s="24"/>
      <c r="P25" s="24"/>
      <c r="Q25" s="24"/>
      <c r="R25" s="24"/>
      <c r="S25" s="22"/>
      <c r="T25" s="22"/>
      <c r="U25" s="23"/>
      <c r="V25" s="23"/>
      <c r="W25" s="23"/>
      <c r="X25" s="23"/>
      <c r="Y25" s="23"/>
      <c r="Z25" s="23"/>
      <c r="AA25" s="23"/>
      <c r="AB25" s="23"/>
      <c r="AC25" s="23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8:8" ht="15.75" customHeight="1">
      <c r="A26" s="32" t="str">
        <f>_xlfn.IFERROR(INDEX(events,MATCH(A24,events_1,0))," - ")</f>
        <v>Vernal equinox (GMT)</v>
      </c>
      <c r="B26" s="32"/>
      <c r="C26" s="32"/>
      <c r="D26" s="32"/>
      <c r="E26" s="32"/>
      <c r="F26" s="32"/>
      <c r="G26" s="32"/>
      <c r="H26" s="32"/>
      <c r="I26" s="32"/>
      <c r="J26" s="24"/>
      <c r="K26" s="24"/>
      <c r="L26" s="24"/>
      <c r="M26" s="24"/>
      <c r="N26" s="24"/>
      <c r="O26" s="24"/>
      <c r="P26" s="24"/>
      <c r="Q26" s="24"/>
      <c r="R26" s="24"/>
      <c r="S26" s="22"/>
      <c r="T26" s="22"/>
      <c r="U26" s="32" t="str">
        <f>_xlfn.IFERROR(INDEX(events,MATCH(U24,events_1,0))," - ")</f>
        <v> - </v>
      </c>
      <c r="V26" s="32"/>
      <c r="W26" s="32"/>
      <c r="X26" s="32"/>
      <c r="Y26" s="32"/>
      <c r="Z26" s="32"/>
      <c r="AA26" s="32"/>
      <c r="AB26" s="32"/>
      <c r="AC26" s="32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8:8" ht="15.75" customHeight="1">
      <c r="A27" s="32" t="str">
        <f>_xlfn.IFERROR(INDEX(events,MATCH(A24,events_2,0))," - ")</f>
        <v> - </v>
      </c>
      <c r="B27" s="32"/>
      <c r="C27" s="32"/>
      <c r="D27" s="32"/>
      <c r="E27" s="32"/>
      <c r="F27" s="32"/>
      <c r="G27" s="32"/>
      <c r="H27" s="32"/>
      <c r="I27" s="32"/>
      <c r="J27" s="24"/>
      <c r="K27" s="24"/>
      <c r="L27" s="24"/>
      <c r="M27" s="24"/>
      <c r="N27" s="24"/>
      <c r="O27" s="24"/>
      <c r="P27" s="24"/>
      <c r="Q27" s="24"/>
      <c r="R27" s="24"/>
      <c r="S27" s="22"/>
      <c r="T27" s="22"/>
      <c r="U27" s="32" t="str">
        <f>_xlfn.IFERROR(INDEX(events,MATCH(U24,events_2,0))," - ")</f>
        <v> - </v>
      </c>
      <c r="V27" s="32"/>
      <c r="W27" s="32"/>
      <c r="X27" s="32"/>
      <c r="Y27" s="32"/>
      <c r="Z27" s="32"/>
      <c r="AA27" s="32"/>
      <c r="AB27" s="32"/>
      <c r="AC27" s="32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8:8" ht="15.75" customHeight="1">
      <c r="A28" s="32" t="str">
        <f>_xlfn.IFERROR(INDEX(events,MATCH(A24,events_3,0))," - ")</f>
        <v> - </v>
      </c>
      <c r="B28" s="32"/>
      <c r="C28" s="32"/>
      <c r="D28" s="32"/>
      <c r="E28" s="32"/>
      <c r="F28" s="32"/>
      <c r="G28" s="32"/>
      <c r="H28" s="32"/>
      <c r="I28" s="32"/>
      <c r="J28" s="24"/>
      <c r="K28" s="24"/>
      <c r="L28" s="24"/>
      <c r="M28" s="24"/>
      <c r="N28" s="24"/>
      <c r="O28" s="24"/>
      <c r="P28" s="24"/>
      <c r="Q28" s="24"/>
      <c r="R28" s="24"/>
      <c r="S28" s="22"/>
      <c r="T28" s="22"/>
      <c r="U28" s="32" t="str">
        <f>_xlfn.IFERROR(INDEX(events,MATCH(U24,events_3,0))," - ")</f>
        <v> - </v>
      </c>
      <c r="V28" s="32"/>
      <c r="W28" s="32"/>
      <c r="X28" s="32"/>
      <c r="Y28" s="32"/>
      <c r="Z28" s="32"/>
      <c r="AA28" s="32"/>
      <c r="AB28" s="32"/>
      <c r="AC28" s="32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8:8" ht="15.75" customHeight="1">
      <c r="A29" s="32" t="str">
        <f>_xlfn.IFERROR(INDEX(events,MATCH(A24,events_4,0))," - ")</f>
        <v> - </v>
      </c>
      <c r="B29" s="32"/>
      <c r="C29" s="32"/>
      <c r="D29" s="32"/>
      <c r="E29" s="32"/>
      <c r="F29" s="32"/>
      <c r="G29" s="32"/>
      <c r="H29" s="32"/>
      <c r="I29" s="32"/>
      <c r="J29" s="24"/>
      <c r="K29" s="24"/>
      <c r="L29" s="24"/>
      <c r="M29" s="24"/>
      <c r="N29" s="24"/>
      <c r="O29" s="24"/>
      <c r="P29" s="24"/>
      <c r="Q29" s="24"/>
      <c r="R29" s="24"/>
      <c r="S29" s="22"/>
      <c r="T29" s="22"/>
      <c r="U29" s="32" t="str">
        <f>_xlfn.IFERROR(INDEX(events,MATCH(U24,events_4,0))," - ")</f>
        <v> - </v>
      </c>
      <c r="V29" s="32"/>
      <c r="W29" s="32"/>
      <c r="X29" s="32"/>
      <c r="Y29" s="32"/>
      <c r="Z29" s="32"/>
      <c r="AA29" s="32"/>
      <c r="AB29" s="32"/>
      <c r="AC29" s="32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8:8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2"/>
      <c r="T30" s="22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8:8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2"/>
      <c r="T31" s="22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8:8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2"/>
      <c r="T32" s="22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8:8" ht="15.75" customHeight="1">
      <c r="A33" s="23">
        <f>A24+1</f>
        <v>44641.0</v>
      </c>
      <c r="B33" s="23"/>
      <c r="C33" s="23"/>
      <c r="D33" s="23"/>
      <c r="E33" s="23"/>
      <c r="F33" s="23"/>
      <c r="G33" s="23"/>
      <c r="H33" s="23"/>
      <c r="I33" s="23"/>
      <c r="J33" s="24"/>
      <c r="K33" s="24"/>
      <c r="L33" s="24"/>
      <c r="M33" s="24"/>
      <c r="N33" s="24"/>
      <c r="O33" s="24"/>
      <c r="P33" s="24"/>
      <c r="Q33" s="24"/>
      <c r="R33" s="24"/>
      <c r="S33" s="22"/>
      <c r="T33" s="22"/>
      <c r="U33" s="37">
        <f>U24+1</f>
        <v>44645.0</v>
      </c>
      <c r="V33" s="37"/>
      <c r="W33" s="37"/>
      <c r="X33" s="37"/>
      <c r="Y33" s="37"/>
      <c r="Z33" s="37"/>
      <c r="AA33" s="37"/>
      <c r="AB33" s="37"/>
      <c r="AC33" s="37"/>
      <c r="AD33" s="38"/>
      <c r="AE33" s="38"/>
      <c r="AF33" s="38"/>
      <c r="AG33" s="38"/>
      <c r="AH33" s="38"/>
      <c r="AI33" s="38"/>
      <c r="AJ33" s="38"/>
      <c r="AK33" s="38"/>
      <c r="AL33" s="38"/>
    </row>
    <row r="34" spans="8:8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4"/>
      <c r="K34" s="24"/>
      <c r="L34" s="24"/>
      <c r="M34" s="24"/>
      <c r="N34" s="24"/>
      <c r="O34" s="24"/>
      <c r="P34" s="24"/>
      <c r="Q34" s="24"/>
      <c r="R34" s="24"/>
      <c r="S34" s="22"/>
      <c r="T34" s="22"/>
      <c r="U34" s="37"/>
      <c r="V34" s="37"/>
      <c r="W34" s="37"/>
      <c r="X34" s="37"/>
      <c r="Y34" s="37"/>
      <c r="Z34" s="37"/>
      <c r="AA34" s="37"/>
      <c r="AB34" s="37"/>
      <c r="AC34" s="37"/>
      <c r="AD34" s="38"/>
      <c r="AE34" s="38"/>
      <c r="AF34" s="38"/>
      <c r="AG34" s="38"/>
      <c r="AH34" s="38"/>
      <c r="AI34" s="38"/>
      <c r="AJ34" s="38"/>
      <c r="AK34" s="38"/>
      <c r="AL34" s="38"/>
    </row>
    <row r="35" spans="8:8" ht="15.75" customHeight="1">
      <c r="A35" s="32" t="str">
        <f>_xlfn.IFERROR(INDEX(events,MATCH(A33,events_1,0))," - ")</f>
        <v> - </v>
      </c>
      <c r="B35" s="32"/>
      <c r="C35" s="32"/>
      <c r="D35" s="32"/>
      <c r="E35" s="32"/>
      <c r="F35" s="32"/>
      <c r="G35" s="32"/>
      <c r="H35" s="32"/>
      <c r="I35" s="32"/>
      <c r="J35" s="24"/>
      <c r="K35" s="24"/>
      <c r="L35" s="24"/>
      <c r="M35" s="24"/>
      <c r="N35" s="24"/>
      <c r="O35" s="24"/>
      <c r="P35" s="24"/>
      <c r="Q35" s="24"/>
      <c r="R35" s="24"/>
      <c r="S35" s="22"/>
      <c r="T35" s="22"/>
      <c r="U35" s="39" t="str">
        <f>_xlfn.IFERROR(INDEX(events,MATCH(U33,events_1,0))," - ")</f>
        <v> - </v>
      </c>
      <c r="V35" s="39"/>
      <c r="W35" s="39"/>
      <c r="X35" s="39"/>
      <c r="Y35" s="39"/>
      <c r="Z35" s="39"/>
      <c r="AA35" s="39"/>
      <c r="AB35" s="39"/>
      <c r="AC35" s="39"/>
      <c r="AD35" s="38"/>
      <c r="AE35" s="38"/>
      <c r="AF35" s="38"/>
      <c r="AG35" s="38"/>
      <c r="AH35" s="38"/>
      <c r="AI35" s="38"/>
      <c r="AJ35" s="38"/>
      <c r="AK35" s="38"/>
      <c r="AL35" s="38"/>
    </row>
    <row r="36" spans="8:8" ht="15.75" customHeight="1">
      <c r="A36" s="32" t="str">
        <f>_xlfn.IFERROR(INDEX(events,MATCH(A33,events_2,0))," - ")</f>
        <v> - </v>
      </c>
      <c r="B36" s="32"/>
      <c r="C36" s="32"/>
      <c r="D36" s="32"/>
      <c r="E36" s="32"/>
      <c r="F36" s="32"/>
      <c r="G36" s="32"/>
      <c r="H36" s="32"/>
      <c r="I36" s="32"/>
      <c r="J36" s="24"/>
      <c r="K36" s="24"/>
      <c r="L36" s="24"/>
      <c r="M36" s="24"/>
      <c r="N36" s="24"/>
      <c r="O36" s="24"/>
      <c r="P36" s="24"/>
      <c r="Q36" s="24"/>
      <c r="R36" s="24"/>
      <c r="S36" s="22"/>
      <c r="T36" s="22"/>
      <c r="U36" s="39" t="str">
        <f>_xlfn.IFERROR(INDEX(events,MATCH(U33,events_2,0))," - ")</f>
        <v> - </v>
      </c>
      <c r="V36" s="39"/>
      <c r="W36" s="39"/>
      <c r="X36" s="39"/>
      <c r="Y36" s="39"/>
      <c r="Z36" s="39"/>
      <c r="AA36" s="39"/>
      <c r="AB36" s="39"/>
      <c r="AC36" s="39"/>
      <c r="AD36" s="38"/>
      <c r="AE36" s="38"/>
      <c r="AF36" s="38"/>
      <c r="AG36" s="38"/>
      <c r="AH36" s="38"/>
      <c r="AI36" s="38"/>
      <c r="AJ36" s="38"/>
      <c r="AK36" s="38"/>
      <c r="AL36" s="38"/>
    </row>
    <row r="37" spans="8:8" ht="15.75" customHeight="1">
      <c r="A37" s="32" t="str">
        <f>_xlfn.IFERROR(INDEX(events,MATCH(A33,events_3,0))," - ")</f>
        <v> - </v>
      </c>
      <c r="B37" s="32"/>
      <c r="C37" s="32"/>
      <c r="D37" s="32"/>
      <c r="E37" s="32"/>
      <c r="F37" s="32"/>
      <c r="G37" s="32"/>
      <c r="H37" s="32"/>
      <c r="I37" s="32"/>
      <c r="J37" s="24"/>
      <c r="K37" s="24"/>
      <c r="L37" s="24"/>
      <c r="M37" s="24"/>
      <c r="N37" s="24"/>
      <c r="O37" s="24"/>
      <c r="P37" s="24"/>
      <c r="Q37" s="24"/>
      <c r="R37" s="24"/>
      <c r="S37" s="22"/>
      <c r="T37" s="22"/>
      <c r="U37" s="39" t="str">
        <f>_xlfn.IFERROR(INDEX(events,MATCH(U33,events_3,0))," - ")</f>
        <v> - </v>
      </c>
      <c r="V37" s="39"/>
      <c r="W37" s="39"/>
      <c r="X37" s="39"/>
      <c r="Y37" s="39"/>
      <c r="Z37" s="39"/>
      <c r="AA37" s="39"/>
      <c r="AB37" s="39"/>
      <c r="AC37" s="39"/>
      <c r="AD37" s="38"/>
      <c r="AE37" s="38"/>
      <c r="AF37" s="38"/>
      <c r="AG37" s="38"/>
      <c r="AH37" s="38"/>
      <c r="AI37" s="38"/>
      <c r="AJ37" s="38"/>
      <c r="AK37" s="38"/>
      <c r="AL37" s="38"/>
    </row>
    <row r="38" spans="8:8" ht="15.75" customHeight="1">
      <c r="A38" s="32" t="str">
        <f>_xlfn.IFERROR(INDEX(events,MATCH(A33,events_4,0))," - ")</f>
        <v> - </v>
      </c>
      <c r="B38" s="32"/>
      <c r="C38" s="32"/>
      <c r="D38" s="32"/>
      <c r="E38" s="32"/>
      <c r="F38" s="32"/>
      <c r="G38" s="32"/>
      <c r="H38" s="32"/>
      <c r="I38" s="32"/>
      <c r="J38" s="24"/>
      <c r="K38" s="24"/>
      <c r="L38" s="24"/>
      <c r="M38" s="24"/>
      <c r="N38" s="24"/>
      <c r="O38" s="24"/>
      <c r="P38" s="24"/>
      <c r="Q38" s="24"/>
      <c r="R38" s="24"/>
      <c r="S38" s="22"/>
      <c r="T38" s="22"/>
      <c r="U38" s="39" t="str">
        <f>_xlfn.IFERROR(INDEX(events,MATCH(U33,events_4,0))," - ")</f>
        <v> - </v>
      </c>
      <c r="V38" s="39"/>
      <c r="W38" s="39"/>
      <c r="X38" s="39"/>
      <c r="Y38" s="39"/>
      <c r="Z38" s="39"/>
      <c r="AA38" s="39"/>
      <c r="AB38" s="39"/>
      <c r="AC38" s="39"/>
      <c r="AD38" s="38"/>
      <c r="AE38" s="38"/>
      <c r="AF38" s="38"/>
      <c r="AG38" s="38"/>
      <c r="AH38" s="38"/>
      <c r="AI38" s="38"/>
      <c r="AJ38" s="38"/>
      <c r="AK38" s="38"/>
      <c r="AL38" s="38"/>
    </row>
    <row r="39" spans="8:8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2"/>
      <c r="T39" s="22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40" spans="8:8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2"/>
      <c r="T40" s="22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</row>
  </sheetData>
  <mergeCells count="45">
    <mergeCell ref="A38:I38"/>
    <mergeCell ref="U36:AC36"/>
    <mergeCell ref="A33:I34"/>
    <mergeCell ref="U37:AC37"/>
    <mergeCell ref="U35:AC35"/>
    <mergeCell ref="A2:I2"/>
    <mergeCell ref="U8:AC8"/>
    <mergeCell ref="A20:I20"/>
    <mergeCell ref="U18:AC18"/>
    <mergeCell ref="D4:I4"/>
    <mergeCell ref="M4:N4"/>
    <mergeCell ref="O8:R9"/>
    <mergeCell ref="J8:M9"/>
    <mergeCell ref="U6:AC7"/>
    <mergeCell ref="A27:I27"/>
    <mergeCell ref="U9:AC9"/>
    <mergeCell ref="A6:G6"/>
    <mergeCell ref="U27:AC27"/>
    <mergeCell ref="N8:N9"/>
    <mergeCell ref="A18:I18"/>
    <mergeCell ref="A28:I28"/>
    <mergeCell ref="A19:I19"/>
    <mergeCell ref="U28:AC28"/>
    <mergeCell ref="A29:I29"/>
    <mergeCell ref="U11:AC11"/>
    <mergeCell ref="A15:I16"/>
    <mergeCell ref="U15:AC16"/>
    <mergeCell ref="A17:I17"/>
    <mergeCell ref="U17:AC17"/>
    <mergeCell ref="U29:AC29"/>
    <mergeCell ref="A26:I26"/>
    <mergeCell ref="U20:AC20"/>
    <mergeCell ref="U26:AC26"/>
    <mergeCell ref="A24:I25"/>
    <mergeCell ref="U24:AC25"/>
    <mergeCell ref="U10:AC10"/>
    <mergeCell ref="AF1:AL1"/>
    <mergeCell ref="U19:AC19"/>
    <mergeCell ref="J6:R7"/>
    <mergeCell ref="AN1:AN4"/>
    <mergeCell ref="U33:AC34"/>
    <mergeCell ref="A37:I37"/>
    <mergeCell ref="U38:AC38"/>
    <mergeCell ref="A35:I35"/>
    <mergeCell ref="A36:I36"/>
  </mergeCells>
  <conditionalFormatting sqref="A8:G13">
    <cfRule type="expression" priority="1" dxfId="33">
      <formula>MONTH(A8)&lt;&gt;MONTH($A$6)</formula>
    </cfRule>
    <cfRule type="cellIs" operator="between" priority="2" dxfId="34">
      <formula>$J$8</formula>
      <formula>$O$8</formula>
    </cfRule>
    <cfRule type="expression" priority="3" stopIfTrue="1" dxfId="35">
      <formula>AND(NOT(A8=""),NOT(ISERROR(MATCH(A8,events_1,0))))</formula>
    </cfRule>
  </conditionalFormatting>
  <printOptions horizontalCentered="1"/>
  <pageMargins left="0.5" right="0.5" top="0.5" bottom="0.5" header="0.3" footer="0.3"/>
  <pageSetup paperSize="9" fitToWidth="0" fitToHeight="0" orientation="landscape"/>
  <headerFooter>
    <oddFooter>&amp;L&amp;8&amp;K01+046© 2021 Vertex42 LLC&amp;R&amp;8&amp;K01+046https://www.vertex42.com/calendars/weekly-planner.html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AO40"/>
  <sheetViews>
    <sheetView workbookViewId="0" showGridLines="0">
      <selection activeCell="AJ3" sqref="AF1:AL3"/>
    </sheetView>
  </sheetViews>
  <sheetFormatPr defaultRowHeight="12.75" defaultColWidth="9"/>
  <cols>
    <col min="1" max="18" customWidth="1" width="3.4257812" style="1"/>
    <col min="19" max="20" customWidth="1" width="2.8554688" style="1"/>
    <col min="21" max="38" customWidth="1" width="3.4257812" style="1"/>
    <col min="39" max="39" customWidth="1" width="3.7109375" style="1"/>
    <col min="40" max="40" customWidth="1" width="41.85547" style="1"/>
    <col min="41" max="16384" customWidth="0" width="9.140625" style="1"/>
  </cols>
  <sheetData>
    <row r="1" spans="8:8" ht="24.75" customHeight="1">
      <c r="A1" s="2" t="s">
        <v>94</v>
      </c>
      <c r="B1" s="3"/>
      <c r="C1" s="3"/>
      <c r="D1" s="3"/>
      <c r="E1" s="3"/>
      <c r="F1" s="3"/>
      <c r="G1" s="3"/>
      <c r="H1" s="3"/>
      <c r="I1" s="3"/>
      <c r="J1" s="4"/>
      <c r="K1" s="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6"/>
      <c r="AG1" s="6"/>
      <c r="AH1" s="6"/>
      <c r="AI1" s="6"/>
      <c r="AJ1" s="6"/>
      <c r="AK1" s="6"/>
      <c r="AL1" s="6"/>
      <c r="AN1" s="7" t="s">
        <v>95</v>
      </c>
    </row>
    <row r="2" spans="8:8">
      <c r="A2" s="8"/>
      <c r="B2" s="8"/>
      <c r="C2" s="8"/>
      <c r="D2" s="8"/>
      <c r="E2" s="8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10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11"/>
      <c r="AN2" s="7"/>
    </row>
    <row r="3" spans="8:8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N3" s="7"/>
    </row>
    <row r="4" spans="8:8">
      <c r="A4" s="9"/>
      <c r="B4" s="9"/>
      <c r="C4" s="12" t="s">
        <v>74</v>
      </c>
      <c r="D4" s="13">
        <f t="array" ref="D4">Week1!$D$4+7*(MID(CELL("filename",A1),FIND("]",CELL("filename",A1))+1,255)-1)</f>
        <v>44646.0</v>
      </c>
      <c r="E4" s="14"/>
      <c r="F4" s="14"/>
      <c r="G4" s="14"/>
      <c r="H4" s="14"/>
      <c r="I4" s="15"/>
      <c r="J4" s="9"/>
      <c r="K4" s="9"/>
      <c r="L4" s="12" t="s">
        <v>75</v>
      </c>
      <c r="M4" s="16">
        <v>1.0</v>
      </c>
      <c r="N4" s="17"/>
      <c r="O4" s="18" t="s">
        <v>80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N4" s="7"/>
    </row>
    <row r="5" spans="8:8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8:8" ht="15.75" customHeight="1">
      <c r="A6" s="20">
        <f>DATE(YEAR(J8),MONTH(J8),1)</f>
        <v>44621.0</v>
      </c>
      <c r="B6" s="20"/>
      <c r="C6" s="20"/>
      <c r="D6" s="20"/>
      <c r="E6" s="20"/>
      <c r="F6" s="20"/>
      <c r="G6" s="20"/>
      <c r="J6" s="21" t="s">
        <v>93</v>
      </c>
      <c r="K6" s="21"/>
      <c r="L6" s="21"/>
      <c r="M6" s="21"/>
      <c r="N6" s="21"/>
      <c r="O6" s="21"/>
      <c r="P6" s="21"/>
      <c r="Q6" s="21"/>
      <c r="R6" s="21"/>
      <c r="S6" s="22"/>
      <c r="T6" s="22"/>
      <c r="U6" s="23">
        <f>A33+1</f>
        <v>44649.0</v>
      </c>
      <c r="V6" s="23"/>
      <c r="W6" s="23"/>
      <c r="X6" s="23"/>
      <c r="Y6" s="23"/>
      <c r="Z6" s="23"/>
      <c r="AA6" s="23"/>
      <c r="AB6" s="23"/>
      <c r="AC6" s="23"/>
      <c r="AD6" s="24"/>
      <c r="AE6" s="24"/>
      <c r="AF6" s="24"/>
      <c r="AG6" s="24"/>
      <c r="AH6" s="24"/>
      <c r="AI6" s="24"/>
      <c r="AJ6" s="24"/>
      <c r="AK6" s="24"/>
      <c r="AL6" s="24"/>
      <c r="AN6" s="25"/>
    </row>
    <row r="7" spans="8:8" ht="15.75" customHeight="1">
      <c r="A7" s="26" t="str">
        <f>CHOOSE(1+MOD($M$4+1-2,7),"Su","M","Tu","W","Th","F","Sa")</f>
        <v>Su</v>
      </c>
      <c r="B7" s="26" t="str">
        <f>CHOOSE(1+MOD($M$4+2-2,7),"Su","M","Tu","W","Th","F","Sa")</f>
        <v>M</v>
      </c>
      <c r="C7" s="26" t="str">
        <f>CHOOSE(1+MOD($M$4+3-2,7),"Su","M","Tu","W","Th","F","Sa")</f>
        <v>Tu</v>
      </c>
      <c r="D7" s="26" t="str">
        <f>CHOOSE(1+MOD($M$4+4-2,7),"Su","M","Tu","W","Th","F","Sa")</f>
        <v>W</v>
      </c>
      <c r="E7" s="26" t="str">
        <f>CHOOSE(1+MOD($M$4+5-2,7),"Su","M","Tu","W","Th","F","Sa")</f>
        <v>Th</v>
      </c>
      <c r="F7" s="26" t="str">
        <f>CHOOSE(1+MOD($M$4+6-2,7),"Su","M","Tu","W","Th","F","Sa")</f>
        <v>F</v>
      </c>
      <c r="G7" s="26" t="str">
        <f>CHOOSE(1+MOD($M$4+7-2,7),"Su","M","Tu","W","Th","F","Sa")</f>
        <v>Sa</v>
      </c>
      <c r="J7" s="27"/>
      <c r="K7" s="27"/>
      <c r="L7" s="27"/>
      <c r="M7" s="27"/>
      <c r="N7" s="27"/>
      <c r="O7" s="27"/>
      <c r="P7" s="27"/>
      <c r="Q7" s="27"/>
      <c r="R7" s="27"/>
      <c r="S7" s="22"/>
      <c r="T7" s="22"/>
      <c r="U7" s="23"/>
      <c r="V7" s="23"/>
      <c r="W7" s="23"/>
      <c r="X7" s="23"/>
      <c r="Y7" s="23"/>
      <c r="Z7" s="23"/>
      <c r="AA7" s="23"/>
      <c r="AB7" s="23"/>
      <c r="AC7" s="23"/>
      <c r="AD7" s="24"/>
      <c r="AE7" s="24"/>
      <c r="AF7" s="24"/>
      <c r="AG7" s="24"/>
      <c r="AH7" s="24"/>
      <c r="AI7" s="24"/>
      <c r="AJ7" s="24"/>
      <c r="AK7" s="24"/>
      <c r="AL7" s="24"/>
      <c r="AN7" s="25"/>
    </row>
    <row r="8" spans="8:8" ht="15.75" customHeight="1">
      <c r="A8" s="28">
        <f>$A$6-(WEEKDAY($A$6,1)-($M$4-1))-IF((WEEKDAY($A$6,1)-($M$4-1))&lt;=0,7,0)+1</f>
        <v>44619.0</v>
      </c>
      <c r="B8" s="28">
        <f t="shared" si="0" ref="B8:B13">A8+1</f>
        <v>44620.0</v>
      </c>
      <c r="C8" s="28">
        <f t="shared" si="1" ref="C8:G13">B8+1</f>
        <v>44621.0</v>
      </c>
      <c r="D8" s="28">
        <f t="shared" si="1"/>
        <v>44622.0</v>
      </c>
      <c r="E8" s="28">
        <f t="shared" si="1"/>
        <v>44623.0</v>
      </c>
      <c r="F8" s="28">
        <f t="shared" si="1"/>
        <v>44624.0</v>
      </c>
      <c r="G8" s="28">
        <f t="shared" si="1"/>
        <v>44625.0</v>
      </c>
      <c r="J8" s="29">
        <f>D4</f>
        <v>44646.0</v>
      </c>
      <c r="K8" s="29"/>
      <c r="L8" s="29"/>
      <c r="M8" s="29"/>
      <c r="N8" s="30" t="s">
        <v>92</v>
      </c>
      <c r="O8" s="29">
        <f>J8+6</f>
        <v>44652.0</v>
      </c>
      <c r="P8" s="29"/>
      <c r="Q8" s="29"/>
      <c r="R8" s="29"/>
      <c r="S8" s="31"/>
      <c r="T8" s="22"/>
      <c r="U8" s="32" t="str">
        <f>_xlfn.IFERROR(INDEX(events,MATCH(U6,events_1,0))," - ")</f>
        <v> - </v>
      </c>
      <c r="V8" s="32"/>
      <c r="W8" s="32"/>
      <c r="X8" s="32"/>
      <c r="Y8" s="32"/>
      <c r="Z8" s="32"/>
      <c r="AA8" s="32"/>
      <c r="AB8" s="32"/>
      <c r="AC8" s="32"/>
      <c r="AD8" s="24"/>
      <c r="AE8" s="24"/>
      <c r="AF8" s="24"/>
      <c r="AG8" s="24"/>
      <c r="AH8" s="24"/>
      <c r="AI8" s="24"/>
      <c r="AJ8" s="24"/>
      <c r="AK8" s="24"/>
      <c r="AL8" s="24"/>
      <c r="AN8" s="25"/>
    </row>
    <row r="9" spans="8:8" ht="15.75" customHeight="1">
      <c r="A9" s="28">
        <f>G8+1</f>
        <v>44626.0</v>
      </c>
      <c r="B9" s="28">
        <f t="shared" si="0"/>
        <v>44627.0</v>
      </c>
      <c r="C9" s="28">
        <f t="shared" si="1"/>
        <v>44628.0</v>
      </c>
      <c r="D9" s="28">
        <f t="shared" si="1"/>
        <v>44629.0</v>
      </c>
      <c r="E9" s="28">
        <f t="shared" si="1"/>
        <v>44630.0</v>
      </c>
      <c r="F9" s="28">
        <f t="shared" si="1"/>
        <v>44631.0</v>
      </c>
      <c r="G9" s="28">
        <f t="shared" si="1"/>
        <v>44632.0</v>
      </c>
      <c r="J9" s="33"/>
      <c r="K9" s="33"/>
      <c r="L9" s="33"/>
      <c r="M9" s="33"/>
      <c r="N9" s="34"/>
      <c r="O9" s="33"/>
      <c r="P9" s="33"/>
      <c r="Q9" s="33"/>
      <c r="R9" s="33"/>
      <c r="S9" s="22"/>
      <c r="T9" s="22"/>
      <c r="U9" s="32" t="str">
        <f>_xlfn.IFERROR(INDEX(events,MATCH(U6,events_2,0))," - ")</f>
        <v> - </v>
      </c>
      <c r="V9" s="32"/>
      <c r="W9" s="32"/>
      <c r="X9" s="32"/>
      <c r="Y9" s="32"/>
      <c r="Z9" s="32"/>
      <c r="AA9" s="32"/>
      <c r="AB9" s="32"/>
      <c r="AC9" s="32"/>
      <c r="AD9" s="24"/>
      <c r="AE9" s="24"/>
      <c r="AF9" s="24"/>
      <c r="AG9" s="24"/>
      <c r="AH9" s="24"/>
      <c r="AI9" s="24"/>
      <c r="AJ9" s="24"/>
      <c r="AK9" s="24"/>
      <c r="AL9" s="24"/>
      <c r="AN9" s="25"/>
    </row>
    <row r="10" spans="8:8" ht="15.75" customHeight="1">
      <c r="A10" s="28">
        <f>G9+1</f>
        <v>44633.0</v>
      </c>
      <c r="B10" s="28">
        <f t="shared" si="0"/>
        <v>44634.0</v>
      </c>
      <c r="C10" s="28">
        <f t="shared" si="1"/>
        <v>44635.0</v>
      </c>
      <c r="D10" s="28">
        <f t="shared" si="1"/>
        <v>44636.0</v>
      </c>
      <c r="E10" s="28">
        <f t="shared" si="1"/>
        <v>44637.0</v>
      </c>
      <c r="F10" s="28">
        <f t="shared" si="1"/>
        <v>44638.0</v>
      </c>
      <c r="G10" s="28">
        <f t="shared" si="1"/>
        <v>44639.0</v>
      </c>
      <c r="J10" s="22"/>
      <c r="K10" s="22"/>
      <c r="L10" s="22"/>
      <c r="M10" s="22"/>
      <c r="N10" s="22"/>
      <c r="O10" s="22"/>
      <c r="P10" s="22"/>
      <c r="Q10" s="22"/>
      <c r="R10" s="35"/>
      <c r="S10" s="22"/>
      <c r="T10" s="22"/>
      <c r="U10" s="32" t="str">
        <f>_xlfn.IFERROR(INDEX(events,MATCH(U6,events_3,0))," - ")</f>
        <v> - </v>
      </c>
      <c r="V10" s="32"/>
      <c r="W10" s="32"/>
      <c r="X10" s="32"/>
      <c r="Y10" s="32"/>
      <c r="Z10" s="32"/>
      <c r="AA10" s="32"/>
      <c r="AB10" s="32"/>
      <c r="AC10" s="32"/>
      <c r="AD10" s="24"/>
      <c r="AE10" s="24"/>
      <c r="AF10" s="24"/>
      <c r="AG10" s="24"/>
      <c r="AH10" s="24"/>
      <c r="AI10" s="24"/>
      <c r="AJ10" s="24"/>
      <c r="AK10" s="24"/>
      <c r="AL10" s="24"/>
    </row>
    <row r="11" spans="8:8" ht="15.75" customHeight="1">
      <c r="A11" s="28">
        <f>G10+1</f>
        <v>44640.0</v>
      </c>
      <c r="B11" s="28">
        <f t="shared" si="0"/>
        <v>44641.0</v>
      </c>
      <c r="C11" s="28">
        <f t="shared" si="1"/>
        <v>44642.0</v>
      </c>
      <c r="D11" s="28">
        <f t="shared" si="1"/>
        <v>44643.0</v>
      </c>
      <c r="E11" s="28">
        <f t="shared" si="1"/>
        <v>44644.0</v>
      </c>
      <c r="F11" s="28">
        <f t="shared" si="1"/>
        <v>44645.0</v>
      </c>
      <c r="G11" s="28">
        <f t="shared" si="1"/>
        <v>44646.0</v>
      </c>
      <c r="J11" s="36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32" t="str">
        <f>_xlfn.IFERROR(INDEX(events,MATCH(U6,events_4,0))," - ")</f>
        <v> - </v>
      </c>
      <c r="V11" s="32"/>
      <c r="W11" s="32"/>
      <c r="X11" s="32"/>
      <c r="Y11" s="32"/>
      <c r="Z11" s="32"/>
      <c r="AA11" s="32"/>
      <c r="AB11" s="32"/>
      <c r="AC11" s="32"/>
      <c r="AD11" s="24"/>
      <c r="AE11" s="24"/>
      <c r="AF11" s="24"/>
      <c r="AG11" s="24"/>
      <c r="AH11" s="24"/>
      <c r="AI11" s="24"/>
      <c r="AJ11" s="24"/>
      <c r="AK11" s="24"/>
      <c r="AL11" s="24"/>
    </row>
    <row r="12" spans="8:8" ht="15.75" customHeight="1">
      <c r="A12" s="28">
        <f>G11+1</f>
        <v>44647.0</v>
      </c>
      <c r="B12" s="28">
        <f t="shared" si="0"/>
        <v>44648.0</v>
      </c>
      <c r="C12" s="28">
        <f t="shared" si="1"/>
        <v>44649.0</v>
      </c>
      <c r="D12" s="28">
        <f t="shared" si="1"/>
        <v>44650.0</v>
      </c>
      <c r="E12" s="28">
        <f t="shared" si="1"/>
        <v>44651.0</v>
      </c>
      <c r="F12" s="28">
        <f t="shared" si="1"/>
        <v>44652.0</v>
      </c>
      <c r="G12" s="28">
        <f t="shared" si="1"/>
        <v>44653.0</v>
      </c>
      <c r="H12" s="22"/>
      <c r="I12" s="22"/>
      <c r="J12" s="22"/>
      <c r="K12" s="22"/>
      <c r="S12" s="22"/>
      <c r="T12" s="22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</row>
    <row r="13" spans="8:8" ht="15.75" customHeight="1">
      <c r="A13" s="28">
        <f>G12+1</f>
        <v>44654.0</v>
      </c>
      <c r="B13" s="28">
        <f t="shared" si="0"/>
        <v>44655.0</v>
      </c>
      <c r="C13" s="28">
        <f t="shared" si="1"/>
        <v>44656.0</v>
      </c>
      <c r="D13" s="28">
        <f t="shared" si="1"/>
        <v>44657.0</v>
      </c>
      <c r="E13" s="28">
        <f t="shared" si="1"/>
        <v>44658.0</v>
      </c>
      <c r="F13" s="28">
        <f t="shared" si="1"/>
        <v>44659.0</v>
      </c>
      <c r="G13" s="28">
        <f t="shared" si="1"/>
        <v>44660.0</v>
      </c>
      <c r="H13" s="22"/>
      <c r="I13" s="22"/>
      <c r="J13" s="22"/>
      <c r="K13" s="22"/>
      <c r="S13" s="22"/>
      <c r="T13" s="22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</row>
    <row r="14" spans="8:8" ht="15.75" customHeight="1"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</row>
    <row r="15" spans="8:8" ht="15.75" customHeight="1">
      <c r="A15" s="37">
        <f>J8</f>
        <v>44646.0</v>
      </c>
      <c r="B15" s="37"/>
      <c r="C15" s="37"/>
      <c r="D15" s="37"/>
      <c r="E15" s="37"/>
      <c r="F15" s="37"/>
      <c r="G15" s="37"/>
      <c r="H15" s="37"/>
      <c r="I15" s="37"/>
      <c r="J15" s="38"/>
      <c r="K15" s="38"/>
      <c r="L15" s="38"/>
      <c r="M15" s="38"/>
      <c r="N15" s="38"/>
      <c r="O15" s="38"/>
      <c r="P15" s="38"/>
      <c r="Q15" s="38"/>
      <c r="R15" s="38"/>
      <c r="S15" s="22"/>
      <c r="T15" s="22"/>
      <c r="U15" s="23">
        <f>U6+1</f>
        <v>44650.0</v>
      </c>
      <c r="V15" s="23"/>
      <c r="W15" s="23"/>
      <c r="X15" s="23"/>
      <c r="Y15" s="23"/>
      <c r="Z15" s="23"/>
      <c r="AA15" s="23"/>
      <c r="AB15" s="23"/>
      <c r="AC15" s="23"/>
      <c r="AD15" s="24"/>
      <c r="AE15" s="24"/>
      <c r="AF15" s="24"/>
      <c r="AG15" s="24"/>
      <c r="AH15" s="24"/>
      <c r="AI15" s="24"/>
      <c r="AJ15" s="24"/>
      <c r="AK15" s="24"/>
      <c r="AL15" s="24"/>
    </row>
    <row r="16" spans="8:8" ht="15.75" customHeight="1">
      <c r="A16" s="37"/>
      <c r="B16" s="37"/>
      <c r="C16" s="37"/>
      <c r="D16" s="37"/>
      <c r="E16" s="37"/>
      <c r="F16" s="37"/>
      <c r="G16" s="37"/>
      <c r="H16" s="37"/>
      <c r="I16" s="37"/>
      <c r="J16" s="38"/>
      <c r="K16" s="38"/>
      <c r="L16" s="38"/>
      <c r="M16" s="38"/>
      <c r="N16" s="38"/>
      <c r="O16" s="38"/>
      <c r="P16" s="38"/>
      <c r="Q16" s="38"/>
      <c r="R16" s="38"/>
      <c r="S16" s="22"/>
      <c r="T16" s="22"/>
      <c r="U16" s="23"/>
      <c r="V16" s="23"/>
      <c r="W16" s="23"/>
      <c r="X16" s="23"/>
      <c r="Y16" s="23"/>
      <c r="Z16" s="23"/>
      <c r="AA16" s="23"/>
      <c r="AB16" s="23"/>
      <c r="AC16" s="23"/>
      <c r="AD16" s="24"/>
      <c r="AE16" s="24"/>
      <c r="AF16" s="24"/>
      <c r="AG16" s="24"/>
      <c r="AH16" s="24"/>
      <c r="AI16" s="24"/>
      <c r="AJ16" s="24"/>
      <c r="AK16" s="24"/>
      <c r="AL16" s="24"/>
    </row>
    <row r="17" spans="8:8" ht="15.75" customHeight="1">
      <c r="A17" s="39" t="str">
        <f>_xlfn.IFERROR(INDEX(events,MATCH(A15,events_1,0))," - ")</f>
        <v> - </v>
      </c>
      <c r="B17" s="39"/>
      <c r="C17" s="39"/>
      <c r="D17" s="39"/>
      <c r="E17" s="39"/>
      <c r="F17" s="39"/>
      <c r="G17" s="39"/>
      <c r="H17" s="39"/>
      <c r="I17" s="39"/>
      <c r="J17" s="38"/>
      <c r="K17" s="38"/>
      <c r="L17" s="38"/>
      <c r="M17" s="38"/>
      <c r="N17" s="38"/>
      <c r="O17" s="38"/>
      <c r="P17" s="38"/>
      <c r="Q17" s="38"/>
      <c r="R17" s="38"/>
      <c r="S17" s="22"/>
      <c r="T17" s="22"/>
      <c r="U17" s="32" t="str">
        <f>_xlfn.IFERROR(INDEX(events,MATCH(U15,events_1,0))," - ")</f>
        <v> - </v>
      </c>
      <c r="V17" s="32"/>
      <c r="W17" s="32"/>
      <c r="X17" s="32"/>
      <c r="Y17" s="32"/>
      <c r="Z17" s="32"/>
      <c r="AA17" s="32"/>
      <c r="AB17" s="32"/>
      <c r="AC17" s="32"/>
      <c r="AD17" s="24"/>
      <c r="AE17" s="24"/>
      <c r="AF17" s="24"/>
      <c r="AG17" s="24"/>
      <c r="AH17" s="24"/>
      <c r="AI17" s="24"/>
      <c r="AJ17" s="24"/>
      <c r="AK17" s="24"/>
      <c r="AL17" s="24"/>
    </row>
    <row r="18" spans="8:8" ht="15.75" customHeight="1">
      <c r="A18" s="39" t="str">
        <f>_xlfn.IFERROR(INDEX(events,MATCH(A15,events_2,0))," - ")</f>
        <v> - </v>
      </c>
      <c r="B18" s="39"/>
      <c r="C18" s="39"/>
      <c r="D18" s="39"/>
      <c r="E18" s="39"/>
      <c r="F18" s="39"/>
      <c r="G18" s="39"/>
      <c r="H18" s="39"/>
      <c r="I18" s="39"/>
      <c r="J18" s="38"/>
      <c r="K18" s="38"/>
      <c r="L18" s="38"/>
      <c r="M18" s="38"/>
      <c r="N18" s="38"/>
      <c r="O18" s="38"/>
      <c r="P18" s="38"/>
      <c r="Q18" s="38"/>
      <c r="R18" s="38"/>
      <c r="S18" s="22"/>
      <c r="T18" s="22"/>
      <c r="U18" s="32" t="str">
        <f>_xlfn.IFERROR(INDEX(events,MATCH(U15,events_2,0))," - ")</f>
        <v> - </v>
      </c>
      <c r="V18" s="32"/>
      <c r="W18" s="32"/>
      <c r="X18" s="32"/>
      <c r="Y18" s="32"/>
      <c r="Z18" s="32"/>
      <c r="AA18" s="32"/>
      <c r="AB18" s="32"/>
      <c r="AC18" s="32"/>
      <c r="AD18" s="24"/>
      <c r="AE18" s="24"/>
      <c r="AF18" s="24"/>
      <c r="AG18" s="24"/>
      <c r="AH18" s="24"/>
      <c r="AI18" s="24"/>
      <c r="AJ18" s="24"/>
      <c r="AK18" s="24"/>
      <c r="AL18" s="24"/>
    </row>
    <row r="19" spans="8:8" ht="15.75" customHeight="1">
      <c r="A19" s="39" t="str">
        <f>_xlfn.IFERROR(INDEX(events,MATCH(A15,events_3,0))," - ")</f>
        <v> - </v>
      </c>
      <c r="B19" s="39"/>
      <c r="C19" s="39"/>
      <c r="D19" s="39"/>
      <c r="E19" s="39"/>
      <c r="F19" s="39"/>
      <c r="G19" s="39"/>
      <c r="H19" s="39"/>
      <c r="I19" s="39"/>
      <c r="J19" s="38"/>
      <c r="K19" s="38"/>
      <c r="L19" s="38"/>
      <c r="M19" s="38"/>
      <c r="N19" s="38"/>
      <c r="O19" s="38"/>
      <c r="P19" s="38"/>
      <c r="Q19" s="38"/>
      <c r="R19" s="38"/>
      <c r="S19" s="22"/>
      <c r="T19" s="22"/>
      <c r="U19" s="32" t="str">
        <f>_xlfn.IFERROR(INDEX(events,MATCH(U15,events_3,0))," - ")</f>
        <v> - </v>
      </c>
      <c r="V19" s="32"/>
      <c r="W19" s="32"/>
      <c r="X19" s="32"/>
      <c r="Y19" s="32"/>
      <c r="Z19" s="32"/>
      <c r="AA19" s="32"/>
      <c r="AB19" s="32"/>
      <c r="AC19" s="32"/>
      <c r="AD19" s="24"/>
      <c r="AE19" s="24"/>
      <c r="AF19" s="24"/>
      <c r="AG19" s="24"/>
      <c r="AH19" s="24"/>
      <c r="AI19" s="24"/>
      <c r="AJ19" s="24"/>
      <c r="AK19" s="24"/>
      <c r="AL19" s="24"/>
    </row>
    <row r="20" spans="8:8" ht="15.75" customHeight="1">
      <c r="A20" s="39" t="str">
        <f>_xlfn.IFERROR(INDEX(events,MATCH(A15,events_4,0))," - ")</f>
        <v> - </v>
      </c>
      <c r="B20" s="39"/>
      <c r="C20" s="39"/>
      <c r="D20" s="39"/>
      <c r="E20" s="39"/>
      <c r="F20" s="39"/>
      <c r="G20" s="39"/>
      <c r="H20" s="39"/>
      <c r="I20" s="39"/>
      <c r="J20" s="38"/>
      <c r="K20" s="38"/>
      <c r="L20" s="38"/>
      <c r="M20" s="38"/>
      <c r="N20" s="38"/>
      <c r="O20" s="38"/>
      <c r="P20" s="38"/>
      <c r="Q20" s="38"/>
      <c r="R20" s="38"/>
      <c r="S20" s="22"/>
      <c r="T20" s="22"/>
      <c r="U20" s="32" t="str">
        <f>_xlfn.IFERROR(INDEX(events,MATCH(U15,events_4,0))," - ")</f>
        <v> - </v>
      </c>
      <c r="V20" s="32"/>
      <c r="W20" s="32"/>
      <c r="X20" s="32"/>
      <c r="Y20" s="32"/>
      <c r="Z20" s="32"/>
      <c r="AA20" s="32"/>
      <c r="AB20" s="32"/>
      <c r="AC20" s="32"/>
      <c r="AD20" s="24"/>
      <c r="AE20" s="24"/>
      <c r="AF20" s="24"/>
      <c r="AG20" s="24"/>
      <c r="AH20" s="24"/>
      <c r="AI20" s="24"/>
      <c r="AJ20" s="24"/>
      <c r="AK20" s="24"/>
      <c r="AL20" s="24"/>
    </row>
    <row r="21" spans="8:8" ht="15.75" customHeight="1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22"/>
      <c r="T21" s="22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</row>
    <row r="22" spans="8:8" ht="15.75" customHeight="1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22"/>
      <c r="T22" s="22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</row>
    <row r="23" spans="8:8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2"/>
      <c r="T23" s="22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</row>
    <row r="24" spans="8:8" ht="15.75" customHeight="1">
      <c r="A24" s="23">
        <f>A15+1</f>
        <v>44647.0</v>
      </c>
      <c r="B24" s="23"/>
      <c r="C24" s="23"/>
      <c r="D24" s="23"/>
      <c r="E24" s="23"/>
      <c r="F24" s="23"/>
      <c r="G24" s="23"/>
      <c r="H24" s="23"/>
      <c r="I24" s="23"/>
      <c r="J24" s="24"/>
      <c r="K24" s="24"/>
      <c r="L24" s="24"/>
      <c r="M24" s="24"/>
      <c r="N24" s="24"/>
      <c r="O24" s="24"/>
      <c r="P24" s="24"/>
      <c r="Q24" s="24"/>
      <c r="R24" s="24"/>
      <c r="S24" s="22"/>
      <c r="T24" s="22"/>
      <c r="U24" s="23">
        <f>U15+1</f>
        <v>44651.0</v>
      </c>
      <c r="V24" s="23"/>
      <c r="W24" s="23"/>
      <c r="X24" s="23"/>
      <c r="Y24" s="23"/>
      <c r="Z24" s="23"/>
      <c r="AA24" s="23"/>
      <c r="AB24" s="23"/>
      <c r="AC24" s="23"/>
      <c r="AD24" s="24"/>
      <c r="AE24" s="24"/>
      <c r="AF24" s="24"/>
      <c r="AG24" s="24"/>
      <c r="AH24" s="24"/>
      <c r="AI24" s="24"/>
      <c r="AJ24" s="24"/>
      <c r="AK24" s="24"/>
      <c r="AL24" s="24"/>
    </row>
    <row r="25" spans="8:8" ht="15.75" customHeight="1">
      <c r="A25" s="23"/>
      <c r="B25" s="23"/>
      <c r="C25" s="23"/>
      <c r="D25" s="23"/>
      <c r="E25" s="23"/>
      <c r="F25" s="23"/>
      <c r="G25" s="23"/>
      <c r="H25" s="23"/>
      <c r="I25" s="23"/>
      <c r="J25" s="24"/>
      <c r="K25" s="24"/>
      <c r="L25" s="24"/>
      <c r="M25" s="24"/>
      <c r="N25" s="24"/>
      <c r="O25" s="24"/>
      <c r="P25" s="24"/>
      <c r="Q25" s="24"/>
      <c r="R25" s="24"/>
      <c r="S25" s="22"/>
      <c r="T25" s="22"/>
      <c r="U25" s="23"/>
      <c r="V25" s="23"/>
      <c r="W25" s="23"/>
      <c r="X25" s="23"/>
      <c r="Y25" s="23"/>
      <c r="Z25" s="23"/>
      <c r="AA25" s="23"/>
      <c r="AB25" s="23"/>
      <c r="AC25" s="23"/>
      <c r="AD25" s="24"/>
      <c r="AE25" s="24"/>
      <c r="AF25" s="24"/>
      <c r="AG25" s="24"/>
      <c r="AH25" s="24"/>
      <c r="AI25" s="24"/>
      <c r="AJ25" s="24"/>
      <c r="AK25" s="24"/>
      <c r="AL25" s="24"/>
    </row>
    <row r="26" spans="8:8" ht="15.75" customHeight="1">
      <c r="A26" s="32" t="str">
        <f>_xlfn.IFERROR(INDEX(events,MATCH(A24,events_1,0))," - ")</f>
        <v> - </v>
      </c>
      <c r="B26" s="32"/>
      <c r="C26" s="32"/>
      <c r="D26" s="32"/>
      <c r="E26" s="32"/>
      <c r="F26" s="32"/>
      <c r="G26" s="32"/>
      <c r="H26" s="32"/>
      <c r="I26" s="32"/>
      <c r="J26" s="24"/>
      <c r="K26" s="24"/>
      <c r="L26" s="24"/>
      <c r="M26" s="24"/>
      <c r="N26" s="24"/>
      <c r="O26" s="24"/>
      <c r="P26" s="24"/>
      <c r="Q26" s="24"/>
      <c r="R26" s="24"/>
      <c r="S26" s="22"/>
      <c r="T26" s="22"/>
      <c r="U26" s="32" t="str">
        <f>_xlfn.IFERROR(INDEX(events,MATCH(U24,events_1,0))," - ")</f>
        <v> - </v>
      </c>
      <c r="V26" s="32"/>
      <c r="W26" s="32"/>
      <c r="X26" s="32"/>
      <c r="Y26" s="32"/>
      <c r="Z26" s="32"/>
      <c r="AA26" s="32"/>
      <c r="AB26" s="32"/>
      <c r="AC26" s="32"/>
      <c r="AD26" s="24"/>
      <c r="AE26" s="24"/>
      <c r="AF26" s="24"/>
      <c r="AG26" s="24"/>
      <c r="AH26" s="24"/>
      <c r="AI26" s="24"/>
      <c r="AJ26" s="24"/>
      <c r="AK26" s="24"/>
      <c r="AL26" s="24"/>
    </row>
    <row r="27" spans="8:8" ht="15.75" customHeight="1">
      <c r="A27" s="32" t="str">
        <f>_xlfn.IFERROR(INDEX(events,MATCH(A24,events_2,0))," - ")</f>
        <v> - </v>
      </c>
      <c r="B27" s="32"/>
      <c r="C27" s="32"/>
      <c r="D27" s="32"/>
      <c r="E27" s="32"/>
      <c r="F27" s="32"/>
      <c r="G27" s="32"/>
      <c r="H27" s="32"/>
      <c r="I27" s="32"/>
      <c r="J27" s="24"/>
      <c r="K27" s="24"/>
      <c r="L27" s="24"/>
      <c r="M27" s="24"/>
      <c r="N27" s="24"/>
      <c r="O27" s="24"/>
      <c r="P27" s="24"/>
      <c r="Q27" s="24"/>
      <c r="R27" s="24"/>
      <c r="S27" s="22"/>
      <c r="T27" s="22"/>
      <c r="U27" s="32" t="str">
        <f>_xlfn.IFERROR(INDEX(events,MATCH(U24,events_2,0))," - ")</f>
        <v> - </v>
      </c>
      <c r="V27" s="32"/>
      <c r="W27" s="32"/>
      <c r="X27" s="32"/>
      <c r="Y27" s="32"/>
      <c r="Z27" s="32"/>
      <c r="AA27" s="32"/>
      <c r="AB27" s="32"/>
      <c r="AC27" s="32"/>
      <c r="AD27" s="24"/>
      <c r="AE27" s="24"/>
      <c r="AF27" s="24"/>
      <c r="AG27" s="24"/>
      <c r="AH27" s="24"/>
      <c r="AI27" s="24"/>
      <c r="AJ27" s="24"/>
      <c r="AK27" s="24"/>
      <c r="AL27" s="24"/>
    </row>
    <row r="28" spans="8:8" ht="15.75" customHeight="1">
      <c r="A28" s="32" t="str">
        <f>_xlfn.IFERROR(INDEX(events,MATCH(A24,events_3,0))," - ")</f>
        <v> - </v>
      </c>
      <c r="B28" s="32"/>
      <c r="C28" s="32"/>
      <c r="D28" s="32"/>
      <c r="E28" s="32"/>
      <c r="F28" s="32"/>
      <c r="G28" s="32"/>
      <c r="H28" s="32"/>
      <c r="I28" s="32"/>
      <c r="J28" s="24"/>
      <c r="K28" s="24"/>
      <c r="L28" s="24"/>
      <c r="M28" s="24"/>
      <c r="N28" s="24"/>
      <c r="O28" s="24"/>
      <c r="P28" s="24"/>
      <c r="Q28" s="24"/>
      <c r="R28" s="24"/>
      <c r="S28" s="22"/>
      <c r="T28" s="22"/>
      <c r="U28" s="32" t="str">
        <f>_xlfn.IFERROR(INDEX(events,MATCH(U24,events_3,0))," - ")</f>
        <v> - </v>
      </c>
      <c r="V28" s="32"/>
      <c r="W28" s="32"/>
      <c r="X28" s="32"/>
      <c r="Y28" s="32"/>
      <c r="Z28" s="32"/>
      <c r="AA28" s="32"/>
      <c r="AB28" s="32"/>
      <c r="AC28" s="32"/>
      <c r="AD28" s="24"/>
      <c r="AE28" s="24"/>
      <c r="AF28" s="24"/>
      <c r="AG28" s="24"/>
      <c r="AH28" s="24"/>
      <c r="AI28" s="24"/>
      <c r="AJ28" s="24"/>
      <c r="AK28" s="24"/>
      <c r="AL28" s="24"/>
    </row>
    <row r="29" spans="8:8" ht="15.75" customHeight="1">
      <c r="A29" s="32" t="str">
        <f>_xlfn.IFERROR(INDEX(events,MATCH(A24,events_4,0))," - ")</f>
        <v> - </v>
      </c>
      <c r="B29" s="32"/>
      <c r="C29" s="32"/>
      <c r="D29" s="32"/>
      <c r="E29" s="32"/>
      <c r="F29" s="32"/>
      <c r="G29" s="32"/>
      <c r="H29" s="32"/>
      <c r="I29" s="32"/>
      <c r="J29" s="24"/>
      <c r="K29" s="24"/>
      <c r="L29" s="24"/>
      <c r="M29" s="24"/>
      <c r="N29" s="24"/>
      <c r="O29" s="24"/>
      <c r="P29" s="24"/>
      <c r="Q29" s="24"/>
      <c r="R29" s="24"/>
      <c r="S29" s="22"/>
      <c r="T29" s="22"/>
      <c r="U29" s="32" t="str">
        <f>_xlfn.IFERROR(INDEX(events,MATCH(U24,events_4,0))," - ")</f>
        <v> - </v>
      </c>
      <c r="V29" s="32"/>
      <c r="W29" s="32"/>
      <c r="X29" s="32"/>
      <c r="Y29" s="32"/>
      <c r="Z29" s="32"/>
      <c r="AA29" s="32"/>
      <c r="AB29" s="32"/>
      <c r="AC29" s="32"/>
      <c r="AD29" s="24"/>
      <c r="AE29" s="24"/>
      <c r="AF29" s="24"/>
      <c r="AG29" s="24"/>
      <c r="AH29" s="24"/>
      <c r="AI29" s="24"/>
      <c r="AJ29" s="24"/>
      <c r="AK29" s="24"/>
      <c r="AL29" s="24"/>
    </row>
    <row r="30" spans="8:8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2"/>
      <c r="T30" s="22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</row>
    <row r="31" spans="8:8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2"/>
      <c r="T31" s="22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</row>
    <row r="32" spans="8:8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2"/>
      <c r="T32" s="22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</row>
    <row r="33" spans="8:8" ht="15.75" customHeight="1">
      <c r="A33" s="23">
        <f>A24+1</f>
        <v>44648.0</v>
      </c>
      <c r="B33" s="23"/>
      <c r="C33" s="23"/>
      <c r="D33" s="23"/>
      <c r="E33" s="23"/>
      <c r="F33" s="23"/>
      <c r="G33" s="23"/>
      <c r="H33" s="23"/>
      <c r="I33" s="23"/>
      <c r="J33" s="24"/>
      <c r="K33" s="24"/>
      <c r="L33" s="24"/>
      <c r="M33" s="24"/>
      <c r="N33" s="24"/>
      <c r="O33" s="24"/>
      <c r="P33" s="24"/>
      <c r="Q33" s="24"/>
      <c r="R33" s="24"/>
      <c r="S33" s="22"/>
      <c r="T33" s="22"/>
      <c r="U33" s="37">
        <f>U24+1</f>
        <v>44652.0</v>
      </c>
      <c r="V33" s="37"/>
      <c r="W33" s="37"/>
      <c r="X33" s="37"/>
      <c r="Y33" s="37"/>
      <c r="Z33" s="37"/>
      <c r="AA33" s="37"/>
      <c r="AB33" s="37"/>
      <c r="AC33" s="37"/>
      <c r="AD33" s="38"/>
      <c r="AE33" s="38"/>
      <c r="AF33" s="38"/>
      <c r="AG33" s="38"/>
      <c r="AH33" s="38"/>
      <c r="AI33" s="38"/>
      <c r="AJ33" s="38"/>
      <c r="AK33" s="38"/>
      <c r="AL33" s="38"/>
    </row>
    <row r="34" spans="8:8" ht="15.75" customHeight="1">
      <c r="A34" s="23"/>
      <c r="B34" s="23"/>
      <c r="C34" s="23"/>
      <c r="D34" s="23"/>
      <c r="E34" s="23"/>
      <c r="F34" s="23"/>
      <c r="G34" s="23"/>
      <c r="H34" s="23"/>
      <c r="I34" s="23"/>
      <c r="J34" s="24"/>
      <c r="K34" s="24"/>
      <c r="L34" s="24"/>
      <c r="M34" s="24"/>
      <c r="N34" s="24"/>
      <c r="O34" s="24"/>
      <c r="P34" s="24"/>
      <c r="Q34" s="24"/>
      <c r="R34" s="24"/>
      <c r="S34" s="22"/>
      <c r="T34" s="22"/>
      <c r="U34" s="37"/>
      <c r="V34" s="37"/>
      <c r="W34" s="37"/>
      <c r="X34" s="37"/>
      <c r="Y34" s="37"/>
      <c r="Z34" s="37"/>
      <c r="AA34" s="37"/>
      <c r="AB34" s="37"/>
      <c r="AC34" s="37"/>
      <c r="AD34" s="38"/>
      <c r="AE34" s="38"/>
      <c r="AF34" s="38"/>
      <c r="AG34" s="38"/>
      <c r="AH34" s="38"/>
      <c r="AI34" s="38"/>
      <c r="AJ34" s="38"/>
      <c r="AK34" s="38"/>
      <c r="AL34" s="38"/>
    </row>
    <row r="35" spans="8:8" ht="15.75" customHeight="1">
      <c r="A35" s="32" t="str">
        <f>_xlfn.IFERROR(INDEX(events,MATCH(A33,events_1,0))," - ")</f>
        <v> - </v>
      </c>
      <c r="B35" s="32"/>
      <c r="C35" s="32"/>
      <c r="D35" s="32"/>
      <c r="E35" s="32"/>
      <c r="F35" s="32"/>
      <c r="G35" s="32"/>
      <c r="H35" s="32"/>
      <c r="I35" s="32"/>
      <c r="J35" s="24"/>
      <c r="K35" s="24"/>
      <c r="L35" s="24"/>
      <c r="M35" s="24"/>
      <c r="N35" s="24"/>
      <c r="O35" s="24"/>
      <c r="P35" s="24"/>
      <c r="Q35" s="24"/>
      <c r="R35" s="24"/>
      <c r="S35" s="22"/>
      <c r="T35" s="22"/>
      <c r="U35" s="39" t="str">
        <f>_xlfn.IFERROR(INDEX(events,MATCH(U33,events_1,0))," - ")</f>
        <v>April Fool's Day</v>
      </c>
      <c r="V35" s="39"/>
      <c r="W35" s="39"/>
      <c r="X35" s="39"/>
      <c r="Y35" s="39"/>
      <c r="Z35" s="39"/>
      <c r="AA35" s="39"/>
      <c r="AB35" s="39"/>
      <c r="AC35" s="39"/>
      <c r="AD35" s="38"/>
      <c r="AE35" s="38"/>
      <c r="AF35" s="38"/>
      <c r="AG35" s="38"/>
      <c r="AH35" s="38"/>
      <c r="AI35" s="38"/>
      <c r="AJ35" s="38"/>
      <c r="AK35" s="38"/>
      <c r="AL35" s="38"/>
    </row>
    <row r="36" spans="8:8" ht="15.75" customHeight="1">
      <c r="A36" s="32" t="str">
        <f>_xlfn.IFERROR(INDEX(events,MATCH(A33,events_2,0))," - ")</f>
        <v> - </v>
      </c>
      <c r="B36" s="32"/>
      <c r="C36" s="32"/>
      <c r="D36" s="32"/>
      <c r="E36" s="32"/>
      <c r="F36" s="32"/>
      <c r="G36" s="32"/>
      <c r="H36" s="32"/>
      <c r="I36" s="32"/>
      <c r="J36" s="24"/>
      <c r="K36" s="24"/>
      <c r="L36" s="24"/>
      <c r="M36" s="24"/>
      <c r="N36" s="24"/>
      <c r="O36" s="24"/>
      <c r="P36" s="24"/>
      <c r="Q36" s="24"/>
      <c r="R36" s="24"/>
      <c r="S36" s="22"/>
      <c r="T36" s="22"/>
      <c r="U36" s="39" t="str">
        <f>_xlfn.IFERROR(INDEX(events,MATCH(U33,events_2,0))," - ")</f>
        <v> - </v>
      </c>
      <c r="V36" s="39"/>
      <c r="W36" s="39"/>
      <c r="X36" s="39"/>
      <c r="Y36" s="39"/>
      <c r="Z36" s="39"/>
      <c r="AA36" s="39"/>
      <c r="AB36" s="39"/>
      <c r="AC36" s="39"/>
      <c r="AD36" s="38"/>
      <c r="AE36" s="38"/>
      <c r="AF36" s="38"/>
      <c r="AG36" s="38"/>
      <c r="AH36" s="38"/>
      <c r="AI36" s="38"/>
      <c r="AJ36" s="38"/>
      <c r="AK36" s="38"/>
      <c r="AL36" s="38"/>
    </row>
    <row r="37" spans="8:8" ht="15.75" customHeight="1">
      <c r="A37" s="32" t="str">
        <f>_xlfn.IFERROR(INDEX(events,MATCH(A33,events_3,0))," - ")</f>
        <v> - </v>
      </c>
      <c r="B37" s="32"/>
      <c r="C37" s="32"/>
      <c r="D37" s="32"/>
      <c r="E37" s="32"/>
      <c r="F37" s="32"/>
      <c r="G37" s="32"/>
      <c r="H37" s="32"/>
      <c r="I37" s="32"/>
      <c r="J37" s="24"/>
      <c r="K37" s="24"/>
      <c r="L37" s="24"/>
      <c r="M37" s="24"/>
      <c r="N37" s="24"/>
      <c r="O37" s="24"/>
      <c r="P37" s="24"/>
      <c r="Q37" s="24"/>
      <c r="R37" s="24"/>
      <c r="S37" s="22"/>
      <c r="T37" s="22"/>
      <c r="U37" s="39" t="str">
        <f>_xlfn.IFERROR(INDEX(events,MATCH(U33,events_3,0))," - ")</f>
        <v> - </v>
      </c>
      <c r="V37" s="39"/>
      <c r="W37" s="39"/>
      <c r="X37" s="39"/>
      <c r="Y37" s="39"/>
      <c r="Z37" s="39"/>
      <c r="AA37" s="39"/>
      <c r="AB37" s="39"/>
      <c r="AC37" s="39"/>
      <c r="AD37" s="38"/>
      <c r="AE37" s="38"/>
      <c r="AF37" s="38"/>
      <c r="AG37" s="38"/>
      <c r="AH37" s="38"/>
      <c r="AI37" s="38"/>
      <c r="AJ37" s="38"/>
      <c r="AK37" s="38"/>
      <c r="AL37" s="38"/>
    </row>
    <row r="38" spans="8:8" ht="15.75" customHeight="1">
      <c r="A38" s="32" t="str">
        <f>_xlfn.IFERROR(INDEX(events,MATCH(A33,events_4,0))," - ")</f>
        <v> - </v>
      </c>
      <c r="B38" s="32"/>
      <c r="C38" s="32"/>
      <c r="D38" s="32"/>
      <c r="E38" s="32"/>
      <c r="F38" s="32"/>
      <c r="G38" s="32"/>
      <c r="H38" s="32"/>
      <c r="I38" s="32"/>
      <c r="J38" s="24"/>
      <c r="K38" s="24"/>
      <c r="L38" s="24"/>
      <c r="M38" s="24"/>
      <c r="N38" s="24"/>
      <c r="O38" s="24"/>
      <c r="P38" s="24"/>
      <c r="Q38" s="24"/>
      <c r="R38" s="24"/>
      <c r="S38" s="22"/>
      <c r="T38" s="22"/>
      <c r="U38" s="39" t="str">
        <f>_xlfn.IFERROR(INDEX(events,MATCH(U33,events_4,0))," - ")</f>
        <v> - </v>
      </c>
      <c r="V38" s="39"/>
      <c r="W38" s="39"/>
      <c r="X38" s="39"/>
      <c r="Y38" s="39"/>
      <c r="Z38" s="39"/>
      <c r="AA38" s="39"/>
      <c r="AB38" s="39"/>
      <c r="AC38" s="39"/>
      <c r="AD38" s="38"/>
      <c r="AE38" s="38"/>
      <c r="AF38" s="38"/>
      <c r="AG38" s="38"/>
      <c r="AH38" s="38"/>
      <c r="AI38" s="38"/>
      <c r="AJ38" s="38"/>
      <c r="AK38" s="38"/>
      <c r="AL38" s="38"/>
    </row>
    <row r="39" spans="8:8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2"/>
      <c r="T39" s="22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</row>
    <row r="40" spans="8:8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2"/>
      <c r="T40" s="22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</row>
  </sheetData>
  <mergeCells count="45">
    <mergeCell ref="A38:I38"/>
    <mergeCell ref="U36:AC36"/>
    <mergeCell ref="A33:I34"/>
    <mergeCell ref="U37:AC37"/>
    <mergeCell ref="U35:AC35"/>
    <mergeCell ref="A2:I2"/>
    <mergeCell ref="U8:AC8"/>
    <mergeCell ref="A20:I20"/>
    <mergeCell ref="U18:AC18"/>
    <mergeCell ref="D4:I4"/>
    <mergeCell ref="M4:N4"/>
    <mergeCell ref="O8:R9"/>
    <mergeCell ref="J8:M9"/>
    <mergeCell ref="U6:AC7"/>
    <mergeCell ref="A27:I27"/>
    <mergeCell ref="U9:AC9"/>
    <mergeCell ref="A6:G6"/>
    <mergeCell ref="U27:AC27"/>
    <mergeCell ref="N8:N9"/>
    <mergeCell ref="A18:I18"/>
    <mergeCell ref="A28:I28"/>
    <mergeCell ref="A19:I19"/>
    <mergeCell ref="U28:AC28"/>
    <mergeCell ref="A29:I29"/>
    <mergeCell ref="U11:AC11"/>
    <mergeCell ref="A15:I16"/>
    <mergeCell ref="U15:AC16"/>
    <mergeCell ref="A17:I17"/>
    <mergeCell ref="U17:AC17"/>
    <mergeCell ref="U29:AC29"/>
    <mergeCell ref="A26:I26"/>
    <mergeCell ref="U20:AC20"/>
    <mergeCell ref="U26:AC26"/>
    <mergeCell ref="A24:I25"/>
    <mergeCell ref="U24:AC25"/>
    <mergeCell ref="U10:AC10"/>
    <mergeCell ref="AF1:AL1"/>
    <mergeCell ref="U19:AC19"/>
    <mergeCell ref="J6:R7"/>
    <mergeCell ref="AN1:AN4"/>
    <mergeCell ref="U33:AC34"/>
    <mergeCell ref="A37:I37"/>
    <mergeCell ref="U38:AC38"/>
    <mergeCell ref="A35:I35"/>
    <mergeCell ref="A36:I36"/>
  </mergeCells>
  <conditionalFormatting sqref="A8:G13">
    <cfRule type="expression" priority="1" dxfId="36">
      <formula>MONTH(A8)&lt;&gt;MONTH($A$6)</formula>
    </cfRule>
    <cfRule type="expression" priority="3" stopIfTrue="1" dxfId="37">
      <formula>AND(NOT(A8=""),NOT(ISERROR(MATCH(A8,events_1,0))))</formula>
    </cfRule>
    <cfRule type="cellIs" operator="between" priority="2" dxfId="38">
      <formula>$J$8</formula>
      <formula>$O$8</formula>
    </cfRule>
  </conditionalFormatting>
  <printOptions horizontalCentered="1"/>
  <pageMargins left="0.5" right="0.5" top="0.5" bottom="0.5" header="0.3" footer="0.3"/>
  <pageSetup paperSize="9" fitToWidth="0" fitToHeight="0" orientation="landscape"/>
  <headerFooter>
    <oddFooter>&amp;L&amp;8&amp;K01+046© 2021 Vertex42 LLC&amp;R&amp;8&amp;K01+046https://www.vertex42.com/calendars/weekly-planner.html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N188"/>
  <sheetViews>
    <sheetView workbookViewId="0" showGridLines="0">
      <selection activeCell="I1" sqref="I1"/>
    </sheetView>
  </sheetViews>
  <sheetFormatPr defaultRowHeight="12.75" defaultColWidth="9"/>
  <cols>
    <col min="1" max="1" customWidth="1" width="23.570312" style="40"/>
    <col min="2" max="2" customWidth="1" width="7.7109375" style="40"/>
    <col min="3" max="4" customWidth="1" width="7.4257812" style="40"/>
    <col min="5" max="6" customWidth="1" width="9.0" style="40"/>
    <col min="7" max="12" customWidth="1" width="10.140625" style="41"/>
    <col min="13" max="16384" customWidth="0" width="9.140625" style="40"/>
  </cols>
  <sheetData>
    <row r="1" spans="8:8" ht="24.0" customHeight="1">
      <c r="A1" s="42" t="s">
        <v>2</v>
      </c>
      <c r="B1" s="43"/>
      <c r="C1" s="43"/>
      <c r="D1" s="43"/>
      <c r="E1" s="43"/>
      <c r="F1" s="43"/>
      <c r="G1" s="43"/>
      <c r="H1" s="44"/>
      <c r="I1" s="45"/>
      <c r="J1" s="44"/>
      <c r="K1" s="44"/>
      <c r="L1" s="45"/>
    </row>
    <row r="2" spans="8:8">
      <c r="A2" s="46"/>
      <c r="B2" s="46"/>
      <c r="C2" s="46"/>
      <c r="D2" s="46"/>
      <c r="E2" s="46"/>
      <c r="F2" s="46"/>
      <c r="G2" s="47"/>
      <c r="H2" s="47"/>
      <c r="I2" s="47"/>
      <c r="J2" s="47"/>
      <c r="K2" s="47"/>
      <c r="L2" s="47"/>
    </row>
    <row r="3" spans="8:8" customHeight="1">
      <c r="A3" s="48" t="s">
        <v>73</v>
      </c>
      <c r="B3" s="48"/>
      <c r="C3" s="48"/>
      <c r="D3" s="48"/>
      <c r="E3" s="48"/>
      <c r="F3" s="48"/>
      <c r="G3" s="48"/>
      <c r="H3" s="48"/>
      <c r="I3" s="49"/>
      <c r="J3" s="49"/>
      <c r="K3" s="49"/>
      <c r="L3" s="49"/>
    </row>
    <row r="4" spans="8:8" s="50" customFormat="1">
      <c r="A4" s="48" t="s">
        <v>78</v>
      </c>
      <c r="B4" s="48"/>
      <c r="C4" s="48"/>
      <c r="D4" s="48"/>
      <c r="E4" s="48"/>
      <c r="F4" s="48"/>
      <c r="G4" s="48"/>
      <c r="H4" s="48"/>
      <c r="I4" s="49"/>
      <c r="J4" s="49"/>
      <c r="K4" s="49"/>
      <c r="L4" s="49"/>
    </row>
    <row r="5" spans="8:8">
      <c r="A5" s="48" t="s">
        <v>76</v>
      </c>
      <c r="B5" s="48"/>
      <c r="C5" s="48"/>
      <c r="D5" s="48"/>
      <c r="E5" s="48"/>
      <c r="F5" s="48"/>
      <c r="G5" s="48"/>
      <c r="H5" s="48"/>
      <c r="I5" s="49"/>
      <c r="J5" s="49"/>
      <c r="K5" s="49"/>
      <c r="L5" s="49"/>
    </row>
    <row r="6" spans="8:8">
      <c r="A6" s="48" t="s">
        <v>77</v>
      </c>
      <c r="B6" s="48"/>
      <c r="C6" s="48"/>
      <c r="D6" s="48"/>
      <c r="E6" s="48"/>
      <c r="F6" s="48"/>
      <c r="G6" s="48"/>
      <c r="H6" s="48"/>
      <c r="I6" s="49"/>
      <c r="J6" s="49"/>
      <c r="K6" s="49"/>
      <c r="L6" s="49"/>
    </row>
    <row r="7" spans="8:8">
      <c r="A7" s="48" t="s">
        <v>79</v>
      </c>
      <c r="B7" s="48"/>
      <c r="C7" s="48"/>
      <c r="D7" s="48"/>
      <c r="E7" s="48"/>
      <c r="F7" s="48"/>
      <c r="G7" s="48"/>
      <c r="H7" s="48"/>
      <c r="I7" s="49"/>
      <c r="J7" s="49"/>
      <c r="K7" s="49"/>
      <c r="L7" s="49"/>
    </row>
    <row r="8" spans="8:8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</row>
    <row r="9" spans="8:8">
      <c r="A9" s="51"/>
      <c r="B9" s="51"/>
      <c r="C9" s="51"/>
      <c r="D9" s="51"/>
      <c r="E9" s="51"/>
      <c r="F9" s="51"/>
      <c r="G9" s="52"/>
      <c r="H9" s="52"/>
      <c r="I9" s="52"/>
      <c r="J9" s="52"/>
      <c r="K9" s="52"/>
      <c r="L9" s="52"/>
    </row>
    <row r="10" spans="8:8">
      <c r="A10" s="53" t="s">
        <v>67</v>
      </c>
      <c r="B10" s="54">
        <v>2021.0</v>
      </c>
      <c r="C10" s="51"/>
      <c r="D10" s="55"/>
      <c r="E10" s="51"/>
      <c r="F10" s="51"/>
      <c r="G10" s="52"/>
      <c r="H10" s="52"/>
      <c r="I10" s="52"/>
      <c r="J10" s="52"/>
      <c r="K10" s="52"/>
      <c r="L10" s="52"/>
    </row>
    <row r="11" spans="8:8">
      <c r="A11" s="51"/>
      <c r="B11" s="51"/>
      <c r="C11" s="51"/>
      <c r="D11" s="51"/>
      <c r="E11" s="51"/>
      <c r="F11" s="51"/>
      <c r="G11" s="52"/>
      <c r="H11" s="52"/>
      <c r="I11" s="52"/>
      <c r="J11" s="52"/>
      <c r="K11" s="52"/>
      <c r="L11" s="52"/>
    </row>
    <row r="12" spans="8:8" ht="15.0">
      <c r="A12" s="56" t="s">
        <v>81</v>
      </c>
      <c r="B12" s="57"/>
      <c r="C12" s="57"/>
      <c r="D12" s="57"/>
      <c r="E12" s="58"/>
      <c r="F12" s="58"/>
      <c r="G12" s="59"/>
      <c r="H12" s="59"/>
      <c r="I12" s="59"/>
      <c r="J12" s="59"/>
      <c r="K12" s="59"/>
      <c r="L12" s="59"/>
    </row>
    <row r="13" spans="8:8">
      <c r="A13" s="60" t="s">
        <v>3</v>
      </c>
      <c r="B13" s="61" t="s">
        <v>1</v>
      </c>
      <c r="C13" s="61" t="s">
        <v>0</v>
      </c>
      <c r="D13" s="61" t="s">
        <v>4</v>
      </c>
      <c r="E13" s="61" t="s">
        <v>5</v>
      </c>
      <c r="F13" s="61" t="s">
        <v>6</v>
      </c>
      <c r="G13" s="62" t="s">
        <v>7</v>
      </c>
      <c r="H13" s="62" t="s">
        <v>8</v>
      </c>
      <c r="I13" s="62" t="s">
        <v>9</v>
      </c>
      <c r="J13" s="62" t="s">
        <v>69</v>
      </c>
      <c r="K13" s="62" t="s">
        <v>71</v>
      </c>
      <c r="L13" s="62" t="s">
        <v>72</v>
      </c>
    </row>
    <row r="14" spans="8:8">
      <c r="A14" s="51" t="s">
        <v>10</v>
      </c>
      <c r="B14" s="63">
        <f>$B$10</f>
        <v>2021.0</v>
      </c>
      <c r="C14" s="63">
        <v>1.0</v>
      </c>
      <c r="D14" s="63"/>
      <c r="E14" s="63">
        <v>3.0</v>
      </c>
      <c r="F14" s="63">
        <v>2.0</v>
      </c>
      <c r="G14" s="64">
        <f t="shared" si="0" ref="G14:G33">IF(OR(OR(C14="",E14=""),F14=""),"",(DATE(B14,C14,1)+(E14-1)*7)+F14-WEEKDAY(DATE(B14,C14,1))+IF(F14&lt;WEEKDAY(DATE(B14,C14,1)),7,0))</f>
        <v>44214.0</v>
      </c>
      <c r="H14" s="64" t="str">
        <f>IF(COUNTIF(G$13:G13,$G14)&gt;=1,$G14," - ")</f>
        <v> - </v>
      </c>
      <c r="I14" s="64" t="str">
        <f>IF(COUNTIF(H$13:H13,$G14)&gt;=1,$G14," - ")</f>
        <v> - </v>
      </c>
      <c r="J14" s="64" t="str">
        <f>IF(COUNTIF(I$13:I13,$G14)&gt;=1,$G14," - ")</f>
        <v> - </v>
      </c>
      <c r="K14" s="64" t="str">
        <f>IF(COUNTIF(J$13:J13,$G14)&gt;=1,$G14," - ")</f>
        <v> - </v>
      </c>
      <c r="L14" s="64" t="str">
        <f>IF(COUNTIF(K$13:K13,$G14)&gt;=1,$G14," - ")</f>
        <v> - </v>
      </c>
    </row>
    <row r="15" spans="8:8">
      <c r="A15" s="51" t="s">
        <v>10</v>
      </c>
      <c r="B15" s="63">
        <f>B14+1</f>
        <v>2022.0</v>
      </c>
      <c r="C15" s="63">
        <v>1.0</v>
      </c>
      <c r="D15" s="63"/>
      <c r="E15" s="63">
        <v>3.0</v>
      </c>
      <c r="F15" s="63">
        <v>2.0</v>
      </c>
      <c r="G15" s="64">
        <f t="shared" si="0"/>
        <v>44578.0</v>
      </c>
      <c r="H15" s="64" t="str">
        <f>IF(COUNTIF(G$13:G14,$G15)&gt;=1,$G15," - ")</f>
        <v> - </v>
      </c>
      <c r="I15" s="64" t="str">
        <f>IF(COUNTIF(H$13:H14,$G15)&gt;=1,$G15," - ")</f>
        <v> - </v>
      </c>
      <c r="J15" s="64" t="str">
        <f>IF(COUNTIF(I$13:I14,$G15)&gt;=1,$G15," - ")</f>
        <v> - </v>
      </c>
      <c r="K15" s="64" t="str">
        <f>IF(COUNTIF(J$13:J14,$G15)&gt;=1,$G15," - ")</f>
        <v> - </v>
      </c>
      <c r="L15" s="64" t="str">
        <f>IF(COUNTIF(K$13:K14,$G15)&gt;=1,$G15," - ")</f>
        <v> - </v>
      </c>
    </row>
    <row r="16" spans="8:8">
      <c r="A16" s="51" t="s">
        <v>11</v>
      </c>
      <c r="B16" s="63">
        <f>$B$10</f>
        <v>2021.0</v>
      </c>
      <c r="C16" s="63">
        <v>2.0</v>
      </c>
      <c r="D16" s="51"/>
      <c r="E16" s="63">
        <v>3.0</v>
      </c>
      <c r="F16" s="63">
        <v>2.0</v>
      </c>
      <c r="G16" s="64">
        <f t="shared" si="0"/>
        <v>44242.0</v>
      </c>
      <c r="H16" s="64" t="str">
        <f>IF(COUNTIF(G$13:G15,$G16)&gt;=1,$G16," - ")</f>
        <v> - </v>
      </c>
      <c r="I16" s="64" t="str">
        <f>IF(COUNTIF(H$13:H15,$G16)&gt;=1,$G16," - ")</f>
        <v> - </v>
      </c>
      <c r="J16" s="64" t="str">
        <f>IF(COUNTIF(I$13:I15,$G16)&gt;=1,$G16," - ")</f>
        <v> - </v>
      </c>
      <c r="K16" s="64" t="str">
        <f>IF(COUNTIF(J$13:J15,$G16)&gt;=1,$G16," - ")</f>
        <v> - </v>
      </c>
      <c r="L16" s="64" t="str">
        <f>IF(COUNTIF(K$13:K15,$G16)&gt;=1,$G16," - ")</f>
        <v> - </v>
      </c>
    </row>
    <row r="17" spans="8:8">
      <c r="A17" s="51" t="s">
        <v>11</v>
      </c>
      <c r="B17" s="63">
        <f>B16+1</f>
        <v>2022.0</v>
      </c>
      <c r="C17" s="63">
        <v>2.0</v>
      </c>
      <c r="D17" s="51"/>
      <c r="E17" s="63">
        <v>3.0</v>
      </c>
      <c r="F17" s="63">
        <v>2.0</v>
      </c>
      <c r="G17" s="64">
        <f>IF(OR(OR(C17="",E17=""),F17=""),"",(DATE(B17,C17,1)+(E17-1)*7)+F17-WEEKDAY(DATE(B17,C17,1))+IF(F17&lt;WEEKDAY(DATE(B17,C17,1)),7,0))</f>
        <v>44613.0</v>
      </c>
      <c r="H17" s="64" t="str">
        <f>IF(COUNTIF(G$13:G16,$G17)&gt;=1,$G17," - ")</f>
        <v> - </v>
      </c>
      <c r="I17" s="64" t="str">
        <f>IF(COUNTIF(H$13:H16,$G17)&gt;=1,$G17," - ")</f>
        <v> - </v>
      </c>
      <c r="J17" s="64" t="str">
        <f>IF(COUNTIF(I$13:I16,$G17)&gt;=1,$G17," - ")</f>
        <v> - </v>
      </c>
      <c r="K17" s="64" t="str">
        <f>IF(COUNTIF(J$13:J16,$G17)&gt;=1,$G17," - ")</f>
        <v> - </v>
      </c>
      <c r="L17" s="64" t="str">
        <f>IF(COUNTIF(K$13:K16,$G17)&gt;=1,$G17," - ")</f>
        <v> - </v>
      </c>
    </row>
    <row r="18" spans="8:8">
      <c r="A18" s="51" t="s">
        <v>12</v>
      </c>
      <c r="B18" s="63">
        <f>$B$10</f>
        <v>2021.0</v>
      </c>
      <c r="C18" s="63">
        <v>5.0</v>
      </c>
      <c r="D18" s="51"/>
      <c r="E18" s="63">
        <v>2.0</v>
      </c>
      <c r="F18" s="63">
        <v>1.0</v>
      </c>
      <c r="G18" s="64">
        <f t="shared" si="0"/>
        <v>44325.0</v>
      </c>
      <c r="H18" s="64" t="str">
        <f>IF(COUNTIF(G$13:G17,$G18)&gt;=1,$G18," - ")</f>
        <v> - </v>
      </c>
      <c r="I18" s="64" t="str">
        <f>IF(COUNTIF(H$13:H17,$G18)&gt;=1,$G18," - ")</f>
        <v> - </v>
      </c>
      <c r="J18" s="64" t="str">
        <f>IF(COUNTIF(I$13:I17,$G18)&gt;=1,$G18," - ")</f>
        <v> - </v>
      </c>
      <c r="K18" s="64" t="str">
        <f>IF(COUNTIF(J$13:J17,$G18)&gt;=1,$G18," - ")</f>
        <v> - </v>
      </c>
      <c r="L18" s="64" t="str">
        <f>IF(COUNTIF(K$13:K17,$G18)&gt;=1,$G18," - ")</f>
        <v> - </v>
      </c>
    </row>
    <row r="19" spans="8:8">
      <c r="A19" s="51" t="s">
        <v>12</v>
      </c>
      <c r="B19" s="63">
        <f>B18+1</f>
        <v>2022.0</v>
      </c>
      <c r="C19" s="63">
        <v>5.0</v>
      </c>
      <c r="D19" s="51"/>
      <c r="E19" s="63">
        <v>2.0</v>
      </c>
      <c r="F19" s="63">
        <v>1.0</v>
      </c>
      <c r="G19" s="64">
        <f t="shared" si="0"/>
        <v>44689.0</v>
      </c>
      <c r="H19" s="64" t="str">
        <f>IF(COUNTIF(G$13:G18,$G19)&gt;=1,$G19," - ")</f>
        <v> - </v>
      </c>
      <c r="I19" s="64" t="str">
        <f>IF(COUNTIF(H$13:H18,$G19)&gt;=1,$G19," - ")</f>
        <v> - </v>
      </c>
      <c r="J19" s="64" t="str">
        <f>IF(COUNTIF(I$13:I18,$G19)&gt;=1,$G19," - ")</f>
        <v> - </v>
      </c>
      <c r="K19" s="64" t="str">
        <f>IF(COUNTIF(J$13:J18,$G19)&gt;=1,$G19," - ")</f>
        <v> - </v>
      </c>
      <c r="L19" s="64" t="str">
        <f>IF(COUNTIF(K$13:K18,$G19)&gt;=1,$G19," - ")</f>
        <v> - </v>
      </c>
    </row>
    <row r="20" spans="8:8">
      <c r="A20" s="51" t="s">
        <v>13</v>
      </c>
      <c r="B20" s="63">
        <f>$B$10</f>
        <v>2021.0</v>
      </c>
      <c r="C20" s="63">
        <v>5.0</v>
      </c>
      <c r="D20" s="51"/>
      <c r="E20" s="63">
        <v>3.0</v>
      </c>
      <c r="F20" s="63">
        <v>7.0</v>
      </c>
      <c r="G20" s="64">
        <f t="shared" si="0"/>
        <v>44331.0</v>
      </c>
      <c r="H20" s="64" t="str">
        <f>IF(COUNTIF(G$13:G19,$G20)&gt;=1,$G20," - ")</f>
        <v> - </v>
      </c>
      <c r="I20" s="64" t="str">
        <f>IF(COUNTIF(H$13:H19,$G20)&gt;=1,$G20," - ")</f>
        <v> - </v>
      </c>
      <c r="J20" s="64" t="str">
        <f>IF(COUNTIF(I$13:I19,$G20)&gt;=1,$G20," - ")</f>
        <v> - </v>
      </c>
      <c r="K20" s="64" t="str">
        <f>IF(COUNTIF(J$13:J19,$G20)&gt;=1,$G20," - ")</f>
        <v> - </v>
      </c>
      <c r="L20" s="64" t="str">
        <f>IF(COUNTIF(K$13:K19,$G20)&gt;=1,$G20," - ")</f>
        <v> - </v>
      </c>
    </row>
    <row r="21" spans="8:8">
      <c r="A21" s="51" t="s">
        <v>13</v>
      </c>
      <c r="B21" s="63">
        <f>B20+1</f>
        <v>2022.0</v>
      </c>
      <c r="C21" s="63">
        <v>5.0</v>
      </c>
      <c r="D21" s="51"/>
      <c r="E21" s="63">
        <v>3.0</v>
      </c>
      <c r="F21" s="63">
        <v>7.0</v>
      </c>
      <c r="G21" s="64">
        <f t="shared" si="0"/>
        <v>44702.0</v>
      </c>
      <c r="H21" s="64" t="str">
        <f>IF(COUNTIF(G$13:G20,$G21)&gt;=1,$G21," - ")</f>
        <v> - </v>
      </c>
      <c r="I21" s="64" t="str">
        <f>IF(COUNTIF(H$13:H20,$G21)&gt;=1,$G21," - ")</f>
        <v> - </v>
      </c>
      <c r="J21" s="64" t="str">
        <f>IF(COUNTIF(I$13:I20,$G21)&gt;=1,$G21," - ")</f>
        <v> - </v>
      </c>
      <c r="K21" s="64" t="str">
        <f>IF(COUNTIF(J$13:J20,$G21)&gt;=1,$G21," - ")</f>
        <v> - </v>
      </c>
      <c r="L21" s="64" t="str">
        <f>IF(COUNTIF(K$13:K20,$G21)&gt;=1,$G21," - ")</f>
        <v> - </v>
      </c>
    </row>
    <row r="22" spans="8:8">
      <c r="A22" s="51" t="s">
        <v>14</v>
      </c>
      <c r="B22" s="63">
        <f>$B$10</f>
        <v>2021.0</v>
      </c>
      <c r="C22" s="63">
        <v>6.0</v>
      </c>
      <c r="D22" s="51"/>
      <c r="E22" s="63">
        <v>3.0</v>
      </c>
      <c r="F22" s="63">
        <v>1.0</v>
      </c>
      <c r="G22" s="64">
        <f t="shared" si="0"/>
        <v>44367.0</v>
      </c>
      <c r="H22" s="64" t="str">
        <f>IF(COUNTIF(G$13:G21,$G22)&gt;=1,$G22," - ")</f>
        <v> - </v>
      </c>
      <c r="I22" s="64" t="str">
        <f>IF(COUNTIF(H$13:H21,$G22)&gt;=1,$G22," - ")</f>
        <v> - </v>
      </c>
      <c r="J22" s="64" t="str">
        <f>IF(COUNTIF(I$13:I21,$G22)&gt;=1,$G22," - ")</f>
        <v> - </v>
      </c>
      <c r="K22" s="64" t="str">
        <f>IF(COUNTIF(J$13:J21,$G22)&gt;=1,$G22," - ")</f>
        <v> - </v>
      </c>
      <c r="L22" s="64" t="str">
        <f>IF(COUNTIF(K$13:K21,$G22)&gt;=1,$G22," - ")</f>
        <v> - </v>
      </c>
    </row>
    <row r="23" spans="8:8">
      <c r="A23" s="51" t="s">
        <v>14</v>
      </c>
      <c r="B23" s="63">
        <f>B22+1</f>
        <v>2022.0</v>
      </c>
      <c r="C23" s="63">
        <v>6.0</v>
      </c>
      <c r="D23" s="51"/>
      <c r="E23" s="63">
        <v>3.0</v>
      </c>
      <c r="F23" s="63">
        <v>1.0</v>
      </c>
      <c r="G23" s="64">
        <f t="shared" si="0"/>
        <v>44731.0</v>
      </c>
      <c r="H23" s="64" t="str">
        <f>IF(COUNTIF(G$13:G22,$G23)&gt;=1,$G23," - ")</f>
        <v> - </v>
      </c>
      <c r="I23" s="64" t="str">
        <f>IF(COUNTIF(H$13:H22,$G23)&gt;=1,$G23," - ")</f>
        <v> - </v>
      </c>
      <c r="J23" s="64" t="str">
        <f>IF(COUNTIF(I$13:I22,$G23)&gt;=1,$G23," - ")</f>
        <v> - </v>
      </c>
      <c r="K23" s="64" t="str">
        <f>IF(COUNTIF(J$13:J22,$G23)&gt;=1,$G23," - ")</f>
        <v> - </v>
      </c>
      <c r="L23" s="64" t="str">
        <f>IF(COUNTIF(K$13:K22,$G23)&gt;=1,$G23," - ")</f>
        <v> - </v>
      </c>
    </row>
    <row r="24" spans="8:8">
      <c r="A24" s="51" t="s">
        <v>15</v>
      </c>
      <c r="B24" s="63">
        <f>$B$10</f>
        <v>2021.0</v>
      </c>
      <c r="C24" s="63">
        <v>6.0</v>
      </c>
      <c r="D24" s="51"/>
      <c r="E24" s="63">
        <v>0.0</v>
      </c>
      <c r="F24" s="63">
        <v>2.0</v>
      </c>
      <c r="G24" s="64">
        <f t="shared" si="0"/>
        <v>44347.0</v>
      </c>
      <c r="H24" s="64" t="str">
        <f>IF(COUNTIF(G$13:G23,$G24)&gt;=1,$G24," - ")</f>
        <v> - </v>
      </c>
      <c r="I24" s="64" t="str">
        <f>IF(COUNTIF(H$13:H23,$G24)&gt;=1,$G24," - ")</f>
        <v> - </v>
      </c>
      <c r="J24" s="64" t="str">
        <f>IF(COUNTIF(I$13:I23,$G24)&gt;=1,$G24," - ")</f>
        <v> - </v>
      </c>
      <c r="K24" s="64" t="str">
        <f>IF(COUNTIF(J$13:J23,$G24)&gt;=1,$G24," - ")</f>
        <v> - </v>
      </c>
      <c r="L24" s="64" t="str">
        <f>IF(COUNTIF(K$13:K23,$G24)&gt;=1,$G24," - ")</f>
        <v> - </v>
      </c>
    </row>
    <row r="25" spans="8:8">
      <c r="A25" s="51" t="s">
        <v>15</v>
      </c>
      <c r="B25" s="63">
        <f>B24+1</f>
        <v>2022.0</v>
      </c>
      <c r="C25" s="63">
        <v>6.0</v>
      </c>
      <c r="D25" s="51"/>
      <c r="E25" s="63">
        <v>0.0</v>
      </c>
      <c r="F25" s="63">
        <v>2.0</v>
      </c>
      <c r="G25" s="64">
        <f t="shared" si="0"/>
        <v>44711.0</v>
      </c>
      <c r="H25" s="64" t="str">
        <f>IF(COUNTIF(G$13:G24,$G25)&gt;=1,$G25," - ")</f>
        <v> - </v>
      </c>
      <c r="I25" s="64" t="str">
        <f>IF(COUNTIF(H$13:H24,$G25)&gt;=1,$G25," - ")</f>
        <v> - </v>
      </c>
      <c r="J25" s="64" t="str">
        <f>IF(COUNTIF(I$13:I24,$G25)&gt;=1,$G25," - ")</f>
        <v> - </v>
      </c>
      <c r="K25" s="64" t="str">
        <f>IF(COUNTIF(J$13:J24,$G25)&gt;=1,$G25," - ")</f>
        <v> - </v>
      </c>
      <c r="L25" s="64" t="str">
        <f>IF(COUNTIF(K$13:K24,$G25)&gt;=1,$G25," - ")</f>
        <v> - </v>
      </c>
    </row>
    <row r="26" spans="8:8">
      <c r="A26" s="51" t="s">
        <v>16</v>
      </c>
      <c r="B26" s="63">
        <f>$B$10</f>
        <v>2021.0</v>
      </c>
      <c r="C26" s="63">
        <v>7.0</v>
      </c>
      <c r="D26" s="63"/>
      <c r="E26" s="63">
        <v>4.0</v>
      </c>
      <c r="F26" s="63">
        <v>1.0</v>
      </c>
      <c r="G26" s="64">
        <f t="shared" si="0"/>
        <v>44402.0</v>
      </c>
      <c r="H26" s="64" t="str">
        <f>IF(COUNTIF(G$13:G25,$G26)&gt;=1,$G26," - ")</f>
        <v> - </v>
      </c>
      <c r="I26" s="64" t="str">
        <f>IF(COUNTIF(H$13:H25,$G26)&gt;=1,$G26," - ")</f>
        <v> - </v>
      </c>
      <c r="J26" s="64" t="str">
        <f>IF(COUNTIF(I$13:I25,$G26)&gt;=1,$G26," - ")</f>
        <v> - </v>
      </c>
      <c r="K26" s="64" t="str">
        <f>IF(COUNTIF(J$13:J25,$G26)&gt;=1,$G26," - ")</f>
        <v> - </v>
      </c>
      <c r="L26" s="64" t="str">
        <f>IF(COUNTIF(K$13:K25,$G26)&gt;=1,$G26," - ")</f>
        <v> - </v>
      </c>
    </row>
    <row r="27" spans="8:8">
      <c r="A27" s="51" t="s">
        <v>16</v>
      </c>
      <c r="B27" s="63">
        <f>B26+1</f>
        <v>2022.0</v>
      </c>
      <c r="C27" s="63">
        <v>7.0</v>
      </c>
      <c r="D27" s="63"/>
      <c r="E27" s="63">
        <v>4.0</v>
      </c>
      <c r="F27" s="63">
        <v>1.0</v>
      </c>
      <c r="G27" s="64">
        <f t="shared" si="0"/>
        <v>44766.0</v>
      </c>
      <c r="H27" s="64" t="str">
        <f>IF(COUNTIF(G$13:G26,$G27)&gt;=1,$G27," - ")</f>
        <v> - </v>
      </c>
      <c r="I27" s="64" t="str">
        <f>IF(COUNTIF(H$13:H26,$G27)&gt;=1,$G27," - ")</f>
        <v> - </v>
      </c>
      <c r="J27" s="64" t="str">
        <f>IF(COUNTIF(I$13:I26,$G27)&gt;=1,$G27," - ")</f>
        <v> - </v>
      </c>
      <c r="K27" s="64" t="str">
        <f>IF(COUNTIF(J$13:J26,$G27)&gt;=1,$G27," - ")</f>
        <v> - </v>
      </c>
      <c r="L27" s="64" t="str">
        <f>IF(COUNTIF(K$13:K26,$G27)&gt;=1,$G27," - ")</f>
        <v> - </v>
      </c>
    </row>
    <row r="28" spans="8:8">
      <c r="A28" s="51" t="s">
        <v>17</v>
      </c>
      <c r="B28" s="63">
        <f>$B$10</f>
        <v>2021.0</v>
      </c>
      <c r="C28" s="63">
        <v>9.0</v>
      </c>
      <c r="D28" s="51"/>
      <c r="E28" s="63">
        <v>1.0</v>
      </c>
      <c r="F28" s="63">
        <v>2.0</v>
      </c>
      <c r="G28" s="64">
        <f t="shared" si="0"/>
        <v>44445.0</v>
      </c>
      <c r="H28" s="64" t="str">
        <f>IF(COUNTIF(G$13:G27,$G28)&gt;=1,$G28," - ")</f>
        <v> - </v>
      </c>
      <c r="I28" s="64" t="str">
        <f>IF(COUNTIF(H$13:H27,$G28)&gt;=1,$G28," - ")</f>
        <v> - </v>
      </c>
      <c r="J28" s="64" t="str">
        <f>IF(COUNTIF(I$13:I27,$G28)&gt;=1,$G28," - ")</f>
        <v> - </v>
      </c>
      <c r="K28" s="64" t="str">
        <f>IF(COUNTIF(J$13:J27,$G28)&gt;=1,$G28," - ")</f>
        <v> - </v>
      </c>
      <c r="L28" s="64" t="str">
        <f>IF(COUNTIF(K$13:K27,$G28)&gt;=1,$G28," - ")</f>
        <v> - </v>
      </c>
    </row>
    <row r="29" spans="8:8">
      <c r="A29" s="51" t="s">
        <v>17</v>
      </c>
      <c r="B29" s="63">
        <f>B28+1</f>
        <v>2022.0</v>
      </c>
      <c r="C29" s="63">
        <v>9.0</v>
      </c>
      <c r="D29" s="51"/>
      <c r="E29" s="63">
        <v>1.0</v>
      </c>
      <c r="F29" s="63">
        <v>2.0</v>
      </c>
      <c r="G29" s="64">
        <f t="shared" si="0"/>
        <v>44809.0</v>
      </c>
      <c r="H29" s="64" t="str">
        <f>IF(COUNTIF(G$13:G28,$G29)&gt;=1,$G29," - ")</f>
        <v> - </v>
      </c>
      <c r="I29" s="64" t="str">
        <f>IF(COUNTIF(H$13:H28,$G29)&gt;=1,$G29," - ")</f>
        <v> - </v>
      </c>
      <c r="J29" s="64" t="str">
        <f>IF(COUNTIF(I$13:I28,$G29)&gt;=1,$G29," - ")</f>
        <v> - </v>
      </c>
      <c r="K29" s="64" t="str">
        <f>IF(COUNTIF(J$13:J28,$G29)&gt;=1,$G29," - ")</f>
        <v> - </v>
      </c>
      <c r="L29" s="64" t="str">
        <f>IF(COUNTIF(K$13:K28,$G29)&gt;=1,$G29," - ")</f>
        <v> - </v>
      </c>
    </row>
    <row r="30" spans="8:8">
      <c r="A30" s="51" t="s">
        <v>18</v>
      </c>
      <c r="B30" s="63">
        <f>$B$10</f>
        <v>2021.0</v>
      </c>
      <c r="C30" s="63">
        <v>10.0</v>
      </c>
      <c r="D30" s="63"/>
      <c r="E30" s="63">
        <v>2.0</v>
      </c>
      <c r="F30" s="63">
        <v>2.0</v>
      </c>
      <c r="G30" s="64">
        <f t="shared" si="0"/>
        <v>44480.0</v>
      </c>
      <c r="H30" s="64" t="str">
        <f>IF(COUNTIF(G$13:G29,$G30)&gt;=1,$G30," - ")</f>
        <v> - </v>
      </c>
      <c r="I30" s="64" t="str">
        <f>IF(COUNTIF(H$13:H29,$G30)&gt;=1,$G30," - ")</f>
        <v> - </v>
      </c>
      <c r="J30" s="64" t="str">
        <f>IF(COUNTIF(I$13:I29,$G30)&gt;=1,$G30," - ")</f>
        <v> - </v>
      </c>
      <c r="K30" s="64" t="str">
        <f>IF(COUNTIF(J$13:J29,$G30)&gt;=1,$G30," - ")</f>
        <v> - </v>
      </c>
      <c r="L30" s="64" t="str">
        <f>IF(COUNTIF(K$13:K29,$G30)&gt;=1,$G30," - ")</f>
        <v> - </v>
      </c>
    </row>
    <row r="31" spans="8:8">
      <c r="A31" s="51" t="s">
        <v>18</v>
      </c>
      <c r="B31" s="63">
        <f>B30+1</f>
        <v>2022.0</v>
      </c>
      <c r="C31" s="63">
        <v>10.0</v>
      </c>
      <c r="D31" s="63"/>
      <c r="E31" s="63">
        <v>2.0</v>
      </c>
      <c r="F31" s="63">
        <v>2.0</v>
      </c>
      <c r="G31" s="64">
        <f t="shared" si="0"/>
        <v>44844.0</v>
      </c>
      <c r="H31" s="64" t="str">
        <f>IF(COUNTIF(G$13:G30,$G31)&gt;=1,$G31," - ")</f>
        <v> - </v>
      </c>
      <c r="I31" s="64" t="str">
        <f>IF(COUNTIF(H$13:H30,$G31)&gt;=1,$G31," - ")</f>
        <v> - </v>
      </c>
      <c r="J31" s="64" t="str">
        <f>IF(COUNTIF(I$13:I30,$G31)&gt;=1,$G31," - ")</f>
        <v> - </v>
      </c>
      <c r="K31" s="64" t="str">
        <f>IF(COUNTIF(J$13:J30,$G31)&gt;=1,$G31," - ")</f>
        <v> - </v>
      </c>
      <c r="L31" s="64" t="str">
        <f>IF(COUNTIF(K$13:K30,$G31)&gt;=1,$G31," - ")</f>
        <v> - </v>
      </c>
    </row>
    <row r="32" spans="8:8">
      <c r="A32" s="51" t="s">
        <v>19</v>
      </c>
      <c r="B32" s="63">
        <f>$B$10</f>
        <v>2021.0</v>
      </c>
      <c r="C32" s="63">
        <v>11.0</v>
      </c>
      <c r="D32" s="51"/>
      <c r="E32" s="63">
        <v>4.0</v>
      </c>
      <c r="F32" s="63">
        <v>5.0</v>
      </c>
      <c r="G32" s="64">
        <f t="shared" si="0"/>
        <v>44525.0</v>
      </c>
      <c r="H32" s="64" t="str">
        <f>IF(COUNTIF(G$13:G31,$G32)&gt;=1,$G32," - ")</f>
        <v> - </v>
      </c>
      <c r="I32" s="64" t="str">
        <f>IF(COUNTIF(H$13:H31,$G32)&gt;=1,$G32," - ")</f>
        <v> - </v>
      </c>
      <c r="J32" s="64" t="str">
        <f>IF(COUNTIF(I$13:I31,$G32)&gt;=1,$G32," - ")</f>
        <v> - </v>
      </c>
      <c r="K32" s="64" t="str">
        <f>IF(COUNTIF(J$13:J31,$G32)&gt;=1,$G32," - ")</f>
        <v> - </v>
      </c>
      <c r="L32" s="64" t="str">
        <f>IF(COUNTIF(K$13:K31,$G32)&gt;=1,$G32," - ")</f>
        <v> - </v>
      </c>
    </row>
    <row r="33" spans="8:8">
      <c r="A33" s="51" t="s">
        <v>19</v>
      </c>
      <c r="B33" s="63">
        <f>B32+1</f>
        <v>2022.0</v>
      </c>
      <c r="C33" s="63">
        <v>11.0</v>
      </c>
      <c r="D33" s="51"/>
      <c r="E33" s="63">
        <v>4.0</v>
      </c>
      <c r="F33" s="63">
        <v>5.0</v>
      </c>
      <c r="G33" s="64">
        <f t="shared" si="0"/>
        <v>44889.0</v>
      </c>
      <c r="H33" s="64" t="str">
        <f>IF(COUNTIF(G$13:G32,$G33)&gt;=1,$G33," - ")</f>
        <v> - </v>
      </c>
      <c r="I33" s="64" t="str">
        <f>IF(COUNTIF(H$13:H32,$G33)&gt;=1,$G33," - ")</f>
        <v> - </v>
      </c>
      <c r="J33" s="64" t="str">
        <f>IF(COUNTIF(I$13:I32,$G33)&gt;=1,$G33," - ")</f>
        <v> - </v>
      </c>
      <c r="K33" s="64" t="str">
        <f>IF(COUNTIF(J$13:J32,$G33)&gt;=1,$G33," - ")</f>
        <v> - </v>
      </c>
      <c r="L33" s="64" t="str">
        <f>IF(COUNTIF(K$13:K32,$G33)&gt;=1,$G33," - ")</f>
        <v> - </v>
      </c>
    </row>
    <row r="34" spans="8:8" s="65" customFormat="1">
      <c r="A34" s="66" t="s">
        <v>82</v>
      </c>
      <c r="B34" s="63">
        <f>$B$10</f>
        <v>2021.0</v>
      </c>
      <c r="C34" s="63">
        <v>5.0</v>
      </c>
      <c r="D34" s="67"/>
      <c r="E34" s="63">
        <v>1.0</v>
      </c>
      <c r="F34" s="63">
        <v>2.0</v>
      </c>
      <c r="G34" s="64">
        <f t="shared" si="1" ref="G34:G39">IF(OR(OR(C34="",E34=""),F34=""),"",(DATE(B34,C34,1)+(E34-1)*7)+F34-WEEKDAY(DATE(B34,C34,1))+IF(F34&lt;WEEKDAY(DATE(B34,C34,1)),7,0))</f>
        <v>44319.0</v>
      </c>
      <c r="H34" s="64" t="str">
        <f>IF(COUNTIF(G$13:G33,$G34)&gt;=1,$G34," - ")</f>
        <v> - </v>
      </c>
      <c r="I34" s="64" t="str">
        <f>IF(COUNTIF(H$13:H33,$G34)&gt;=1,$G34," - ")</f>
        <v> - </v>
      </c>
      <c r="J34" s="64" t="str">
        <f>IF(COUNTIF(I$13:I33,$G34)&gt;=1,$G34," - ")</f>
        <v> - </v>
      </c>
      <c r="K34" s="64" t="str">
        <f>IF(COUNTIF(J$13:J33,$G34)&gt;=1,$G34," - ")</f>
        <v> - </v>
      </c>
      <c r="L34" s="64" t="str">
        <f>IF(COUNTIF(K$13:K33,$G34)&gt;=1,$G34," - ")</f>
        <v> - </v>
      </c>
    </row>
    <row r="35" spans="8:8" s="65" customFormat="1">
      <c r="A35" s="66" t="s">
        <v>82</v>
      </c>
      <c r="B35" s="63">
        <f>B34+1</f>
        <v>2022.0</v>
      </c>
      <c r="C35" s="63">
        <v>5.0</v>
      </c>
      <c r="D35" s="67"/>
      <c r="E35" s="63">
        <v>1.0</v>
      </c>
      <c r="F35" s="63">
        <v>2.0</v>
      </c>
      <c r="G35" s="64">
        <f t="shared" si="1"/>
        <v>44683.0</v>
      </c>
      <c r="H35" s="64" t="str">
        <f>IF(COUNTIF(G$13:G34,$G35)&gt;=1,$G35," - ")</f>
        <v> - </v>
      </c>
      <c r="I35" s="64" t="str">
        <f>IF(COUNTIF(H$13:H34,$G35)&gt;=1,$G35," - ")</f>
        <v> - </v>
      </c>
      <c r="J35" s="64" t="str">
        <f>IF(COUNTIF(I$13:I34,$G35)&gt;=1,$G35," - ")</f>
        <v> - </v>
      </c>
      <c r="K35" s="64" t="str">
        <f>IF(COUNTIF(J$13:J34,$G35)&gt;=1,$G35," - ")</f>
        <v> - </v>
      </c>
      <c r="L35" s="64" t="str">
        <f>IF(COUNTIF(K$13:K34,$G35)&gt;=1,$G35," - ")</f>
        <v> - </v>
      </c>
    </row>
    <row r="36" spans="8:8" s="65" customFormat="1">
      <c r="A36" s="66" t="s">
        <v>83</v>
      </c>
      <c r="B36" s="63">
        <f>$B$10</f>
        <v>2021.0</v>
      </c>
      <c r="C36" s="63">
        <v>8.0</v>
      </c>
      <c r="D36" s="67"/>
      <c r="E36" s="63">
        <v>1.0</v>
      </c>
      <c r="F36" s="63">
        <v>2.0</v>
      </c>
      <c r="G36" s="64">
        <f t="shared" si="1"/>
        <v>44410.0</v>
      </c>
      <c r="H36" s="64" t="str">
        <f>IF(COUNTIF(G$13:G35,$G36)&gt;=1,$G36," - ")</f>
        <v> - </v>
      </c>
      <c r="I36" s="64" t="str">
        <f>IF(COUNTIF(H$13:H35,$G36)&gt;=1,$G36," - ")</f>
        <v> - </v>
      </c>
      <c r="J36" s="64" t="str">
        <f>IF(COUNTIF(I$13:I35,$G36)&gt;=1,$G36," - ")</f>
        <v> - </v>
      </c>
      <c r="K36" s="64" t="str">
        <f>IF(COUNTIF(J$13:J35,$G36)&gt;=1,$G36," - ")</f>
        <v> - </v>
      </c>
      <c r="L36" s="64" t="str">
        <f>IF(COUNTIF(K$13:K35,$G36)&gt;=1,$G36," - ")</f>
        <v> - </v>
      </c>
    </row>
    <row r="37" spans="8:8" s="65" customFormat="1">
      <c r="A37" s="66" t="s">
        <v>83</v>
      </c>
      <c r="B37" s="63">
        <f>B36+1</f>
        <v>2022.0</v>
      </c>
      <c r="C37" s="63">
        <v>8.0</v>
      </c>
      <c r="D37" s="67"/>
      <c r="E37" s="63">
        <v>1.0</v>
      </c>
      <c r="F37" s="63">
        <v>2.0</v>
      </c>
      <c r="G37" s="64">
        <f t="shared" si="1"/>
        <v>44774.0</v>
      </c>
      <c r="H37" s="64" t="str">
        <f>IF(COUNTIF(G$13:G36,$G37)&gt;=1,$G37," - ")</f>
        <v> - </v>
      </c>
      <c r="I37" s="64" t="str">
        <f>IF(COUNTIF(H$13:H36,$G37)&gt;=1,$G37," - ")</f>
        <v> - </v>
      </c>
      <c r="J37" s="64" t="str">
        <f>IF(COUNTIF(I$13:I36,$G37)&gt;=1,$G37," - ")</f>
        <v> - </v>
      </c>
      <c r="K37" s="64" t="str">
        <f>IF(COUNTIF(J$13:J36,$G37)&gt;=1,$G37," - ")</f>
        <v> - </v>
      </c>
      <c r="L37" s="64" t="str">
        <f>IF(COUNTIF(K$13:K36,$G37)&gt;=1,$G37," - ")</f>
        <v> - </v>
      </c>
    </row>
    <row r="38" spans="8:8" s="65" customFormat="1">
      <c r="A38" s="66" t="s">
        <v>84</v>
      </c>
      <c r="B38" s="63">
        <f>$B$10</f>
        <v>2021.0</v>
      </c>
      <c r="C38" s="63">
        <v>9.0</v>
      </c>
      <c r="D38" s="67"/>
      <c r="E38" s="63">
        <v>0.0</v>
      </c>
      <c r="F38" s="63">
        <v>2.0</v>
      </c>
      <c r="G38" s="64">
        <f t="shared" si="1"/>
        <v>44438.0</v>
      </c>
      <c r="H38" s="64" t="str">
        <f>IF(COUNTIF(G$13:G37,$G38)&gt;=1,$G38," - ")</f>
        <v> - </v>
      </c>
      <c r="I38" s="64" t="str">
        <f>IF(COUNTIF(H$13:H37,$G38)&gt;=1,$G38," - ")</f>
        <v> - </v>
      </c>
      <c r="J38" s="64" t="str">
        <f>IF(COUNTIF(I$13:I37,$G38)&gt;=1,$G38," - ")</f>
        <v> - </v>
      </c>
      <c r="K38" s="64" t="str">
        <f>IF(COUNTIF(J$13:J37,$G38)&gt;=1,$G38," - ")</f>
        <v> - </v>
      </c>
      <c r="L38" s="64" t="str">
        <f>IF(COUNTIF(K$13:K37,$G38)&gt;=1,$G38," - ")</f>
        <v> - </v>
      </c>
    </row>
    <row r="39" spans="8:8" s="65" customFormat="1">
      <c r="A39" s="66" t="s">
        <v>84</v>
      </c>
      <c r="B39" s="63">
        <f>B38+1</f>
        <v>2022.0</v>
      </c>
      <c r="C39" s="63">
        <v>9.0</v>
      </c>
      <c r="D39" s="67"/>
      <c r="E39" s="63">
        <v>0.0</v>
      </c>
      <c r="F39" s="63">
        <v>2.0</v>
      </c>
      <c r="G39" s="64">
        <f t="shared" si="1"/>
        <v>44802.0</v>
      </c>
      <c r="H39" s="64" t="str">
        <f>IF(COUNTIF(G$13:G38,$G39)&gt;=1,$G39," - ")</f>
        <v> - </v>
      </c>
      <c r="I39" s="64" t="str">
        <f>IF(COUNTIF(H$13:H38,$G39)&gt;=1,$G39," - ")</f>
        <v> - </v>
      </c>
      <c r="J39" s="64" t="str">
        <f>IF(COUNTIF(I$13:I38,$G39)&gt;=1,$G39," - ")</f>
        <v> - </v>
      </c>
      <c r="K39" s="64" t="str">
        <f>IF(COUNTIF(J$13:J38,$G39)&gt;=1,$G39," - ")</f>
        <v> - </v>
      </c>
      <c r="L39" s="64" t="str">
        <f>IF(COUNTIF(K$13:K38,$G39)&gt;=1,$G39," - ")</f>
        <v> - </v>
      </c>
    </row>
    <row r="40" spans="8:8">
      <c r="A40" s="51" t="s">
        <v>20</v>
      </c>
      <c r="B40" s="63">
        <f>$B$10</f>
        <v>2021.0</v>
      </c>
      <c r="C40" s="63"/>
      <c r="D40" s="63"/>
      <c r="E40" s="63"/>
      <c r="F40" s="63"/>
      <c r="G40" s="68" t="e">
        <f>IF(WEEKDAY(DATE(B40,4,16),16)&lt;=2,DATE(B40,4,18),IF(WEEKDAY(DATE(B40,4,16),1)=2,DATE(B40,4,17),DATE(B40,4,15)))</f>
        <v>#NUM!</v>
      </c>
      <c r="H40" s="64" t="str">
        <f>IF(COUNTIF(G$13:G39,$G40)&gt;=1,$G40," - ")</f>
        <v> - </v>
      </c>
      <c r="I40" s="64" t="str">
        <f>IF(COUNTIF(H$13:H39,$G40)&gt;=1,$G40," - ")</f>
        <v> - </v>
      </c>
      <c r="J40" s="64" t="str">
        <f>IF(COUNTIF(I$13:I39,$G40)&gt;=1,$G40," - ")</f>
        <v> - </v>
      </c>
      <c r="K40" s="64" t="str">
        <f>IF(COUNTIF(J$13:J39,$G40)&gt;=1,$G40," - ")</f>
        <v> - </v>
      </c>
      <c r="L40" s="64" t="str">
        <f>IF(COUNTIF(K$13:K39,$G40)&gt;=1,$G40," - ")</f>
        <v> - </v>
      </c>
      <c r="M40" s="69"/>
    </row>
    <row r="41" spans="8:8">
      <c r="A41" s="51" t="s">
        <v>20</v>
      </c>
      <c r="B41" s="63">
        <f>B40+1</f>
        <v>2022.0</v>
      </c>
      <c r="C41" s="63"/>
      <c r="D41" s="63"/>
      <c r="E41" s="63"/>
      <c r="F41" s="63"/>
      <c r="G41" s="68" t="e">
        <f>IF(WEEKDAY(DATE(B41,4,16),16)&lt;=2,DATE(B41,4,18),IF(WEEKDAY(DATE(B41,4,16),1)=2,DATE(B41,4,17),DATE(B41,4,15)))</f>
        <v>#NUM!</v>
      </c>
      <c r="H41" s="64" t="e">
        <f>IF(COUNTIF(G$13:G40,$G41)&gt;=1,$G41," - ")</f>
        <v>#NUM!</v>
      </c>
      <c r="I41" s="64" t="str">
        <f>IF(COUNTIF(H$13:H40,$G41)&gt;=1,$G41," - ")</f>
        <v> - </v>
      </c>
      <c r="J41" s="64" t="str">
        <f>IF(COUNTIF(I$13:I40,$G41)&gt;=1,$G41," - ")</f>
        <v> - </v>
      </c>
      <c r="K41" s="64" t="str">
        <f>IF(COUNTIF(J$13:J40,$G41)&gt;=1,$G41," - ")</f>
        <v> - </v>
      </c>
      <c r="L41" s="64" t="str">
        <f>IF(COUNTIF(K$13:K40,$G41)&gt;=1,$G41," - ")</f>
        <v> - </v>
      </c>
      <c r="M41" s="69"/>
    </row>
    <row r="42" spans="8:8">
      <c r="A42" s="51" t="s">
        <v>21</v>
      </c>
      <c r="B42" s="63">
        <f>$B$10</f>
        <v>2021.0</v>
      </c>
      <c r="C42" s="63">
        <v>4.0</v>
      </c>
      <c r="D42" s="51"/>
      <c r="E42" s="63"/>
      <c r="F42" s="63">
        <v>1.0</v>
      </c>
      <c r="G42" s="64">
        <f>IF(B42&lt;2007,(DATE(B42,C42,1)+(1-1)*7)+IF(F42&lt;WEEKDAY(DATE(B42,C42,1)),F42+7-WEEKDAY(DATE(B42,C42,1)),F42-WEEKDAY(DATE(B42,C42,1))),(DATE(B42,C42-1,1)+(2-1)*7)+IF(F42&lt;WEEKDAY(DATE(B42,C42-1,1)),F42+7-WEEKDAY(DATE(B42,C42-1,1)),F42-WEEKDAY(DATE(B42,C42-1,1))))</f>
        <v>44269.0</v>
      </c>
      <c r="H42" s="64" t="str">
        <f>IF(COUNTIF(G$13:G41,$G42)&gt;=1,$G42," - ")</f>
        <v> - </v>
      </c>
      <c r="I42" s="64" t="str">
        <f>IF(COUNTIF(H$13:H41,$G42)&gt;=1,$G42," - ")</f>
        <v> - </v>
      </c>
      <c r="J42" s="64" t="str">
        <f>IF(COUNTIF(I$13:I41,$G42)&gt;=1,$G42," - ")</f>
        <v> - </v>
      </c>
      <c r="K42" s="64" t="str">
        <f>IF(COUNTIF(J$13:J41,$G42)&gt;=1,$G42," - ")</f>
        <v> - </v>
      </c>
      <c r="L42" s="64" t="str">
        <f>IF(COUNTIF(K$13:K41,$G42)&gt;=1,$G42," - ")</f>
        <v> - </v>
      </c>
      <c r="M42" s="69"/>
    </row>
    <row r="43" spans="8:8">
      <c r="A43" s="51" t="s">
        <v>21</v>
      </c>
      <c r="B43" s="63">
        <f>B42+1</f>
        <v>2022.0</v>
      </c>
      <c r="C43" s="63">
        <v>4.0</v>
      </c>
      <c r="D43" s="51"/>
      <c r="E43" s="63"/>
      <c r="F43" s="63">
        <v>1.0</v>
      </c>
      <c r="G43" s="64">
        <f>IF(B43&lt;2007,(DATE(B43,C43,1)+(1-1)*7)+IF(F43&lt;WEEKDAY(DATE(B43,C43,1)),F43+7-WEEKDAY(DATE(B43,C43,1)),F43-WEEKDAY(DATE(B43,C43,1))),(DATE(B43,C43-1,1)+(2-1)*7)+IF(F43&lt;WEEKDAY(DATE(B43,C43-1,1)),F43+7-WEEKDAY(DATE(B43,C43-1,1)),F43-WEEKDAY(DATE(B43,C43-1,1))))</f>
        <v>44633.0</v>
      </c>
      <c r="H43" s="64" t="str">
        <f>IF(COUNTIF(G$13:G42,$G43)&gt;=1,$G43," - ")</f>
        <v> - </v>
      </c>
      <c r="I43" s="64" t="str">
        <f>IF(COUNTIF(H$13:H42,$G43)&gt;=1,$G43," - ")</f>
        <v> - </v>
      </c>
      <c r="J43" s="64" t="str">
        <f>IF(COUNTIF(I$13:I42,$G43)&gt;=1,$G43," - ")</f>
        <v> - </v>
      </c>
      <c r="K43" s="64" t="str">
        <f>IF(COUNTIF(J$13:J42,$G43)&gt;=1,$G43," - ")</f>
        <v> - </v>
      </c>
      <c r="L43" s="64" t="str">
        <f>IF(COUNTIF(K$13:K42,$G43)&gt;=1,$G43," - ")</f>
        <v> - </v>
      </c>
      <c r="M43" s="69"/>
    </row>
    <row r="44" spans="8:8">
      <c r="A44" s="51" t="s">
        <v>21</v>
      </c>
      <c r="B44" s="63">
        <f>$B$10</f>
        <v>2021.0</v>
      </c>
      <c r="C44" s="63">
        <v>11.0</v>
      </c>
      <c r="D44" s="51"/>
      <c r="E44" s="63"/>
      <c r="F44" s="63">
        <v>1.0</v>
      </c>
      <c r="G44" s="64">
        <f>IF(B44&lt;2007,(DATE(B44,C44,1)+(-1)*7)+IF(F44&lt;WEEKDAY(DATE(B44,C44,1)),F44+7-WEEKDAY(DATE(B44,C44,1)),F44-WEEKDAY(DATE(B44,C44,1))),(DATE(B44,C44,1)+(1-1)*7)+IF(F44&lt;WEEKDAY(DATE(B44,C44,1)),F44+7-WEEKDAY(DATE(B44,C44,1)),F44-WEEKDAY(DATE(B44,C44,1))))</f>
        <v>44507.0</v>
      </c>
      <c r="H44" s="64" t="str">
        <f>IF(COUNTIF(G$13:G43,$G44)&gt;=1,$G44," - ")</f>
        <v> - </v>
      </c>
      <c r="I44" s="64" t="str">
        <f>IF(COUNTIF(H$13:H43,$G44)&gt;=1,$G44," - ")</f>
        <v> - </v>
      </c>
      <c r="J44" s="64" t="str">
        <f>IF(COUNTIF(I$13:I43,$G44)&gt;=1,$G44," - ")</f>
        <v> - </v>
      </c>
      <c r="K44" s="64" t="str">
        <f>IF(COUNTIF(J$13:J43,$G44)&gt;=1,$G44," - ")</f>
        <v> - </v>
      </c>
      <c r="L44" s="64" t="str">
        <f>IF(COUNTIF(K$13:K43,$G44)&gt;=1,$G44," - ")</f>
        <v> - </v>
      </c>
      <c r="M44" s="69"/>
    </row>
    <row r="45" spans="8:8">
      <c r="A45" s="51" t="s">
        <v>21</v>
      </c>
      <c r="B45" s="63">
        <f>B44+1</f>
        <v>2022.0</v>
      </c>
      <c r="C45" s="63">
        <v>11.0</v>
      </c>
      <c r="D45" s="51"/>
      <c r="E45" s="63"/>
      <c r="F45" s="63">
        <v>1.0</v>
      </c>
      <c r="G45" s="64">
        <f>IF(B45&lt;2007,(DATE(B45,C45,1)+(-1)*7)+IF(F45&lt;WEEKDAY(DATE(B45,C45,1)),F45+7-WEEKDAY(DATE(B45,C45,1)),F45-WEEKDAY(DATE(B45,C45,1))),(DATE(B45,C45,1)+(1-1)*7)+IF(F45&lt;WEEKDAY(DATE(B45,C45,1)),F45+7-WEEKDAY(DATE(B45,C45,1)),F45-WEEKDAY(DATE(B45,C45,1))))</f>
        <v>44871.0</v>
      </c>
      <c r="H45" s="64" t="str">
        <f>IF(COUNTIF(G$13:G44,$G45)&gt;=1,$G45," - ")</f>
        <v> - </v>
      </c>
      <c r="I45" s="64" t="str">
        <f>IF(COUNTIF(H$13:H44,$G45)&gt;=1,$G45," - ")</f>
        <v> - </v>
      </c>
      <c r="J45" s="64" t="str">
        <f>IF(COUNTIF(I$13:I44,$G45)&gt;=1,$G45," - ")</f>
        <v> - </v>
      </c>
      <c r="K45" s="64" t="str">
        <f>IF(COUNTIF(J$13:J44,$G45)&gt;=1,$G45," - ")</f>
        <v> - </v>
      </c>
      <c r="L45" s="64" t="str">
        <f>IF(COUNTIF(K$13:K44,$G45)&gt;=1,$G45," - ")</f>
        <v> - </v>
      </c>
      <c r="M45" s="69"/>
    </row>
    <row r="46" spans="8:8">
      <c r="A46" s="51" t="s">
        <v>22</v>
      </c>
      <c r="B46" s="63">
        <f>$B$10</f>
        <v>2021.0</v>
      </c>
      <c r="C46" s="63"/>
      <c r="D46" s="63"/>
      <c r="E46" s="63"/>
      <c r="F46" s="63"/>
      <c r="G46" s="68">
        <f>G28+6</f>
        <v>44451.0</v>
      </c>
      <c r="H46" s="64" t="str">
        <f>IF(COUNTIF(G$13:G45,$G46)&gt;=1,$G46," - ")</f>
        <v> - </v>
      </c>
      <c r="I46" s="64" t="str">
        <f>IF(COUNTIF(H$13:H45,$G46)&gt;=1,$G46," - ")</f>
        <v> - </v>
      </c>
      <c r="J46" s="64" t="str">
        <f>IF(COUNTIF(I$13:I45,$G46)&gt;=1,$G46," - ")</f>
        <v> - </v>
      </c>
      <c r="K46" s="64" t="str">
        <f>IF(COUNTIF(J$13:J45,$G46)&gt;=1,$G46," - ")</f>
        <v> - </v>
      </c>
      <c r="L46" s="64" t="str">
        <f>IF(COUNTIF(K$13:K45,$G46)&gt;=1,$G46," - ")</f>
        <v> - </v>
      </c>
      <c r="M46" s="69"/>
    </row>
    <row r="47" spans="8:8">
      <c r="A47" s="51" t="s">
        <v>22</v>
      </c>
      <c r="B47" s="63">
        <f>B46+1</f>
        <v>2022.0</v>
      </c>
      <c r="C47" s="63"/>
      <c r="D47" s="63"/>
      <c r="E47" s="63"/>
      <c r="F47" s="63"/>
      <c r="G47" s="68">
        <f>G29+6</f>
        <v>44815.0</v>
      </c>
      <c r="H47" s="64" t="str">
        <f>IF(COUNTIF(G$13:G46,$G47)&gt;=1,$G47," - ")</f>
        <v> - </v>
      </c>
      <c r="I47" s="64" t="str">
        <f>IF(COUNTIF(H$13:H46,$G47)&gt;=1,$G47," - ")</f>
        <v> - </v>
      </c>
      <c r="J47" s="64" t="str">
        <f>IF(COUNTIF(I$13:I46,$G47)&gt;=1,$G47," - ")</f>
        <v> - </v>
      </c>
      <c r="K47" s="64" t="str">
        <f>IF(COUNTIF(J$13:J46,$G47)&gt;=1,$G47," - ")</f>
        <v> - </v>
      </c>
      <c r="L47" s="64" t="str">
        <f>IF(COUNTIF(K$13:K46,$G47)&gt;=1,$G47," - ")</f>
        <v> - </v>
      </c>
      <c r="M47" s="69"/>
    </row>
    <row r="48" spans="8:8">
      <c r="A48" s="51" t="s">
        <v>23</v>
      </c>
      <c r="B48" s="63">
        <f>$B$10</f>
        <v>2021.0</v>
      </c>
      <c r="C48" s="63">
        <v>4.0</v>
      </c>
      <c r="D48" s="63"/>
      <c r="E48" s="63"/>
      <c r="F48" s="63">
        <v>4.0</v>
      </c>
      <c r="G48" s="68">
        <f>IF(WEEKDAY(DATE(B48,C48+1,0),1)=7,DATE(B48,C48+1,0)-(7-F48),(DATE(B48,C48+1,0)-WEEKDAY(DATE(B48,C48+1,0),1))-(7-F48))</f>
        <v>44307.0</v>
      </c>
      <c r="H48" s="64" t="str">
        <f>IF(COUNTIF(G$13:G47,$G48)&gt;=1,$G48," - ")</f>
        <v> - </v>
      </c>
      <c r="I48" s="64" t="str">
        <f>IF(COUNTIF(H$13:H47,$G48)&gt;=1,$G48," - ")</f>
        <v> - </v>
      </c>
      <c r="J48" s="64" t="str">
        <f>IF(COUNTIF(I$13:I47,$G48)&gt;=1,$G48," - ")</f>
        <v> - </v>
      </c>
      <c r="K48" s="64" t="str">
        <f>IF(COUNTIF(J$13:J47,$G48)&gt;=1,$G48," - ")</f>
        <v> - </v>
      </c>
      <c r="L48" s="64" t="str">
        <f>IF(COUNTIF(K$13:K47,$G48)&gt;=1,$G48," - ")</f>
        <v> - </v>
      </c>
      <c r="M48" s="69"/>
    </row>
    <row r="49" spans="8:8">
      <c r="A49" s="51" t="s">
        <v>23</v>
      </c>
      <c r="B49" s="63">
        <f>B48+1</f>
        <v>2022.0</v>
      </c>
      <c r="C49" s="63">
        <v>4.0</v>
      </c>
      <c r="D49" s="63"/>
      <c r="E49" s="63"/>
      <c r="F49" s="63">
        <v>4.0</v>
      </c>
      <c r="G49" s="68">
        <f>IF(WEEKDAY(DATE(B49,C49+1,0),1)=7,DATE(B49,C49+1,0)-(7-F49),(DATE(B49,C49+1,0)-WEEKDAY(DATE(B49,C49+1,0),1))-(7-F49))</f>
        <v>44678.0</v>
      </c>
      <c r="H49" s="64" t="str">
        <f>IF(COUNTIF(G$13:G48,$G49)&gt;=1,$G49," - ")</f>
        <v> - </v>
      </c>
      <c r="I49" s="64" t="str">
        <f>IF(COUNTIF(H$13:H48,$G49)&gt;=1,$G49," - ")</f>
        <v> - </v>
      </c>
      <c r="J49" s="64" t="str">
        <f>IF(COUNTIF(I$13:I48,$G49)&gt;=1,$G49," - ")</f>
        <v> - </v>
      </c>
      <c r="K49" s="64" t="str">
        <f>IF(COUNTIF(J$13:J48,$G49)&gt;=1,$G49," - ")</f>
        <v> - </v>
      </c>
      <c r="L49" s="64" t="str">
        <f>IF(COUNTIF(K$13:K48,$G49)&gt;=1,$G49," - ")</f>
        <v> - </v>
      </c>
      <c r="M49" s="69"/>
    </row>
    <row r="50" spans="8:8">
      <c r="A50" s="51" t="s">
        <v>24</v>
      </c>
      <c r="B50" s="63">
        <f>$B$10</f>
        <v>2021.0</v>
      </c>
      <c r="C50" s="63"/>
      <c r="D50" s="63"/>
      <c r="E50" s="63"/>
      <c r="F50" s="63"/>
      <c r="G50" s="64">
        <f>IF(AND(B50&gt;=2013,B50&lt;=2030),DATEVALUE(INDEX({"2013-02-10";"2014-01-31";"2015-02-19";"2016-02-08";"2017-01-28";"2018-02-16";"2019-02-05";"2020-01-25";"2021-02-12";"2022-02-01";"2023-01-22";"2024-02-10";"2025-01-29";"2026-02-17";"2027-02-06";"2028-01-26";"2029-02-13";"2030-02-03"},B50-2012)),"")</f>
        <v>44239.0</v>
      </c>
      <c r="H50" s="64" t="str">
        <f>IF(COUNTIF(G$13:G49,$G50)&gt;=1,$G50," - ")</f>
        <v> - </v>
      </c>
      <c r="I50" s="64" t="str">
        <f>IF(COUNTIF(H$13:H49,$G50)&gt;=1,$G50," - ")</f>
        <v> - </v>
      </c>
      <c r="J50" s="64" t="str">
        <f>IF(COUNTIF(I$13:I49,$G50)&gt;=1,$G50," - ")</f>
        <v> - </v>
      </c>
      <c r="K50" s="64" t="str">
        <f>IF(COUNTIF(J$13:J49,$G50)&gt;=1,$G50," - ")</f>
        <v> - </v>
      </c>
      <c r="L50" s="64" t="str">
        <f>IF(COUNTIF(K$13:K49,$G50)&gt;=1,$G50," - ")</f>
        <v> - </v>
      </c>
      <c r="M50" s="69"/>
    </row>
    <row r="51" spans="8:8">
      <c r="A51" s="51" t="s">
        <v>24</v>
      </c>
      <c r="B51" s="63">
        <f>B50+1</f>
        <v>2022.0</v>
      </c>
      <c r="C51" s="63"/>
      <c r="D51" s="63"/>
      <c r="E51" s="63"/>
      <c r="F51" s="63"/>
      <c r="G51" s="64">
        <f>IF(AND(B51&gt;=2013,B51&lt;=2030),DATEVALUE(INDEX({"2013-02-10";"2014-01-31";"2015-02-19";"2016-02-08";"2017-01-28";"2018-02-16";"2019-02-05";"2020-01-25";"2021-02-12";"2022-02-01";"2023-01-22";"2024-02-10";"2025-01-29";"2026-02-17";"2027-02-06";"2028-01-26";"2029-02-13";"2030-02-03"},B51-2012)),"")</f>
        <v>44593.0</v>
      </c>
      <c r="H51" s="64" t="str">
        <f>IF(COUNTIF(G$13:G50,$G51)&gt;=1,$G51," - ")</f>
        <v> - </v>
      </c>
      <c r="I51" s="64" t="str">
        <f>IF(COUNTIF(H$13:H50,$G51)&gt;=1,$G51," - ")</f>
        <v> - </v>
      </c>
      <c r="J51" s="64" t="str">
        <f>IF(COUNTIF(I$13:I50,$G51)&gt;=1,$G51," - ")</f>
        <v> - </v>
      </c>
      <c r="K51" s="64" t="str">
        <f>IF(COUNTIF(J$13:J50,$G51)&gt;=1,$G51," - ")</f>
        <v> - </v>
      </c>
      <c r="L51" s="64" t="str">
        <f>IF(COUNTIF(K$13:K50,$G51)&gt;=1,$G51," - ")</f>
        <v> - </v>
      </c>
      <c r="M51" s="69"/>
    </row>
    <row r="52" spans="8:8">
      <c r="A52" s="51" t="s">
        <v>25</v>
      </c>
      <c r="B52" s="63">
        <f>$B$10</f>
        <v>2021.0</v>
      </c>
      <c r="C52" s="63"/>
      <c r="D52" s="63"/>
      <c r="E52" s="63"/>
      <c r="F52" s="63"/>
      <c r="G52" s="64">
        <f>IF(AND(B52&gt;1900,B52&lt;2199),ROUND(DATE(B52,4,1)/7+MOD(19*MOD(B52,19)-7,30)*0.14,0)*7-6,"")</f>
        <v>44290.0</v>
      </c>
      <c r="H52" s="64" t="str">
        <f>IF(COUNTIF(G$13:G51,$G52)&gt;=1,$G52," - ")</f>
        <v> - </v>
      </c>
      <c r="I52" s="64" t="str">
        <f>IF(COUNTIF(H$13:H51,$G52)&gt;=1,$G52," - ")</f>
        <v> - </v>
      </c>
      <c r="J52" s="64" t="str">
        <f>IF(COUNTIF(I$13:I51,$G52)&gt;=1,$G52," - ")</f>
        <v> - </v>
      </c>
      <c r="K52" s="64" t="str">
        <f>IF(COUNTIF(J$13:J51,$G52)&gt;=1,$G52," - ")</f>
        <v> - </v>
      </c>
      <c r="L52" s="64" t="str">
        <f>IF(COUNTIF(K$13:K51,$G52)&gt;=1,$G52," - ")</f>
        <v> - </v>
      </c>
    </row>
    <row r="53" spans="8:8">
      <c r="A53" s="51" t="s">
        <v>25</v>
      </c>
      <c r="B53" s="63">
        <f>B52+1</f>
        <v>2022.0</v>
      </c>
      <c r="C53" s="63"/>
      <c r="D53" s="63"/>
      <c r="E53" s="63"/>
      <c r="F53" s="63"/>
      <c r="G53" s="64">
        <f>IF(AND(B53&gt;1900,B53&lt;2199),ROUND(DATE(B53,4,1)/7+MOD(19*MOD(B53,19)-7,30)*0.14,0)*7-6,"")</f>
        <v>44668.0</v>
      </c>
      <c r="H53" s="64" t="str">
        <f>IF(COUNTIF(G$13:G52,$G53)&gt;=1,$G53," - ")</f>
        <v> - </v>
      </c>
      <c r="I53" s="64" t="str">
        <f>IF(COUNTIF(H$13:H52,$G53)&gt;=1,$G53," - ")</f>
        <v> - </v>
      </c>
      <c r="J53" s="64" t="str">
        <f>IF(COUNTIF(I$13:I52,$G53)&gt;=1,$G53," - ")</f>
        <v> - </v>
      </c>
      <c r="K53" s="64" t="str">
        <f>IF(COUNTIF(J$13:J52,$G53)&gt;=1,$G53," - ")</f>
        <v> - </v>
      </c>
      <c r="L53" s="64" t="str">
        <f>IF(COUNTIF(K$13:K52,$G53)&gt;=1,$G53," - ")</f>
        <v> - </v>
      </c>
    </row>
    <row r="54" spans="8:8" s="65" customFormat="1">
      <c r="A54" s="66" t="s">
        <v>85</v>
      </c>
      <c r="B54" s="70" t="s">
        <v>27</v>
      </c>
      <c r="C54" s="63"/>
      <c r="D54" s="63"/>
      <c r="E54" s="63"/>
      <c r="F54" s="63"/>
      <c r="G54" s="64">
        <f>G52+1</f>
        <v>44291.0</v>
      </c>
      <c r="H54" s="64" t="str">
        <f>IF(COUNTIF(G$13:G53,$G54)&gt;=1,$G54," - ")</f>
        <v> - </v>
      </c>
      <c r="I54" s="64" t="str">
        <f>IF(COUNTIF(H$13:H53,$G54)&gt;=1,$G54," - ")</f>
        <v> - </v>
      </c>
      <c r="J54" s="64" t="str">
        <f>IF(COUNTIF(I$13:I53,$G54)&gt;=1,$G54," - ")</f>
        <v> - </v>
      </c>
      <c r="K54" s="64" t="str">
        <f>IF(COUNTIF(J$13:J53,$G54)&gt;=1,$G54," - ")</f>
        <v> - </v>
      </c>
      <c r="L54" s="64" t="str">
        <f>IF(COUNTIF(K$13:K53,$G54)&gt;=1,$G54," - ")</f>
        <v> - </v>
      </c>
    </row>
    <row r="55" spans="8:8" s="65" customFormat="1">
      <c r="A55" s="66" t="s">
        <v>85</v>
      </c>
      <c r="B55" s="70" t="s">
        <v>27</v>
      </c>
      <c r="C55" s="63"/>
      <c r="D55" s="63"/>
      <c r="E55" s="63"/>
      <c r="F55" s="63"/>
      <c r="G55" s="64">
        <f>G53+1</f>
        <v>44669.0</v>
      </c>
      <c r="H55" s="64" t="str">
        <f>IF(COUNTIF(G$13:G54,$G55)&gt;=1,$G55," - ")</f>
        <v> - </v>
      </c>
      <c r="I55" s="64" t="str">
        <f>IF(COUNTIF(H$13:H54,$G55)&gt;=1,$G55," - ")</f>
        <v> - </v>
      </c>
      <c r="J55" s="64" t="str">
        <f>IF(COUNTIF(I$13:I54,$G55)&gt;=1,$G55," - ")</f>
        <v> - </v>
      </c>
      <c r="K55" s="64" t="str">
        <f>IF(COUNTIF(J$13:J54,$G55)&gt;=1,$G55," - ")</f>
        <v> - </v>
      </c>
      <c r="L55" s="64" t="str">
        <f>IF(COUNTIF(K$13:K54,$G55)&gt;=1,$G55," - ")</f>
        <v> - </v>
      </c>
    </row>
    <row r="56" spans="8:8">
      <c r="A56" s="51" t="s">
        <v>26</v>
      </c>
      <c r="B56" s="70" t="s">
        <v>27</v>
      </c>
      <c r="C56" s="63"/>
      <c r="D56" s="63"/>
      <c r="E56" s="63"/>
      <c r="F56" s="63"/>
      <c r="G56" s="64">
        <f>G52-2</f>
        <v>44288.0</v>
      </c>
      <c r="H56" s="64" t="str">
        <f>IF(COUNTIF(G$13:G55,$G56)&gt;=1,$G56," - ")</f>
        <v> - </v>
      </c>
      <c r="I56" s="64" t="str">
        <f>IF(COUNTIF(H$13:H55,$G56)&gt;=1,$G56," - ")</f>
        <v> - </v>
      </c>
      <c r="J56" s="64" t="str">
        <f>IF(COUNTIF(I$13:I55,$G56)&gt;=1,$G56," - ")</f>
        <v> - </v>
      </c>
      <c r="K56" s="64" t="str">
        <f>IF(COUNTIF(J$13:J55,$G56)&gt;=1,$G56," - ")</f>
        <v> - </v>
      </c>
      <c r="L56" s="64" t="str">
        <f>IF(COUNTIF(K$13:K55,$G56)&gt;=1,$G56," - ")</f>
        <v> - </v>
      </c>
    </row>
    <row r="57" spans="8:8">
      <c r="A57" s="51" t="s">
        <v>26</v>
      </c>
      <c r="B57" s="70" t="s">
        <v>27</v>
      </c>
      <c r="C57" s="63"/>
      <c r="D57" s="63"/>
      <c r="E57" s="63"/>
      <c r="F57" s="63"/>
      <c r="G57" s="64">
        <f>G53-2</f>
        <v>44666.0</v>
      </c>
      <c r="H57" s="64" t="str">
        <f>IF(COUNTIF(G$13:G56,$G57)&gt;=1,$G57," - ")</f>
        <v> - </v>
      </c>
      <c r="I57" s="64" t="str">
        <f>IF(COUNTIF(H$13:H56,$G57)&gt;=1,$G57," - ")</f>
        <v> - </v>
      </c>
      <c r="J57" s="64" t="str">
        <f>IF(COUNTIF(I$13:I56,$G57)&gt;=1,$G57," - ")</f>
        <v> - </v>
      </c>
      <c r="K57" s="64" t="str">
        <f>IF(COUNTIF(J$13:J56,$G57)&gt;=1,$G57," - ")</f>
        <v> - </v>
      </c>
      <c r="L57" s="64" t="str">
        <f>IF(COUNTIF(K$13:K56,$G57)&gt;=1,$G57," - ")</f>
        <v> - </v>
      </c>
    </row>
    <row r="58" spans="8:8">
      <c r="A58" s="71" t="s">
        <v>28</v>
      </c>
      <c r="B58" s="70" t="s">
        <v>27</v>
      </c>
      <c r="C58" s="63"/>
      <c r="D58" s="63"/>
      <c r="E58" s="63"/>
      <c r="F58" s="63"/>
      <c r="G58" s="64">
        <f>G52+49</f>
        <v>44339.0</v>
      </c>
      <c r="H58" s="64" t="str">
        <f>IF(COUNTIF(G$13:G57,$G58)&gt;=1,$G58," - ")</f>
        <v> - </v>
      </c>
      <c r="I58" s="64" t="str">
        <f>IF(COUNTIF(H$13:H57,$G58)&gt;=1,$G58," - ")</f>
        <v> - </v>
      </c>
      <c r="J58" s="64" t="str">
        <f>IF(COUNTIF(I$13:I57,$G58)&gt;=1,$G58," - ")</f>
        <v> - </v>
      </c>
      <c r="K58" s="64" t="str">
        <f>IF(COUNTIF(J$13:J57,$G58)&gt;=1,$G58," - ")</f>
        <v> - </v>
      </c>
      <c r="L58" s="64" t="str">
        <f>IF(COUNTIF(K$13:K57,$G58)&gt;=1,$G58," - ")</f>
        <v> - </v>
      </c>
    </row>
    <row r="59" spans="8:8">
      <c r="A59" s="71" t="s">
        <v>28</v>
      </c>
      <c r="B59" s="70" t="s">
        <v>27</v>
      </c>
      <c r="C59" s="63"/>
      <c r="D59" s="63"/>
      <c r="E59" s="63"/>
      <c r="F59" s="63"/>
      <c r="G59" s="64">
        <f>G53+49</f>
        <v>44717.0</v>
      </c>
      <c r="H59" s="64" t="str">
        <f>IF(COUNTIF(G$13:G58,$G59)&gt;=1,$G59," - ")</f>
        <v> - </v>
      </c>
      <c r="I59" s="64" t="str">
        <f>IF(COUNTIF(H$13:H58,$G59)&gt;=1,$G59," - ")</f>
        <v> - </v>
      </c>
      <c r="J59" s="64" t="str">
        <f>IF(COUNTIF(I$13:I58,$G59)&gt;=1,$G59," - ")</f>
        <v> - </v>
      </c>
      <c r="K59" s="64" t="str">
        <f>IF(COUNTIF(J$13:J58,$G59)&gt;=1,$G59," - ")</f>
        <v> - </v>
      </c>
      <c r="L59" s="64" t="str">
        <f>IF(COUNTIF(K$13:K58,$G59)&gt;=1,$G59," - ")</f>
        <v> - </v>
      </c>
    </row>
    <row r="60" spans="8:8">
      <c r="A60" s="71" t="s">
        <v>29</v>
      </c>
      <c r="B60" s="70" t="s">
        <v>27</v>
      </c>
      <c r="C60" s="63"/>
      <c r="D60" s="63"/>
      <c r="E60" s="63"/>
      <c r="F60" s="63"/>
      <c r="G60" s="64">
        <f>G52-46</f>
        <v>44244.0</v>
      </c>
      <c r="H60" s="64" t="str">
        <f>IF(COUNTIF(G$13:G59,$G60)&gt;=1,$G60," - ")</f>
        <v> - </v>
      </c>
      <c r="I60" s="64" t="str">
        <f>IF(COUNTIF(H$13:H59,$G60)&gt;=1,$G60," - ")</f>
        <v> - </v>
      </c>
      <c r="J60" s="64" t="str">
        <f>IF(COUNTIF(I$13:I59,$G60)&gt;=1,$G60," - ")</f>
        <v> - </v>
      </c>
      <c r="K60" s="64" t="str">
        <f>IF(COUNTIF(J$13:J59,$G60)&gt;=1,$G60," - ")</f>
        <v> - </v>
      </c>
      <c r="L60" s="64" t="str">
        <f>IF(COUNTIF(K$13:K59,$G60)&gt;=1,$G60," - ")</f>
        <v> - </v>
      </c>
    </row>
    <row r="61" spans="8:8">
      <c r="A61" s="71" t="s">
        <v>29</v>
      </c>
      <c r="B61" s="70" t="s">
        <v>27</v>
      </c>
      <c r="C61" s="63"/>
      <c r="D61" s="63"/>
      <c r="E61" s="63"/>
      <c r="F61" s="63"/>
      <c r="G61" s="64">
        <f>G53-46</f>
        <v>44622.0</v>
      </c>
      <c r="H61" s="64" t="str">
        <f>IF(COUNTIF(G$13:G60,$G61)&gt;=1,$G61," - ")</f>
        <v> - </v>
      </c>
      <c r="I61" s="64" t="str">
        <f>IF(COUNTIF(H$13:H60,$G61)&gt;=1,$G61," - ")</f>
        <v> - </v>
      </c>
      <c r="J61" s="64" t="str">
        <f>IF(COUNTIF(I$13:I60,$G61)&gt;=1,$G61," - ")</f>
        <v> - </v>
      </c>
      <c r="K61" s="64" t="str">
        <f>IF(COUNTIF(J$13:J60,$G61)&gt;=1,$G61," - ")</f>
        <v> - </v>
      </c>
      <c r="L61" s="64" t="str">
        <f>IF(COUNTIF(K$13:K60,$G61)&gt;=1,$G61," - ")</f>
        <v> - </v>
      </c>
    </row>
    <row r="62" spans="8:8">
      <c r="A62" s="72" t="s">
        <v>30</v>
      </c>
      <c r="B62" s="70" t="s">
        <v>27</v>
      </c>
      <c r="C62" s="63"/>
      <c r="D62" s="63"/>
      <c r="E62" s="63"/>
      <c r="F62" s="63"/>
      <c r="G62" s="64">
        <f>G52-47</f>
        <v>44243.0</v>
      </c>
      <c r="H62" s="64" t="str">
        <f>IF(COUNTIF(G$13:G61,$G62)&gt;=1,$G62," - ")</f>
        <v> - </v>
      </c>
      <c r="I62" s="64" t="str">
        <f>IF(COUNTIF(H$13:H61,$G62)&gt;=1,$G62," - ")</f>
        <v> - </v>
      </c>
      <c r="J62" s="64" t="str">
        <f>IF(COUNTIF(I$13:I61,$G62)&gt;=1,$G62," - ")</f>
        <v> - </v>
      </c>
      <c r="K62" s="64" t="str">
        <f>IF(COUNTIF(J$13:J61,$G62)&gt;=1,$G62," - ")</f>
        <v> - </v>
      </c>
      <c r="L62" s="64" t="str">
        <f>IF(COUNTIF(K$13:K61,$G62)&gt;=1,$G62," - ")</f>
        <v> - </v>
      </c>
    </row>
    <row r="63" spans="8:8">
      <c r="A63" s="72" t="s">
        <v>30</v>
      </c>
      <c r="B63" s="70" t="s">
        <v>27</v>
      </c>
      <c r="C63" s="63"/>
      <c r="D63" s="63"/>
      <c r="E63" s="63"/>
      <c r="F63" s="63"/>
      <c r="G63" s="64">
        <f>G53-47</f>
        <v>44621.0</v>
      </c>
      <c r="H63" s="64" t="str">
        <f>IF(COUNTIF(G$13:G62,$G63)&gt;=1,$G63," - ")</f>
        <v> - </v>
      </c>
      <c r="I63" s="64" t="str">
        <f>IF(COUNTIF(H$13:H62,$G63)&gt;=1,$G63," - ")</f>
        <v> - </v>
      </c>
      <c r="J63" s="64" t="str">
        <f>IF(COUNTIF(I$13:I62,$G63)&gt;=1,$G63," - ")</f>
        <v> - </v>
      </c>
      <c r="K63" s="64" t="str">
        <f>IF(COUNTIF(J$13:J62,$G63)&gt;=1,$G63," - ")</f>
        <v> - </v>
      </c>
      <c r="L63" s="64" t="str">
        <f>IF(COUNTIF(K$13:K62,$G63)&gt;=1,$G63," - ")</f>
        <v> - </v>
      </c>
    </row>
    <row r="64" spans="8:8">
      <c r="A64" s="51" t="s">
        <v>31</v>
      </c>
      <c r="B64" s="63">
        <f>$B$10</f>
        <v>2021.0</v>
      </c>
      <c r="C64" s="63"/>
      <c r="D64" s="51"/>
      <c r="E64" s="63"/>
      <c r="F64" s="63"/>
      <c r="G64" s="64">
        <f>IF(AND(B64&gt;=2013,B64&lt;=2030),DATEVALUE(INDEX({"2013-07-09";"2014-06-28";"2015-06-18";"2016-06-06";"2017-05-27";"2018-05-16";"2019-05-06";"2020-04-24";"2021-04-13";"2022-04-03";"2023-03-23";"2024-03-11";"2025-03-01";"2026-02-18";"2027-02-08";"2028-01-28";"2029-01-16";"2030-01-06"},B64-2012)),"")</f>
        <v>44299.0</v>
      </c>
      <c r="H64" s="64" t="str">
        <f>IF(COUNTIF(G$13:G63,$G64)&gt;=1,$G64," - ")</f>
        <v> - </v>
      </c>
      <c r="I64" s="64" t="str">
        <f>IF(COUNTIF(H$13:H63,$G64)&gt;=1,$G64," - ")</f>
        <v> - </v>
      </c>
      <c r="J64" s="64" t="str">
        <f>IF(COUNTIF(I$13:I63,$G64)&gt;=1,$G64," - ")</f>
        <v> - </v>
      </c>
      <c r="K64" s="64" t="str">
        <f>IF(COUNTIF(J$13:J63,$G64)&gt;=1,$G64," - ")</f>
        <v> - </v>
      </c>
      <c r="L64" s="64" t="str">
        <f>IF(COUNTIF(K$13:K63,$G64)&gt;=1,$G64," - ")</f>
        <v> - </v>
      </c>
    </row>
    <row r="65" spans="8:8">
      <c r="A65" s="51" t="s">
        <v>31</v>
      </c>
      <c r="B65" s="63">
        <f>B64+1</f>
        <v>2022.0</v>
      </c>
      <c r="C65" s="63"/>
      <c r="D65" s="51"/>
      <c r="E65" s="63"/>
      <c r="F65" s="63"/>
      <c r="G65" s="64">
        <f>IF(AND(B65&gt;=2013,B65&lt;=2030),DATEVALUE(INDEX({"2013-07-09";"2014-06-28";"2015-06-18";"2016-06-06";"2017-05-27";"2018-05-16";"2019-05-06";"2020-04-24";"2021-04-13";"2022-04-03";"2023-03-23";"2024-03-11";"2025-03-01";"2026-02-18";"2027-02-08";"2028-01-28";"2029-01-16";"2030-01-06"},B65-2012)),"")</f>
        <v>44654.0</v>
      </c>
      <c r="H65" s="64" t="str">
        <f>IF(COUNTIF(G$13:G64,$G65)&gt;=1,$G65," - ")</f>
        <v> - </v>
      </c>
      <c r="I65" s="64" t="str">
        <f>IF(COUNTIF(H$13:H64,$G65)&gt;=1,$G65," - ")</f>
        <v> - </v>
      </c>
      <c r="J65" s="64" t="str">
        <f>IF(COUNTIF(I$13:I64,$G65)&gt;=1,$G65," - ")</f>
        <v> - </v>
      </c>
      <c r="K65" s="64" t="str">
        <f>IF(COUNTIF(J$13:J64,$G65)&gt;=1,$G65," - ")</f>
        <v> - </v>
      </c>
      <c r="L65" s="64" t="str">
        <f>IF(COUNTIF(K$13:K64,$G65)&gt;=1,$G65," - ")</f>
        <v> - </v>
      </c>
    </row>
    <row r="66" spans="8:8">
      <c r="A66" s="51" t="s">
        <v>32</v>
      </c>
      <c r="B66" s="70" t="s">
        <v>33</v>
      </c>
      <c r="C66" s="63"/>
      <c r="D66" s="51"/>
      <c r="E66" s="63"/>
      <c r="F66" s="63"/>
      <c r="G66" s="64">
        <f>IF(ISERROR(G64+30),"",G64+30)</f>
        <v>44329.0</v>
      </c>
      <c r="H66" s="64" t="str">
        <f>IF(COUNTIF(G$13:G65,$G66)&gt;=1,$G66," - ")</f>
        <v> - </v>
      </c>
      <c r="I66" s="64" t="str">
        <f>IF(COUNTIF(H$13:H65,$G66)&gt;=1,$G66," - ")</f>
        <v> - </v>
      </c>
      <c r="J66" s="64" t="str">
        <f>IF(COUNTIF(I$13:I65,$G66)&gt;=1,$G66," - ")</f>
        <v> - </v>
      </c>
      <c r="K66" s="64" t="str">
        <f>IF(COUNTIF(J$13:J65,$G66)&gt;=1,$G66," - ")</f>
        <v> - </v>
      </c>
      <c r="L66" s="64" t="str">
        <f>IF(COUNTIF(K$13:K65,$G66)&gt;=1,$G66," - ")</f>
        <v> - </v>
      </c>
    </row>
    <row r="67" spans="8:8">
      <c r="A67" s="51" t="s">
        <v>32</v>
      </c>
      <c r="B67" s="70" t="s">
        <v>33</v>
      </c>
      <c r="C67" s="63"/>
      <c r="D67" s="51"/>
      <c r="E67" s="63"/>
      <c r="F67" s="63"/>
      <c r="G67" s="64">
        <f>IF(ISERROR(G65+30),"",G65+30)</f>
        <v>44684.0</v>
      </c>
      <c r="H67" s="64" t="str">
        <f>IF(COUNTIF(G$13:G66,$G67)&gt;=1,$G67," - ")</f>
        <v> - </v>
      </c>
      <c r="I67" s="64" t="str">
        <f>IF(COUNTIF(H$13:H66,$G67)&gt;=1,$G67," - ")</f>
        <v> - </v>
      </c>
      <c r="J67" s="64" t="str">
        <f>IF(COUNTIF(I$13:I66,$G67)&gt;=1,$G67," - ")</f>
        <v> - </v>
      </c>
      <c r="K67" s="64" t="str">
        <f>IF(COUNTIF(J$13:J66,$G67)&gt;=1,$G67," - ")</f>
        <v> - </v>
      </c>
      <c r="L67" s="64" t="str">
        <f>IF(COUNTIF(K$13:K66,$G67)&gt;=1,$G67," - ")</f>
        <v> - </v>
      </c>
    </row>
    <row r="68" spans="8:8">
      <c r="A68" s="51" t="s">
        <v>34</v>
      </c>
      <c r="B68" s="63">
        <f>$B$10</f>
        <v>2021.0</v>
      </c>
      <c r="C68" s="63"/>
      <c r="D68" s="51"/>
      <c r="E68" s="63"/>
      <c r="F68" s="63"/>
      <c r="G68" s="64">
        <f>IF(AND(B68&gt;=2013,B68&lt;=2030),DATEVALUE(INDEX({"2013-09-05";"2014-09-25";"2015-09-14";"2016-10-03";"2017-09-21";"2018-09-10";"2019-09-30";"2020-09-19";"2021-09-07";"2022-09-26";"2023-09-16";"2024-10-03";"2025-09-23";"2026-09-12";"2027-10-02";"2028-09-21";"2029-09-10";"2030-09-28"},B68-2012)),"")</f>
        <v>44446.0</v>
      </c>
      <c r="H68" s="64" t="str">
        <f>IF(COUNTIF(G$13:G67,$G68)&gt;=1,$G68," - ")</f>
        <v> - </v>
      </c>
      <c r="I68" s="64" t="str">
        <f>IF(COUNTIF(H$13:H67,$G68)&gt;=1,$G68," - ")</f>
        <v> - </v>
      </c>
      <c r="J68" s="64" t="str">
        <f>IF(COUNTIF(I$13:I67,$G68)&gt;=1,$G68," - ")</f>
        <v> - </v>
      </c>
      <c r="K68" s="64" t="str">
        <f>IF(COUNTIF(J$13:J67,$G68)&gt;=1,$G68," - ")</f>
        <v> - </v>
      </c>
      <c r="L68" s="64" t="str">
        <f>IF(COUNTIF(K$13:K67,$G68)&gt;=1,$G68," - ")</f>
        <v> - </v>
      </c>
      <c r="M68" s="69"/>
    </row>
    <row r="69" spans="8:8">
      <c r="A69" s="51" t="s">
        <v>34</v>
      </c>
      <c r="B69" s="63">
        <f>B68+1</f>
        <v>2022.0</v>
      </c>
      <c r="C69" s="63"/>
      <c r="D69" s="51"/>
      <c r="E69" s="63"/>
      <c r="F69" s="63"/>
      <c r="G69" s="64">
        <f>IF(AND(B69&gt;=2013,B69&lt;=2030),DATEVALUE(INDEX({"2013-09-05";"2014-09-25";"2015-09-14";"2016-10-03";"2017-09-21";"2018-09-10";"2019-09-30";"2020-09-19";"2021-09-07";"2022-09-26";"2023-09-16";"2024-10-03";"2025-09-23";"2026-09-12";"2027-10-02";"2028-09-21";"2029-09-10";"2030-09-28"},B69-2012)),"")</f>
        <v>44830.0</v>
      </c>
      <c r="H69" s="64" t="str">
        <f>IF(COUNTIF(G$13:G68,$G69)&gt;=1,$G69," - ")</f>
        <v> - </v>
      </c>
      <c r="I69" s="64" t="str">
        <f>IF(COUNTIF(H$13:H68,$G69)&gt;=1,$G69," - ")</f>
        <v> - </v>
      </c>
      <c r="J69" s="64" t="str">
        <f>IF(COUNTIF(I$13:I68,$G69)&gt;=1,$G69," - ")</f>
        <v> - </v>
      </c>
      <c r="K69" s="64" t="str">
        <f>IF(COUNTIF(J$13:J68,$G69)&gt;=1,$G69," - ")</f>
        <v> - </v>
      </c>
      <c r="L69" s="64" t="str">
        <f>IF(COUNTIF(K$13:K68,$G69)&gt;=1,$G69," - ")</f>
        <v> - </v>
      </c>
      <c r="M69" s="69"/>
    </row>
    <row r="70" spans="8:8">
      <c r="A70" s="51" t="s">
        <v>35</v>
      </c>
      <c r="B70" s="70" t="s">
        <v>36</v>
      </c>
      <c r="C70" s="63"/>
      <c r="D70" s="51"/>
      <c r="E70" s="63"/>
      <c r="F70" s="63"/>
      <c r="G70" s="64">
        <f>IF(ISERROR(G68+9),"",G68+9)</f>
        <v>44455.0</v>
      </c>
      <c r="H70" s="64" t="str">
        <f>IF(COUNTIF(G$13:G69,$G70)&gt;=1,$G70," - ")</f>
        <v> - </v>
      </c>
      <c r="I70" s="64" t="str">
        <f>IF(COUNTIF(H$13:H69,$G70)&gt;=1,$G70," - ")</f>
        <v> - </v>
      </c>
      <c r="J70" s="64" t="str">
        <f>IF(COUNTIF(I$13:I69,$G70)&gt;=1,$G70," - ")</f>
        <v> - </v>
      </c>
      <c r="K70" s="64" t="str">
        <f>IF(COUNTIF(J$13:J69,$G70)&gt;=1,$G70," - ")</f>
        <v> - </v>
      </c>
      <c r="L70" s="64" t="str">
        <f>IF(COUNTIF(K$13:K69,$G70)&gt;=1,$G70," - ")</f>
        <v> - </v>
      </c>
    </row>
    <row r="71" spans="8:8">
      <c r="A71" s="51" t="s">
        <v>35</v>
      </c>
      <c r="B71" s="70" t="s">
        <v>36</v>
      </c>
      <c r="C71" s="63"/>
      <c r="D71" s="51"/>
      <c r="E71" s="63"/>
      <c r="F71" s="63"/>
      <c r="G71" s="64">
        <f>IF(ISERROR(G69+9),"",G69+9)</f>
        <v>44839.0</v>
      </c>
      <c r="H71" s="64" t="str">
        <f>IF(COUNTIF(G$13:G70,$G71)&gt;=1,$G71," - ")</f>
        <v> - </v>
      </c>
      <c r="I71" s="64" t="str">
        <f>IF(COUNTIF(H$13:H70,$G71)&gt;=1,$G71," - ")</f>
        <v> - </v>
      </c>
      <c r="J71" s="64" t="str">
        <f>IF(COUNTIF(I$13:I70,$G71)&gt;=1,$G71," - ")</f>
        <v> - </v>
      </c>
      <c r="K71" s="64" t="str">
        <f>IF(COUNTIF(J$13:J70,$G71)&gt;=1,$G71," - ")</f>
        <v> - </v>
      </c>
      <c r="L71" s="64" t="str">
        <f>IF(COUNTIF(K$13:K70,$G71)&gt;=1,$G71," - ")</f>
        <v> - </v>
      </c>
    </row>
    <row r="72" spans="8:8">
      <c r="A72" s="51" t="s">
        <v>37</v>
      </c>
      <c r="B72" s="70" t="s">
        <v>36</v>
      </c>
      <c r="C72" s="63"/>
      <c r="D72" s="51"/>
      <c r="E72" s="63"/>
      <c r="F72" s="63"/>
      <c r="G72" s="64">
        <f>IF(ISERROR(G68-163),"",G68-163)</f>
        <v>44283.0</v>
      </c>
      <c r="H72" s="64" t="str">
        <f>IF(COUNTIF(G$13:G71,$G72)&gt;=1,$G72," - ")</f>
        <v> - </v>
      </c>
      <c r="I72" s="64" t="str">
        <f>IF(COUNTIF(H$13:H71,$G72)&gt;=1,$G72," - ")</f>
        <v> - </v>
      </c>
      <c r="J72" s="64" t="str">
        <f>IF(COUNTIF(I$13:I71,$G72)&gt;=1,$G72," - ")</f>
        <v> - </v>
      </c>
      <c r="K72" s="64" t="str">
        <f>IF(COUNTIF(J$13:J71,$G72)&gt;=1,$G72," - ")</f>
        <v> - </v>
      </c>
      <c r="L72" s="64" t="str">
        <f>IF(COUNTIF(K$13:K71,$G72)&gt;=1,$G72," - ")</f>
        <v> - </v>
      </c>
    </row>
    <row r="73" spans="8:8">
      <c r="A73" s="51" t="s">
        <v>37</v>
      </c>
      <c r="B73" s="70" t="s">
        <v>36</v>
      </c>
      <c r="C73" s="63"/>
      <c r="D73" s="51"/>
      <c r="E73" s="63"/>
      <c r="F73" s="63"/>
      <c r="G73" s="64">
        <f>IF(ISERROR(G69-163),"",G69-163)</f>
        <v>44667.0</v>
      </c>
      <c r="H73" s="64" t="str">
        <f>IF(COUNTIF(G$13:G72,$G73)&gt;=1,$G73," - ")</f>
        <v> - </v>
      </c>
      <c r="I73" s="64" t="str">
        <f>IF(COUNTIF(H$13:H72,$G73)&gt;=1,$G73," - ")</f>
        <v> - </v>
      </c>
      <c r="J73" s="64" t="str">
        <f>IF(COUNTIF(I$13:I72,$G73)&gt;=1,$G73," - ")</f>
        <v> - </v>
      </c>
      <c r="K73" s="64" t="str">
        <f>IF(COUNTIF(J$13:J72,$G73)&gt;=1,$G73," - ")</f>
        <v> - </v>
      </c>
      <c r="L73" s="64" t="str">
        <f>IF(COUNTIF(K$13:K72,$G73)&gt;=1,$G73," - ")</f>
        <v> - </v>
      </c>
    </row>
    <row r="74" spans="8:8">
      <c r="A74" s="51" t="s">
        <v>38</v>
      </c>
      <c r="B74" s="63">
        <f>$B$10</f>
        <v>2021.0</v>
      </c>
      <c r="C74" s="63"/>
      <c r="D74" s="51"/>
      <c r="E74" s="63"/>
      <c r="F74" s="63"/>
      <c r="G74" s="64" t="str">
        <f>IF(AND(B74&gt;=2013,B74&lt;=2020),DATEVALUE(INDEX({"2013-11-27";"2014-12-16";"2015-12-06";"2016-12-24";"2017-12-12";"2018-12-02";"2019-12-22";"2020-12-10"},B74-2012)),"")</f>
        <v/>
      </c>
      <c r="H74" s="64" t="str">
        <f>IF(COUNTIF(G$13:G73,$G74)&gt;=1,$G74," - ")</f>
        <v> - </v>
      </c>
      <c r="I74" s="64" t="str">
        <f>IF(COUNTIF(H$13:H73,$G74)&gt;=1,$G74," - ")</f>
        <v> - </v>
      </c>
      <c r="J74" s="64" t="str">
        <f>IF(COUNTIF(I$13:I73,$G74)&gt;=1,$G74," - ")</f>
        <v> - </v>
      </c>
      <c r="K74" s="64" t="str">
        <f>IF(COUNTIF(J$13:J73,$G74)&gt;=1,$G74," - ")</f>
        <v> - </v>
      </c>
      <c r="L74" s="64" t="str">
        <f>IF(COUNTIF(K$13:K73,$G74)&gt;=1,$G74," - ")</f>
        <v> - </v>
      </c>
    </row>
    <row r="75" spans="8:8">
      <c r="A75" s="51" t="s">
        <v>38</v>
      </c>
      <c r="B75" s="63">
        <f>B74+1</f>
        <v>2022.0</v>
      </c>
      <c r="C75" s="63"/>
      <c r="D75" s="51"/>
      <c r="E75" s="63"/>
      <c r="F75" s="63"/>
      <c r="G75" s="64" t="str">
        <f>IF(AND(B75&gt;=2013,B75&lt;=2020),DATEVALUE(INDEX({"2013-11-27";"2014-12-16";"2015-12-06";"2016-12-24";"2017-12-12";"2018-12-02";"2019-12-22";"2020-12-10"},B75-2012)),"")</f>
        <v/>
      </c>
      <c r="H75" s="64" t="str">
        <f>IF(COUNTIF(G$13:G74,$G75)&gt;=1,$G75," - ")</f>
        <v/>
      </c>
      <c r="I75" s="64" t="str">
        <f>IF(COUNTIF(H$13:H74,$G75)&gt;=1,$G75," - ")</f>
        <v> - </v>
      </c>
      <c r="J75" s="64" t="str">
        <f>IF(COUNTIF(I$13:I74,$G75)&gt;=1,$G75," - ")</f>
        <v> - </v>
      </c>
      <c r="K75" s="64" t="str">
        <f>IF(COUNTIF(J$13:J74,$G75)&gt;=1,$G75," - ")</f>
        <v> - </v>
      </c>
      <c r="L75" s="64" t="str">
        <f>IF(COUNTIF(K$13:K74,$G75)&gt;=1,$G75," - ")</f>
        <v> - </v>
      </c>
    </row>
    <row r="76" spans="8:8">
      <c r="A76" s="66" t="s">
        <v>39</v>
      </c>
      <c r="B76" s="63">
        <f>$B$10</f>
        <v>2021.0</v>
      </c>
      <c r="C76" s="63"/>
      <c r="D76" s="51"/>
      <c r="E76" s="63"/>
      <c r="F76" s="63"/>
      <c r="G76" s="64">
        <f>DATE(B76,5,24)-MOD(WEEKDAY(DATE(B76,5,24),1)-2,7)</f>
        <v>44340.0</v>
      </c>
      <c r="H76" s="64" t="str">
        <f>IF(COUNTIF(G$13:G75,$G76)&gt;=1,$G76," - ")</f>
        <v> - </v>
      </c>
      <c r="I76" s="64" t="str">
        <f>IF(COUNTIF(H$13:H75,$G76)&gt;=1,$G76," - ")</f>
        <v> - </v>
      </c>
      <c r="J76" s="64" t="str">
        <f>IF(COUNTIF(I$13:I75,$G76)&gt;=1,$G76," - ")</f>
        <v> - </v>
      </c>
      <c r="K76" s="64" t="str">
        <f>IF(COUNTIF(J$13:J75,$G76)&gt;=1,$G76," - ")</f>
        <v> - </v>
      </c>
      <c r="L76" s="64" t="str">
        <f>IF(COUNTIF(K$13:K75,$G76)&gt;=1,$G76," - ")</f>
        <v> - </v>
      </c>
      <c r="M76" s="69"/>
    </row>
    <row r="77" spans="8:8">
      <c r="A77" s="66" t="s">
        <v>39</v>
      </c>
      <c r="B77" s="63">
        <f>B76+1</f>
        <v>2022.0</v>
      </c>
      <c r="C77" s="63"/>
      <c r="D77" s="51"/>
      <c r="E77" s="63"/>
      <c r="F77" s="63"/>
      <c r="G77" s="64">
        <f>DATE(B77,5,24)-MOD(WEEKDAY(DATE(B77,5,24),1)-2,7)</f>
        <v>44704.0</v>
      </c>
      <c r="H77" s="64" t="str">
        <f>IF(COUNTIF(G$13:G76,$G77)&gt;=1,$G77," - ")</f>
        <v> - </v>
      </c>
      <c r="I77" s="64" t="str">
        <f>IF(COUNTIF(H$13:H76,$G77)&gt;=1,$G77," - ")</f>
        <v> - </v>
      </c>
      <c r="J77" s="64" t="str">
        <f>IF(COUNTIF(I$13:I76,$G77)&gt;=1,$G77," - ")</f>
        <v> - </v>
      </c>
      <c r="K77" s="64" t="str">
        <f>IF(COUNTIF(J$13:J76,$G77)&gt;=1,$G77," - ")</f>
        <v> - </v>
      </c>
      <c r="L77" s="64" t="str">
        <f>IF(COUNTIF(K$13:K76,$G77)&gt;=1,$G77," - ")</f>
        <v> - </v>
      </c>
      <c r="M77" s="69"/>
    </row>
    <row r="78" spans="8:8">
      <c r="A78" s="51" t="s">
        <v>91</v>
      </c>
      <c r="B78" s="63">
        <f>$B$10</f>
        <v>2021.0</v>
      </c>
      <c r="C78" s="63"/>
      <c r="D78" s="63"/>
      <c r="E78" s="63"/>
      <c r="F78" s="63"/>
      <c r="G78" s="64">
        <f>ROUNDDOWN((DATE(2000,3,20)+TIME(7,29,0))+(B78-2000)*365.24238,0)</f>
        <v>44275.0</v>
      </c>
      <c r="H78" s="64" t="str">
        <f>IF(COUNTIF(G$13:G77,$G78)&gt;=1,$G78," - ")</f>
        <v> - </v>
      </c>
      <c r="I78" s="64" t="str">
        <f>IF(COUNTIF(H$13:H77,$G78)&gt;=1,$G78," - ")</f>
        <v> - </v>
      </c>
      <c r="J78" s="64" t="str">
        <f>IF(COUNTIF(I$13:I77,$G78)&gt;=1,$G78," - ")</f>
        <v> - </v>
      </c>
      <c r="K78" s="64" t="str">
        <f>IF(COUNTIF(J$13:J77,$G78)&gt;=1,$G78," - ")</f>
        <v> - </v>
      </c>
      <c r="L78" s="64" t="str">
        <f>IF(COUNTIF(K$13:K77,$G78)&gt;=1,$G78," - ")</f>
        <v> - </v>
      </c>
    </row>
    <row r="79" spans="8:8">
      <c r="A79" s="67" t="s">
        <v>91</v>
      </c>
      <c r="B79" s="63">
        <f>B78+1</f>
        <v>2022.0</v>
      </c>
      <c r="C79" s="63"/>
      <c r="D79" s="63"/>
      <c r="E79" s="63"/>
      <c r="F79" s="63"/>
      <c r="G79" s="64">
        <f>ROUNDDOWN((DATE(2000,3,20)+TIME(7,29,0))+(B79-2000)*365.24238,0)</f>
        <v>44640.0</v>
      </c>
      <c r="H79" s="64" t="str">
        <f>IF(COUNTIF(G$13:G78,$G79)&gt;=1,$G79," - ")</f>
        <v> - </v>
      </c>
      <c r="I79" s="64" t="str">
        <f>IF(COUNTIF(H$13:H78,$G79)&gt;=1,$G79," - ")</f>
        <v> - </v>
      </c>
      <c r="J79" s="64" t="str">
        <f>IF(COUNTIF(I$13:I78,$G79)&gt;=1,$G79," - ")</f>
        <v> - </v>
      </c>
      <c r="K79" s="64" t="str">
        <f>IF(COUNTIF(J$13:J78,$G79)&gt;=1,$G79," - ")</f>
        <v> - </v>
      </c>
      <c r="L79" s="64" t="str">
        <f>IF(COUNTIF(K$13:K78,$G79)&gt;=1,$G79," - ")</f>
        <v> - </v>
      </c>
    </row>
    <row r="80" spans="8:8">
      <c r="A80" s="51" t="s">
        <v>88</v>
      </c>
      <c r="B80" s="63">
        <f>$B$10</f>
        <v>2021.0</v>
      </c>
      <c r="C80" s="63"/>
      <c r="D80" s="63"/>
      <c r="E80" s="63"/>
      <c r="F80" s="63"/>
      <c r="G80" s="64">
        <f>ROUNDDOWN((DATE(2000,6,21)+TIME(1,36,0))+(B80-2000)*365.24163,0)</f>
        <v>44368.0</v>
      </c>
      <c r="H80" s="64" t="str">
        <f>IF(COUNTIF(G$13:G79,$G80)&gt;=1,$G80," - ")</f>
        <v> - </v>
      </c>
      <c r="I80" s="64" t="str">
        <f>IF(COUNTIF(H$13:H79,$G80)&gt;=1,$G80," - ")</f>
        <v> - </v>
      </c>
      <c r="J80" s="64" t="str">
        <f>IF(COUNTIF(I$13:I79,$G80)&gt;=1,$G80," - ")</f>
        <v> - </v>
      </c>
      <c r="K80" s="64" t="str">
        <f>IF(COUNTIF(J$13:J79,$G80)&gt;=1,$G80," - ")</f>
        <v> - </v>
      </c>
      <c r="L80" s="64" t="str">
        <f>IF(COUNTIF(K$13:K79,$G80)&gt;=1,$G80," - ")</f>
        <v> - </v>
      </c>
    </row>
    <row r="81" spans="8:8">
      <c r="A81" s="67" t="s">
        <v>88</v>
      </c>
      <c r="B81" s="63">
        <f>B80+1</f>
        <v>2022.0</v>
      </c>
      <c r="C81" s="63"/>
      <c r="D81" s="63"/>
      <c r="E81" s="63"/>
      <c r="F81" s="63"/>
      <c r="G81" s="64">
        <f>ROUNDDOWN((DATE(2000,6,21)+TIME(1,36,0))+(B81-2000)*365.24163,0)</f>
        <v>44733.0</v>
      </c>
      <c r="H81" s="64" t="str">
        <f>IF(COUNTIF(G$13:G80,$G81)&gt;=1,$G81," - ")</f>
        <v> - </v>
      </c>
      <c r="I81" s="64" t="str">
        <f>IF(COUNTIF(H$13:H80,$G81)&gt;=1,$G81," - ")</f>
        <v> - </v>
      </c>
      <c r="J81" s="64" t="str">
        <f>IF(COUNTIF(I$13:I80,$G81)&gt;=1,$G81," - ")</f>
        <v> - </v>
      </c>
      <c r="K81" s="64" t="str">
        <f>IF(COUNTIF(J$13:J80,$G81)&gt;=1,$G81," - ")</f>
        <v> - </v>
      </c>
      <c r="L81" s="64" t="str">
        <f>IF(COUNTIF(K$13:K80,$G81)&gt;=1,$G81," - ")</f>
        <v> - </v>
      </c>
    </row>
    <row r="82" spans="8:8">
      <c r="A82" s="51" t="s">
        <v>89</v>
      </c>
      <c r="B82" s="63">
        <f>$B$10</f>
        <v>2021.0</v>
      </c>
      <c r="C82" s="63"/>
      <c r="D82" s="63"/>
      <c r="E82" s="63"/>
      <c r="F82" s="63"/>
      <c r="G82" s="64">
        <f>ROUNDDOWN((DATE(2000,9,22)+TIME(17,17,0))+(B82-2000)*365.24205,0)</f>
        <v>44461.0</v>
      </c>
      <c r="H82" s="64" t="str">
        <f>IF(COUNTIF(G$13:G81,$G82)&gt;=1,$G82," - ")</f>
        <v> - </v>
      </c>
      <c r="I82" s="64" t="str">
        <f>IF(COUNTIF(H$13:H81,$G82)&gt;=1,$G82," - ")</f>
        <v> - </v>
      </c>
      <c r="J82" s="64" t="str">
        <f>IF(COUNTIF(I$13:I81,$G82)&gt;=1,$G82," - ")</f>
        <v> - </v>
      </c>
      <c r="K82" s="64" t="str">
        <f>IF(COUNTIF(J$13:J81,$G82)&gt;=1,$G82," - ")</f>
        <v> - </v>
      </c>
      <c r="L82" s="64" t="str">
        <f>IF(COUNTIF(K$13:K81,$G82)&gt;=1,$G82," - ")</f>
        <v> - </v>
      </c>
    </row>
    <row r="83" spans="8:8">
      <c r="A83" s="67" t="s">
        <v>89</v>
      </c>
      <c r="B83" s="63">
        <f>B82+1</f>
        <v>2022.0</v>
      </c>
      <c r="C83" s="63"/>
      <c r="D83" s="63"/>
      <c r="E83" s="63"/>
      <c r="F83" s="63"/>
      <c r="G83" s="64">
        <f>ROUNDDOWN((DATE(2000,9,22)+TIME(17,17,0))+(B83-2000)*365.24205,0)</f>
        <v>44827.0</v>
      </c>
      <c r="H83" s="64" t="str">
        <f>IF(COUNTIF(G$13:G82,$G83)&gt;=1,$G83," - ")</f>
        <v> - </v>
      </c>
      <c r="I83" s="64" t="str">
        <f>IF(COUNTIF(H$13:H82,$G83)&gt;=1,$G83," - ")</f>
        <v> - </v>
      </c>
      <c r="J83" s="64" t="str">
        <f>IF(COUNTIF(I$13:I82,$G83)&gt;=1,$G83," - ")</f>
        <v> - </v>
      </c>
      <c r="K83" s="64" t="str">
        <f>IF(COUNTIF(J$13:J82,$G83)&gt;=1,$G83," - ")</f>
        <v> - </v>
      </c>
      <c r="L83" s="64" t="str">
        <f>IF(COUNTIF(K$13:K82,$G83)&gt;=1,$G83," - ")</f>
        <v> - </v>
      </c>
    </row>
    <row r="84" spans="8:8">
      <c r="A84" s="51" t="s">
        <v>90</v>
      </c>
      <c r="B84" s="63">
        <f>$B$10</f>
        <v>2021.0</v>
      </c>
      <c r="C84" s="63"/>
      <c r="D84" s="63"/>
      <c r="E84" s="63"/>
      <c r="F84" s="63"/>
      <c r="G84" s="64">
        <f>ROUNDDOWN((DATE(2000,12,21)+TIME(13,30,0))+(B84-2000)*365.242743,0)</f>
        <v>44551.0</v>
      </c>
      <c r="H84" s="64" t="str">
        <f>IF(COUNTIF(G$13:G83,$G84)&gt;=1,$G84," - ")</f>
        <v> - </v>
      </c>
      <c r="I84" s="64" t="str">
        <f>IF(COUNTIF(H$13:H83,$G84)&gt;=1,$G84," - ")</f>
        <v> - </v>
      </c>
      <c r="J84" s="64" t="str">
        <f>IF(COUNTIF(I$13:I83,$G84)&gt;=1,$G84," - ")</f>
        <v> - </v>
      </c>
      <c r="K84" s="64" t="str">
        <f>IF(COUNTIF(J$13:J83,$G84)&gt;=1,$G84," - ")</f>
        <v> - </v>
      </c>
      <c r="L84" s="64" t="str">
        <f>IF(COUNTIF(K$13:K83,$G84)&gt;=1,$G84," - ")</f>
        <v> - </v>
      </c>
    </row>
    <row r="85" spans="8:8">
      <c r="A85" s="67" t="s">
        <v>90</v>
      </c>
      <c r="B85" s="63">
        <f>B84+1</f>
        <v>2022.0</v>
      </c>
      <c r="C85" s="63"/>
      <c r="D85" s="63"/>
      <c r="E85" s="63"/>
      <c r="F85" s="63"/>
      <c r="G85" s="64">
        <f>ROUNDDOWN((DATE(2000,12,21)+TIME(13,30,0))+(B85-2000)*365.242743,0)</f>
        <v>44916.0</v>
      </c>
      <c r="H85" s="64" t="str">
        <f>IF(COUNTIF(G$13:G84,$G85)&gt;=1,$G85," - ")</f>
        <v> - </v>
      </c>
      <c r="I85" s="64" t="str">
        <f>IF(COUNTIF(H$13:H84,$G85)&gt;=1,$G85," - ")</f>
        <v> - </v>
      </c>
      <c r="J85" s="64" t="str">
        <f>IF(COUNTIF(I$13:I84,$G85)&gt;=1,$G85," - ")</f>
        <v> - </v>
      </c>
      <c r="K85" s="64" t="str">
        <f>IF(COUNTIF(J$13:J84,$G85)&gt;=1,$G85," - ")</f>
        <v> - </v>
      </c>
      <c r="L85" s="64" t="str">
        <f>IF(COUNTIF(K$13:K84,$G85)&gt;=1,$G85," - ")</f>
        <v> - </v>
      </c>
    </row>
    <row r="86" spans="8:8">
      <c r="A86" s="51"/>
      <c r="B86" s="51"/>
      <c r="C86" s="51"/>
      <c r="D86" s="51"/>
      <c r="E86" s="51"/>
      <c r="F86" s="51"/>
      <c r="G86" s="73"/>
      <c r="H86" s="73"/>
      <c r="I86" s="73"/>
      <c r="J86" s="73"/>
      <c r="K86" s="73"/>
      <c r="L86" s="73"/>
    </row>
    <row r="87" spans="8:8" ht="15.0">
      <c r="A87" s="56" t="s">
        <v>40</v>
      </c>
      <c r="B87" s="57"/>
      <c r="C87" s="57"/>
      <c r="D87" s="57"/>
      <c r="E87" s="58"/>
      <c r="F87" s="58"/>
      <c r="G87" s="59"/>
      <c r="H87" s="59"/>
      <c r="I87" s="59"/>
      <c r="J87" s="59"/>
      <c r="K87" s="59"/>
      <c r="L87" s="59"/>
    </row>
    <row r="88" spans="8:8">
      <c r="A88" s="60" t="s">
        <v>3</v>
      </c>
      <c r="B88" s="61" t="s">
        <v>1</v>
      </c>
      <c r="C88" s="61" t="s">
        <v>0</v>
      </c>
      <c r="D88" s="61" t="s">
        <v>4</v>
      </c>
      <c r="E88" s="61"/>
      <c r="F88" s="61"/>
      <c r="G88" s="62" t="s">
        <v>7</v>
      </c>
      <c r="H88" s="62" t="s">
        <v>8</v>
      </c>
      <c r="I88" s="62" t="s">
        <v>9</v>
      </c>
      <c r="J88" s="62" t="s">
        <v>69</v>
      </c>
      <c r="K88" s="62" t="s">
        <v>71</v>
      </c>
      <c r="L88" s="62" t="s">
        <v>72</v>
      </c>
    </row>
    <row r="89" spans="8:8">
      <c r="A89" s="51" t="s">
        <v>41</v>
      </c>
      <c r="B89" s="63">
        <f>$B$10</f>
        <v>2021.0</v>
      </c>
      <c r="C89" s="63">
        <v>1.0</v>
      </c>
      <c r="D89" s="63">
        <v>1.0</v>
      </c>
      <c r="E89" s="63"/>
      <c r="F89" s="63"/>
      <c r="G89" s="68">
        <f>DATE(B89,C89,D89)</f>
        <v>44197.0</v>
      </c>
      <c r="H89" s="64" t="str">
        <f>IF(COUNTIF(G$13:G88,$G89)&gt;=1,$G89," - ")</f>
        <v> - </v>
      </c>
      <c r="I89" s="64" t="str">
        <f>IF(COUNTIF(H$13:H88,$G89)&gt;=1,$G89," - ")</f>
        <v> - </v>
      </c>
      <c r="J89" s="64" t="str">
        <f>IF(COUNTIF(I$13:I88,$G89)&gt;=1,$G89," - ")</f>
        <v> - </v>
      </c>
      <c r="K89" s="64" t="str">
        <f>IF(COUNTIF(J$13:J88,$G89)&gt;=1,$G89," - ")</f>
        <v> - </v>
      </c>
      <c r="L89" s="64" t="str">
        <f>IF(COUNTIF(K$13:K88,$G89)&gt;=1,$G89," - ")</f>
        <v> - </v>
      </c>
    </row>
    <row r="90" spans="8:8">
      <c r="A90" s="51" t="s">
        <v>41</v>
      </c>
      <c r="B90" s="63">
        <f>$B$10+1</f>
        <v>2022.0</v>
      </c>
      <c r="C90" s="63">
        <v>1.0</v>
      </c>
      <c r="D90" s="63">
        <v>1.0</v>
      </c>
      <c r="E90" s="63"/>
      <c r="F90" s="63"/>
      <c r="G90" s="68">
        <f>DATE(B90,C90,D90)</f>
        <v>44562.0</v>
      </c>
      <c r="H90" s="64" t="str">
        <f>IF(COUNTIF(G$13:G89,$G90)&gt;=1,$G90," - ")</f>
        <v> - </v>
      </c>
      <c r="I90" s="64" t="str">
        <f>IF(COUNTIF(H$13:H89,$G90)&gt;=1,$G90," - ")</f>
        <v> - </v>
      </c>
      <c r="J90" s="64" t="str">
        <f>IF(COUNTIF(I$13:I89,$G90)&gt;=1,$G90," - ")</f>
        <v> - </v>
      </c>
      <c r="K90" s="64" t="str">
        <f>IF(COUNTIF(J$13:J89,$G90)&gt;=1,$G90," - ")</f>
        <v> - </v>
      </c>
      <c r="L90" s="64" t="str">
        <f>IF(COUNTIF(K$13:K89,$G90)&gt;=1,$G90," - ")</f>
        <v> - </v>
      </c>
    </row>
    <row r="91" spans="8:8">
      <c r="A91" s="51" t="s">
        <v>42</v>
      </c>
      <c r="B91" s="63">
        <f>$B$10</f>
        <v>2021.0</v>
      </c>
      <c r="C91" s="63">
        <v>2.0</v>
      </c>
      <c r="D91" s="63">
        <v>2.0</v>
      </c>
      <c r="E91" s="63"/>
      <c r="F91" s="63"/>
      <c r="G91" s="68">
        <f t="shared" si="2" ref="G91:G134">DATE(B91,C91,D91)</f>
        <v>44229.0</v>
      </c>
      <c r="H91" s="64" t="str">
        <f>IF(COUNTIF(G$13:G90,$G91)&gt;=1,$G91," - ")</f>
        <v> - </v>
      </c>
      <c r="I91" s="64" t="str">
        <f>IF(COUNTIF(H$13:H90,$G91)&gt;=1,$G91," - ")</f>
        <v> - </v>
      </c>
      <c r="J91" s="64" t="str">
        <f>IF(COUNTIF(I$13:I90,$G91)&gt;=1,$G91," - ")</f>
        <v> - </v>
      </c>
      <c r="K91" s="64" t="str">
        <f>IF(COUNTIF(J$13:J90,$G91)&gt;=1,$G91," - ")</f>
        <v> - </v>
      </c>
      <c r="L91" s="64" t="str">
        <f>IF(COUNTIF(K$13:K90,$G91)&gt;=1,$G91," - ")</f>
        <v> - </v>
      </c>
    </row>
    <row r="92" spans="8:8">
      <c r="A92" s="51" t="s">
        <v>42</v>
      </c>
      <c r="B92" s="63">
        <f>$B$10+1</f>
        <v>2022.0</v>
      </c>
      <c r="C92" s="63">
        <v>2.0</v>
      </c>
      <c r="D92" s="63">
        <v>2.0</v>
      </c>
      <c r="E92" s="63"/>
      <c r="F92" s="63"/>
      <c r="G92" s="68">
        <f t="shared" si="2"/>
        <v>44594.0</v>
      </c>
      <c r="H92" s="64" t="str">
        <f>IF(COUNTIF(G$13:G91,$G92)&gt;=1,$G92," - ")</f>
        <v> - </v>
      </c>
      <c r="I92" s="64" t="str">
        <f>IF(COUNTIF(H$13:H91,$G92)&gt;=1,$G92," - ")</f>
        <v> - </v>
      </c>
      <c r="J92" s="64" t="str">
        <f>IF(COUNTIF(I$13:I91,$G92)&gt;=1,$G92," - ")</f>
        <v> - </v>
      </c>
      <c r="K92" s="64" t="str">
        <f>IF(COUNTIF(J$13:J91,$G92)&gt;=1,$G92," - ")</f>
        <v> - </v>
      </c>
      <c r="L92" s="64" t="str">
        <f>IF(COUNTIF(K$13:K91,$G92)&gt;=1,$G92," - ")</f>
        <v> - </v>
      </c>
    </row>
    <row r="93" spans="8:8">
      <c r="A93" s="51" t="s">
        <v>43</v>
      </c>
      <c r="B93" s="63">
        <f>$B$10</f>
        <v>2021.0</v>
      </c>
      <c r="C93" s="63">
        <v>2.0</v>
      </c>
      <c r="D93" s="63">
        <v>12.0</v>
      </c>
      <c r="E93" s="63"/>
      <c r="F93" s="63"/>
      <c r="G93" s="68">
        <f t="shared" si="2"/>
        <v>44239.0</v>
      </c>
      <c r="H93" s="64">
        <f>IF(COUNTIF(G$13:G92,$G93)&gt;=1,$G93," - ")</f>
        <v>44239.0</v>
      </c>
      <c r="I93" s="64" t="str">
        <f>IF(COUNTIF(H$13:H92,$G93)&gt;=1,$G93," - ")</f>
        <v> - </v>
      </c>
      <c r="J93" s="64" t="str">
        <f>IF(COUNTIF(I$13:I92,$G93)&gt;=1,$G93," - ")</f>
        <v> - </v>
      </c>
      <c r="K93" s="64" t="str">
        <f>IF(COUNTIF(J$13:J92,$G93)&gt;=1,$G93," - ")</f>
        <v> - </v>
      </c>
      <c r="L93" s="64" t="str">
        <f>IF(COUNTIF(K$13:K92,$G93)&gt;=1,$G93," - ")</f>
        <v> - </v>
      </c>
    </row>
    <row r="94" spans="8:8">
      <c r="A94" s="51" t="s">
        <v>43</v>
      </c>
      <c r="B94" s="63">
        <f>$B$10+1</f>
        <v>2022.0</v>
      </c>
      <c r="C94" s="63">
        <v>2.0</v>
      </c>
      <c r="D94" s="63">
        <v>12.0</v>
      </c>
      <c r="E94" s="63"/>
      <c r="F94" s="63"/>
      <c r="G94" s="68">
        <f t="shared" si="2"/>
        <v>44604.0</v>
      </c>
      <c r="H94" s="64" t="str">
        <f>IF(COUNTIF(G$13:G93,$G94)&gt;=1,$G94," - ")</f>
        <v> - </v>
      </c>
      <c r="I94" s="64" t="str">
        <f>IF(COUNTIF(H$13:H93,$G94)&gt;=1,$G94," - ")</f>
        <v> - </v>
      </c>
      <c r="J94" s="64" t="str">
        <f>IF(COUNTIF(I$13:I93,$G94)&gt;=1,$G94," - ")</f>
        <v> - </v>
      </c>
      <c r="K94" s="64" t="str">
        <f>IF(COUNTIF(J$13:J93,$G94)&gt;=1,$G94," - ")</f>
        <v> - </v>
      </c>
      <c r="L94" s="64" t="str">
        <f>IF(COUNTIF(K$13:K93,$G94)&gt;=1,$G94," - ")</f>
        <v> - </v>
      </c>
    </row>
    <row r="95" spans="8:8">
      <c r="A95" s="51" t="s">
        <v>44</v>
      </c>
      <c r="B95" s="63">
        <f>$B$10</f>
        <v>2021.0</v>
      </c>
      <c r="C95" s="63">
        <v>2.0</v>
      </c>
      <c r="D95" s="63">
        <v>14.0</v>
      </c>
      <c r="E95" s="63"/>
      <c r="F95" s="63"/>
      <c r="G95" s="68">
        <f t="shared" si="2"/>
        <v>44241.0</v>
      </c>
      <c r="H95" s="64" t="str">
        <f>IF(COUNTIF(G$13:G94,$G95)&gt;=1,$G95," - ")</f>
        <v> - </v>
      </c>
      <c r="I95" s="64" t="str">
        <f>IF(COUNTIF(H$13:H94,$G95)&gt;=1,$G95," - ")</f>
        <v> - </v>
      </c>
      <c r="J95" s="64" t="str">
        <f>IF(COUNTIF(I$13:I94,$G95)&gt;=1,$G95," - ")</f>
        <v> - </v>
      </c>
      <c r="K95" s="64" t="str">
        <f>IF(COUNTIF(J$13:J94,$G95)&gt;=1,$G95," - ")</f>
        <v> - </v>
      </c>
      <c r="L95" s="64" t="str">
        <f>IF(COUNTIF(K$13:K94,$G95)&gt;=1,$G95," - ")</f>
        <v> - </v>
      </c>
    </row>
    <row r="96" spans="8:8">
      <c r="A96" s="51" t="s">
        <v>44</v>
      </c>
      <c r="B96" s="63">
        <f>$B$10+1</f>
        <v>2022.0</v>
      </c>
      <c r="C96" s="63">
        <v>2.0</v>
      </c>
      <c r="D96" s="63">
        <v>14.0</v>
      </c>
      <c r="E96" s="63"/>
      <c r="F96" s="63"/>
      <c r="G96" s="68">
        <f t="shared" si="2"/>
        <v>44606.0</v>
      </c>
      <c r="H96" s="64" t="str">
        <f>IF(COUNTIF(G$13:G95,$G96)&gt;=1,$G96," - ")</f>
        <v> - </v>
      </c>
      <c r="I96" s="64" t="str">
        <f>IF(COUNTIF(H$13:H95,$G96)&gt;=1,$G96," - ")</f>
        <v> - </v>
      </c>
      <c r="J96" s="64" t="str">
        <f>IF(COUNTIF(I$13:I95,$G96)&gt;=1,$G96," - ")</f>
        <v> - </v>
      </c>
      <c r="K96" s="64" t="str">
        <f>IF(COUNTIF(J$13:J95,$G96)&gt;=1,$G96," - ")</f>
        <v> - </v>
      </c>
      <c r="L96" s="64" t="str">
        <f>IF(COUNTIF(K$13:K95,$G96)&gt;=1,$G96," - ")</f>
        <v> - </v>
      </c>
    </row>
    <row r="97" spans="8:8">
      <c r="A97" s="51" t="s">
        <v>45</v>
      </c>
      <c r="B97" s="63">
        <f>$B$10</f>
        <v>2021.0</v>
      </c>
      <c r="C97" s="63">
        <v>3.0</v>
      </c>
      <c r="D97" s="63">
        <v>17.0</v>
      </c>
      <c r="E97" s="63"/>
      <c r="F97" s="63"/>
      <c r="G97" s="68">
        <f t="shared" si="2"/>
        <v>44272.0</v>
      </c>
      <c r="H97" s="64" t="str">
        <f>IF(COUNTIF(G$13:G96,$G97)&gt;=1,$G97," - ")</f>
        <v> - </v>
      </c>
      <c r="I97" s="64" t="str">
        <f>IF(COUNTIF(H$13:H96,$G97)&gt;=1,$G97," - ")</f>
        <v> - </v>
      </c>
      <c r="J97" s="64" t="str">
        <f>IF(COUNTIF(I$13:I96,$G97)&gt;=1,$G97," - ")</f>
        <v> - </v>
      </c>
      <c r="K97" s="64" t="str">
        <f>IF(COUNTIF(J$13:J96,$G97)&gt;=1,$G97," - ")</f>
        <v> - </v>
      </c>
      <c r="L97" s="64" t="str">
        <f>IF(COUNTIF(K$13:K96,$G97)&gt;=1,$G97," - ")</f>
        <v> - </v>
      </c>
    </row>
    <row r="98" spans="8:8">
      <c r="A98" s="51" t="s">
        <v>45</v>
      </c>
      <c r="B98" s="63">
        <f>$B$10+1</f>
        <v>2022.0</v>
      </c>
      <c r="C98" s="63">
        <v>3.0</v>
      </c>
      <c r="D98" s="63">
        <v>17.0</v>
      </c>
      <c r="E98" s="63"/>
      <c r="F98" s="63"/>
      <c r="G98" s="68">
        <f t="shared" si="2"/>
        <v>44637.0</v>
      </c>
      <c r="H98" s="64" t="str">
        <f>IF(COUNTIF(G$13:G97,$G98)&gt;=1,$G98," - ")</f>
        <v> - </v>
      </c>
      <c r="I98" s="64" t="str">
        <f>IF(COUNTIF(H$13:H97,$G98)&gt;=1,$G98," - ")</f>
        <v> - </v>
      </c>
      <c r="J98" s="64" t="str">
        <f>IF(COUNTIF(I$13:I97,$G98)&gt;=1,$G98," - ")</f>
        <v> - </v>
      </c>
      <c r="K98" s="64" t="str">
        <f>IF(COUNTIF(J$13:J97,$G98)&gt;=1,$G98," - ")</f>
        <v> - </v>
      </c>
      <c r="L98" s="64" t="str">
        <f>IF(COUNTIF(K$13:K97,$G98)&gt;=1,$G98," - ")</f>
        <v> - </v>
      </c>
    </row>
    <row r="99" spans="8:8">
      <c r="A99" s="51" t="s">
        <v>46</v>
      </c>
      <c r="B99" s="63">
        <f>$B$10</f>
        <v>2021.0</v>
      </c>
      <c r="C99" s="63">
        <v>4.0</v>
      </c>
      <c r="D99" s="63">
        <v>1.0</v>
      </c>
      <c r="E99" s="63"/>
      <c r="F99" s="63"/>
      <c r="G99" s="68">
        <f t="shared" si="2"/>
        <v>44287.0</v>
      </c>
      <c r="H99" s="64" t="str">
        <f>IF(COUNTIF(G$13:G98,$G99)&gt;=1,$G99," - ")</f>
        <v> - </v>
      </c>
      <c r="I99" s="64" t="str">
        <f>IF(COUNTIF(H$13:H98,$G99)&gt;=1,$G99," - ")</f>
        <v> - </v>
      </c>
      <c r="J99" s="64" t="str">
        <f>IF(COUNTIF(I$13:I98,$G99)&gt;=1,$G99," - ")</f>
        <v> - </v>
      </c>
      <c r="K99" s="64" t="str">
        <f>IF(COUNTIF(J$13:J98,$G99)&gt;=1,$G99," - ")</f>
        <v> - </v>
      </c>
      <c r="L99" s="64" t="str">
        <f>IF(COUNTIF(K$13:K98,$G99)&gt;=1,$G99," - ")</f>
        <v> - </v>
      </c>
    </row>
    <row r="100" spans="8:8">
      <c r="A100" s="51" t="s">
        <v>46</v>
      </c>
      <c r="B100" s="63">
        <f>$B$10+1</f>
        <v>2022.0</v>
      </c>
      <c r="C100" s="63">
        <v>4.0</v>
      </c>
      <c r="D100" s="63">
        <v>1.0</v>
      </c>
      <c r="E100" s="63"/>
      <c r="F100" s="63"/>
      <c r="G100" s="68">
        <f t="shared" si="2"/>
        <v>44652.0</v>
      </c>
      <c r="H100" s="64" t="str">
        <f>IF(COUNTIF(G$13:G99,$G100)&gt;=1,$G100," - ")</f>
        <v> - </v>
      </c>
      <c r="I100" s="64" t="str">
        <f>IF(COUNTIF(H$13:H99,$G100)&gt;=1,$G100," - ")</f>
        <v> - </v>
      </c>
      <c r="J100" s="64" t="str">
        <f>IF(COUNTIF(I$13:I99,$G100)&gt;=1,$G100," - ")</f>
        <v> - </v>
      </c>
      <c r="K100" s="64" t="str">
        <f>IF(COUNTIF(J$13:J99,$G100)&gt;=1,$G100," - ")</f>
        <v> - </v>
      </c>
      <c r="L100" s="64" t="str">
        <f>IF(COUNTIF(K$13:K99,$G100)&gt;=1,$G100," - ")</f>
        <v> - </v>
      </c>
    </row>
    <row r="101" spans="8:8">
      <c r="A101" s="51" t="s">
        <v>47</v>
      </c>
      <c r="B101" s="63">
        <f>$B$10</f>
        <v>2021.0</v>
      </c>
      <c r="C101" s="63">
        <v>4.0</v>
      </c>
      <c r="D101" s="63">
        <v>22.0</v>
      </c>
      <c r="E101" s="63"/>
      <c r="F101" s="63"/>
      <c r="G101" s="68">
        <f t="shared" si="2"/>
        <v>44308.0</v>
      </c>
      <c r="H101" s="64" t="str">
        <f>IF(COUNTIF(G$13:G100,$G101)&gt;=1,$G101," - ")</f>
        <v> - </v>
      </c>
      <c r="I101" s="64" t="str">
        <f>IF(COUNTIF(H$13:H100,$G101)&gt;=1,$G101," - ")</f>
        <v> - </v>
      </c>
      <c r="J101" s="64" t="str">
        <f>IF(COUNTIF(I$13:I100,$G101)&gt;=1,$G101," - ")</f>
        <v> - </v>
      </c>
      <c r="K101" s="64" t="str">
        <f>IF(COUNTIF(J$13:J100,$G101)&gt;=1,$G101," - ")</f>
        <v> - </v>
      </c>
      <c r="L101" s="64" t="str">
        <f>IF(COUNTIF(K$13:K100,$G101)&gt;=1,$G101," - ")</f>
        <v> - </v>
      </c>
    </row>
    <row r="102" spans="8:8">
      <c r="A102" s="51" t="s">
        <v>47</v>
      </c>
      <c r="B102" s="63">
        <f>$B$10+1</f>
        <v>2022.0</v>
      </c>
      <c r="C102" s="63">
        <v>4.0</v>
      </c>
      <c r="D102" s="63">
        <v>22.0</v>
      </c>
      <c r="E102" s="63"/>
      <c r="F102" s="63"/>
      <c r="G102" s="68">
        <f t="shared" si="2"/>
        <v>44673.0</v>
      </c>
      <c r="H102" s="64" t="str">
        <f>IF(COUNTIF(G$13:G101,$G102)&gt;=1,$G102," - ")</f>
        <v> - </v>
      </c>
      <c r="I102" s="64" t="str">
        <f>IF(COUNTIF(H$13:H101,$G102)&gt;=1,$G102," - ")</f>
        <v> - </v>
      </c>
      <c r="J102" s="64" t="str">
        <f>IF(COUNTIF(I$13:I101,$G102)&gt;=1,$G102," - ")</f>
        <v> - </v>
      </c>
      <c r="K102" s="64" t="str">
        <f>IF(COUNTIF(J$13:J101,$G102)&gt;=1,$G102," - ")</f>
        <v> - </v>
      </c>
      <c r="L102" s="64" t="str">
        <f>IF(COUNTIF(K$13:K101,$G102)&gt;=1,$G102," - ")</f>
        <v> - </v>
      </c>
    </row>
    <row r="103" spans="8:8">
      <c r="A103" s="51" t="s">
        <v>48</v>
      </c>
      <c r="B103" s="63">
        <f>$B$10</f>
        <v>2021.0</v>
      </c>
      <c r="C103" s="63">
        <v>5.0</v>
      </c>
      <c r="D103" s="63">
        <v>5.0</v>
      </c>
      <c r="E103" s="63"/>
      <c r="F103" s="63"/>
      <c r="G103" s="68">
        <f t="shared" si="2"/>
        <v>44321.0</v>
      </c>
      <c r="H103" s="64" t="str">
        <f>IF(COUNTIF(G$13:G102,$G103)&gt;=1,$G103," - ")</f>
        <v> - </v>
      </c>
      <c r="I103" s="64" t="str">
        <f>IF(COUNTIF(H$13:H102,$G103)&gt;=1,$G103," - ")</f>
        <v> - </v>
      </c>
      <c r="J103" s="64" t="str">
        <f>IF(COUNTIF(I$13:I102,$G103)&gt;=1,$G103," - ")</f>
        <v> - </v>
      </c>
      <c r="K103" s="64" t="str">
        <f>IF(COUNTIF(J$13:J102,$G103)&gt;=1,$G103," - ")</f>
        <v> - </v>
      </c>
      <c r="L103" s="64" t="str">
        <f>IF(COUNTIF(K$13:K102,$G103)&gt;=1,$G103," - ")</f>
        <v> - </v>
      </c>
    </row>
    <row r="104" spans="8:8">
      <c r="A104" s="51" t="s">
        <v>48</v>
      </c>
      <c r="B104" s="63">
        <f>$B$10+1</f>
        <v>2022.0</v>
      </c>
      <c r="C104" s="63">
        <v>5.0</v>
      </c>
      <c r="D104" s="63">
        <v>5.0</v>
      </c>
      <c r="E104" s="63"/>
      <c r="F104" s="63"/>
      <c r="G104" s="68">
        <f t="shared" si="2"/>
        <v>44686.0</v>
      </c>
      <c r="H104" s="64" t="str">
        <f>IF(COUNTIF(G$13:G103,$G104)&gt;=1,$G104," - ")</f>
        <v> - </v>
      </c>
      <c r="I104" s="64" t="str">
        <f>IF(COUNTIF(H$13:H103,$G104)&gt;=1,$G104," - ")</f>
        <v> - </v>
      </c>
      <c r="J104" s="64" t="str">
        <f>IF(COUNTIF(I$13:I103,$G104)&gt;=1,$G104," - ")</f>
        <v> - </v>
      </c>
      <c r="K104" s="64" t="str">
        <f>IF(COUNTIF(J$13:J103,$G104)&gt;=1,$G104," - ")</f>
        <v> - </v>
      </c>
      <c r="L104" s="64" t="str">
        <f>IF(COUNTIF(K$13:K103,$G104)&gt;=1,$G104," - ")</f>
        <v> - </v>
      </c>
    </row>
    <row r="105" spans="8:8">
      <c r="A105" s="51" t="s">
        <v>49</v>
      </c>
      <c r="B105" s="63">
        <f>$B$10</f>
        <v>2021.0</v>
      </c>
      <c r="C105" s="63">
        <v>6.0</v>
      </c>
      <c r="D105" s="63">
        <v>14.0</v>
      </c>
      <c r="E105" s="63"/>
      <c r="F105" s="63"/>
      <c r="G105" s="68">
        <f t="shared" si="2"/>
        <v>44361.0</v>
      </c>
      <c r="H105" s="64" t="str">
        <f>IF(COUNTIF(G$13:G104,$G105)&gt;=1,$G105," - ")</f>
        <v> - </v>
      </c>
      <c r="I105" s="64" t="str">
        <f>IF(COUNTIF(H$13:H104,$G105)&gt;=1,$G105," - ")</f>
        <v> - </v>
      </c>
      <c r="J105" s="64" t="str">
        <f>IF(COUNTIF(I$13:I104,$G105)&gt;=1,$G105," - ")</f>
        <v> - </v>
      </c>
      <c r="K105" s="64" t="str">
        <f>IF(COUNTIF(J$13:J104,$G105)&gt;=1,$G105," - ")</f>
        <v> - </v>
      </c>
      <c r="L105" s="64" t="str">
        <f>IF(COUNTIF(K$13:K104,$G105)&gt;=1,$G105," - ")</f>
        <v> - </v>
      </c>
    </row>
    <row r="106" spans="8:8">
      <c r="A106" s="51" t="s">
        <v>49</v>
      </c>
      <c r="B106" s="63">
        <f>$B$10+1</f>
        <v>2022.0</v>
      </c>
      <c r="C106" s="63">
        <v>6.0</v>
      </c>
      <c r="D106" s="63">
        <v>14.0</v>
      </c>
      <c r="E106" s="63"/>
      <c r="F106" s="63"/>
      <c r="G106" s="68">
        <f t="shared" si="2"/>
        <v>44726.0</v>
      </c>
      <c r="H106" s="64" t="str">
        <f>IF(COUNTIF(G$13:G105,$G106)&gt;=1,$G106," - ")</f>
        <v> - </v>
      </c>
      <c r="I106" s="64" t="str">
        <f>IF(COUNTIF(H$13:H105,$G106)&gt;=1,$G106," - ")</f>
        <v> - </v>
      </c>
      <c r="J106" s="64" t="str">
        <f>IF(COUNTIF(I$13:I105,$G106)&gt;=1,$G106," - ")</f>
        <v> - </v>
      </c>
      <c r="K106" s="64" t="str">
        <f>IF(COUNTIF(J$13:J105,$G106)&gt;=1,$G106," - ")</f>
        <v> - </v>
      </c>
      <c r="L106" s="64" t="str">
        <f>IF(COUNTIF(K$13:K105,$G106)&gt;=1,$G106," - ")</f>
        <v> - </v>
      </c>
    </row>
    <row r="107" spans="8:8">
      <c r="A107" s="51" t="s">
        <v>50</v>
      </c>
      <c r="B107" s="63">
        <f>$B$10</f>
        <v>2021.0</v>
      </c>
      <c r="C107" s="63">
        <v>7.0</v>
      </c>
      <c r="D107" s="63">
        <v>4.0</v>
      </c>
      <c r="E107" s="63"/>
      <c r="F107" s="63"/>
      <c r="G107" s="68">
        <f t="shared" si="2"/>
        <v>44381.0</v>
      </c>
      <c r="H107" s="64" t="str">
        <f>IF(COUNTIF(G$13:G106,$G107)&gt;=1,$G107," - ")</f>
        <v> - </v>
      </c>
      <c r="I107" s="64" t="str">
        <f>IF(COUNTIF(H$13:H106,$G107)&gt;=1,$G107," - ")</f>
        <v> - </v>
      </c>
      <c r="J107" s="64" t="str">
        <f>IF(COUNTIF(I$13:I106,$G107)&gt;=1,$G107," - ")</f>
        <v> - </v>
      </c>
      <c r="K107" s="64" t="str">
        <f>IF(COUNTIF(J$13:J106,$G107)&gt;=1,$G107," - ")</f>
        <v> - </v>
      </c>
      <c r="L107" s="64" t="str">
        <f>IF(COUNTIF(K$13:K106,$G107)&gt;=1,$G107," - ")</f>
        <v> - </v>
      </c>
    </row>
    <row r="108" spans="8:8">
      <c r="A108" s="51" t="s">
        <v>50</v>
      </c>
      <c r="B108" s="63">
        <f>$B$10+1</f>
        <v>2022.0</v>
      </c>
      <c r="C108" s="63">
        <v>7.0</v>
      </c>
      <c r="D108" s="63">
        <v>4.0</v>
      </c>
      <c r="E108" s="63"/>
      <c r="F108" s="63"/>
      <c r="G108" s="68">
        <f t="shared" si="2"/>
        <v>44746.0</v>
      </c>
      <c r="H108" s="64" t="str">
        <f>IF(COUNTIF(G$13:G107,$G108)&gt;=1,$G108," - ")</f>
        <v> - </v>
      </c>
      <c r="I108" s="64" t="str">
        <f>IF(COUNTIF(H$13:H107,$G108)&gt;=1,$G108," - ")</f>
        <v> - </v>
      </c>
      <c r="J108" s="64" t="str">
        <f>IF(COUNTIF(I$13:I107,$G108)&gt;=1,$G108," - ")</f>
        <v> - </v>
      </c>
      <c r="K108" s="64" t="str">
        <f>IF(COUNTIF(J$13:J107,$G108)&gt;=1,$G108," - ")</f>
        <v> - </v>
      </c>
      <c r="L108" s="64" t="str">
        <f>IF(COUNTIF(K$13:K107,$G108)&gt;=1,$G108," - ")</f>
        <v> - </v>
      </c>
    </row>
    <row r="109" spans="8:8">
      <c r="A109" s="51" t="s">
        <v>51</v>
      </c>
      <c r="B109" s="63">
        <f>$B$10</f>
        <v>2021.0</v>
      </c>
      <c r="C109" s="63">
        <v>8.0</v>
      </c>
      <c r="D109" s="63">
        <v>19.0</v>
      </c>
      <c r="E109" s="63"/>
      <c r="F109" s="63"/>
      <c r="G109" s="68">
        <f t="shared" si="2"/>
        <v>44427.0</v>
      </c>
      <c r="H109" s="64" t="str">
        <f>IF(COUNTIF(G$13:G108,$G109)&gt;=1,$G109," - ")</f>
        <v> - </v>
      </c>
      <c r="I109" s="64" t="str">
        <f>IF(COUNTIF(H$13:H108,$G109)&gt;=1,$G109," - ")</f>
        <v> - </v>
      </c>
      <c r="J109" s="64" t="str">
        <f>IF(COUNTIF(I$13:I108,$G109)&gt;=1,$G109," - ")</f>
        <v> - </v>
      </c>
      <c r="K109" s="64" t="str">
        <f>IF(COUNTIF(J$13:J108,$G109)&gt;=1,$G109," - ")</f>
        <v> - </v>
      </c>
      <c r="L109" s="64" t="str">
        <f>IF(COUNTIF(K$13:K108,$G109)&gt;=1,$G109," - ")</f>
        <v> - </v>
      </c>
    </row>
    <row r="110" spans="8:8">
      <c r="A110" s="51" t="s">
        <v>51</v>
      </c>
      <c r="B110" s="63">
        <f>$B$10+1</f>
        <v>2022.0</v>
      </c>
      <c r="C110" s="63">
        <v>8.0</v>
      </c>
      <c r="D110" s="63">
        <v>19.0</v>
      </c>
      <c r="E110" s="63"/>
      <c r="F110" s="63"/>
      <c r="G110" s="68">
        <f t="shared" si="2"/>
        <v>44792.0</v>
      </c>
      <c r="H110" s="64" t="str">
        <f>IF(COUNTIF(G$13:G109,$G110)&gt;=1,$G110," - ")</f>
        <v> - </v>
      </c>
      <c r="I110" s="64" t="str">
        <f>IF(COUNTIF(H$13:H109,$G110)&gt;=1,$G110," - ")</f>
        <v> - </v>
      </c>
      <c r="J110" s="64" t="str">
        <f>IF(COUNTIF(I$13:I109,$G110)&gt;=1,$G110," - ")</f>
        <v> - </v>
      </c>
      <c r="K110" s="64" t="str">
        <f>IF(COUNTIF(J$13:J109,$G110)&gt;=1,$G110," - ")</f>
        <v> - </v>
      </c>
      <c r="L110" s="64" t="str">
        <f>IF(COUNTIF(K$13:K109,$G110)&gt;=1,$G110," - ")</f>
        <v> - </v>
      </c>
    </row>
    <row r="111" spans="8:8">
      <c r="A111" s="51" t="s">
        <v>52</v>
      </c>
      <c r="B111" s="63">
        <f>$B$10</f>
        <v>2021.0</v>
      </c>
      <c r="C111" s="63">
        <v>9.0</v>
      </c>
      <c r="D111" s="63">
        <v>11.0</v>
      </c>
      <c r="E111" s="63"/>
      <c r="F111" s="63"/>
      <c r="G111" s="68">
        <f t="shared" si="2"/>
        <v>44450.0</v>
      </c>
      <c r="H111" s="64" t="str">
        <f>IF(COUNTIF(G$13:G110,$G111)&gt;=1,$G111," - ")</f>
        <v> - </v>
      </c>
      <c r="I111" s="64" t="str">
        <f>IF(COUNTIF(H$13:H110,$G111)&gt;=1,$G111," - ")</f>
        <v> - </v>
      </c>
      <c r="J111" s="64" t="str">
        <f>IF(COUNTIF(I$13:I110,$G111)&gt;=1,$G111," - ")</f>
        <v> - </v>
      </c>
      <c r="K111" s="64" t="str">
        <f>IF(COUNTIF(J$13:J110,$G111)&gt;=1,$G111," - ")</f>
        <v> - </v>
      </c>
      <c r="L111" s="64" t="str">
        <f>IF(COUNTIF(K$13:K110,$G111)&gt;=1,$G111," - ")</f>
        <v> - </v>
      </c>
    </row>
    <row r="112" spans="8:8">
      <c r="A112" s="51" t="s">
        <v>52</v>
      </c>
      <c r="B112" s="63">
        <f>$B$10+1</f>
        <v>2022.0</v>
      </c>
      <c r="C112" s="63">
        <v>9.0</v>
      </c>
      <c r="D112" s="63">
        <v>11.0</v>
      </c>
      <c r="E112" s="63"/>
      <c r="F112" s="63"/>
      <c r="G112" s="68">
        <f t="shared" si="2"/>
        <v>44815.0</v>
      </c>
      <c r="H112" s="64">
        <f>IF(COUNTIF(G$13:G111,$G112)&gt;=1,$G112," - ")</f>
        <v>44815.0</v>
      </c>
      <c r="I112" s="64" t="str">
        <f>IF(COUNTIF(H$13:H111,$G112)&gt;=1,$G112," - ")</f>
        <v> - </v>
      </c>
      <c r="J112" s="64" t="str">
        <f>IF(COUNTIF(I$13:I111,$G112)&gt;=1,$G112," - ")</f>
        <v> - </v>
      </c>
      <c r="K112" s="64" t="str">
        <f>IF(COUNTIF(J$13:J111,$G112)&gt;=1,$G112," - ")</f>
        <v> - </v>
      </c>
      <c r="L112" s="64" t="str">
        <f>IF(COUNTIF(K$13:K111,$G112)&gt;=1,$G112," - ")</f>
        <v> - </v>
      </c>
    </row>
    <row r="113" spans="8:8">
      <c r="A113" s="51" t="s">
        <v>53</v>
      </c>
      <c r="B113" s="63">
        <f>$B$10</f>
        <v>2021.0</v>
      </c>
      <c r="C113" s="63">
        <v>9.0</v>
      </c>
      <c r="D113" s="63">
        <v>17.0</v>
      </c>
      <c r="E113" s="63"/>
      <c r="F113" s="63"/>
      <c r="G113" s="68">
        <f t="shared" si="2"/>
        <v>44456.0</v>
      </c>
      <c r="H113" s="64" t="str">
        <f>IF(COUNTIF(G$13:G112,$G113)&gt;=1,$G113," - ")</f>
        <v> - </v>
      </c>
      <c r="I113" s="64" t="str">
        <f>IF(COUNTIF(H$13:H112,$G113)&gt;=1,$G113," - ")</f>
        <v> - </v>
      </c>
      <c r="J113" s="64" t="str">
        <f>IF(COUNTIF(I$13:I112,$G113)&gt;=1,$G113," - ")</f>
        <v> - </v>
      </c>
      <c r="K113" s="64" t="str">
        <f>IF(COUNTIF(J$13:J112,$G113)&gt;=1,$G113," - ")</f>
        <v> - </v>
      </c>
      <c r="L113" s="64" t="str">
        <f>IF(COUNTIF(K$13:K112,$G113)&gt;=1,$G113," - ")</f>
        <v> - </v>
      </c>
    </row>
    <row r="114" spans="8:8">
      <c r="A114" s="51" t="s">
        <v>53</v>
      </c>
      <c r="B114" s="63">
        <f>$B$10+1</f>
        <v>2022.0</v>
      </c>
      <c r="C114" s="63">
        <v>9.0</v>
      </c>
      <c r="D114" s="63">
        <v>17.0</v>
      </c>
      <c r="E114" s="63"/>
      <c r="F114" s="63"/>
      <c r="G114" s="68">
        <f t="shared" si="2"/>
        <v>44821.0</v>
      </c>
      <c r="H114" s="64" t="str">
        <f>IF(COUNTIF(G$13:G113,$G114)&gt;=1,$G114," - ")</f>
        <v> - </v>
      </c>
      <c r="I114" s="64" t="str">
        <f>IF(COUNTIF(H$13:H113,$G114)&gt;=1,$G114," - ")</f>
        <v> - </v>
      </c>
      <c r="J114" s="64" t="str">
        <f>IF(COUNTIF(I$13:I113,$G114)&gt;=1,$G114," - ")</f>
        <v> - </v>
      </c>
      <c r="K114" s="64" t="str">
        <f>IF(COUNTIF(J$13:J113,$G114)&gt;=1,$G114," - ")</f>
        <v> - </v>
      </c>
      <c r="L114" s="64" t="str">
        <f>IF(COUNTIF(K$13:K113,$G114)&gt;=1,$G114," - ")</f>
        <v> - </v>
      </c>
    </row>
    <row r="115" spans="8:8">
      <c r="A115" s="51" t="s">
        <v>54</v>
      </c>
      <c r="B115" s="63">
        <f>$B$10</f>
        <v>2021.0</v>
      </c>
      <c r="C115" s="63">
        <v>10.0</v>
      </c>
      <c r="D115" s="63">
        <v>16.0</v>
      </c>
      <c r="E115" s="63"/>
      <c r="F115" s="63"/>
      <c r="G115" s="68">
        <f t="shared" si="2"/>
        <v>44485.0</v>
      </c>
      <c r="H115" s="64" t="str">
        <f>IF(COUNTIF(G$13:G114,$G115)&gt;=1,$G115," - ")</f>
        <v> - </v>
      </c>
      <c r="I115" s="64" t="str">
        <f>IF(COUNTIF(H$13:H114,$G115)&gt;=1,$G115," - ")</f>
        <v> - </v>
      </c>
      <c r="J115" s="64" t="str">
        <f>IF(COUNTIF(I$13:I114,$G115)&gt;=1,$G115," - ")</f>
        <v> - </v>
      </c>
      <c r="K115" s="64" t="str">
        <f>IF(COUNTIF(J$13:J114,$G115)&gt;=1,$G115," - ")</f>
        <v> - </v>
      </c>
      <c r="L115" s="64" t="str">
        <f>IF(COUNTIF(K$13:K114,$G115)&gt;=1,$G115," - ")</f>
        <v> - </v>
      </c>
    </row>
    <row r="116" spans="8:8">
      <c r="A116" s="51" t="s">
        <v>54</v>
      </c>
      <c r="B116" s="63">
        <f>$B$10+1</f>
        <v>2022.0</v>
      </c>
      <c r="C116" s="63">
        <v>10.0</v>
      </c>
      <c r="D116" s="63">
        <v>16.0</v>
      </c>
      <c r="E116" s="63"/>
      <c r="F116" s="63"/>
      <c r="G116" s="68">
        <f t="shared" si="2"/>
        <v>44850.0</v>
      </c>
      <c r="H116" s="64" t="str">
        <f>IF(COUNTIF(G$13:G115,$G116)&gt;=1,$G116," - ")</f>
        <v> - </v>
      </c>
      <c r="I116" s="64" t="str">
        <f>IF(COUNTIF(H$13:H115,$G116)&gt;=1,$G116," - ")</f>
        <v> - </v>
      </c>
      <c r="J116" s="64" t="str">
        <f>IF(COUNTIF(I$13:I115,$G116)&gt;=1,$G116," - ")</f>
        <v> - </v>
      </c>
      <c r="K116" s="64" t="str">
        <f>IF(COUNTIF(J$13:J115,$G116)&gt;=1,$G116," - ")</f>
        <v> - </v>
      </c>
      <c r="L116" s="64" t="str">
        <f>IF(COUNTIF(K$13:K115,$G116)&gt;=1,$G116," - ")</f>
        <v> - </v>
      </c>
    </row>
    <row r="117" spans="8:8">
      <c r="A117" s="51" t="s">
        <v>55</v>
      </c>
      <c r="B117" s="63">
        <f>$B$10</f>
        <v>2021.0</v>
      </c>
      <c r="C117" s="63">
        <v>10.0</v>
      </c>
      <c r="D117" s="63">
        <v>24.0</v>
      </c>
      <c r="E117" s="63"/>
      <c r="F117" s="63"/>
      <c r="G117" s="68">
        <f t="shared" si="2"/>
        <v>44493.0</v>
      </c>
      <c r="H117" s="64" t="str">
        <f>IF(COUNTIF(G$13:G116,$G117)&gt;=1,$G117," - ")</f>
        <v> - </v>
      </c>
      <c r="I117" s="64" t="str">
        <f>IF(COUNTIF(H$13:H116,$G117)&gt;=1,$G117," - ")</f>
        <v> - </v>
      </c>
      <c r="J117" s="64" t="str">
        <f>IF(COUNTIF(I$13:I116,$G117)&gt;=1,$G117," - ")</f>
        <v> - </v>
      </c>
      <c r="K117" s="64" t="str">
        <f>IF(COUNTIF(J$13:J116,$G117)&gt;=1,$G117," - ")</f>
        <v> - </v>
      </c>
      <c r="L117" s="64" t="str">
        <f>IF(COUNTIF(K$13:K116,$G117)&gt;=1,$G117," - ")</f>
        <v> - </v>
      </c>
    </row>
    <row r="118" spans="8:8">
      <c r="A118" s="51" t="s">
        <v>55</v>
      </c>
      <c r="B118" s="63">
        <f>$B$10+1</f>
        <v>2022.0</v>
      </c>
      <c r="C118" s="63">
        <v>10.0</v>
      </c>
      <c r="D118" s="63">
        <v>24.0</v>
      </c>
      <c r="E118" s="63"/>
      <c r="F118" s="63"/>
      <c r="G118" s="68">
        <f t="shared" si="2"/>
        <v>44858.0</v>
      </c>
      <c r="H118" s="64" t="str">
        <f>IF(COUNTIF(G$13:G117,$G118)&gt;=1,$G118," - ")</f>
        <v> - </v>
      </c>
      <c r="I118" s="64" t="str">
        <f>IF(COUNTIF(H$13:H117,$G118)&gt;=1,$G118," - ")</f>
        <v> - </v>
      </c>
      <c r="J118" s="64" t="str">
        <f>IF(COUNTIF(I$13:I117,$G118)&gt;=1,$G118," - ")</f>
        <v> - </v>
      </c>
      <c r="K118" s="64" t="str">
        <f>IF(COUNTIF(J$13:J117,$G118)&gt;=1,$G118," - ")</f>
        <v> - </v>
      </c>
      <c r="L118" s="64" t="str">
        <f>IF(COUNTIF(K$13:K117,$G118)&gt;=1,$G118," - ")</f>
        <v> - </v>
      </c>
    </row>
    <row r="119" spans="8:8">
      <c r="A119" s="51" t="s">
        <v>56</v>
      </c>
      <c r="B119" s="63">
        <f>$B$10</f>
        <v>2021.0</v>
      </c>
      <c r="C119" s="63">
        <v>10.0</v>
      </c>
      <c r="D119" s="63">
        <v>31.0</v>
      </c>
      <c r="E119" s="63"/>
      <c r="F119" s="63"/>
      <c r="G119" s="68">
        <f t="shared" si="2"/>
        <v>44500.0</v>
      </c>
      <c r="H119" s="64" t="str">
        <f>IF(COUNTIF(G$13:G118,$G119)&gt;=1,$G119," - ")</f>
        <v> - </v>
      </c>
      <c r="I119" s="64" t="str">
        <f>IF(COUNTIF(H$13:H118,$G119)&gt;=1,$G119," - ")</f>
        <v> - </v>
      </c>
      <c r="J119" s="64" t="str">
        <f>IF(COUNTIF(I$13:I118,$G119)&gt;=1,$G119," - ")</f>
        <v> - </v>
      </c>
      <c r="K119" s="64" t="str">
        <f>IF(COUNTIF(J$13:J118,$G119)&gt;=1,$G119," - ")</f>
        <v> - </v>
      </c>
      <c r="L119" s="64" t="str">
        <f>IF(COUNTIF(K$13:K118,$G119)&gt;=1,$G119," - ")</f>
        <v> - </v>
      </c>
    </row>
    <row r="120" spans="8:8">
      <c r="A120" s="51" t="s">
        <v>56</v>
      </c>
      <c r="B120" s="63">
        <f>$B$10+1</f>
        <v>2022.0</v>
      </c>
      <c r="C120" s="63">
        <v>10.0</v>
      </c>
      <c r="D120" s="63">
        <v>31.0</v>
      </c>
      <c r="E120" s="63"/>
      <c r="F120" s="63"/>
      <c r="G120" s="68">
        <f t="shared" si="2"/>
        <v>44865.0</v>
      </c>
      <c r="H120" s="64" t="str">
        <f>IF(COUNTIF(G$13:G119,$G120)&gt;=1,$G120," - ")</f>
        <v> - </v>
      </c>
      <c r="I120" s="64" t="str">
        <f>IF(COUNTIF(H$13:H119,$G120)&gt;=1,$G120," - ")</f>
        <v> - </v>
      </c>
      <c r="J120" s="64" t="str">
        <f>IF(COUNTIF(I$13:I119,$G120)&gt;=1,$G120," - ")</f>
        <v> - </v>
      </c>
      <c r="K120" s="64" t="str">
        <f>IF(COUNTIF(J$13:J119,$G120)&gt;=1,$G120," - ")</f>
        <v> - </v>
      </c>
      <c r="L120" s="64" t="str">
        <f>IF(COUNTIF(K$13:K119,$G120)&gt;=1,$G120," - ")</f>
        <v> - </v>
      </c>
    </row>
    <row r="121" spans="8:8">
      <c r="A121" s="51" t="s">
        <v>57</v>
      </c>
      <c r="B121" s="63">
        <f>$B$10</f>
        <v>2021.0</v>
      </c>
      <c r="C121" s="63">
        <v>11.0</v>
      </c>
      <c r="D121" s="63">
        <v>11.0</v>
      </c>
      <c r="E121" s="63"/>
      <c r="F121" s="63"/>
      <c r="G121" s="68">
        <f t="shared" si="2"/>
        <v>44511.0</v>
      </c>
      <c r="H121" s="64" t="str">
        <f>IF(COUNTIF(G$13:G120,$G121)&gt;=1,$G121," - ")</f>
        <v> - </v>
      </c>
      <c r="I121" s="64" t="str">
        <f>IF(COUNTIF(H$13:H120,$G121)&gt;=1,$G121," - ")</f>
        <v> - </v>
      </c>
      <c r="J121" s="64" t="str">
        <f>IF(COUNTIF(I$13:I120,$G121)&gt;=1,$G121," - ")</f>
        <v> - </v>
      </c>
      <c r="K121" s="64" t="str">
        <f>IF(COUNTIF(J$13:J120,$G121)&gt;=1,$G121," - ")</f>
        <v> - </v>
      </c>
      <c r="L121" s="64" t="str">
        <f>IF(COUNTIF(K$13:K120,$G121)&gt;=1,$G121," - ")</f>
        <v> - </v>
      </c>
    </row>
    <row r="122" spans="8:8">
      <c r="A122" s="51" t="s">
        <v>57</v>
      </c>
      <c r="B122" s="63">
        <f>$B$10+1</f>
        <v>2022.0</v>
      </c>
      <c r="C122" s="63">
        <v>11.0</v>
      </c>
      <c r="D122" s="63">
        <v>11.0</v>
      </c>
      <c r="E122" s="63"/>
      <c r="F122" s="63"/>
      <c r="G122" s="68">
        <f t="shared" si="2"/>
        <v>44876.0</v>
      </c>
      <c r="H122" s="64" t="str">
        <f>IF(COUNTIF(G$13:G121,$G122)&gt;=1,$G122," - ")</f>
        <v> - </v>
      </c>
      <c r="I122" s="64" t="str">
        <f>IF(COUNTIF(H$13:H121,$G122)&gt;=1,$G122," - ")</f>
        <v> - </v>
      </c>
      <c r="J122" s="64" t="str">
        <f>IF(COUNTIF(I$13:I121,$G122)&gt;=1,$G122," - ")</f>
        <v> - </v>
      </c>
      <c r="K122" s="64" t="str">
        <f>IF(COUNTIF(J$13:J121,$G122)&gt;=1,$G122," - ")</f>
        <v> - </v>
      </c>
      <c r="L122" s="64" t="str">
        <f>IF(COUNTIF(K$13:K121,$G122)&gt;=1,$G122," - ")</f>
        <v> - </v>
      </c>
    </row>
    <row r="123" spans="8:8">
      <c r="A123" s="51" t="s">
        <v>58</v>
      </c>
      <c r="B123" s="63">
        <f>$B$10</f>
        <v>2021.0</v>
      </c>
      <c r="C123" s="63">
        <v>12.0</v>
      </c>
      <c r="D123" s="63">
        <v>7.0</v>
      </c>
      <c r="E123" s="63"/>
      <c r="F123" s="63"/>
      <c r="G123" s="68">
        <f t="shared" si="2"/>
        <v>44537.0</v>
      </c>
      <c r="H123" s="64" t="str">
        <f>IF(COUNTIF(G$13:G122,$G123)&gt;=1,$G123," - ")</f>
        <v> - </v>
      </c>
      <c r="I123" s="64" t="str">
        <f>IF(COUNTIF(H$13:H122,$G123)&gt;=1,$G123," - ")</f>
        <v> - </v>
      </c>
      <c r="J123" s="64" t="str">
        <f>IF(COUNTIF(I$13:I122,$G123)&gt;=1,$G123," - ")</f>
        <v> - </v>
      </c>
      <c r="K123" s="64" t="str">
        <f>IF(COUNTIF(J$13:J122,$G123)&gt;=1,$G123," - ")</f>
        <v> - </v>
      </c>
      <c r="L123" s="64" t="str">
        <f>IF(COUNTIF(K$13:K122,$G123)&gt;=1,$G123," - ")</f>
        <v> - </v>
      </c>
    </row>
    <row r="124" spans="8:8">
      <c r="A124" s="51" t="s">
        <v>58</v>
      </c>
      <c r="B124" s="63">
        <f>$B$10+1</f>
        <v>2022.0</v>
      </c>
      <c r="C124" s="63">
        <v>12.0</v>
      </c>
      <c r="D124" s="63">
        <v>7.0</v>
      </c>
      <c r="E124" s="63"/>
      <c r="F124" s="63"/>
      <c r="G124" s="68">
        <f t="shared" si="2"/>
        <v>44902.0</v>
      </c>
      <c r="H124" s="64" t="str">
        <f>IF(COUNTIF(G$13:G123,$G124)&gt;=1,$G124," - ")</f>
        <v> - </v>
      </c>
      <c r="I124" s="64" t="str">
        <f>IF(COUNTIF(H$13:H123,$G124)&gt;=1,$G124," - ")</f>
        <v> - </v>
      </c>
      <c r="J124" s="64" t="str">
        <f>IF(COUNTIF(I$13:I123,$G124)&gt;=1,$G124," - ")</f>
        <v> - </v>
      </c>
      <c r="K124" s="64" t="str">
        <f>IF(COUNTIF(J$13:J123,$G124)&gt;=1,$G124," - ")</f>
        <v> - </v>
      </c>
      <c r="L124" s="64" t="str">
        <f>IF(COUNTIF(K$13:K123,$G124)&gt;=1,$G124," - ")</f>
        <v> - </v>
      </c>
    </row>
    <row r="125" spans="8:8">
      <c r="A125" s="51" t="s">
        <v>59</v>
      </c>
      <c r="B125" s="63">
        <f>$B$10</f>
        <v>2021.0</v>
      </c>
      <c r="C125" s="63">
        <v>12.0</v>
      </c>
      <c r="D125" s="63">
        <v>24.0</v>
      </c>
      <c r="E125" s="63"/>
      <c r="F125" s="63"/>
      <c r="G125" s="68">
        <f t="shared" si="2"/>
        <v>44554.0</v>
      </c>
      <c r="H125" s="64" t="str">
        <f>IF(COUNTIF(G$13:G124,$G125)&gt;=1,$G125," - ")</f>
        <v> - </v>
      </c>
      <c r="I125" s="64" t="str">
        <f>IF(COUNTIF(H$13:H124,$G125)&gt;=1,$G125," - ")</f>
        <v> - </v>
      </c>
      <c r="J125" s="64" t="str">
        <f>IF(COUNTIF(I$13:I124,$G125)&gt;=1,$G125," - ")</f>
        <v> - </v>
      </c>
      <c r="K125" s="64" t="str">
        <f>IF(COUNTIF(J$13:J124,$G125)&gt;=1,$G125," - ")</f>
        <v> - </v>
      </c>
      <c r="L125" s="64" t="str">
        <f>IF(COUNTIF(K$13:K124,$G125)&gt;=1,$G125," - ")</f>
        <v> - </v>
      </c>
    </row>
    <row r="126" spans="8:8">
      <c r="A126" s="51" t="s">
        <v>59</v>
      </c>
      <c r="B126" s="63">
        <f>$B$10+1</f>
        <v>2022.0</v>
      </c>
      <c r="C126" s="63">
        <v>12.0</v>
      </c>
      <c r="D126" s="63">
        <v>24.0</v>
      </c>
      <c r="E126" s="63"/>
      <c r="F126" s="63"/>
      <c r="G126" s="68">
        <f t="shared" si="2"/>
        <v>44919.0</v>
      </c>
      <c r="H126" s="64" t="str">
        <f>IF(COUNTIF(G$13:G125,$G126)&gt;=1,$G126," - ")</f>
        <v> - </v>
      </c>
      <c r="I126" s="64" t="str">
        <f>IF(COUNTIF(H$13:H125,$G126)&gt;=1,$G126," - ")</f>
        <v> - </v>
      </c>
      <c r="J126" s="64" t="str">
        <f>IF(COUNTIF(I$13:I125,$G126)&gt;=1,$G126," - ")</f>
        <v> - </v>
      </c>
      <c r="K126" s="64" t="str">
        <f>IF(COUNTIF(J$13:J125,$G126)&gt;=1,$G126," - ")</f>
        <v> - </v>
      </c>
      <c r="L126" s="64" t="str">
        <f>IF(COUNTIF(K$13:K125,$G126)&gt;=1,$G126," - ")</f>
        <v> - </v>
      </c>
    </row>
    <row r="127" spans="8:8">
      <c r="A127" s="51" t="s">
        <v>60</v>
      </c>
      <c r="B127" s="63">
        <f>$B$10</f>
        <v>2021.0</v>
      </c>
      <c r="C127" s="63">
        <v>12.0</v>
      </c>
      <c r="D127" s="63">
        <v>25.0</v>
      </c>
      <c r="E127" s="63"/>
      <c r="F127" s="63"/>
      <c r="G127" s="68">
        <f t="shared" si="2"/>
        <v>44555.0</v>
      </c>
      <c r="H127" s="64" t="str">
        <f>IF(COUNTIF(G$13:G126,$G127)&gt;=1,$G127," - ")</f>
        <v> - </v>
      </c>
      <c r="I127" s="64" t="str">
        <f>IF(COUNTIF(H$13:H126,$G127)&gt;=1,$G127," - ")</f>
        <v> - </v>
      </c>
      <c r="J127" s="64" t="str">
        <f>IF(COUNTIF(I$13:I126,$G127)&gt;=1,$G127," - ")</f>
        <v> - </v>
      </c>
      <c r="K127" s="64" t="str">
        <f>IF(COUNTIF(J$13:J126,$G127)&gt;=1,$G127," - ")</f>
        <v> - </v>
      </c>
      <c r="L127" s="64" t="str">
        <f>IF(COUNTIF(K$13:K126,$G127)&gt;=1,$G127," - ")</f>
        <v> - </v>
      </c>
    </row>
    <row r="128" spans="8:8">
      <c r="A128" s="51" t="s">
        <v>60</v>
      </c>
      <c r="B128" s="63">
        <f>$B$10+1</f>
        <v>2022.0</v>
      </c>
      <c r="C128" s="63">
        <v>12.0</v>
      </c>
      <c r="D128" s="63">
        <v>25.0</v>
      </c>
      <c r="E128" s="63"/>
      <c r="F128" s="63"/>
      <c r="G128" s="68">
        <f t="shared" si="2"/>
        <v>44920.0</v>
      </c>
      <c r="H128" s="64" t="str">
        <f>IF(COUNTIF(G$13:G127,$G128)&gt;=1,$G128," - ")</f>
        <v> - </v>
      </c>
      <c r="I128" s="64" t="str">
        <f>IF(COUNTIF(H$13:H127,$G128)&gt;=1,$G128," - ")</f>
        <v> - </v>
      </c>
      <c r="J128" s="64" t="str">
        <f>IF(COUNTIF(I$13:I127,$G128)&gt;=1,$G128," - ")</f>
        <v> - </v>
      </c>
      <c r="K128" s="64" t="str">
        <f>IF(COUNTIF(J$13:J127,$G128)&gt;=1,$G128," - ")</f>
        <v> - </v>
      </c>
      <c r="L128" s="64" t="str">
        <f>IF(COUNTIF(K$13:K127,$G128)&gt;=1,$G128," - ")</f>
        <v> - </v>
      </c>
    </row>
    <row r="129" spans="8:8">
      <c r="A129" s="51" t="s">
        <v>61</v>
      </c>
      <c r="B129" s="63">
        <f>$B$10</f>
        <v>2021.0</v>
      </c>
      <c r="C129" s="63">
        <v>12.0</v>
      </c>
      <c r="D129" s="63">
        <v>26.0</v>
      </c>
      <c r="E129" s="51"/>
      <c r="F129" s="51"/>
      <c r="G129" s="68">
        <f t="shared" si="2"/>
        <v>44556.0</v>
      </c>
      <c r="H129" s="64" t="str">
        <f>IF(COUNTIF(G$13:G128,$G129)&gt;=1,$G129," - ")</f>
        <v> - </v>
      </c>
      <c r="I129" s="64" t="str">
        <f>IF(COUNTIF(H$13:H128,$G129)&gt;=1,$G129," - ")</f>
        <v> - </v>
      </c>
      <c r="J129" s="64" t="str">
        <f>IF(COUNTIF(I$13:I128,$G129)&gt;=1,$G129," - ")</f>
        <v> - </v>
      </c>
      <c r="K129" s="64" t="str">
        <f>IF(COUNTIF(J$13:J128,$G129)&gt;=1,$G129," - ")</f>
        <v> - </v>
      </c>
      <c r="L129" s="64" t="str">
        <f>IF(COUNTIF(K$13:K128,$G129)&gt;=1,$G129," - ")</f>
        <v> - </v>
      </c>
    </row>
    <row r="130" spans="8:8">
      <c r="A130" s="51" t="s">
        <v>61</v>
      </c>
      <c r="B130" s="63">
        <f>$B$10+1</f>
        <v>2022.0</v>
      </c>
      <c r="C130" s="63">
        <v>12.0</v>
      </c>
      <c r="D130" s="63">
        <v>26.0</v>
      </c>
      <c r="E130" s="51"/>
      <c r="F130" s="51"/>
      <c r="G130" s="68">
        <f t="shared" si="2"/>
        <v>44921.0</v>
      </c>
      <c r="H130" s="64" t="str">
        <f>IF(COUNTIF(G$13:G129,$G130)&gt;=1,$G130," - ")</f>
        <v> - </v>
      </c>
      <c r="I130" s="64" t="str">
        <f>IF(COUNTIF(H$13:H129,$G130)&gt;=1,$G130," - ")</f>
        <v> - </v>
      </c>
      <c r="J130" s="64" t="str">
        <f>IF(COUNTIF(I$13:I129,$G130)&gt;=1,$G130," - ")</f>
        <v> - </v>
      </c>
      <c r="K130" s="64" t="str">
        <f>IF(COUNTIF(J$13:J129,$G130)&gt;=1,$G130," - ")</f>
        <v> - </v>
      </c>
      <c r="L130" s="64" t="str">
        <f>IF(COUNTIF(K$13:K129,$G130)&gt;=1,$G130," - ")</f>
        <v> - </v>
      </c>
    </row>
    <row r="131" spans="8:8">
      <c r="A131" s="66" t="s">
        <v>62</v>
      </c>
      <c r="B131" s="63">
        <f>$B$10</f>
        <v>2021.0</v>
      </c>
      <c r="C131" s="63">
        <v>12.0</v>
      </c>
      <c r="D131" s="63">
        <v>26.0</v>
      </c>
      <c r="E131" s="51"/>
      <c r="F131" s="51"/>
      <c r="G131" s="68">
        <f t="shared" si="2"/>
        <v>44556.0</v>
      </c>
      <c r="H131" s="64">
        <f>IF(COUNTIF(G$13:G130,$G131)&gt;=1,$G131," - ")</f>
        <v>44556.0</v>
      </c>
      <c r="I131" s="64" t="str">
        <f>IF(COUNTIF(H$13:H130,$G131)&gt;=1,$G131," - ")</f>
        <v> - </v>
      </c>
      <c r="J131" s="64" t="str">
        <f>IF(COUNTIF(I$13:I130,$G131)&gt;=1,$G131," - ")</f>
        <v> - </v>
      </c>
      <c r="K131" s="64" t="str">
        <f>IF(COUNTIF(J$13:J130,$G131)&gt;=1,$G131," - ")</f>
        <v> - </v>
      </c>
      <c r="L131" s="64" t="str">
        <f>IF(COUNTIF(K$13:K130,$G131)&gt;=1,$G131," - ")</f>
        <v> - </v>
      </c>
    </row>
    <row r="132" spans="8:8">
      <c r="A132" s="66" t="s">
        <v>62</v>
      </c>
      <c r="B132" s="63">
        <f>$B$10+1</f>
        <v>2022.0</v>
      </c>
      <c r="C132" s="63">
        <v>12.0</v>
      </c>
      <c r="D132" s="63">
        <v>26.0</v>
      </c>
      <c r="E132" s="51"/>
      <c r="F132" s="51"/>
      <c r="G132" s="68">
        <f t="shared" si="2"/>
        <v>44921.0</v>
      </c>
      <c r="H132" s="64">
        <f>IF(COUNTIF(G$13:G131,$G132)&gt;=1,$G132," - ")</f>
        <v>44921.0</v>
      </c>
      <c r="I132" s="64" t="str">
        <f>IF(COUNTIF(H$13:H131,$G132)&gt;=1,$G132," - ")</f>
        <v> - </v>
      </c>
      <c r="J132" s="64" t="str">
        <f>IF(COUNTIF(I$13:I131,$G132)&gt;=1,$G132," - ")</f>
        <v> - </v>
      </c>
      <c r="K132" s="64" t="str">
        <f>IF(COUNTIF(J$13:J131,$G132)&gt;=1,$G132," - ")</f>
        <v> - </v>
      </c>
      <c r="L132" s="64" t="str">
        <f>IF(COUNTIF(K$13:K131,$G132)&gt;=1,$G132," - ")</f>
        <v> - </v>
      </c>
    </row>
    <row r="133" spans="8:8">
      <c r="A133" s="51" t="s">
        <v>63</v>
      </c>
      <c r="B133" s="63">
        <f>$B$10</f>
        <v>2021.0</v>
      </c>
      <c r="C133" s="63">
        <v>12.0</v>
      </c>
      <c r="D133" s="63">
        <v>31.0</v>
      </c>
      <c r="E133" s="63"/>
      <c r="F133" s="63"/>
      <c r="G133" s="68">
        <f t="shared" si="2"/>
        <v>44561.0</v>
      </c>
      <c r="H133" s="64" t="str">
        <f>IF(COUNTIF(G$13:G132,$G133)&gt;=1,$G133," - ")</f>
        <v> - </v>
      </c>
      <c r="I133" s="64" t="str">
        <f>IF(COUNTIF(H$13:H132,$G133)&gt;=1,$G133," - ")</f>
        <v> - </v>
      </c>
      <c r="J133" s="64" t="str">
        <f>IF(COUNTIF(I$13:I132,$G133)&gt;=1,$G133," - ")</f>
        <v> - </v>
      </c>
      <c r="K133" s="64" t="str">
        <f>IF(COUNTIF(J$13:J132,$G133)&gt;=1,$G133," - ")</f>
        <v> - </v>
      </c>
      <c r="L133" s="64" t="str">
        <f>IF(COUNTIF(K$13:K132,$G133)&gt;=1,$G133," - ")</f>
        <v> - </v>
      </c>
    </row>
    <row r="134" spans="8:8" ht="13.9" customHeight="1">
      <c r="A134" s="51" t="s">
        <v>63</v>
      </c>
      <c r="B134" s="63">
        <f>$B$10+1</f>
        <v>2022.0</v>
      </c>
      <c r="C134" s="63">
        <v>12.0</v>
      </c>
      <c r="D134" s="63">
        <v>31.0</v>
      </c>
      <c r="E134" s="63"/>
      <c r="F134" s="63"/>
      <c r="G134" s="68">
        <f t="shared" si="2"/>
        <v>44926.0</v>
      </c>
      <c r="H134" s="64" t="str">
        <f>IF(COUNTIF(G$13:G133,$G134)&gt;=1,$G134," - ")</f>
        <v> - </v>
      </c>
      <c r="I134" s="64" t="str">
        <f>IF(COUNTIF(H$13:H133,$G134)&gt;=1,$G134," - ")</f>
        <v> - </v>
      </c>
      <c r="J134" s="64" t="str">
        <f>IF(COUNTIF(I$13:I133,$G134)&gt;=1,$G134," - ")</f>
        <v> - </v>
      </c>
      <c r="K134" s="64" t="str">
        <f>IF(COUNTIF(J$13:J133,$G134)&gt;=1,$G134," - ")</f>
        <v> - </v>
      </c>
      <c r="L134" s="64" t="str">
        <f>IF(COUNTIF(K$13:K133,$G134)&gt;=1,$G134," - ")</f>
        <v> - </v>
      </c>
    </row>
    <row r="135" spans="8:8">
      <c r="A135" s="51"/>
      <c r="B135" s="51"/>
      <c r="C135" s="51"/>
      <c r="D135" s="51"/>
      <c r="E135" s="51"/>
      <c r="F135" s="51"/>
      <c r="G135" s="73"/>
      <c r="H135" s="73"/>
      <c r="I135" s="73"/>
      <c r="J135" s="73"/>
      <c r="K135" s="73"/>
      <c r="L135" s="73"/>
    </row>
    <row r="136" spans="8:8" ht="15.0">
      <c r="A136" s="56" t="s">
        <v>66</v>
      </c>
      <c r="B136" s="57"/>
      <c r="C136" s="57"/>
      <c r="D136" s="57"/>
      <c r="E136" s="58"/>
      <c r="F136" s="58"/>
      <c r="G136" s="74" t="s">
        <v>70</v>
      </c>
      <c r="H136" s="59"/>
      <c r="I136" s="75"/>
      <c r="J136" s="75"/>
      <c r="K136" s="75"/>
      <c r="L136" s="75"/>
    </row>
    <row r="137" spans="8:8">
      <c r="A137" s="60" t="s">
        <v>65</v>
      </c>
      <c r="B137" s="61" t="s">
        <v>1</v>
      </c>
      <c r="C137" s="61" t="s">
        <v>0</v>
      </c>
      <c r="D137" s="61"/>
      <c r="E137" s="61" t="s">
        <v>5</v>
      </c>
      <c r="F137" s="61" t="s">
        <v>6</v>
      </c>
      <c r="G137" s="62" t="s">
        <v>7</v>
      </c>
      <c r="H137" s="62" t="s">
        <v>8</v>
      </c>
      <c r="I137" s="62" t="s">
        <v>9</v>
      </c>
      <c r="J137" s="62" t="s">
        <v>69</v>
      </c>
      <c r="K137" s="62" t="s">
        <v>71</v>
      </c>
      <c r="L137" s="62" t="s">
        <v>72</v>
      </c>
    </row>
    <row r="138" spans="8:8">
      <c r="A138" s="76"/>
      <c r="B138" s="63"/>
      <c r="C138" s="63"/>
      <c r="D138" s="63"/>
      <c r="E138" s="63"/>
      <c r="F138" s="63"/>
      <c r="G138" s="64" t="str">
        <f>IF(OR(OR(C138="",E138=""),F138="")," - ",(DATE(B138,C138,1)+(E138-1)*7)+F138-WEEKDAY(DATE(B138,C138,1))+IF(F138&lt;WEEKDAY(DATE(B138,C138,1)),7,0))</f>
        <v> - </v>
      </c>
      <c r="H138" s="64" t="str">
        <f>IF(COUNTIF(G$13:G137,$G138)&gt;=1,$G138," - ")</f>
        <v> - </v>
      </c>
      <c r="I138" s="64" t="str">
        <f>IF(COUNTIF(H$13:H137,$G138)&gt;=1,$G138," - ")</f>
        <v> - </v>
      </c>
      <c r="J138" s="64" t="str">
        <f>IF(COUNTIF(I$13:I137,$G138)&gt;=1,$G138," - ")</f>
        <v> - </v>
      </c>
      <c r="K138" s="64" t="str">
        <f>IF(COUNTIF(J$13:J137,$G138)&gt;=1,$G138," - ")</f>
        <v> - </v>
      </c>
      <c r="L138" s="64" t="str">
        <f>IF(COUNTIF(K$13:K137,$G138)&gt;=1,$G138," - ")</f>
        <v> - </v>
      </c>
    </row>
    <row r="139" spans="8:8">
      <c r="A139" s="76"/>
      <c r="B139" s="63"/>
      <c r="C139" s="63"/>
      <c r="D139" s="63"/>
      <c r="E139" s="63"/>
      <c r="F139" s="63"/>
      <c r="G139" s="64" t="str">
        <f t="shared" si="3" ref="G139:G144">IF(OR(OR(C139="",E139=""),F139="")," - ",(DATE(B139,C139,1)+(E139-1)*7)+F139-WEEKDAY(DATE(B139,C139,1))+IF(F139&lt;WEEKDAY(DATE(B139,C139,1)),7,0))</f>
        <v> - </v>
      </c>
      <c r="H139" s="64" t="str">
        <f>IF(COUNTIF(G$13:G138,$G139)&gt;=1,$G139," - ")</f>
        <v> - </v>
      </c>
      <c r="I139" s="64" t="str">
        <f>IF(COUNTIF(H$13:H138,$G139)&gt;=1,$G139," - ")</f>
        <v> - </v>
      </c>
      <c r="J139" s="64" t="str">
        <f>IF(COUNTIF(I$13:I138,$G139)&gt;=1,$G139," - ")</f>
        <v> - </v>
      </c>
      <c r="K139" s="64" t="str">
        <f>IF(COUNTIF(J$13:J138,$G139)&gt;=1,$G139," - ")</f>
        <v> - </v>
      </c>
      <c r="L139" s="64" t="str">
        <f>IF(COUNTIF(K$13:K138,$G139)&gt;=1,$G139," - ")</f>
        <v> - </v>
      </c>
    </row>
    <row r="140" spans="8:8">
      <c r="A140" s="51"/>
      <c r="B140" s="63"/>
      <c r="C140" s="63"/>
      <c r="D140" s="63"/>
      <c r="E140" s="63"/>
      <c r="F140" s="63"/>
      <c r="G140" s="64" t="str">
        <f t="shared" si="3"/>
        <v> - </v>
      </c>
      <c r="H140" s="64" t="str">
        <f>IF(COUNTIF(G$13:G139,$G140)&gt;=1,$G140," - ")</f>
        <v> - </v>
      </c>
      <c r="I140" s="64" t="str">
        <f>IF(COUNTIF(H$13:H139,$G140)&gt;=1,$G140," - ")</f>
        <v> - </v>
      </c>
      <c r="J140" s="64" t="str">
        <f>IF(COUNTIF(I$13:I139,$G140)&gt;=1,$G140," - ")</f>
        <v> - </v>
      </c>
      <c r="K140" s="64" t="str">
        <f>IF(COUNTIF(J$13:J139,$G140)&gt;=1,$G140," - ")</f>
        <v> - </v>
      </c>
      <c r="L140" s="64" t="str">
        <f>IF(COUNTIF(K$13:K139,$G140)&gt;=1,$G140," - ")</f>
        <v> - </v>
      </c>
    </row>
    <row r="141" spans="8:8">
      <c r="A141" s="51"/>
      <c r="B141" s="63"/>
      <c r="C141" s="63"/>
      <c r="D141" s="63"/>
      <c r="E141" s="63"/>
      <c r="F141" s="63"/>
      <c r="G141" s="64" t="str">
        <f t="shared" si="3"/>
        <v> - </v>
      </c>
      <c r="H141" s="64" t="str">
        <f>IF(COUNTIF(G$13:G140,$G141)&gt;=1,$G141," - ")</f>
        <v> - </v>
      </c>
      <c r="I141" s="64" t="str">
        <f>IF(COUNTIF(H$13:H140,$G141)&gt;=1,$G141," - ")</f>
        <v> - </v>
      </c>
      <c r="J141" s="64" t="str">
        <f>IF(COUNTIF(I$13:I140,$G141)&gt;=1,$G141," - ")</f>
        <v> - </v>
      </c>
      <c r="K141" s="64" t="str">
        <f>IF(COUNTIF(J$13:J140,$G141)&gt;=1,$G141," - ")</f>
        <v> - </v>
      </c>
      <c r="L141" s="64" t="str">
        <f>IF(COUNTIF(K$13:K140,$G141)&gt;=1,$G141," - ")</f>
        <v> - </v>
      </c>
    </row>
    <row r="142" spans="8:8">
      <c r="A142" s="51"/>
      <c r="B142" s="63"/>
      <c r="C142" s="63"/>
      <c r="D142" s="63"/>
      <c r="E142" s="63"/>
      <c r="F142" s="63"/>
      <c r="G142" s="64" t="str">
        <f t="shared" si="3"/>
        <v> - </v>
      </c>
      <c r="H142" s="64" t="str">
        <f>IF(COUNTIF(G$13:G141,$G142)&gt;=1,$G142," - ")</f>
        <v> - </v>
      </c>
      <c r="I142" s="64" t="str">
        <f>IF(COUNTIF(H$13:H141,$G142)&gt;=1,$G142," - ")</f>
        <v> - </v>
      </c>
      <c r="J142" s="64" t="str">
        <f>IF(COUNTIF(I$13:I141,$G142)&gt;=1,$G142," - ")</f>
        <v> - </v>
      </c>
      <c r="K142" s="64" t="str">
        <f>IF(COUNTIF(J$13:J141,$G142)&gt;=1,$G142," - ")</f>
        <v> - </v>
      </c>
      <c r="L142" s="64" t="str">
        <f>IF(COUNTIF(K$13:K141,$G142)&gt;=1,$G142," - ")</f>
        <v> - </v>
      </c>
    </row>
    <row r="143" spans="8:8">
      <c r="A143" s="51"/>
      <c r="B143" s="63"/>
      <c r="C143" s="63"/>
      <c r="D143" s="63"/>
      <c r="E143" s="63"/>
      <c r="F143" s="63"/>
      <c r="G143" s="64" t="str">
        <f t="shared" si="3"/>
        <v> - </v>
      </c>
      <c r="H143" s="64" t="str">
        <f>IF(COUNTIF(G$13:G142,$G143)&gt;=1,$G143," - ")</f>
        <v> - </v>
      </c>
      <c r="I143" s="64" t="str">
        <f>IF(COUNTIF(H$13:H142,$G143)&gt;=1,$G143," - ")</f>
        <v> - </v>
      </c>
      <c r="J143" s="64" t="str">
        <f>IF(COUNTIF(I$13:I142,$G143)&gt;=1,$G143," - ")</f>
        <v> - </v>
      </c>
      <c r="K143" s="64" t="str">
        <f>IF(COUNTIF(J$13:J142,$G143)&gt;=1,$G143," - ")</f>
        <v> - </v>
      </c>
      <c r="L143" s="64" t="str">
        <f>IF(COUNTIF(K$13:K142,$G143)&gt;=1,$G143," - ")</f>
        <v> - </v>
      </c>
    </row>
    <row r="144" spans="8:8">
      <c r="A144" s="51"/>
      <c r="B144" s="63"/>
      <c r="C144" s="63"/>
      <c r="D144" s="63"/>
      <c r="E144" s="63"/>
      <c r="F144" s="63"/>
      <c r="G144" s="64" t="str">
        <f t="shared" si="3"/>
        <v> - </v>
      </c>
      <c r="H144" s="64" t="str">
        <f>IF(COUNTIF(G$13:G143,$G144)&gt;=1,$G144," - ")</f>
        <v> - </v>
      </c>
      <c r="I144" s="64" t="str">
        <f>IF(COUNTIF(H$13:H143,$G144)&gt;=1,$G144," - ")</f>
        <v> - </v>
      </c>
      <c r="J144" s="64" t="str">
        <f>IF(COUNTIF(I$13:I143,$G144)&gt;=1,$G144," - ")</f>
        <v> - </v>
      </c>
      <c r="K144" s="64" t="str">
        <f>IF(COUNTIF(J$13:J143,$G144)&gt;=1,$G144," - ")</f>
        <v> - </v>
      </c>
      <c r="L144" s="64" t="str">
        <f>IF(COUNTIF(K$13:K143,$G144)&gt;=1,$G144," - ")</f>
        <v> - </v>
      </c>
    </row>
    <row r="145" spans="8:8">
      <c r="A145" s="51"/>
      <c r="B145" s="51"/>
      <c r="C145" s="51"/>
      <c r="D145" s="51"/>
      <c r="E145" s="51"/>
      <c r="F145" s="51"/>
      <c r="G145" s="73"/>
      <c r="H145" s="73"/>
      <c r="I145" s="73"/>
      <c r="J145" s="73"/>
      <c r="K145" s="73"/>
      <c r="L145" s="73"/>
    </row>
    <row r="146" spans="8:8" ht="15.0">
      <c r="A146" s="56" t="s">
        <v>64</v>
      </c>
      <c r="B146" s="57"/>
      <c r="C146" s="57"/>
      <c r="D146" s="57"/>
      <c r="E146" s="58"/>
      <c r="F146" s="58"/>
      <c r="G146" s="59"/>
      <c r="H146" s="59"/>
      <c r="I146" s="75" t="s">
        <v>68</v>
      </c>
      <c r="J146" s="75"/>
      <c r="K146" s="75"/>
      <c r="L146" s="75"/>
    </row>
    <row r="147" spans="8:8">
      <c r="A147" s="60" t="s">
        <v>65</v>
      </c>
      <c r="B147" s="61" t="s">
        <v>1</v>
      </c>
      <c r="C147" s="61" t="s">
        <v>0</v>
      </c>
      <c r="D147" s="61" t="s">
        <v>4</v>
      </c>
      <c r="E147" s="61"/>
      <c r="F147" s="61"/>
      <c r="G147" s="62" t="s">
        <v>7</v>
      </c>
      <c r="H147" s="62" t="s">
        <v>8</v>
      </c>
      <c r="I147" s="62" t="s">
        <v>9</v>
      </c>
      <c r="J147" s="62" t="s">
        <v>69</v>
      </c>
      <c r="K147" s="62" t="s">
        <v>71</v>
      </c>
      <c r="L147" s="62" t="s">
        <v>72</v>
      </c>
    </row>
    <row r="148" spans="8:8">
      <c r="A148" s="76" t="s">
        <v>86</v>
      </c>
      <c r="B148" s="63">
        <f>$B$10</f>
        <v>2021.0</v>
      </c>
      <c r="C148" s="63"/>
      <c r="D148" s="77"/>
      <c r="E148" s="63"/>
      <c r="F148" s="63"/>
      <c r="G148" s="68" t="str">
        <f>IF(OR(B148="",OR(C148="",D148=""))," - ",DATE(B148,C148,D148))</f>
        <v> - </v>
      </c>
      <c r="H148" s="64" t="str">
        <f>IF(COUNTIF(G$13:G147,$G148)&gt;=1,$G148," - ")</f>
        <v> - </v>
      </c>
      <c r="I148" s="64" t="str">
        <f>IF(COUNTIF(H$13:H147,$G148)&gt;=1,$G148," - ")</f>
        <v> - </v>
      </c>
      <c r="J148" s="64" t="str">
        <f>IF(COUNTIF(I$13:I147,$G148)&gt;=1,$G148," - ")</f>
        <v> - </v>
      </c>
      <c r="K148" s="64" t="str">
        <f>IF(COUNTIF(J$13:J147,$G148)&gt;=1,$G148," - ")</f>
        <v> - </v>
      </c>
      <c r="L148" s="64" t="str">
        <f>IF(COUNTIF(K$13:K147,$G148)&gt;=1,$G148," - ")</f>
        <v> - </v>
      </c>
    </row>
    <row r="149" spans="8:8">
      <c r="A149" s="76"/>
      <c r="B149" s="63"/>
      <c r="C149" s="63"/>
      <c r="D149" s="63"/>
      <c r="E149" s="63"/>
      <c r="F149" s="63"/>
      <c r="G149" s="68" t="str">
        <f t="shared" si="4" ref="G149:G186">IF(OR(B149="",OR(C149="",D149=""))," - ",DATE(B149,C149,D149))</f>
        <v> - </v>
      </c>
      <c r="H149" s="64" t="str">
        <f>IF(COUNTIF(G$13:G148,$G149)&gt;=1,$G149," - ")</f>
        <v> - </v>
      </c>
      <c r="I149" s="64" t="str">
        <f>IF(COUNTIF(H$13:H148,$G149)&gt;=1,$G149," - ")</f>
        <v> - </v>
      </c>
      <c r="J149" s="64" t="str">
        <f>IF(COUNTIF(I$13:I148,$G149)&gt;=1,$G149," - ")</f>
        <v> - </v>
      </c>
      <c r="K149" s="64" t="str">
        <f>IF(COUNTIF(J$13:J148,$G149)&gt;=1,$G149," - ")</f>
        <v> - </v>
      </c>
      <c r="L149" s="64" t="str">
        <f>IF(COUNTIF(K$13:K148,$G149)&gt;=1,$G149," - ")</f>
        <v> - </v>
      </c>
    </row>
    <row r="150" spans="8:8">
      <c r="A150" s="76"/>
      <c r="B150" s="63"/>
      <c r="C150" s="63"/>
      <c r="D150" s="63"/>
      <c r="E150" s="63"/>
      <c r="F150" s="63"/>
      <c r="G150" s="68" t="str">
        <f t="shared" si="4"/>
        <v> - </v>
      </c>
      <c r="H150" s="64" t="str">
        <f>IF(COUNTIF(G$13:G149,$G150)&gt;=1,$G150," - ")</f>
        <v> - </v>
      </c>
      <c r="I150" s="64" t="str">
        <f>IF(COUNTIF(H$13:H149,$G150)&gt;=1,$G150," - ")</f>
        <v> - </v>
      </c>
      <c r="J150" s="64" t="str">
        <f>IF(COUNTIF(I$13:I149,$G150)&gt;=1,$G150," - ")</f>
        <v> - </v>
      </c>
      <c r="K150" s="64" t="str">
        <f>IF(COUNTIF(J$13:J149,$G150)&gt;=1,$G150," - ")</f>
        <v> - </v>
      </c>
      <c r="L150" s="64" t="str">
        <f>IF(COUNTIF(K$13:K149,$G150)&gt;=1,$G150," - ")</f>
        <v> - </v>
      </c>
    </row>
    <row r="151" spans="8:8">
      <c r="A151" s="76"/>
      <c r="B151" s="63"/>
      <c r="C151" s="63"/>
      <c r="D151" s="63"/>
      <c r="E151" s="63"/>
      <c r="F151" s="63"/>
      <c r="G151" s="68" t="str">
        <f t="shared" si="4"/>
        <v> - </v>
      </c>
      <c r="H151" s="64" t="str">
        <f>IF(COUNTIF(G$13:G150,$G151)&gt;=1,$G151," - ")</f>
        <v> - </v>
      </c>
      <c r="I151" s="64" t="str">
        <f>IF(COUNTIF(H$13:H150,$G151)&gt;=1,$G151," - ")</f>
        <v> - </v>
      </c>
      <c r="J151" s="64" t="str">
        <f>IF(COUNTIF(I$13:I150,$G151)&gt;=1,$G151," - ")</f>
        <v> - </v>
      </c>
      <c r="K151" s="64" t="str">
        <f>IF(COUNTIF(J$13:J150,$G151)&gt;=1,$G151," - ")</f>
        <v> - </v>
      </c>
      <c r="L151" s="64" t="str">
        <f>IF(COUNTIF(K$13:K150,$G151)&gt;=1,$G151," - ")</f>
        <v> - </v>
      </c>
    </row>
    <row r="152" spans="8:8">
      <c r="A152" s="51"/>
      <c r="B152" s="63"/>
      <c r="C152" s="63"/>
      <c r="D152" s="63"/>
      <c r="E152" s="63"/>
      <c r="F152" s="63"/>
      <c r="G152" s="68" t="str">
        <f t="shared" si="4"/>
        <v> - </v>
      </c>
      <c r="H152" s="64" t="str">
        <f>IF(COUNTIF(G$13:G151,$G152)&gt;=1,$G152," - ")</f>
        <v> - </v>
      </c>
      <c r="I152" s="64" t="str">
        <f>IF(COUNTIF(H$13:H151,$G152)&gt;=1,$G152," - ")</f>
        <v> - </v>
      </c>
      <c r="J152" s="64" t="str">
        <f>IF(COUNTIF(I$13:I151,$G152)&gt;=1,$G152," - ")</f>
        <v> - </v>
      </c>
      <c r="K152" s="64" t="str">
        <f>IF(COUNTIF(J$13:J151,$G152)&gt;=1,$G152," - ")</f>
        <v> - </v>
      </c>
      <c r="L152" s="64" t="str">
        <f>IF(COUNTIF(K$13:K151,$G152)&gt;=1,$G152," - ")</f>
        <v> - </v>
      </c>
    </row>
    <row r="153" spans="8:8">
      <c r="A153" s="51"/>
      <c r="B153" s="63"/>
      <c r="C153" s="63"/>
      <c r="D153" s="63"/>
      <c r="E153" s="63"/>
      <c r="F153" s="63"/>
      <c r="G153" s="68" t="str">
        <f t="shared" si="4"/>
        <v> - </v>
      </c>
      <c r="H153" s="64" t="str">
        <f>IF(COUNTIF(G$13:G152,$G153)&gt;=1,$G153," - ")</f>
        <v> - </v>
      </c>
      <c r="I153" s="64" t="str">
        <f>IF(COUNTIF(H$13:H152,$G153)&gt;=1,$G153," - ")</f>
        <v> - </v>
      </c>
      <c r="J153" s="64" t="str">
        <f>IF(COUNTIF(I$13:I152,$G153)&gt;=1,$G153," - ")</f>
        <v> - </v>
      </c>
      <c r="K153" s="64" t="str">
        <f>IF(COUNTIF(J$13:J152,$G153)&gt;=1,$G153," - ")</f>
        <v> - </v>
      </c>
      <c r="L153" s="64" t="str">
        <f>IF(COUNTIF(K$13:K152,$G153)&gt;=1,$G153," - ")</f>
        <v> - </v>
      </c>
    </row>
    <row r="154" spans="8:8">
      <c r="A154" s="51"/>
      <c r="B154" s="63"/>
      <c r="C154" s="63"/>
      <c r="D154" s="63"/>
      <c r="E154" s="63"/>
      <c r="F154" s="63"/>
      <c r="G154" s="68" t="str">
        <f t="shared" si="4"/>
        <v> - </v>
      </c>
      <c r="H154" s="64" t="str">
        <f>IF(COUNTIF(G$13:G153,$G154)&gt;=1,$G154," - ")</f>
        <v> - </v>
      </c>
      <c r="I154" s="64" t="str">
        <f>IF(COUNTIF(H$13:H153,$G154)&gt;=1,$G154," - ")</f>
        <v> - </v>
      </c>
      <c r="J154" s="64" t="str">
        <f>IF(COUNTIF(I$13:I153,$G154)&gt;=1,$G154," - ")</f>
        <v> - </v>
      </c>
      <c r="K154" s="64" t="str">
        <f>IF(COUNTIF(J$13:J153,$G154)&gt;=1,$G154," - ")</f>
        <v> - </v>
      </c>
      <c r="L154" s="64" t="str">
        <f>IF(COUNTIF(K$13:K153,$G154)&gt;=1,$G154," - ")</f>
        <v> - </v>
      </c>
    </row>
    <row r="155" spans="8:8">
      <c r="A155" s="51"/>
      <c r="B155" s="63"/>
      <c r="C155" s="63"/>
      <c r="D155" s="63"/>
      <c r="E155" s="63"/>
      <c r="F155" s="63"/>
      <c r="G155" s="68" t="str">
        <f t="shared" si="4"/>
        <v> - </v>
      </c>
      <c r="H155" s="64" t="str">
        <f>IF(COUNTIF(G$13:G154,$G155)&gt;=1,$G155," - ")</f>
        <v> - </v>
      </c>
      <c r="I155" s="64" t="str">
        <f>IF(COUNTIF(H$13:H154,$G155)&gt;=1,$G155," - ")</f>
        <v> - </v>
      </c>
      <c r="J155" s="64" t="str">
        <f>IF(COUNTIF(I$13:I154,$G155)&gt;=1,$G155," - ")</f>
        <v> - </v>
      </c>
      <c r="K155" s="64" t="str">
        <f>IF(COUNTIF(J$13:J154,$G155)&gt;=1,$G155," - ")</f>
        <v> - </v>
      </c>
      <c r="L155" s="64" t="str">
        <f>IF(COUNTIF(K$13:K154,$G155)&gt;=1,$G155," - ")</f>
        <v> - </v>
      </c>
    </row>
    <row r="156" spans="8:8">
      <c r="A156" s="51"/>
      <c r="B156" s="63"/>
      <c r="C156" s="63"/>
      <c r="D156" s="63"/>
      <c r="E156" s="63"/>
      <c r="F156" s="63"/>
      <c r="G156" s="68" t="str">
        <f t="shared" si="4"/>
        <v> - </v>
      </c>
      <c r="H156" s="64" t="str">
        <f>IF(COUNTIF(G$13:G155,$G156)&gt;=1,$G156," - ")</f>
        <v> - </v>
      </c>
      <c r="I156" s="64" t="str">
        <f>IF(COUNTIF(H$13:H155,$G156)&gt;=1,$G156," - ")</f>
        <v> - </v>
      </c>
      <c r="J156" s="64" t="str">
        <f>IF(COUNTIF(I$13:I155,$G156)&gt;=1,$G156," - ")</f>
        <v> - </v>
      </c>
      <c r="K156" s="64" t="str">
        <f>IF(COUNTIF(J$13:J155,$G156)&gt;=1,$G156," - ")</f>
        <v> - </v>
      </c>
      <c r="L156" s="64" t="str">
        <f>IF(COUNTIF(K$13:K155,$G156)&gt;=1,$G156," - ")</f>
        <v> - </v>
      </c>
    </row>
    <row r="157" spans="8:8">
      <c r="A157" s="51"/>
      <c r="B157" s="63"/>
      <c r="C157" s="63"/>
      <c r="D157" s="63"/>
      <c r="E157" s="63"/>
      <c r="F157" s="63"/>
      <c r="G157" s="68" t="str">
        <f t="shared" si="4"/>
        <v> - </v>
      </c>
      <c r="H157" s="64" t="str">
        <f>IF(COUNTIF(G$13:G156,$G157)&gt;=1,$G157," - ")</f>
        <v> - </v>
      </c>
      <c r="I157" s="64" t="str">
        <f>IF(COUNTIF(H$13:H156,$G157)&gt;=1,$G157," - ")</f>
        <v> - </v>
      </c>
      <c r="J157" s="64" t="str">
        <f>IF(COUNTIF(I$13:I156,$G157)&gt;=1,$G157," - ")</f>
        <v> - </v>
      </c>
      <c r="K157" s="64" t="str">
        <f>IF(COUNTIF(J$13:J156,$G157)&gt;=1,$G157," - ")</f>
        <v> - </v>
      </c>
      <c r="L157" s="64" t="str">
        <f>IF(COUNTIF(K$13:K156,$G157)&gt;=1,$G157," - ")</f>
        <v> - </v>
      </c>
    </row>
    <row r="158" spans="8:8">
      <c r="A158" s="51"/>
      <c r="B158" s="63"/>
      <c r="C158" s="63"/>
      <c r="D158" s="63"/>
      <c r="E158" s="63"/>
      <c r="F158" s="63"/>
      <c r="G158" s="68" t="str">
        <f t="shared" si="4"/>
        <v> - </v>
      </c>
      <c r="H158" s="64" t="str">
        <f>IF(COUNTIF(G$13:G157,$G158)&gt;=1,$G158," - ")</f>
        <v> - </v>
      </c>
      <c r="I158" s="64" t="str">
        <f>IF(COUNTIF(H$13:H157,$G158)&gt;=1,$G158," - ")</f>
        <v> - </v>
      </c>
      <c r="J158" s="64" t="str">
        <f>IF(COUNTIF(I$13:I157,$G158)&gt;=1,$G158," - ")</f>
        <v> - </v>
      </c>
      <c r="K158" s="64" t="str">
        <f>IF(COUNTIF(J$13:J157,$G158)&gt;=1,$G158," - ")</f>
        <v> - </v>
      </c>
      <c r="L158" s="64" t="str">
        <f>IF(COUNTIF(K$13:K157,$G158)&gt;=1,$G158," - ")</f>
        <v> - </v>
      </c>
    </row>
    <row r="159" spans="8:8">
      <c r="A159" s="51"/>
      <c r="B159" s="63"/>
      <c r="C159" s="63"/>
      <c r="D159" s="63"/>
      <c r="E159" s="63"/>
      <c r="F159" s="63"/>
      <c r="G159" s="68" t="str">
        <f t="shared" si="4"/>
        <v> - </v>
      </c>
      <c r="H159" s="64" t="str">
        <f>IF(COUNTIF(G$13:G158,$G159)&gt;=1,$G159," - ")</f>
        <v> - </v>
      </c>
      <c r="I159" s="64" t="str">
        <f>IF(COUNTIF(H$13:H158,$G159)&gt;=1,$G159," - ")</f>
        <v> - </v>
      </c>
      <c r="J159" s="64" t="str">
        <f>IF(COUNTIF(I$13:I158,$G159)&gt;=1,$G159," - ")</f>
        <v> - </v>
      </c>
      <c r="K159" s="64" t="str">
        <f>IF(COUNTIF(J$13:J158,$G159)&gt;=1,$G159," - ")</f>
        <v> - </v>
      </c>
      <c r="L159" s="64" t="str">
        <f>IF(COUNTIF(K$13:K158,$G159)&gt;=1,$G159," - ")</f>
        <v> - </v>
      </c>
    </row>
    <row r="160" spans="8:8">
      <c r="A160" s="51"/>
      <c r="B160" s="63"/>
      <c r="C160" s="63"/>
      <c r="D160" s="63"/>
      <c r="E160" s="63"/>
      <c r="F160" s="63"/>
      <c r="G160" s="68" t="str">
        <f t="shared" si="4"/>
        <v> - </v>
      </c>
      <c r="H160" s="64" t="str">
        <f>IF(COUNTIF(G$13:G159,$G160)&gt;=1,$G160," - ")</f>
        <v> - </v>
      </c>
      <c r="I160" s="64" t="str">
        <f>IF(COUNTIF(H$13:H159,$G160)&gt;=1,$G160," - ")</f>
        <v> - </v>
      </c>
      <c r="J160" s="64" t="str">
        <f>IF(COUNTIF(I$13:I159,$G160)&gt;=1,$G160," - ")</f>
        <v> - </v>
      </c>
      <c r="K160" s="64" t="str">
        <f>IF(COUNTIF(J$13:J159,$G160)&gt;=1,$G160," - ")</f>
        <v> - </v>
      </c>
      <c r="L160" s="64" t="str">
        <f>IF(COUNTIF(K$13:K159,$G160)&gt;=1,$G160," - ")</f>
        <v> - </v>
      </c>
    </row>
    <row r="161" spans="8:8">
      <c r="A161" s="51"/>
      <c r="B161" s="63"/>
      <c r="C161" s="63"/>
      <c r="D161" s="63"/>
      <c r="E161" s="63"/>
      <c r="F161" s="63"/>
      <c r="G161" s="68" t="str">
        <f t="shared" si="4"/>
        <v> - </v>
      </c>
      <c r="H161" s="64" t="str">
        <f>IF(COUNTIF(G$13:G160,$G161)&gt;=1,$G161," - ")</f>
        <v> - </v>
      </c>
      <c r="I161" s="64" t="str">
        <f>IF(COUNTIF(H$13:H160,$G161)&gt;=1,$G161," - ")</f>
        <v> - </v>
      </c>
      <c r="J161" s="64" t="str">
        <f>IF(COUNTIF(I$13:I160,$G161)&gt;=1,$G161," - ")</f>
        <v> - </v>
      </c>
      <c r="K161" s="64" t="str">
        <f>IF(COUNTIF(J$13:J160,$G161)&gt;=1,$G161," - ")</f>
        <v> - </v>
      </c>
      <c r="L161" s="64" t="str">
        <f>IF(COUNTIF(K$13:K160,$G161)&gt;=1,$G161," - ")</f>
        <v> - </v>
      </c>
    </row>
    <row r="162" spans="8:8">
      <c r="A162" s="51"/>
      <c r="B162" s="63"/>
      <c r="C162" s="63"/>
      <c r="D162" s="63"/>
      <c r="E162" s="63"/>
      <c r="F162" s="63"/>
      <c r="G162" s="68" t="str">
        <f t="shared" si="4"/>
        <v> - </v>
      </c>
      <c r="H162" s="64" t="str">
        <f>IF(COUNTIF(G$13:G161,$G162)&gt;=1,$G162," - ")</f>
        <v> - </v>
      </c>
      <c r="I162" s="64" t="str">
        <f>IF(COUNTIF(H$13:H161,$G162)&gt;=1,$G162," - ")</f>
        <v> - </v>
      </c>
      <c r="J162" s="64" t="str">
        <f>IF(COUNTIF(I$13:I161,$G162)&gt;=1,$G162," - ")</f>
        <v> - </v>
      </c>
      <c r="K162" s="64" t="str">
        <f>IF(COUNTIF(J$13:J161,$G162)&gt;=1,$G162," - ")</f>
        <v> - </v>
      </c>
      <c r="L162" s="64" t="str">
        <f>IF(COUNTIF(K$13:K161,$G162)&gt;=1,$G162," - ")</f>
        <v> - </v>
      </c>
    </row>
    <row r="163" spans="8:8">
      <c r="A163" s="51"/>
      <c r="B163" s="63"/>
      <c r="C163" s="63"/>
      <c r="D163" s="63"/>
      <c r="E163" s="63"/>
      <c r="F163" s="63"/>
      <c r="G163" s="68" t="str">
        <f t="shared" si="4"/>
        <v> - </v>
      </c>
      <c r="H163" s="64" t="str">
        <f>IF(COUNTIF(G$13:G162,$G163)&gt;=1,$G163," - ")</f>
        <v> - </v>
      </c>
      <c r="I163" s="64" t="str">
        <f>IF(COUNTIF(H$13:H162,$G163)&gt;=1,$G163," - ")</f>
        <v> - </v>
      </c>
      <c r="J163" s="64" t="str">
        <f>IF(COUNTIF(I$13:I162,$G163)&gt;=1,$G163," - ")</f>
        <v> - </v>
      </c>
      <c r="K163" s="64" t="str">
        <f>IF(COUNTIF(J$13:J162,$G163)&gt;=1,$G163," - ")</f>
        <v> - </v>
      </c>
      <c r="L163" s="64" t="str">
        <f>IF(COUNTIF(K$13:K162,$G163)&gt;=1,$G163," - ")</f>
        <v> - </v>
      </c>
    </row>
    <row r="164" spans="8:8">
      <c r="A164" s="51"/>
      <c r="B164" s="63"/>
      <c r="C164" s="63"/>
      <c r="D164" s="63"/>
      <c r="E164" s="63"/>
      <c r="F164" s="63"/>
      <c r="G164" s="68" t="str">
        <f t="shared" si="4"/>
        <v> - </v>
      </c>
      <c r="H164" s="64" t="str">
        <f>IF(COUNTIF(G$13:G163,$G164)&gt;=1,$G164," - ")</f>
        <v> - </v>
      </c>
      <c r="I164" s="64" t="str">
        <f>IF(COUNTIF(H$13:H163,$G164)&gt;=1,$G164," - ")</f>
        <v> - </v>
      </c>
      <c r="J164" s="64" t="str">
        <f>IF(COUNTIF(I$13:I163,$G164)&gt;=1,$G164," - ")</f>
        <v> - </v>
      </c>
      <c r="K164" s="64" t="str">
        <f>IF(COUNTIF(J$13:J163,$G164)&gt;=1,$G164," - ")</f>
        <v> - </v>
      </c>
      <c r="L164" s="64" t="str">
        <f>IF(COUNTIF(K$13:K163,$G164)&gt;=1,$G164," - ")</f>
        <v> - </v>
      </c>
    </row>
    <row r="165" spans="8:8">
      <c r="A165" s="51"/>
      <c r="B165" s="63"/>
      <c r="C165" s="63"/>
      <c r="D165" s="63"/>
      <c r="E165" s="63"/>
      <c r="F165" s="63"/>
      <c r="G165" s="68" t="str">
        <f t="shared" si="4"/>
        <v> - </v>
      </c>
      <c r="H165" s="64" t="str">
        <f>IF(COUNTIF(G$13:G164,$G165)&gt;=1,$G165," - ")</f>
        <v> - </v>
      </c>
      <c r="I165" s="64" t="str">
        <f>IF(COUNTIF(H$13:H164,$G165)&gt;=1,$G165," - ")</f>
        <v> - </v>
      </c>
      <c r="J165" s="64" t="str">
        <f>IF(COUNTIF(I$13:I164,$G165)&gt;=1,$G165," - ")</f>
        <v> - </v>
      </c>
      <c r="K165" s="64" t="str">
        <f>IF(COUNTIF(J$13:J164,$G165)&gt;=1,$G165," - ")</f>
        <v> - </v>
      </c>
      <c r="L165" s="64" t="str">
        <f>IF(COUNTIF(K$13:K164,$G165)&gt;=1,$G165," - ")</f>
        <v> - </v>
      </c>
    </row>
    <row r="166" spans="8:8">
      <c r="A166" s="51"/>
      <c r="B166" s="63"/>
      <c r="C166" s="63"/>
      <c r="D166" s="63"/>
      <c r="E166" s="63"/>
      <c r="F166" s="63"/>
      <c r="G166" s="68" t="str">
        <f t="shared" si="4"/>
        <v> - </v>
      </c>
      <c r="H166" s="64" t="str">
        <f>IF(COUNTIF(G$13:G165,$G166)&gt;=1,$G166," - ")</f>
        <v> - </v>
      </c>
      <c r="I166" s="64" t="str">
        <f>IF(COUNTIF(H$13:H165,$G166)&gt;=1,$G166," - ")</f>
        <v> - </v>
      </c>
      <c r="J166" s="64" t="str">
        <f>IF(COUNTIF(I$13:I165,$G166)&gt;=1,$G166," - ")</f>
        <v> - </v>
      </c>
      <c r="K166" s="64" t="str">
        <f>IF(COUNTIF(J$13:J165,$G166)&gt;=1,$G166," - ")</f>
        <v> - </v>
      </c>
      <c r="L166" s="64" t="str">
        <f>IF(COUNTIF(K$13:K165,$G166)&gt;=1,$G166," - ")</f>
        <v> - </v>
      </c>
    </row>
    <row r="167" spans="8:8">
      <c r="A167" s="51"/>
      <c r="B167" s="63"/>
      <c r="C167" s="63"/>
      <c r="D167" s="63"/>
      <c r="E167" s="63"/>
      <c r="F167" s="63"/>
      <c r="G167" s="68" t="str">
        <f t="shared" si="4"/>
        <v> - </v>
      </c>
      <c r="H167" s="64" t="str">
        <f>IF(COUNTIF(G$13:G166,$G167)&gt;=1,$G167," - ")</f>
        <v> - </v>
      </c>
      <c r="I167" s="64" t="str">
        <f>IF(COUNTIF(H$13:H166,$G167)&gt;=1,$G167," - ")</f>
        <v> - </v>
      </c>
      <c r="J167" s="64" t="str">
        <f>IF(COUNTIF(I$13:I166,$G167)&gt;=1,$G167," - ")</f>
        <v> - </v>
      </c>
      <c r="K167" s="64" t="str">
        <f>IF(COUNTIF(J$13:J166,$G167)&gt;=1,$G167," - ")</f>
        <v> - </v>
      </c>
      <c r="L167" s="64" t="str">
        <f>IF(COUNTIF(K$13:K166,$G167)&gt;=1,$G167," - ")</f>
        <v> - </v>
      </c>
    </row>
    <row r="168" spans="8:8">
      <c r="A168" s="51"/>
      <c r="B168" s="63"/>
      <c r="C168" s="63"/>
      <c r="D168" s="63"/>
      <c r="E168" s="63"/>
      <c r="F168" s="63"/>
      <c r="G168" s="68" t="str">
        <f t="shared" si="4"/>
        <v> - </v>
      </c>
      <c r="H168" s="64" t="str">
        <f>IF(COUNTIF(G$13:G167,$G168)&gt;=1,$G168," - ")</f>
        <v> - </v>
      </c>
      <c r="I168" s="64" t="str">
        <f>IF(COUNTIF(H$13:H167,$G168)&gt;=1,$G168," - ")</f>
        <v> - </v>
      </c>
      <c r="J168" s="64" t="str">
        <f>IF(COUNTIF(I$13:I167,$G168)&gt;=1,$G168," - ")</f>
        <v> - </v>
      </c>
      <c r="K168" s="64" t="str">
        <f>IF(COUNTIF(J$13:J167,$G168)&gt;=1,$G168," - ")</f>
        <v> - </v>
      </c>
      <c r="L168" s="64" t="str">
        <f>IF(COUNTIF(K$13:K167,$G168)&gt;=1,$G168," - ")</f>
        <v> - </v>
      </c>
    </row>
    <row r="169" spans="8:8">
      <c r="A169" s="51"/>
      <c r="B169" s="63"/>
      <c r="C169" s="63"/>
      <c r="D169" s="63"/>
      <c r="E169" s="63"/>
      <c r="F169" s="63"/>
      <c r="G169" s="68" t="str">
        <f t="shared" si="4"/>
        <v> - </v>
      </c>
      <c r="H169" s="64" t="str">
        <f>IF(COUNTIF(G$13:G168,$G169)&gt;=1,$G169," - ")</f>
        <v> - </v>
      </c>
      <c r="I169" s="64" t="str">
        <f>IF(COUNTIF(H$13:H168,$G169)&gt;=1,$G169," - ")</f>
        <v> - </v>
      </c>
      <c r="J169" s="64" t="str">
        <f>IF(COUNTIF(I$13:I168,$G169)&gt;=1,$G169," - ")</f>
        <v> - </v>
      </c>
      <c r="K169" s="64" t="str">
        <f>IF(COUNTIF(J$13:J168,$G169)&gt;=1,$G169," - ")</f>
        <v> - </v>
      </c>
      <c r="L169" s="64" t="str">
        <f>IF(COUNTIF(K$13:K168,$G169)&gt;=1,$G169," - ")</f>
        <v> - </v>
      </c>
    </row>
    <row r="170" spans="8:8">
      <c r="A170" s="51"/>
      <c r="B170" s="63"/>
      <c r="C170" s="63"/>
      <c r="D170" s="63"/>
      <c r="E170" s="63"/>
      <c r="F170" s="63"/>
      <c r="G170" s="68" t="str">
        <f t="shared" si="4"/>
        <v> - </v>
      </c>
      <c r="H170" s="64" t="str">
        <f>IF(COUNTIF(G$13:G169,$G170)&gt;=1,$G170," - ")</f>
        <v> - </v>
      </c>
      <c r="I170" s="64" t="str">
        <f>IF(COUNTIF(H$13:H169,$G170)&gt;=1,$G170," - ")</f>
        <v> - </v>
      </c>
      <c r="J170" s="64" t="str">
        <f>IF(COUNTIF(I$13:I169,$G170)&gt;=1,$G170," - ")</f>
        <v> - </v>
      </c>
      <c r="K170" s="64" t="str">
        <f>IF(COUNTIF(J$13:J169,$G170)&gt;=1,$G170," - ")</f>
        <v> - </v>
      </c>
      <c r="L170" s="64" t="str">
        <f>IF(COUNTIF(K$13:K169,$G170)&gt;=1,$G170," - ")</f>
        <v> - </v>
      </c>
    </row>
    <row r="171" spans="8:8">
      <c r="A171" s="51"/>
      <c r="B171" s="63"/>
      <c r="C171" s="63"/>
      <c r="D171" s="63"/>
      <c r="E171" s="63"/>
      <c r="F171" s="63"/>
      <c r="G171" s="68" t="str">
        <f t="shared" si="4"/>
        <v> - </v>
      </c>
      <c r="H171" s="64" t="str">
        <f>IF(COUNTIF(G$13:G170,$G171)&gt;=1,$G171," - ")</f>
        <v> - </v>
      </c>
      <c r="I171" s="64" t="str">
        <f>IF(COUNTIF(H$13:H170,$G171)&gt;=1,$G171," - ")</f>
        <v> - </v>
      </c>
      <c r="J171" s="64" t="str">
        <f>IF(COUNTIF(I$13:I170,$G171)&gt;=1,$G171," - ")</f>
        <v> - </v>
      </c>
      <c r="K171" s="64" t="str">
        <f>IF(COUNTIF(J$13:J170,$G171)&gt;=1,$G171," - ")</f>
        <v> - </v>
      </c>
      <c r="L171" s="64" t="str">
        <f>IF(COUNTIF(K$13:K170,$G171)&gt;=1,$G171," - ")</f>
        <v> - </v>
      </c>
    </row>
    <row r="172" spans="8:8">
      <c r="A172" s="51"/>
      <c r="B172" s="63"/>
      <c r="C172" s="63"/>
      <c r="D172" s="63"/>
      <c r="E172" s="63"/>
      <c r="F172" s="63"/>
      <c r="G172" s="68" t="str">
        <f t="shared" si="4"/>
        <v> - </v>
      </c>
      <c r="H172" s="64" t="str">
        <f>IF(COUNTIF(G$13:G171,$G172)&gt;=1,$G172," - ")</f>
        <v> - </v>
      </c>
      <c r="I172" s="64" t="str">
        <f>IF(COUNTIF(H$13:H171,$G172)&gt;=1,$G172," - ")</f>
        <v> - </v>
      </c>
      <c r="J172" s="64" t="str">
        <f>IF(COUNTIF(I$13:I171,$G172)&gt;=1,$G172," - ")</f>
        <v> - </v>
      </c>
      <c r="K172" s="64" t="str">
        <f>IF(COUNTIF(J$13:J171,$G172)&gt;=1,$G172," - ")</f>
        <v> - </v>
      </c>
      <c r="L172" s="64" t="str">
        <f>IF(COUNTIF(K$13:K171,$G172)&gt;=1,$G172," - ")</f>
        <v> - </v>
      </c>
    </row>
    <row r="173" spans="8:8">
      <c r="A173" s="51"/>
      <c r="B173" s="63"/>
      <c r="C173" s="63"/>
      <c r="D173" s="63"/>
      <c r="E173" s="63"/>
      <c r="F173" s="63"/>
      <c r="G173" s="68" t="str">
        <f t="shared" si="4"/>
        <v> - </v>
      </c>
      <c r="H173" s="64" t="str">
        <f>IF(COUNTIF(G$13:G172,$G173)&gt;=1,$G173," - ")</f>
        <v> - </v>
      </c>
      <c r="I173" s="64" t="str">
        <f>IF(COUNTIF(H$13:H172,$G173)&gt;=1,$G173," - ")</f>
        <v> - </v>
      </c>
      <c r="J173" s="64" t="str">
        <f>IF(COUNTIF(I$13:I172,$G173)&gt;=1,$G173," - ")</f>
        <v> - </v>
      </c>
      <c r="K173" s="64" t="str">
        <f>IF(COUNTIF(J$13:J172,$G173)&gt;=1,$G173," - ")</f>
        <v> - </v>
      </c>
      <c r="L173" s="64" t="str">
        <f>IF(COUNTIF(K$13:K172,$G173)&gt;=1,$G173," - ")</f>
        <v> - </v>
      </c>
    </row>
    <row r="174" spans="8:8">
      <c r="A174" s="51"/>
      <c r="B174" s="63"/>
      <c r="C174" s="63"/>
      <c r="D174" s="63"/>
      <c r="E174" s="63"/>
      <c r="F174" s="63"/>
      <c r="G174" s="68" t="str">
        <f t="shared" si="4"/>
        <v> - </v>
      </c>
      <c r="H174" s="64" t="str">
        <f>IF(COUNTIF(G$13:G173,$G174)&gt;=1,$G174," - ")</f>
        <v> - </v>
      </c>
      <c r="I174" s="64" t="str">
        <f>IF(COUNTIF(H$13:H173,$G174)&gt;=1,$G174," - ")</f>
        <v> - </v>
      </c>
      <c r="J174" s="64" t="str">
        <f>IF(COUNTIF(I$13:I173,$G174)&gt;=1,$G174," - ")</f>
        <v> - </v>
      </c>
      <c r="K174" s="64" t="str">
        <f>IF(COUNTIF(J$13:J173,$G174)&gt;=1,$G174," - ")</f>
        <v> - </v>
      </c>
      <c r="L174" s="64" t="str">
        <f>IF(COUNTIF(K$13:K173,$G174)&gt;=1,$G174," - ")</f>
        <v> - </v>
      </c>
    </row>
    <row r="175" spans="8:8">
      <c r="A175" s="51"/>
      <c r="B175" s="63"/>
      <c r="C175" s="63"/>
      <c r="D175" s="63"/>
      <c r="E175" s="63"/>
      <c r="F175" s="63"/>
      <c r="G175" s="68" t="str">
        <f t="shared" si="4"/>
        <v> - </v>
      </c>
      <c r="H175" s="64" t="str">
        <f>IF(COUNTIF(G$13:G174,$G175)&gt;=1,$G175," - ")</f>
        <v> - </v>
      </c>
      <c r="I175" s="64" t="str">
        <f>IF(COUNTIF(H$13:H174,$G175)&gt;=1,$G175," - ")</f>
        <v> - </v>
      </c>
      <c r="J175" s="64" t="str">
        <f>IF(COUNTIF(I$13:I174,$G175)&gt;=1,$G175," - ")</f>
        <v> - </v>
      </c>
      <c r="K175" s="64" t="str">
        <f>IF(COUNTIF(J$13:J174,$G175)&gt;=1,$G175," - ")</f>
        <v> - </v>
      </c>
      <c r="L175" s="64" t="str">
        <f>IF(COUNTIF(K$13:K174,$G175)&gt;=1,$G175," - ")</f>
        <v> - </v>
      </c>
    </row>
    <row r="176" spans="8:8">
      <c r="A176" s="51"/>
      <c r="B176" s="63"/>
      <c r="C176" s="63"/>
      <c r="D176" s="63"/>
      <c r="E176" s="63"/>
      <c r="F176" s="63"/>
      <c r="G176" s="68" t="str">
        <f t="shared" si="4"/>
        <v> - </v>
      </c>
      <c r="H176" s="64" t="str">
        <f>IF(COUNTIF(G$13:G175,$G176)&gt;=1,$G176," - ")</f>
        <v> - </v>
      </c>
      <c r="I176" s="64" t="str">
        <f>IF(COUNTIF(H$13:H175,$G176)&gt;=1,$G176," - ")</f>
        <v> - </v>
      </c>
      <c r="J176" s="64" t="str">
        <f>IF(COUNTIF(I$13:I175,$G176)&gt;=1,$G176," - ")</f>
        <v> - </v>
      </c>
      <c r="K176" s="64" t="str">
        <f>IF(COUNTIF(J$13:J175,$G176)&gt;=1,$G176," - ")</f>
        <v> - </v>
      </c>
      <c r="L176" s="64" t="str">
        <f>IF(COUNTIF(K$13:K175,$G176)&gt;=1,$G176," - ")</f>
        <v> - </v>
      </c>
    </row>
    <row r="177" spans="8:8">
      <c r="A177" s="51"/>
      <c r="B177" s="63"/>
      <c r="C177" s="63"/>
      <c r="D177" s="63"/>
      <c r="E177" s="63"/>
      <c r="F177" s="63"/>
      <c r="G177" s="68" t="str">
        <f t="shared" si="4"/>
        <v> - </v>
      </c>
      <c r="H177" s="64" t="str">
        <f>IF(COUNTIF(G$13:G176,$G177)&gt;=1,$G177," - ")</f>
        <v> - </v>
      </c>
      <c r="I177" s="64" t="str">
        <f>IF(COUNTIF(H$13:H176,$G177)&gt;=1,$G177," - ")</f>
        <v> - </v>
      </c>
      <c r="J177" s="64" t="str">
        <f>IF(COUNTIF(I$13:I176,$G177)&gt;=1,$G177," - ")</f>
        <v> - </v>
      </c>
      <c r="K177" s="64" t="str">
        <f>IF(COUNTIF(J$13:J176,$G177)&gt;=1,$G177," - ")</f>
        <v> - </v>
      </c>
      <c r="L177" s="64" t="str">
        <f>IF(COUNTIF(K$13:K176,$G177)&gt;=1,$G177," - ")</f>
        <v> - </v>
      </c>
    </row>
    <row r="178" spans="8:8">
      <c r="A178" s="51"/>
      <c r="B178" s="63"/>
      <c r="C178" s="63"/>
      <c r="D178" s="63"/>
      <c r="E178" s="63"/>
      <c r="F178" s="63"/>
      <c r="G178" s="68" t="str">
        <f t="shared" si="4"/>
        <v> - </v>
      </c>
      <c r="H178" s="64" t="str">
        <f>IF(COUNTIF(G$13:G177,$G178)&gt;=1,$G178," - ")</f>
        <v> - </v>
      </c>
      <c r="I178" s="64" t="str">
        <f>IF(COUNTIF(H$13:H177,$G178)&gt;=1,$G178," - ")</f>
        <v> - </v>
      </c>
      <c r="J178" s="64" t="str">
        <f>IF(COUNTIF(I$13:I177,$G178)&gt;=1,$G178," - ")</f>
        <v> - </v>
      </c>
      <c r="K178" s="64" t="str">
        <f>IF(COUNTIF(J$13:J177,$G178)&gt;=1,$G178," - ")</f>
        <v> - </v>
      </c>
      <c r="L178" s="64" t="str">
        <f>IF(COUNTIF(K$13:K177,$G178)&gt;=1,$G178," - ")</f>
        <v> - </v>
      </c>
    </row>
    <row r="179" spans="8:8">
      <c r="A179" s="51"/>
      <c r="B179" s="63"/>
      <c r="C179" s="63"/>
      <c r="D179" s="63"/>
      <c r="E179" s="63"/>
      <c r="F179" s="63"/>
      <c r="G179" s="68" t="str">
        <f t="shared" si="4"/>
        <v> - </v>
      </c>
      <c r="H179" s="64" t="str">
        <f>IF(COUNTIF(G$13:G178,$G179)&gt;=1,$G179," - ")</f>
        <v> - </v>
      </c>
      <c r="I179" s="64" t="str">
        <f>IF(COUNTIF(H$13:H178,$G179)&gt;=1,$G179," - ")</f>
        <v> - </v>
      </c>
      <c r="J179" s="64" t="str">
        <f>IF(COUNTIF(I$13:I178,$G179)&gt;=1,$G179," - ")</f>
        <v> - </v>
      </c>
      <c r="K179" s="64" t="str">
        <f>IF(COUNTIF(J$13:J178,$G179)&gt;=1,$G179," - ")</f>
        <v> - </v>
      </c>
      <c r="L179" s="64" t="str">
        <f>IF(COUNTIF(K$13:K178,$G179)&gt;=1,$G179," - ")</f>
        <v> - </v>
      </c>
    </row>
    <row r="180" spans="8:8">
      <c r="A180" s="51"/>
      <c r="B180" s="63"/>
      <c r="C180" s="63"/>
      <c r="D180" s="63"/>
      <c r="E180" s="63"/>
      <c r="F180" s="63"/>
      <c r="G180" s="68" t="str">
        <f t="shared" si="4"/>
        <v> - </v>
      </c>
      <c r="H180" s="64" t="str">
        <f>IF(COUNTIF(G$13:G179,$G180)&gt;=1,$G180," - ")</f>
        <v> - </v>
      </c>
      <c r="I180" s="64" t="str">
        <f>IF(COUNTIF(H$13:H179,$G180)&gt;=1,$G180," - ")</f>
        <v> - </v>
      </c>
      <c r="J180" s="64" t="str">
        <f>IF(COUNTIF(I$13:I179,$G180)&gt;=1,$G180," - ")</f>
        <v> - </v>
      </c>
      <c r="K180" s="64" t="str">
        <f>IF(COUNTIF(J$13:J179,$G180)&gt;=1,$G180," - ")</f>
        <v> - </v>
      </c>
      <c r="L180" s="64" t="str">
        <f>IF(COUNTIF(K$13:K179,$G180)&gt;=1,$G180," - ")</f>
        <v> - </v>
      </c>
    </row>
    <row r="181" spans="8:8">
      <c r="A181" s="51"/>
      <c r="B181" s="63"/>
      <c r="C181" s="63"/>
      <c r="D181" s="63"/>
      <c r="E181" s="63"/>
      <c r="F181" s="63"/>
      <c r="G181" s="68" t="str">
        <f t="shared" si="4"/>
        <v> - </v>
      </c>
      <c r="H181" s="64" t="str">
        <f>IF(COUNTIF(G$13:G180,$G181)&gt;=1,$G181," - ")</f>
        <v> - </v>
      </c>
      <c r="I181" s="64" t="str">
        <f>IF(COUNTIF(H$13:H180,$G181)&gt;=1,$G181," - ")</f>
        <v> - </v>
      </c>
      <c r="J181" s="64" t="str">
        <f>IF(COUNTIF(I$13:I180,$G181)&gt;=1,$G181," - ")</f>
        <v> - </v>
      </c>
      <c r="K181" s="64" t="str">
        <f>IF(COUNTIF(J$13:J180,$G181)&gt;=1,$G181," - ")</f>
        <v> - </v>
      </c>
      <c r="L181" s="64" t="str">
        <f>IF(COUNTIF(K$13:K180,$G181)&gt;=1,$G181," - ")</f>
        <v> - </v>
      </c>
    </row>
    <row r="182" spans="8:8">
      <c r="A182" s="51"/>
      <c r="B182" s="63"/>
      <c r="C182" s="63"/>
      <c r="D182" s="63"/>
      <c r="E182" s="63"/>
      <c r="F182" s="63"/>
      <c r="G182" s="68" t="str">
        <f t="shared" si="4"/>
        <v> - </v>
      </c>
      <c r="H182" s="64" t="str">
        <f>IF(COUNTIF(G$13:G181,$G182)&gt;=1,$G182," - ")</f>
        <v> - </v>
      </c>
      <c r="I182" s="64" t="str">
        <f>IF(COUNTIF(H$13:H181,$G182)&gt;=1,$G182," - ")</f>
        <v> - </v>
      </c>
      <c r="J182" s="64" t="str">
        <f>IF(COUNTIF(I$13:I181,$G182)&gt;=1,$G182," - ")</f>
        <v> - </v>
      </c>
      <c r="K182" s="64" t="str">
        <f>IF(COUNTIF(J$13:J181,$G182)&gt;=1,$G182," - ")</f>
        <v> - </v>
      </c>
      <c r="L182" s="64" t="str">
        <f>IF(COUNTIF(K$13:K181,$G182)&gt;=1,$G182," - ")</f>
        <v> - </v>
      </c>
    </row>
    <row r="183" spans="8:8">
      <c r="A183" s="51"/>
      <c r="B183" s="63"/>
      <c r="C183" s="63"/>
      <c r="D183" s="63"/>
      <c r="E183" s="63"/>
      <c r="F183" s="63"/>
      <c r="G183" s="68" t="str">
        <f t="shared" si="4"/>
        <v> - </v>
      </c>
      <c r="H183" s="64" t="str">
        <f>IF(COUNTIF(G$13:G182,$G183)&gt;=1,$G183," - ")</f>
        <v> - </v>
      </c>
      <c r="I183" s="64" t="str">
        <f>IF(COUNTIF(H$13:H182,$G183)&gt;=1,$G183," - ")</f>
        <v> - </v>
      </c>
      <c r="J183" s="64" t="str">
        <f>IF(COUNTIF(I$13:I182,$G183)&gt;=1,$G183," - ")</f>
        <v> - </v>
      </c>
      <c r="K183" s="64" t="str">
        <f>IF(COUNTIF(J$13:J182,$G183)&gt;=1,$G183," - ")</f>
        <v> - </v>
      </c>
      <c r="L183" s="64" t="str">
        <f>IF(COUNTIF(K$13:K182,$G183)&gt;=1,$G183," - ")</f>
        <v> - </v>
      </c>
    </row>
    <row r="184" spans="8:8">
      <c r="A184" s="51"/>
      <c r="B184" s="63"/>
      <c r="C184" s="63"/>
      <c r="D184" s="63"/>
      <c r="E184" s="63"/>
      <c r="F184" s="63"/>
      <c r="G184" s="68" t="str">
        <f t="shared" si="4"/>
        <v> - </v>
      </c>
      <c r="H184" s="64" t="str">
        <f>IF(COUNTIF(G$13:G183,$G184)&gt;=1,$G184," - ")</f>
        <v> - </v>
      </c>
      <c r="I184" s="64" t="str">
        <f>IF(COUNTIF(H$13:H183,$G184)&gt;=1,$G184," - ")</f>
        <v> - </v>
      </c>
      <c r="J184" s="64" t="str">
        <f>IF(COUNTIF(I$13:I183,$G184)&gt;=1,$G184," - ")</f>
        <v> - </v>
      </c>
      <c r="K184" s="64" t="str">
        <f>IF(COUNTIF(J$13:J183,$G184)&gt;=1,$G184," - ")</f>
        <v> - </v>
      </c>
      <c r="L184" s="64" t="str">
        <f>IF(COUNTIF(K$13:K183,$G184)&gt;=1,$G184," - ")</f>
        <v> - </v>
      </c>
    </row>
    <row r="185" spans="8:8">
      <c r="A185" s="51"/>
      <c r="B185" s="63"/>
      <c r="C185" s="63"/>
      <c r="D185" s="63"/>
      <c r="E185" s="63"/>
      <c r="F185" s="63"/>
      <c r="G185" s="68" t="str">
        <f t="shared" si="4"/>
        <v> - </v>
      </c>
      <c r="H185" s="64" t="str">
        <f>IF(COUNTIF(G$13:G184,$G185)&gt;=1,$G185," - ")</f>
        <v> - </v>
      </c>
      <c r="I185" s="64" t="str">
        <f>IF(COUNTIF(H$13:H184,$G185)&gt;=1,$G185," - ")</f>
        <v> - </v>
      </c>
      <c r="J185" s="64" t="str">
        <f>IF(COUNTIF(I$13:I184,$G185)&gt;=1,$G185," - ")</f>
        <v> - </v>
      </c>
      <c r="K185" s="64" t="str">
        <f>IF(COUNTIF(J$13:J184,$G185)&gt;=1,$G185," - ")</f>
        <v> - </v>
      </c>
      <c r="L185" s="64" t="str">
        <f>IF(COUNTIF(K$13:K184,$G185)&gt;=1,$G185," - ")</f>
        <v> - </v>
      </c>
    </row>
    <row r="186" spans="8:8">
      <c r="A186" s="51"/>
      <c r="B186" s="63"/>
      <c r="C186" s="63"/>
      <c r="D186" s="63"/>
      <c r="E186" s="63"/>
      <c r="F186" s="63"/>
      <c r="G186" s="68" t="str">
        <f t="shared" si="4"/>
        <v> - </v>
      </c>
      <c r="H186" s="64" t="str">
        <f>IF(COUNTIF(G$13:G185,$G186)&gt;=1,$G186," - ")</f>
        <v> - </v>
      </c>
      <c r="I186" s="64" t="str">
        <f>IF(COUNTIF(H$13:H185,$G186)&gt;=1,$G186," - ")</f>
        <v> - </v>
      </c>
      <c r="J186" s="64" t="str">
        <f>IF(COUNTIF(I$13:I185,$G186)&gt;=1,$G186," - ")</f>
        <v> - </v>
      </c>
      <c r="K186" s="64" t="str">
        <f>IF(COUNTIF(J$13:J185,$G186)&gt;=1,$G186," - ")</f>
        <v> - </v>
      </c>
      <c r="L186" s="64" t="str">
        <f>IF(COUNTIF(K$13:K185,$G186)&gt;=1,$G186," - ")</f>
        <v> - </v>
      </c>
    </row>
    <row r="188" spans="8:8">
      <c r="A188" s="78"/>
      <c r="B188" s="79" t="s">
        <v>87</v>
      </c>
      <c r="C188" s="78"/>
      <c r="D188" s="78"/>
      <c r="E188" s="78"/>
      <c r="F188" s="78"/>
      <c r="G188" s="80"/>
      <c r="H188" s="80"/>
      <c r="I188" s="80"/>
      <c r="J188" s="80"/>
      <c r="K188" s="80"/>
      <c r="L188" s="80"/>
    </row>
  </sheetData>
  <conditionalFormatting sqref="G15:O15 H16:L85">
    <cfRule type="expression" priority="108">
      <formula>MATCH(G15,$A$12:$A$136)</formula>
    </cfRule>
  </conditionalFormatting>
  <pageMargins left="0.75" right="0.75" top="0.75" bottom="0.75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Company>Vertex42 LLC</Company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Weekly Planner Template</dc:title>
  <dc:creator>Vertex42.com</dc:creator>
  <dc:description>(c) 2021 Vertex42 LLC. All Rights Reserved.</dc:description>
  <cp:lastModifiedBy>Ghasli @ Ghazali, Mohamad Amir</cp:lastModifiedBy>
  <dcterms:created xsi:type="dcterms:W3CDTF">2007-03-06T16:27:45Z</dcterms:created>
  <dcterms:modified xsi:type="dcterms:W3CDTF">2022-12-05T10:37:28Z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(c) 2021 Vertex42 LLC</vt:lpwstr>
  </property>
  <property fmtid="{D5CDD505-2E9C-101B-9397-08002B2CF9AE}" pid="3" name="Version">
    <vt:lpwstr>1.0.0</vt:lpwstr>
  </property>
  <property fmtid="{D5CDD505-2E9C-101B-9397-08002B2CF9AE}" pid="4" name="ICV">
    <vt:lpwstr>23c47a1db14a4dfda48547063c192876</vt:lpwstr>
  </property>
  <property fmtid="{D5CDD505-2E9C-101B-9397-08002B2CF9AE}" pid="5" name="Source">
    <vt:lpwstr>https://www.vertex42.com/calendars/weekly-planner.html</vt:lpwstr>
  </property>
</Properties>
</file>