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Attendance\"/>
    </mc:Choice>
  </mc:AlternateContent>
  <xr:revisionPtr revIDLastSave="0" documentId="13_ncr:1_{E5AFE261-40B6-4427-A037-7E23B8994729}" xr6:coauthVersionLast="47" xr6:coauthVersionMax="47" xr10:uidLastSave="{00000000-0000-0000-0000-000000000000}"/>
  <bookViews>
    <workbookView xWindow="22665" yWindow="2490" windowWidth="23760" windowHeight="20415" xr2:uid="{00000000-000D-0000-FFFF-FFFF00000000}"/>
  </bookViews>
  <sheets>
    <sheet name="YearToDate" sheetId="4" r:id="rId1"/>
    <sheet name="Jan" sheetId="9" r:id="rId2"/>
    <sheet name="Feb" sheetId="10" r:id="rId3"/>
    <sheet name="Mar" sheetId="11" r:id="rId4"/>
    <sheet name="Apr" sheetId="12" r:id="rId5"/>
    <sheet name="May" sheetId="13" r:id="rId6"/>
    <sheet name="Jun" sheetId="14" r:id="rId7"/>
    <sheet name="Jul" sheetId="15" r:id="rId8"/>
    <sheet name="Aug" sheetId="1" r:id="rId9"/>
    <sheet name="Sep" sheetId="5" r:id="rId10"/>
    <sheet name="Oct" sheetId="6" r:id="rId11"/>
    <sheet name="Nov" sheetId="7" r:id="rId12"/>
    <sheet name="Dec" sheetId="8" r:id="rId13"/>
    <sheet name="©" sheetId="16" r:id="rId14"/>
  </sheets>
  <definedNames>
    <definedName name="_xlnm._FilterDatabase" localSheetId="0" hidden="1">YearToDate!$A$8:$H$39</definedName>
    <definedName name="list_totals">YearToDate!$A$8:$H$39</definedName>
    <definedName name="monthNames">{"January";"February";"March";"April";"May";"June";"July";"August";"September";"October";"November";"December"}</definedName>
    <definedName name="_xlnm.Print_Area" localSheetId="4">Apr!$A$1:$AM$39</definedName>
    <definedName name="_xlnm.Print_Area" localSheetId="8">Aug!$A$1:$AM$39</definedName>
    <definedName name="_xlnm.Print_Area" localSheetId="12">Dec!$A$1:$AM$39</definedName>
    <definedName name="_xlnm.Print_Area" localSheetId="2">Feb!$A$1:$AM$39</definedName>
    <definedName name="_xlnm.Print_Area" localSheetId="1">Jan!$A$1:$AM$39</definedName>
    <definedName name="_xlnm.Print_Area" localSheetId="7">Jul!$A$1:$AM$39</definedName>
    <definedName name="_xlnm.Print_Area" localSheetId="6">Jun!$A$1:$AM$39</definedName>
    <definedName name="_xlnm.Print_Area" localSheetId="3">Mar!$A$1:$AM$39</definedName>
    <definedName name="_xlnm.Print_Area" localSheetId="5">May!$A$1:$AM$39</definedName>
    <definedName name="_xlnm.Print_Area" localSheetId="11">Nov!$A$1:$AM$39</definedName>
    <definedName name="_xlnm.Print_Area" localSheetId="10">Oct!$A$1:$AM$39</definedName>
    <definedName name="_xlnm.Print_Area" localSheetId="9">Sep!$A$1:$AM$39</definedName>
    <definedName name="_xlnm.Print_Area" localSheetId="0">YearToDate!$A$1:$I$43</definedName>
    <definedName name="valuevx">42.314159</definedName>
    <definedName name="vertex42_copyright" hidden="1">"© 2020 by Vertex42.com"</definedName>
    <definedName name="vertex42_id" hidden="1">"employee-leave-tracker.xlsx"</definedName>
    <definedName name="vertex42_title" hidden="1">"Employee Leave Tracker"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4" l="1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4" i="8"/>
  <c r="C4" i="7"/>
  <c r="C4" i="6"/>
  <c r="C4" i="5"/>
  <c r="C4" i="1"/>
  <c r="C4" i="15"/>
  <c r="C4" i="14"/>
  <c r="C4" i="13"/>
  <c r="C4" i="12"/>
  <c r="C4" i="11"/>
  <c r="C4" i="10"/>
  <c r="AM6" i="8"/>
  <c r="AM33" i="8" s="1"/>
  <c r="AL6" i="8"/>
  <c r="AL14" i="8" s="1"/>
  <c r="AK6" i="8"/>
  <c r="AK36" i="8" s="1"/>
  <c r="AJ6" i="8"/>
  <c r="AJ36" i="8" s="1"/>
  <c r="AI6" i="8"/>
  <c r="AI35" i="8" s="1"/>
  <c r="AH6" i="8"/>
  <c r="AH36" i="8" s="1"/>
  <c r="AM6" i="7"/>
  <c r="AM33" i="7" s="1"/>
  <c r="AL6" i="7"/>
  <c r="AL33" i="7" s="1"/>
  <c r="AK6" i="7"/>
  <c r="AK36" i="7" s="1"/>
  <c r="AJ6" i="7"/>
  <c r="AJ12" i="7" s="1"/>
  <c r="AI6" i="7"/>
  <c r="AI35" i="7" s="1"/>
  <c r="AH6" i="7"/>
  <c r="AH11" i="7" s="1"/>
  <c r="AM6" i="6"/>
  <c r="AM33" i="6" s="1"/>
  <c r="AL6" i="6"/>
  <c r="AL33" i="6" s="1"/>
  <c r="AK6" i="6"/>
  <c r="AK36" i="6" s="1"/>
  <c r="AJ6" i="6"/>
  <c r="AJ34" i="6" s="1"/>
  <c r="AI6" i="6"/>
  <c r="AI35" i="6" s="1"/>
  <c r="AH6" i="6"/>
  <c r="AH35" i="6" s="1"/>
  <c r="AM6" i="5"/>
  <c r="AM33" i="5" s="1"/>
  <c r="AL6" i="5"/>
  <c r="AL33" i="5" s="1"/>
  <c r="AK6" i="5"/>
  <c r="AK36" i="5" s="1"/>
  <c r="AJ6" i="5"/>
  <c r="AJ26" i="5" s="1"/>
  <c r="AI6" i="5"/>
  <c r="AI35" i="5" s="1"/>
  <c r="AH6" i="5"/>
  <c r="AH33" i="5" s="1"/>
  <c r="AM6" i="1"/>
  <c r="AM33" i="1" s="1"/>
  <c r="AL6" i="1"/>
  <c r="AL33" i="1" s="1"/>
  <c r="AK6" i="1"/>
  <c r="AK36" i="1" s="1"/>
  <c r="AJ6" i="1"/>
  <c r="AJ36" i="1" s="1"/>
  <c r="AI6" i="1"/>
  <c r="AI35" i="1" s="1"/>
  <c r="AH6" i="1"/>
  <c r="AH12" i="1" s="1"/>
  <c r="AM6" i="15"/>
  <c r="AM33" i="15" s="1"/>
  <c r="AL6" i="15"/>
  <c r="AL33" i="15" s="1"/>
  <c r="AK6" i="15"/>
  <c r="AK36" i="15" s="1"/>
  <c r="AJ6" i="15"/>
  <c r="AJ36" i="15" s="1"/>
  <c r="AI6" i="15"/>
  <c r="AI35" i="15" s="1"/>
  <c r="AH6" i="15"/>
  <c r="AH35" i="15" s="1"/>
  <c r="AM6" i="14"/>
  <c r="AM33" i="14" s="1"/>
  <c r="AL6" i="14"/>
  <c r="AL33" i="14" s="1"/>
  <c r="AK6" i="14"/>
  <c r="AK36" i="14" s="1"/>
  <c r="AJ6" i="14"/>
  <c r="AJ28" i="14" s="1"/>
  <c r="AI6" i="14"/>
  <c r="AI35" i="14" s="1"/>
  <c r="AH6" i="14"/>
  <c r="AH27" i="14" s="1"/>
  <c r="AM6" i="13"/>
  <c r="AM33" i="13" s="1"/>
  <c r="AL6" i="13"/>
  <c r="AL33" i="13" s="1"/>
  <c r="AK6" i="13"/>
  <c r="AK36" i="13" s="1"/>
  <c r="AJ6" i="13"/>
  <c r="AJ34" i="13" s="1"/>
  <c r="AI6" i="13"/>
  <c r="AI35" i="13" s="1"/>
  <c r="AH6" i="13"/>
  <c r="AH35" i="13" s="1"/>
  <c r="AM6" i="12"/>
  <c r="AM33" i="12" s="1"/>
  <c r="AL6" i="12"/>
  <c r="AL33" i="12" s="1"/>
  <c r="AK6" i="12"/>
  <c r="AK36" i="12" s="1"/>
  <c r="AJ6" i="12"/>
  <c r="AJ36" i="12" s="1"/>
  <c r="AI6" i="12"/>
  <c r="AI35" i="12" s="1"/>
  <c r="AH6" i="12"/>
  <c r="AH30" i="12" s="1"/>
  <c r="AM6" i="11"/>
  <c r="AM33" i="11" s="1"/>
  <c r="AL6" i="11"/>
  <c r="AL33" i="11" s="1"/>
  <c r="AK6" i="11"/>
  <c r="AK36" i="11" s="1"/>
  <c r="AJ6" i="11"/>
  <c r="AJ36" i="11" s="1"/>
  <c r="AI6" i="11"/>
  <c r="AI35" i="11" s="1"/>
  <c r="AH6" i="11"/>
  <c r="AH35" i="11" s="1"/>
  <c r="AM6" i="10"/>
  <c r="AM33" i="10" s="1"/>
  <c r="AL6" i="10"/>
  <c r="AL33" i="10" s="1"/>
  <c r="AK6" i="10"/>
  <c r="AK36" i="10" s="1"/>
  <c r="AJ6" i="10"/>
  <c r="AJ36" i="10" s="1"/>
  <c r="AI6" i="10"/>
  <c r="AI35" i="10" s="1"/>
  <c r="AH6" i="10"/>
  <c r="AH10" i="10" s="1"/>
  <c r="AH21" i="6" l="1"/>
  <c r="AJ11" i="1"/>
  <c r="AJ11" i="15"/>
  <c r="AL32" i="14"/>
  <c r="AK11" i="15"/>
  <c r="AJ19" i="1"/>
  <c r="AL23" i="13"/>
  <c r="AL7" i="14"/>
  <c r="AL36" i="14"/>
  <c r="AL28" i="13"/>
  <c r="AL8" i="14"/>
  <c r="AJ35" i="15"/>
  <c r="AL9" i="14"/>
  <c r="AL11" i="14"/>
  <c r="AL17" i="14"/>
  <c r="AJ35" i="8"/>
  <c r="AL23" i="14"/>
  <c r="AJ27" i="7"/>
  <c r="AL29" i="14"/>
  <c r="AL7" i="5"/>
  <c r="AL8" i="13"/>
  <c r="AL19" i="14"/>
  <c r="AL20" i="1"/>
  <c r="AL28" i="5"/>
  <c r="AL11" i="13"/>
  <c r="AL20" i="14"/>
  <c r="AL12" i="13"/>
  <c r="AL21" i="14"/>
  <c r="AJ35" i="1"/>
  <c r="AJ19" i="5"/>
  <c r="AI16" i="15"/>
  <c r="AM8" i="12"/>
  <c r="AJ19" i="13"/>
  <c r="AL12" i="14"/>
  <c r="AL25" i="14"/>
  <c r="AK17" i="15"/>
  <c r="AL36" i="1"/>
  <c r="AL11" i="5"/>
  <c r="AL31" i="5"/>
  <c r="AM7" i="6"/>
  <c r="AH29" i="6"/>
  <c r="AJ31" i="7"/>
  <c r="AJ11" i="8"/>
  <c r="AL36" i="8"/>
  <c r="AM27" i="6"/>
  <c r="AM16" i="12"/>
  <c r="AL19" i="13"/>
  <c r="AL13" i="14"/>
  <c r="AL27" i="14"/>
  <c r="AI20" i="15"/>
  <c r="AL12" i="5"/>
  <c r="AL36" i="5"/>
  <c r="AM11" i="6"/>
  <c r="AM31" i="6"/>
  <c r="AJ7" i="7"/>
  <c r="AL32" i="7"/>
  <c r="AL12" i="8"/>
  <c r="AK15" i="13"/>
  <c r="AM24" i="12"/>
  <c r="AJ7" i="13"/>
  <c r="AL15" i="14"/>
  <c r="AL28" i="14"/>
  <c r="AI24" i="15"/>
  <c r="AJ7" i="1"/>
  <c r="AL15" i="5"/>
  <c r="AH13" i="6"/>
  <c r="AM35" i="6"/>
  <c r="AJ8" i="7"/>
  <c r="AJ19" i="8"/>
  <c r="AM32" i="12"/>
  <c r="AL16" i="5"/>
  <c r="AM15" i="6"/>
  <c r="AJ11" i="7"/>
  <c r="AJ21" i="8"/>
  <c r="AK11" i="13"/>
  <c r="AJ31" i="13"/>
  <c r="AI8" i="15"/>
  <c r="AM19" i="6"/>
  <c r="AJ15" i="7"/>
  <c r="AL28" i="8"/>
  <c r="AJ35" i="13"/>
  <c r="AL23" i="5"/>
  <c r="AL16" i="7"/>
  <c r="AJ29" i="8"/>
  <c r="AJ27" i="1"/>
  <c r="AL27" i="5"/>
  <c r="AM23" i="6"/>
  <c r="AJ23" i="7"/>
  <c r="AK31" i="8"/>
  <c r="AL28" i="12"/>
  <c r="AM24" i="8"/>
  <c r="AM12" i="12"/>
  <c r="AM20" i="12"/>
  <c r="AM28" i="12"/>
  <c r="AM36" i="12"/>
  <c r="AK7" i="13"/>
  <c r="AM12" i="13"/>
  <c r="AL20" i="13"/>
  <c r="AL31" i="13"/>
  <c r="AJ16" i="14"/>
  <c r="AI12" i="15"/>
  <c r="AJ19" i="15"/>
  <c r="AK25" i="15"/>
  <c r="AL36" i="15"/>
  <c r="AK7" i="1"/>
  <c r="AJ23" i="1"/>
  <c r="AL8" i="5"/>
  <c r="AL19" i="5"/>
  <c r="AL32" i="5"/>
  <c r="AI13" i="6"/>
  <c r="AI21" i="6"/>
  <c r="AI29" i="6"/>
  <c r="AL8" i="7"/>
  <c r="AJ19" i="7"/>
  <c r="AJ35" i="7"/>
  <c r="AJ7" i="8"/>
  <c r="AM12" i="8"/>
  <c r="AK19" i="8"/>
  <c r="AJ25" i="8"/>
  <c r="AL32" i="8"/>
  <c r="AL24" i="15"/>
  <c r="AJ7" i="12"/>
  <c r="AJ15" i="12"/>
  <c r="AJ23" i="12"/>
  <c r="AJ31" i="12"/>
  <c r="AL7" i="13"/>
  <c r="AJ15" i="13"/>
  <c r="AJ23" i="13"/>
  <c r="AL32" i="13"/>
  <c r="AJ11" i="14"/>
  <c r="AL16" i="14"/>
  <c r="AL24" i="14"/>
  <c r="AJ35" i="14"/>
  <c r="AJ7" i="15"/>
  <c r="AL12" i="15"/>
  <c r="AK19" i="15"/>
  <c r="AJ27" i="15"/>
  <c r="AL8" i="1"/>
  <c r="AL24" i="1"/>
  <c r="AJ11" i="5"/>
  <c r="AL20" i="5"/>
  <c r="AL35" i="5"/>
  <c r="AL7" i="6"/>
  <c r="AL15" i="6"/>
  <c r="AL23" i="6"/>
  <c r="AL31" i="6"/>
  <c r="AL9" i="7"/>
  <c r="AL20" i="7"/>
  <c r="AL36" i="7"/>
  <c r="AK7" i="8"/>
  <c r="AJ13" i="8"/>
  <c r="AL20" i="8"/>
  <c r="AJ27" i="8"/>
  <c r="AM32" i="8"/>
  <c r="AJ23" i="14"/>
  <c r="AJ31" i="14"/>
  <c r="AK7" i="15"/>
  <c r="AK13" i="15"/>
  <c r="AL28" i="15"/>
  <c r="AJ23" i="5"/>
  <c r="AL8" i="8"/>
  <c r="AJ15" i="8"/>
  <c r="AM20" i="8"/>
  <c r="AK27" i="8"/>
  <c r="AJ33" i="8"/>
  <c r="AK7" i="12"/>
  <c r="AK15" i="12"/>
  <c r="AK23" i="12"/>
  <c r="AK31" i="12"/>
  <c r="AL8" i="12"/>
  <c r="AL16" i="12"/>
  <c r="AL24" i="12"/>
  <c r="AL32" i="12"/>
  <c r="AM8" i="13"/>
  <c r="AL15" i="13"/>
  <c r="AL24" i="13"/>
  <c r="AL35" i="13"/>
  <c r="AH7" i="14"/>
  <c r="AJ12" i="14"/>
  <c r="AJ19" i="14"/>
  <c r="AJ27" i="14"/>
  <c r="AJ15" i="15"/>
  <c r="AL20" i="15"/>
  <c r="AK29" i="15"/>
  <c r="AL12" i="1"/>
  <c r="AL28" i="1"/>
  <c r="AH9" i="6"/>
  <c r="AH17" i="6"/>
  <c r="AH25" i="6"/>
  <c r="AH33" i="6"/>
  <c r="AL11" i="7"/>
  <c r="AL24" i="7"/>
  <c r="AM8" i="8"/>
  <c r="AK15" i="8"/>
  <c r="AJ11" i="13"/>
  <c r="AL16" i="13"/>
  <c r="AJ27" i="13"/>
  <c r="AL36" i="13"/>
  <c r="AJ7" i="14"/>
  <c r="AL8" i="15"/>
  <c r="AK15" i="15"/>
  <c r="AK21" i="15"/>
  <c r="AJ31" i="15"/>
  <c r="AJ15" i="1"/>
  <c r="AJ31" i="1"/>
  <c r="AJ15" i="5"/>
  <c r="AL24" i="5"/>
  <c r="AI9" i="6"/>
  <c r="AI17" i="6"/>
  <c r="AI25" i="6"/>
  <c r="AI33" i="6"/>
  <c r="AL12" i="7"/>
  <c r="AJ9" i="8"/>
  <c r="AL16" i="8"/>
  <c r="AJ23" i="8"/>
  <c r="AM28" i="8"/>
  <c r="AK35" i="8"/>
  <c r="AL12" i="12"/>
  <c r="AL20" i="12"/>
  <c r="AL36" i="12"/>
  <c r="AJ11" i="12"/>
  <c r="AJ19" i="12"/>
  <c r="AJ27" i="12"/>
  <c r="AJ35" i="12"/>
  <c r="AM16" i="13"/>
  <c r="AL27" i="13"/>
  <c r="AK9" i="15"/>
  <c r="AJ23" i="15"/>
  <c r="AL32" i="15"/>
  <c r="AL16" i="1"/>
  <c r="AL32" i="1"/>
  <c r="AL11" i="6"/>
  <c r="AL19" i="6"/>
  <c r="AL27" i="6"/>
  <c r="AL35" i="6"/>
  <c r="AL13" i="7"/>
  <c r="AL28" i="7"/>
  <c r="AM16" i="8"/>
  <c r="AK23" i="8"/>
  <c r="AK11" i="12"/>
  <c r="AK19" i="12"/>
  <c r="AK27" i="12"/>
  <c r="AK35" i="12"/>
  <c r="AJ8" i="14"/>
  <c r="AJ15" i="14"/>
  <c r="AL16" i="15"/>
  <c r="AK33" i="15"/>
  <c r="AJ7" i="5"/>
  <c r="AL7" i="7"/>
  <c r="AK11" i="8"/>
  <c r="AJ17" i="8"/>
  <c r="AL24" i="8"/>
  <c r="AJ31" i="8"/>
  <c r="AM36" i="8"/>
  <c r="AH10" i="8"/>
  <c r="AI18" i="8"/>
  <c r="AI26" i="8"/>
  <c r="AL7" i="8"/>
  <c r="AH9" i="8"/>
  <c r="AJ10" i="8"/>
  <c r="AL11" i="8"/>
  <c r="AH13" i="8"/>
  <c r="AJ14" i="8"/>
  <c r="AL15" i="8"/>
  <c r="AH17" i="8"/>
  <c r="AJ18" i="8"/>
  <c r="AL19" i="8"/>
  <c r="AH21" i="8"/>
  <c r="AJ22" i="8"/>
  <c r="AL23" i="8"/>
  <c r="AH25" i="8"/>
  <c r="AJ26" i="8"/>
  <c r="AL27" i="8"/>
  <c r="AH29" i="8"/>
  <c r="AJ30" i="8"/>
  <c r="AL31" i="8"/>
  <c r="AH33" i="8"/>
  <c r="AJ34" i="8"/>
  <c r="AL35" i="8"/>
  <c r="AH30" i="8"/>
  <c r="AH34" i="8"/>
  <c r="AI34" i="8"/>
  <c r="AM7" i="8"/>
  <c r="AI9" i="8"/>
  <c r="AK10" i="8"/>
  <c r="AM11" i="8"/>
  <c r="AI13" i="8"/>
  <c r="AK14" i="8"/>
  <c r="AM15" i="8"/>
  <c r="AI17" i="8"/>
  <c r="AK18" i="8"/>
  <c r="AM19" i="8"/>
  <c r="AI21" i="8"/>
  <c r="AK22" i="8"/>
  <c r="AM23" i="8"/>
  <c r="AI25" i="8"/>
  <c r="AK26" i="8"/>
  <c r="AM27" i="8"/>
  <c r="AI29" i="8"/>
  <c r="AK30" i="8"/>
  <c r="AM31" i="8"/>
  <c r="AI33" i="8"/>
  <c r="AK34" i="8"/>
  <c r="AM35" i="8"/>
  <c r="AI14" i="8"/>
  <c r="AI30" i="8"/>
  <c r="AH8" i="8"/>
  <c r="AL22" i="8"/>
  <c r="AH24" i="8"/>
  <c r="AH18" i="8"/>
  <c r="AH26" i="8"/>
  <c r="AL18" i="8"/>
  <c r="AH20" i="8"/>
  <c r="AL26" i="8"/>
  <c r="AH28" i="8"/>
  <c r="AL30" i="8"/>
  <c r="AI8" i="8"/>
  <c r="AK9" i="8"/>
  <c r="AM10" i="8"/>
  <c r="AI12" i="8"/>
  <c r="AK13" i="8"/>
  <c r="AM14" i="8"/>
  <c r="AI16" i="8"/>
  <c r="AK17" i="8"/>
  <c r="AM18" i="8"/>
  <c r="AI20" i="8"/>
  <c r="AK21" i="8"/>
  <c r="AM22" i="8"/>
  <c r="AI24" i="8"/>
  <c r="AK25" i="8"/>
  <c r="AM26" i="8"/>
  <c r="AI28" i="8"/>
  <c r="AK29" i="8"/>
  <c r="AM30" i="8"/>
  <c r="AI32" i="8"/>
  <c r="AK33" i="8"/>
  <c r="AM34" i="8"/>
  <c r="AI36" i="8"/>
  <c r="AH14" i="8"/>
  <c r="AH22" i="8"/>
  <c r="AH16" i="8"/>
  <c r="AH32" i="8"/>
  <c r="AL34" i="8"/>
  <c r="AH7" i="8"/>
  <c r="AJ8" i="8"/>
  <c r="AL9" i="8"/>
  <c r="AH11" i="8"/>
  <c r="AJ12" i="8"/>
  <c r="AL13" i="8"/>
  <c r="AH15" i="8"/>
  <c r="AJ16" i="8"/>
  <c r="AL17" i="8"/>
  <c r="AH19" i="8"/>
  <c r="AJ20" i="8"/>
  <c r="AL21" i="8"/>
  <c r="AH23" i="8"/>
  <c r="AJ24" i="8"/>
  <c r="AL25" i="8"/>
  <c r="AH27" i="8"/>
  <c r="AJ28" i="8"/>
  <c r="AL29" i="8"/>
  <c r="AH31" i="8"/>
  <c r="AJ32" i="8"/>
  <c r="AL33" i="8"/>
  <c r="AH35" i="8"/>
  <c r="AI10" i="8"/>
  <c r="AI22" i="8"/>
  <c r="AL10" i="8"/>
  <c r="AH12" i="8"/>
  <c r="AI7" i="8"/>
  <c r="AK8" i="8"/>
  <c r="AM9" i="8"/>
  <c r="AI11" i="8"/>
  <c r="AK12" i="8"/>
  <c r="AM13" i="8"/>
  <c r="AI15" i="8"/>
  <c r="AK16" i="8"/>
  <c r="AM17" i="8"/>
  <c r="AI19" i="8"/>
  <c r="AK20" i="8"/>
  <c r="AM21" i="8"/>
  <c r="AI23" i="8"/>
  <c r="AK24" i="8"/>
  <c r="AM25" i="8"/>
  <c r="AI27" i="8"/>
  <c r="AK28" i="8"/>
  <c r="AM29" i="8"/>
  <c r="AI31" i="8"/>
  <c r="AK32" i="8"/>
  <c r="AH30" i="7"/>
  <c r="AK7" i="7"/>
  <c r="AM8" i="7"/>
  <c r="AI10" i="7"/>
  <c r="AK11" i="7"/>
  <c r="AM12" i="7"/>
  <c r="AI14" i="7"/>
  <c r="AK15" i="7"/>
  <c r="AM16" i="7"/>
  <c r="AI18" i="7"/>
  <c r="AK19" i="7"/>
  <c r="AM20" i="7"/>
  <c r="AI22" i="7"/>
  <c r="AK23" i="7"/>
  <c r="AM24" i="7"/>
  <c r="AI26" i="7"/>
  <c r="AK27" i="7"/>
  <c r="AM28" i="7"/>
  <c r="AI30" i="7"/>
  <c r="AK31" i="7"/>
  <c r="AM32" i="7"/>
  <c r="AI34" i="7"/>
  <c r="AK35" i="7"/>
  <c r="AM36" i="7"/>
  <c r="AH18" i="7"/>
  <c r="AH13" i="7"/>
  <c r="AJ14" i="7"/>
  <c r="AL15" i="7"/>
  <c r="AH17" i="7"/>
  <c r="AJ18" i="7"/>
  <c r="AL19" i="7"/>
  <c r="AH21" i="7"/>
  <c r="AJ22" i="7"/>
  <c r="AL23" i="7"/>
  <c r="AH25" i="7"/>
  <c r="AJ26" i="7"/>
  <c r="AL27" i="7"/>
  <c r="AH29" i="7"/>
  <c r="AJ30" i="7"/>
  <c r="AL31" i="7"/>
  <c r="AH33" i="7"/>
  <c r="AJ34" i="7"/>
  <c r="AL35" i="7"/>
  <c r="AH10" i="7"/>
  <c r="AH22" i="7"/>
  <c r="AH34" i="7"/>
  <c r="AJ10" i="7"/>
  <c r="AM7" i="7"/>
  <c r="AI9" i="7"/>
  <c r="AK10" i="7"/>
  <c r="AM11" i="7"/>
  <c r="AI13" i="7"/>
  <c r="AK14" i="7"/>
  <c r="AM15" i="7"/>
  <c r="AI17" i="7"/>
  <c r="AK18" i="7"/>
  <c r="AM19" i="7"/>
  <c r="AI21" i="7"/>
  <c r="AK22" i="7"/>
  <c r="AM23" i="7"/>
  <c r="AI25" i="7"/>
  <c r="AK26" i="7"/>
  <c r="AM27" i="7"/>
  <c r="AI29" i="7"/>
  <c r="AK30" i="7"/>
  <c r="AM31" i="7"/>
  <c r="AI33" i="7"/>
  <c r="AK34" i="7"/>
  <c r="AM35" i="7"/>
  <c r="AH9" i="7"/>
  <c r="AH8" i="7"/>
  <c r="AJ9" i="7"/>
  <c r="AL10" i="7"/>
  <c r="AH12" i="7"/>
  <c r="AJ13" i="7"/>
  <c r="AL14" i="7"/>
  <c r="AH16" i="7"/>
  <c r="AJ17" i="7"/>
  <c r="AL18" i="7"/>
  <c r="AH20" i="7"/>
  <c r="AJ21" i="7"/>
  <c r="AL22" i="7"/>
  <c r="AH24" i="7"/>
  <c r="AJ25" i="7"/>
  <c r="AL26" i="7"/>
  <c r="AH28" i="7"/>
  <c r="AJ29" i="7"/>
  <c r="AL30" i="7"/>
  <c r="AH32" i="7"/>
  <c r="AJ33" i="7"/>
  <c r="AL34" i="7"/>
  <c r="AH36" i="7"/>
  <c r="AI8" i="7"/>
  <c r="AK9" i="7"/>
  <c r="AM10" i="7"/>
  <c r="AI12" i="7"/>
  <c r="AK13" i="7"/>
  <c r="AM14" i="7"/>
  <c r="AI16" i="7"/>
  <c r="AK17" i="7"/>
  <c r="AM18" i="7"/>
  <c r="AI20" i="7"/>
  <c r="AK21" i="7"/>
  <c r="AM22" i="7"/>
  <c r="AI24" i="7"/>
  <c r="AK25" i="7"/>
  <c r="AM26" i="7"/>
  <c r="AI28" i="7"/>
  <c r="AK29" i="7"/>
  <c r="AM30" i="7"/>
  <c r="AI32" i="7"/>
  <c r="AK33" i="7"/>
  <c r="AM34" i="7"/>
  <c r="AI36" i="7"/>
  <c r="AH15" i="7"/>
  <c r="AJ16" i="7"/>
  <c r="AL17" i="7"/>
  <c r="AH19" i="7"/>
  <c r="AJ20" i="7"/>
  <c r="AL21" i="7"/>
  <c r="AH23" i="7"/>
  <c r="AJ24" i="7"/>
  <c r="AL25" i="7"/>
  <c r="AH27" i="7"/>
  <c r="AJ28" i="7"/>
  <c r="AL29" i="7"/>
  <c r="AH31" i="7"/>
  <c r="AJ32" i="7"/>
  <c r="AH35" i="7"/>
  <c r="AJ36" i="7"/>
  <c r="AH14" i="7"/>
  <c r="AH26" i="7"/>
  <c r="AH7" i="7"/>
  <c r="AI7" i="7"/>
  <c r="AK8" i="7"/>
  <c r="AM9" i="7"/>
  <c r="AI11" i="7"/>
  <c r="AK12" i="7"/>
  <c r="AM13" i="7"/>
  <c r="AI15" i="7"/>
  <c r="AK16" i="7"/>
  <c r="AM17" i="7"/>
  <c r="AI19" i="7"/>
  <c r="AK20" i="7"/>
  <c r="AM21" i="7"/>
  <c r="AI23" i="7"/>
  <c r="AK24" i="7"/>
  <c r="AM25" i="7"/>
  <c r="AI27" i="7"/>
  <c r="AK28" i="7"/>
  <c r="AM29" i="7"/>
  <c r="AI31" i="7"/>
  <c r="AK32" i="7"/>
  <c r="AJ18" i="6"/>
  <c r="AJ30" i="6"/>
  <c r="AK30" i="6"/>
  <c r="AJ7" i="6"/>
  <c r="AL8" i="6"/>
  <c r="AH10" i="6"/>
  <c r="AJ11" i="6"/>
  <c r="AL12" i="6"/>
  <c r="AH14" i="6"/>
  <c r="AJ15" i="6"/>
  <c r="AL16" i="6"/>
  <c r="AH18" i="6"/>
  <c r="AJ19" i="6"/>
  <c r="AL20" i="6"/>
  <c r="AH22" i="6"/>
  <c r="AJ23" i="6"/>
  <c r="AL24" i="6"/>
  <c r="AH26" i="6"/>
  <c r="AJ27" i="6"/>
  <c r="AL28" i="6"/>
  <c r="AH30" i="6"/>
  <c r="AJ31" i="6"/>
  <c r="AL32" i="6"/>
  <c r="AH34" i="6"/>
  <c r="AJ35" i="6"/>
  <c r="AL36" i="6"/>
  <c r="AK7" i="6"/>
  <c r="AM8" i="6"/>
  <c r="AI10" i="6"/>
  <c r="AK11" i="6"/>
  <c r="AM12" i="6"/>
  <c r="AI14" i="6"/>
  <c r="AK15" i="6"/>
  <c r="AM16" i="6"/>
  <c r="AI18" i="6"/>
  <c r="AK19" i="6"/>
  <c r="AM20" i="6"/>
  <c r="AI22" i="6"/>
  <c r="AK23" i="6"/>
  <c r="AM24" i="6"/>
  <c r="AI26" i="6"/>
  <c r="AK27" i="6"/>
  <c r="AM28" i="6"/>
  <c r="AI30" i="6"/>
  <c r="AK31" i="6"/>
  <c r="AM32" i="6"/>
  <c r="AI34" i="6"/>
  <c r="AK35" i="6"/>
  <c r="AM36" i="6"/>
  <c r="AJ14" i="6"/>
  <c r="AJ26" i="6"/>
  <c r="AK10" i="6"/>
  <c r="AK22" i="6"/>
  <c r="AH8" i="6"/>
  <c r="AJ9" i="6"/>
  <c r="AL10" i="6"/>
  <c r="AH12" i="6"/>
  <c r="AJ13" i="6"/>
  <c r="AL14" i="6"/>
  <c r="AH16" i="6"/>
  <c r="AJ17" i="6"/>
  <c r="AL18" i="6"/>
  <c r="AH20" i="6"/>
  <c r="AJ21" i="6"/>
  <c r="AL22" i="6"/>
  <c r="AH24" i="6"/>
  <c r="AJ25" i="6"/>
  <c r="AL26" i="6"/>
  <c r="AH28" i="6"/>
  <c r="AJ29" i="6"/>
  <c r="AL30" i="6"/>
  <c r="AH32" i="6"/>
  <c r="AJ33" i="6"/>
  <c r="AL34" i="6"/>
  <c r="AH36" i="6"/>
  <c r="AJ10" i="6"/>
  <c r="AJ22" i="6"/>
  <c r="AI8" i="6"/>
  <c r="AK9" i="6"/>
  <c r="AM10" i="6"/>
  <c r="AI12" i="6"/>
  <c r="AK13" i="6"/>
  <c r="AM14" i="6"/>
  <c r="AI16" i="6"/>
  <c r="AK17" i="6"/>
  <c r="AM18" i="6"/>
  <c r="AI20" i="6"/>
  <c r="AK21" i="6"/>
  <c r="AM22" i="6"/>
  <c r="AI24" i="6"/>
  <c r="AK25" i="6"/>
  <c r="AM26" i="6"/>
  <c r="AI28" i="6"/>
  <c r="AK29" i="6"/>
  <c r="AM30" i="6"/>
  <c r="AI32" i="6"/>
  <c r="AK33" i="6"/>
  <c r="AM34" i="6"/>
  <c r="AI36" i="6"/>
  <c r="AK26" i="6"/>
  <c r="AK34" i="6"/>
  <c r="AH7" i="6"/>
  <c r="AJ8" i="6"/>
  <c r="AL9" i="6"/>
  <c r="AH11" i="6"/>
  <c r="AJ12" i="6"/>
  <c r="AL13" i="6"/>
  <c r="AH15" i="6"/>
  <c r="AJ16" i="6"/>
  <c r="AL17" i="6"/>
  <c r="AH19" i="6"/>
  <c r="AJ20" i="6"/>
  <c r="AL21" i="6"/>
  <c r="AH23" i="6"/>
  <c r="AJ24" i="6"/>
  <c r="AL25" i="6"/>
  <c r="AH27" i="6"/>
  <c r="AJ28" i="6"/>
  <c r="AL29" i="6"/>
  <c r="AH31" i="6"/>
  <c r="AJ32" i="6"/>
  <c r="AJ36" i="6"/>
  <c r="AK14" i="6"/>
  <c r="AK18" i="6"/>
  <c r="AI7" i="6"/>
  <c r="AK8" i="6"/>
  <c r="AM9" i="6"/>
  <c r="AI11" i="6"/>
  <c r="AK12" i="6"/>
  <c r="AM13" i="6"/>
  <c r="AI15" i="6"/>
  <c r="AK16" i="6"/>
  <c r="AM17" i="6"/>
  <c r="AI19" i="6"/>
  <c r="AK20" i="6"/>
  <c r="AM21" i="6"/>
  <c r="AI23" i="6"/>
  <c r="AK24" i="6"/>
  <c r="AM25" i="6"/>
  <c r="AI27" i="6"/>
  <c r="AK28" i="6"/>
  <c r="AM29" i="6"/>
  <c r="AI31" i="6"/>
  <c r="AK32" i="6"/>
  <c r="AH26" i="5"/>
  <c r="AJ27" i="5"/>
  <c r="AH34" i="5"/>
  <c r="AJ35" i="5"/>
  <c r="AH30" i="5"/>
  <c r="AJ31" i="5"/>
  <c r="AK7" i="5"/>
  <c r="AM8" i="5"/>
  <c r="AI10" i="5"/>
  <c r="AK11" i="5"/>
  <c r="AM12" i="5"/>
  <c r="AI14" i="5"/>
  <c r="AK15" i="5"/>
  <c r="AM16" i="5"/>
  <c r="AI18" i="5"/>
  <c r="AK19" i="5"/>
  <c r="AM20" i="5"/>
  <c r="AI22" i="5"/>
  <c r="AK23" i="5"/>
  <c r="AM24" i="5"/>
  <c r="AI26" i="5"/>
  <c r="AK27" i="5"/>
  <c r="AM28" i="5"/>
  <c r="AI30" i="5"/>
  <c r="AK31" i="5"/>
  <c r="AM32" i="5"/>
  <c r="AI34" i="5"/>
  <c r="AK35" i="5"/>
  <c r="AM36" i="5"/>
  <c r="AH17" i="5"/>
  <c r="AH21" i="5"/>
  <c r="AJ22" i="5"/>
  <c r="AH25" i="5"/>
  <c r="AH29" i="5"/>
  <c r="AM7" i="5"/>
  <c r="AI9" i="5"/>
  <c r="AK10" i="5"/>
  <c r="AM11" i="5"/>
  <c r="AI13" i="5"/>
  <c r="AK14" i="5"/>
  <c r="AM15" i="5"/>
  <c r="AI17" i="5"/>
  <c r="AK18" i="5"/>
  <c r="AM19" i="5"/>
  <c r="AI21" i="5"/>
  <c r="AK22" i="5"/>
  <c r="AM23" i="5"/>
  <c r="AI25" i="5"/>
  <c r="AK26" i="5"/>
  <c r="AM27" i="5"/>
  <c r="AI29" i="5"/>
  <c r="AK30" i="5"/>
  <c r="AM31" i="5"/>
  <c r="AI33" i="5"/>
  <c r="AK34" i="5"/>
  <c r="AM35" i="5"/>
  <c r="AJ10" i="5"/>
  <c r="AJ18" i="5"/>
  <c r="AH8" i="5"/>
  <c r="AJ9" i="5"/>
  <c r="AL10" i="5"/>
  <c r="AH12" i="5"/>
  <c r="AJ13" i="5"/>
  <c r="AL14" i="5"/>
  <c r="AH16" i="5"/>
  <c r="AJ17" i="5"/>
  <c r="AL18" i="5"/>
  <c r="AH20" i="5"/>
  <c r="AJ21" i="5"/>
  <c r="AL22" i="5"/>
  <c r="AH24" i="5"/>
  <c r="AJ25" i="5"/>
  <c r="AL26" i="5"/>
  <c r="AH28" i="5"/>
  <c r="AJ29" i="5"/>
  <c r="AL30" i="5"/>
  <c r="AH32" i="5"/>
  <c r="AJ33" i="5"/>
  <c r="AL34" i="5"/>
  <c r="AH36" i="5"/>
  <c r="AH22" i="5"/>
  <c r="AH9" i="5"/>
  <c r="AJ14" i="5"/>
  <c r="AI8" i="5"/>
  <c r="AK9" i="5"/>
  <c r="AM10" i="5"/>
  <c r="AI12" i="5"/>
  <c r="AK13" i="5"/>
  <c r="AM14" i="5"/>
  <c r="AI16" i="5"/>
  <c r="AK17" i="5"/>
  <c r="AM18" i="5"/>
  <c r="AI20" i="5"/>
  <c r="AK21" i="5"/>
  <c r="AM22" i="5"/>
  <c r="AI24" i="5"/>
  <c r="AK25" i="5"/>
  <c r="AM26" i="5"/>
  <c r="AI28" i="5"/>
  <c r="AK29" i="5"/>
  <c r="AM30" i="5"/>
  <c r="AI32" i="5"/>
  <c r="AK33" i="5"/>
  <c r="AM34" i="5"/>
  <c r="AI36" i="5"/>
  <c r="AH14" i="5"/>
  <c r="AH18" i="5"/>
  <c r="AJ30" i="5"/>
  <c r="AJ34" i="5"/>
  <c r="AH7" i="5"/>
  <c r="AJ8" i="5"/>
  <c r="AL9" i="5"/>
  <c r="AH11" i="5"/>
  <c r="AJ12" i="5"/>
  <c r="AL13" i="5"/>
  <c r="AH15" i="5"/>
  <c r="AJ16" i="5"/>
  <c r="AL17" i="5"/>
  <c r="AH19" i="5"/>
  <c r="AJ20" i="5"/>
  <c r="AL21" i="5"/>
  <c r="AH23" i="5"/>
  <c r="AJ24" i="5"/>
  <c r="AL25" i="5"/>
  <c r="AH27" i="5"/>
  <c r="AJ28" i="5"/>
  <c r="AL29" i="5"/>
  <c r="AH31" i="5"/>
  <c r="AJ32" i="5"/>
  <c r="AH35" i="5"/>
  <c r="AJ36" i="5"/>
  <c r="AH10" i="5"/>
  <c r="AH13" i="5"/>
  <c r="AI7" i="5"/>
  <c r="AK8" i="5"/>
  <c r="AM9" i="5"/>
  <c r="AI11" i="5"/>
  <c r="AK12" i="5"/>
  <c r="AM13" i="5"/>
  <c r="AI15" i="5"/>
  <c r="AK16" i="5"/>
  <c r="AM17" i="5"/>
  <c r="AI19" i="5"/>
  <c r="AK20" i="5"/>
  <c r="AM21" i="5"/>
  <c r="AI23" i="5"/>
  <c r="AK24" i="5"/>
  <c r="AM25" i="5"/>
  <c r="AI27" i="5"/>
  <c r="AK28" i="5"/>
  <c r="AM29" i="5"/>
  <c r="AI31" i="5"/>
  <c r="AK32" i="5"/>
  <c r="AH14" i="1"/>
  <c r="AM8" i="1"/>
  <c r="AI10" i="1"/>
  <c r="AK11" i="1"/>
  <c r="AM12" i="1"/>
  <c r="AI14" i="1"/>
  <c r="AK15" i="1"/>
  <c r="AM16" i="1"/>
  <c r="AI18" i="1"/>
  <c r="AK19" i="1"/>
  <c r="AM20" i="1"/>
  <c r="AI22" i="1"/>
  <c r="AK23" i="1"/>
  <c r="AM24" i="1"/>
  <c r="AI26" i="1"/>
  <c r="AK27" i="1"/>
  <c r="AM28" i="1"/>
  <c r="AI30" i="1"/>
  <c r="AK31" i="1"/>
  <c r="AM32" i="1"/>
  <c r="AI34" i="1"/>
  <c r="AK35" i="1"/>
  <c r="AM36" i="1"/>
  <c r="AH26" i="1"/>
  <c r="AL7" i="1"/>
  <c r="AH9" i="1"/>
  <c r="AJ10" i="1"/>
  <c r="AL11" i="1"/>
  <c r="AH13" i="1"/>
  <c r="AJ14" i="1"/>
  <c r="AL15" i="1"/>
  <c r="AH17" i="1"/>
  <c r="AJ18" i="1"/>
  <c r="AL19" i="1"/>
  <c r="AH21" i="1"/>
  <c r="AJ22" i="1"/>
  <c r="AL23" i="1"/>
  <c r="AH25" i="1"/>
  <c r="AJ26" i="1"/>
  <c r="AL27" i="1"/>
  <c r="AH29" i="1"/>
  <c r="AJ30" i="1"/>
  <c r="AL31" i="1"/>
  <c r="AH33" i="1"/>
  <c r="AJ34" i="1"/>
  <c r="AL35" i="1"/>
  <c r="AH10" i="1"/>
  <c r="AM7" i="1"/>
  <c r="AI9" i="1"/>
  <c r="AK10" i="1"/>
  <c r="AM11" i="1"/>
  <c r="AI13" i="1"/>
  <c r="AK14" i="1"/>
  <c r="AM15" i="1"/>
  <c r="AI17" i="1"/>
  <c r="AK18" i="1"/>
  <c r="AM19" i="1"/>
  <c r="AI21" i="1"/>
  <c r="AK22" i="1"/>
  <c r="AM23" i="1"/>
  <c r="AI25" i="1"/>
  <c r="AK26" i="1"/>
  <c r="AM27" i="1"/>
  <c r="AI29" i="1"/>
  <c r="AK30" i="1"/>
  <c r="AM31" i="1"/>
  <c r="AI33" i="1"/>
  <c r="AK34" i="1"/>
  <c r="AM35" i="1"/>
  <c r="AH22" i="1"/>
  <c r="AH8" i="1"/>
  <c r="AL10" i="1"/>
  <c r="AJ13" i="1"/>
  <c r="AL14" i="1"/>
  <c r="AH16" i="1"/>
  <c r="AJ17" i="1"/>
  <c r="AL18" i="1"/>
  <c r="AH20" i="1"/>
  <c r="AJ21" i="1"/>
  <c r="AL22" i="1"/>
  <c r="AH24" i="1"/>
  <c r="AJ25" i="1"/>
  <c r="AL26" i="1"/>
  <c r="AH28" i="1"/>
  <c r="AJ29" i="1"/>
  <c r="AL30" i="1"/>
  <c r="AH32" i="1"/>
  <c r="AJ33" i="1"/>
  <c r="AL34" i="1"/>
  <c r="AH36" i="1"/>
  <c r="AH18" i="1"/>
  <c r="AH34" i="1"/>
  <c r="AJ9" i="1"/>
  <c r="AK9" i="1"/>
  <c r="AK13" i="1"/>
  <c r="AI16" i="1"/>
  <c r="AI20" i="1"/>
  <c r="AK21" i="1"/>
  <c r="AM22" i="1"/>
  <c r="AI24" i="1"/>
  <c r="AK25" i="1"/>
  <c r="AI28" i="1"/>
  <c r="AK29" i="1"/>
  <c r="AI32" i="1"/>
  <c r="AK33" i="1"/>
  <c r="AM34" i="1"/>
  <c r="AI36" i="1"/>
  <c r="AH30" i="1"/>
  <c r="AM10" i="1"/>
  <c r="AK17" i="1"/>
  <c r="AM26" i="1"/>
  <c r="AH7" i="1"/>
  <c r="AJ8" i="1"/>
  <c r="AL9" i="1"/>
  <c r="AH11" i="1"/>
  <c r="AJ12" i="1"/>
  <c r="AL13" i="1"/>
  <c r="AH15" i="1"/>
  <c r="AJ16" i="1"/>
  <c r="AL17" i="1"/>
  <c r="AH19" i="1"/>
  <c r="AJ20" i="1"/>
  <c r="AL21" i="1"/>
  <c r="AH23" i="1"/>
  <c r="AJ24" i="1"/>
  <c r="AL25" i="1"/>
  <c r="AH27" i="1"/>
  <c r="AJ28" i="1"/>
  <c r="AL29" i="1"/>
  <c r="AH31" i="1"/>
  <c r="AJ32" i="1"/>
  <c r="AH35" i="1"/>
  <c r="AI8" i="1"/>
  <c r="AI12" i="1"/>
  <c r="AM14" i="1"/>
  <c r="AM18" i="1"/>
  <c r="AM30" i="1"/>
  <c r="AI7" i="1"/>
  <c r="AK8" i="1"/>
  <c r="AM9" i="1"/>
  <c r="AI11" i="1"/>
  <c r="AK12" i="1"/>
  <c r="AM13" i="1"/>
  <c r="AI15" i="1"/>
  <c r="AK16" i="1"/>
  <c r="AM17" i="1"/>
  <c r="AI19" i="1"/>
  <c r="AK20" i="1"/>
  <c r="AM21" i="1"/>
  <c r="AI23" i="1"/>
  <c r="AK24" i="1"/>
  <c r="AM25" i="1"/>
  <c r="AI27" i="1"/>
  <c r="AK28" i="1"/>
  <c r="AM29" i="1"/>
  <c r="AI31" i="1"/>
  <c r="AK32" i="1"/>
  <c r="AH10" i="15"/>
  <c r="AM20" i="15"/>
  <c r="AI22" i="15"/>
  <c r="AK23" i="15"/>
  <c r="AM24" i="15"/>
  <c r="AI26" i="15"/>
  <c r="AK27" i="15"/>
  <c r="AM28" i="15"/>
  <c r="AI30" i="15"/>
  <c r="AK31" i="15"/>
  <c r="AM32" i="15"/>
  <c r="AI34" i="15"/>
  <c r="AK35" i="15"/>
  <c r="AM36" i="15"/>
  <c r="AH26" i="15"/>
  <c r="AM12" i="15"/>
  <c r="AM16" i="15"/>
  <c r="AL7" i="15"/>
  <c r="AH9" i="15"/>
  <c r="AJ10" i="15"/>
  <c r="AL11" i="15"/>
  <c r="AH13" i="15"/>
  <c r="AJ14" i="15"/>
  <c r="AL15" i="15"/>
  <c r="AH17" i="15"/>
  <c r="AJ18" i="15"/>
  <c r="AL19" i="15"/>
  <c r="AH21" i="15"/>
  <c r="AJ22" i="15"/>
  <c r="AL23" i="15"/>
  <c r="AH25" i="15"/>
  <c r="AJ26" i="15"/>
  <c r="AL27" i="15"/>
  <c r="AH29" i="15"/>
  <c r="AJ30" i="15"/>
  <c r="AL31" i="15"/>
  <c r="AH33" i="15"/>
  <c r="AJ34" i="15"/>
  <c r="AL35" i="15"/>
  <c r="AH14" i="15"/>
  <c r="AH22" i="15"/>
  <c r="AH30" i="15"/>
  <c r="AI18" i="15"/>
  <c r="AM7" i="15"/>
  <c r="AI9" i="15"/>
  <c r="AK10" i="15"/>
  <c r="AM11" i="15"/>
  <c r="AI13" i="15"/>
  <c r="AK14" i="15"/>
  <c r="AM15" i="15"/>
  <c r="AI17" i="15"/>
  <c r="AK18" i="15"/>
  <c r="AM19" i="15"/>
  <c r="AI21" i="15"/>
  <c r="AK22" i="15"/>
  <c r="AM23" i="15"/>
  <c r="AI25" i="15"/>
  <c r="AK26" i="15"/>
  <c r="AM27" i="15"/>
  <c r="AI29" i="15"/>
  <c r="AK30" i="15"/>
  <c r="AM31" i="15"/>
  <c r="AI33" i="15"/>
  <c r="AK34" i="15"/>
  <c r="AM35" i="15"/>
  <c r="AH18" i="15"/>
  <c r="AH34" i="15"/>
  <c r="AM8" i="15"/>
  <c r="AI10" i="15"/>
  <c r="AI14" i="15"/>
  <c r="AH8" i="15"/>
  <c r="AJ9" i="15"/>
  <c r="AL10" i="15"/>
  <c r="AH12" i="15"/>
  <c r="AJ13" i="15"/>
  <c r="AL14" i="15"/>
  <c r="AH16" i="15"/>
  <c r="AJ17" i="15"/>
  <c r="AL18" i="15"/>
  <c r="AH20" i="15"/>
  <c r="AJ21" i="15"/>
  <c r="AL22" i="15"/>
  <c r="AH24" i="15"/>
  <c r="AJ25" i="15"/>
  <c r="AL26" i="15"/>
  <c r="AH28" i="15"/>
  <c r="AJ29" i="15"/>
  <c r="AL30" i="15"/>
  <c r="AH32" i="15"/>
  <c r="AJ33" i="15"/>
  <c r="AL34" i="15"/>
  <c r="AH36" i="15"/>
  <c r="AM14" i="15"/>
  <c r="AM18" i="15"/>
  <c r="AM22" i="15"/>
  <c r="AI28" i="15"/>
  <c r="AM34" i="15"/>
  <c r="AI36" i="15"/>
  <c r="AH7" i="15"/>
  <c r="AJ8" i="15"/>
  <c r="AL9" i="15"/>
  <c r="AH11" i="15"/>
  <c r="AJ12" i="15"/>
  <c r="AL13" i="15"/>
  <c r="AH15" i="15"/>
  <c r="AJ16" i="15"/>
  <c r="AL17" i="15"/>
  <c r="AH19" i="15"/>
  <c r="AJ20" i="15"/>
  <c r="AL21" i="15"/>
  <c r="AH23" i="15"/>
  <c r="AJ24" i="15"/>
  <c r="AL25" i="15"/>
  <c r="AH27" i="15"/>
  <c r="AJ28" i="15"/>
  <c r="AL29" i="15"/>
  <c r="AH31" i="15"/>
  <c r="AJ32" i="15"/>
  <c r="AM10" i="15"/>
  <c r="AM26" i="15"/>
  <c r="AM30" i="15"/>
  <c r="AI32" i="15"/>
  <c r="AI7" i="15"/>
  <c r="AK8" i="15"/>
  <c r="AM9" i="15"/>
  <c r="AI11" i="15"/>
  <c r="AK12" i="15"/>
  <c r="AM13" i="15"/>
  <c r="AI15" i="15"/>
  <c r="AK16" i="15"/>
  <c r="AM17" i="15"/>
  <c r="AI19" i="15"/>
  <c r="AK20" i="15"/>
  <c r="AM21" i="15"/>
  <c r="AI23" i="15"/>
  <c r="AK24" i="15"/>
  <c r="AM25" i="15"/>
  <c r="AI27" i="15"/>
  <c r="AK28" i="15"/>
  <c r="AM29" i="15"/>
  <c r="AI31" i="15"/>
  <c r="AK32" i="15"/>
  <c r="AH10" i="14"/>
  <c r="AK7" i="14"/>
  <c r="AM8" i="14"/>
  <c r="AI10" i="14"/>
  <c r="AK11" i="14"/>
  <c r="AM12" i="14"/>
  <c r="AI14" i="14"/>
  <c r="AK15" i="14"/>
  <c r="AM16" i="14"/>
  <c r="AI18" i="14"/>
  <c r="AK19" i="14"/>
  <c r="AM20" i="14"/>
  <c r="AI22" i="14"/>
  <c r="AK23" i="14"/>
  <c r="AM24" i="14"/>
  <c r="AI26" i="14"/>
  <c r="AK27" i="14"/>
  <c r="AM28" i="14"/>
  <c r="AI30" i="14"/>
  <c r="AK31" i="14"/>
  <c r="AM32" i="14"/>
  <c r="AI34" i="14"/>
  <c r="AK35" i="14"/>
  <c r="AM36" i="14"/>
  <c r="AH18" i="14"/>
  <c r="AH29" i="14"/>
  <c r="AJ30" i="14"/>
  <c r="AL31" i="14"/>
  <c r="AH33" i="14"/>
  <c r="AJ34" i="14"/>
  <c r="AL35" i="14"/>
  <c r="AH30" i="14"/>
  <c r="AJ14" i="14"/>
  <c r="AH21" i="14"/>
  <c r="AH25" i="14"/>
  <c r="AJ26" i="14"/>
  <c r="AM7" i="14"/>
  <c r="AI9" i="14"/>
  <c r="AK10" i="14"/>
  <c r="AM11" i="14"/>
  <c r="AI13" i="14"/>
  <c r="AK14" i="14"/>
  <c r="AM15" i="14"/>
  <c r="AI17" i="14"/>
  <c r="AK18" i="14"/>
  <c r="AM19" i="14"/>
  <c r="AI21" i="14"/>
  <c r="AK22" i="14"/>
  <c r="AM23" i="14"/>
  <c r="AI25" i="14"/>
  <c r="AK26" i="14"/>
  <c r="AM27" i="14"/>
  <c r="AI29" i="14"/>
  <c r="AK30" i="14"/>
  <c r="AM31" i="14"/>
  <c r="AI33" i="14"/>
  <c r="AK34" i="14"/>
  <c r="AM35" i="14"/>
  <c r="AH14" i="14"/>
  <c r="AH26" i="14"/>
  <c r="AH9" i="14"/>
  <c r="AH17" i="14"/>
  <c r="AJ18" i="14"/>
  <c r="AJ22" i="14"/>
  <c r="AH8" i="14"/>
  <c r="AJ9" i="14"/>
  <c r="AL10" i="14"/>
  <c r="AH12" i="14"/>
  <c r="AJ13" i="14"/>
  <c r="AL14" i="14"/>
  <c r="AH16" i="14"/>
  <c r="AJ17" i="14"/>
  <c r="AL18" i="14"/>
  <c r="AH20" i="14"/>
  <c r="AJ21" i="14"/>
  <c r="AL22" i="14"/>
  <c r="AH24" i="14"/>
  <c r="AJ25" i="14"/>
  <c r="AL26" i="14"/>
  <c r="AH28" i="14"/>
  <c r="AJ29" i="14"/>
  <c r="AL30" i="14"/>
  <c r="AH32" i="14"/>
  <c r="AJ33" i="14"/>
  <c r="AL34" i="14"/>
  <c r="AH36" i="14"/>
  <c r="AH22" i="14"/>
  <c r="AH34" i="14"/>
  <c r="AJ10" i="14"/>
  <c r="AH13" i="14"/>
  <c r="AI8" i="14"/>
  <c r="AK9" i="14"/>
  <c r="AM10" i="14"/>
  <c r="AI12" i="14"/>
  <c r="AK13" i="14"/>
  <c r="AM14" i="14"/>
  <c r="AI16" i="14"/>
  <c r="AK17" i="14"/>
  <c r="AM18" i="14"/>
  <c r="AI20" i="14"/>
  <c r="AK21" i="14"/>
  <c r="AM22" i="14"/>
  <c r="AI24" i="14"/>
  <c r="AK25" i="14"/>
  <c r="AM26" i="14"/>
  <c r="AI28" i="14"/>
  <c r="AK29" i="14"/>
  <c r="AM30" i="14"/>
  <c r="AI32" i="14"/>
  <c r="AK33" i="14"/>
  <c r="AM34" i="14"/>
  <c r="AI36" i="14"/>
  <c r="AH11" i="14"/>
  <c r="AH15" i="14"/>
  <c r="AH19" i="14"/>
  <c r="AJ20" i="14"/>
  <c r="AH31" i="14"/>
  <c r="AJ32" i="14"/>
  <c r="AH35" i="14"/>
  <c r="AJ36" i="14"/>
  <c r="AH23" i="14"/>
  <c r="AJ24" i="14"/>
  <c r="AI7" i="14"/>
  <c r="AK8" i="14"/>
  <c r="AM9" i="14"/>
  <c r="AI11" i="14"/>
  <c r="AK12" i="14"/>
  <c r="AM13" i="14"/>
  <c r="AI15" i="14"/>
  <c r="AK16" i="14"/>
  <c r="AM17" i="14"/>
  <c r="AI19" i="14"/>
  <c r="AK20" i="14"/>
  <c r="AM21" i="14"/>
  <c r="AI23" i="14"/>
  <c r="AK24" i="14"/>
  <c r="AM25" i="14"/>
  <c r="AI27" i="14"/>
  <c r="AK28" i="14"/>
  <c r="AM29" i="14"/>
  <c r="AI31" i="14"/>
  <c r="AK32" i="14"/>
  <c r="AH22" i="13"/>
  <c r="AI18" i="13"/>
  <c r="AK19" i="13"/>
  <c r="AM20" i="13"/>
  <c r="AI22" i="13"/>
  <c r="AK23" i="13"/>
  <c r="AM24" i="13"/>
  <c r="AI26" i="13"/>
  <c r="AK27" i="13"/>
  <c r="AM28" i="13"/>
  <c r="AI30" i="13"/>
  <c r="AK31" i="13"/>
  <c r="AM32" i="13"/>
  <c r="AI34" i="13"/>
  <c r="AK35" i="13"/>
  <c r="AM36" i="13"/>
  <c r="AH13" i="13"/>
  <c r="AJ14" i="13"/>
  <c r="AH10" i="13"/>
  <c r="AH26" i="13"/>
  <c r="AH29" i="13"/>
  <c r="AM7" i="13"/>
  <c r="AI9" i="13"/>
  <c r="AK10" i="13"/>
  <c r="AM11" i="13"/>
  <c r="AI13" i="13"/>
  <c r="AK14" i="13"/>
  <c r="AM15" i="13"/>
  <c r="AI17" i="13"/>
  <c r="AK18" i="13"/>
  <c r="AM19" i="13"/>
  <c r="AI21" i="13"/>
  <c r="AK22" i="13"/>
  <c r="AM23" i="13"/>
  <c r="AI25" i="13"/>
  <c r="AK26" i="13"/>
  <c r="AM27" i="13"/>
  <c r="AI29" i="13"/>
  <c r="AK30" i="13"/>
  <c r="AM31" i="13"/>
  <c r="AI33" i="13"/>
  <c r="AK34" i="13"/>
  <c r="AM35" i="13"/>
  <c r="AH18" i="13"/>
  <c r="AH34" i="13"/>
  <c r="AJ10" i="13"/>
  <c r="AH21" i="13"/>
  <c r="AH25" i="13"/>
  <c r="AJ30" i="13"/>
  <c r="AH8" i="13"/>
  <c r="AJ9" i="13"/>
  <c r="AL10" i="13"/>
  <c r="AH12" i="13"/>
  <c r="AJ13" i="13"/>
  <c r="AL14" i="13"/>
  <c r="AH16" i="13"/>
  <c r="AJ17" i="13"/>
  <c r="AL18" i="13"/>
  <c r="AH20" i="13"/>
  <c r="AJ21" i="13"/>
  <c r="AL22" i="13"/>
  <c r="AH24" i="13"/>
  <c r="AJ25" i="13"/>
  <c r="AL26" i="13"/>
  <c r="AH28" i="13"/>
  <c r="AJ29" i="13"/>
  <c r="AL30" i="13"/>
  <c r="AH32" i="13"/>
  <c r="AJ33" i="13"/>
  <c r="AL34" i="13"/>
  <c r="AH36" i="13"/>
  <c r="AH14" i="13"/>
  <c r="AH30" i="13"/>
  <c r="AI14" i="13"/>
  <c r="AH9" i="13"/>
  <c r="AI8" i="13"/>
  <c r="AK9" i="13"/>
  <c r="AM10" i="13"/>
  <c r="AI12" i="13"/>
  <c r="AK13" i="13"/>
  <c r="AM14" i="13"/>
  <c r="AI16" i="13"/>
  <c r="AK17" i="13"/>
  <c r="AM18" i="13"/>
  <c r="AI20" i="13"/>
  <c r="AK21" i="13"/>
  <c r="AM22" i="13"/>
  <c r="AI24" i="13"/>
  <c r="AK25" i="13"/>
  <c r="AM26" i="13"/>
  <c r="AI28" i="13"/>
  <c r="AK29" i="13"/>
  <c r="AM30" i="13"/>
  <c r="AI32" i="13"/>
  <c r="AK33" i="13"/>
  <c r="AM34" i="13"/>
  <c r="AI36" i="13"/>
  <c r="AH17" i="13"/>
  <c r="AJ18" i="13"/>
  <c r="AJ22" i="13"/>
  <c r="AJ26" i="13"/>
  <c r="AH33" i="13"/>
  <c r="AH7" i="13"/>
  <c r="AJ8" i="13"/>
  <c r="AL9" i="13"/>
  <c r="AH11" i="13"/>
  <c r="AJ12" i="13"/>
  <c r="AL13" i="13"/>
  <c r="AH15" i="13"/>
  <c r="AJ16" i="13"/>
  <c r="AL17" i="13"/>
  <c r="AH19" i="13"/>
  <c r="AJ20" i="13"/>
  <c r="AL21" i="13"/>
  <c r="AH23" i="13"/>
  <c r="AJ24" i="13"/>
  <c r="AL25" i="13"/>
  <c r="AH27" i="13"/>
  <c r="AJ28" i="13"/>
  <c r="AL29" i="13"/>
  <c r="AH31" i="13"/>
  <c r="AJ32" i="13"/>
  <c r="AJ36" i="13"/>
  <c r="AI10" i="13"/>
  <c r="AI7" i="13"/>
  <c r="AK8" i="13"/>
  <c r="AM9" i="13"/>
  <c r="AI11" i="13"/>
  <c r="AK12" i="13"/>
  <c r="AM13" i="13"/>
  <c r="AI15" i="13"/>
  <c r="AK16" i="13"/>
  <c r="AM17" i="13"/>
  <c r="AI19" i="13"/>
  <c r="AK20" i="13"/>
  <c r="AM21" i="13"/>
  <c r="AI23" i="13"/>
  <c r="AK24" i="13"/>
  <c r="AM25" i="13"/>
  <c r="AI27" i="13"/>
  <c r="AK28" i="13"/>
  <c r="AM29" i="13"/>
  <c r="AI31" i="13"/>
  <c r="AK32" i="13"/>
  <c r="AH22" i="12"/>
  <c r="AH18" i="12"/>
  <c r="AI22" i="12"/>
  <c r="AL7" i="12"/>
  <c r="AH9" i="12"/>
  <c r="AJ10" i="12"/>
  <c r="AL11" i="12"/>
  <c r="AH13" i="12"/>
  <c r="AJ14" i="12"/>
  <c r="AL15" i="12"/>
  <c r="AH17" i="12"/>
  <c r="AJ18" i="12"/>
  <c r="AL19" i="12"/>
  <c r="AH21" i="12"/>
  <c r="AJ22" i="12"/>
  <c r="AL23" i="12"/>
  <c r="AH25" i="12"/>
  <c r="AJ26" i="12"/>
  <c r="AL27" i="12"/>
  <c r="AH29" i="12"/>
  <c r="AJ30" i="12"/>
  <c r="AL31" i="12"/>
  <c r="AH33" i="12"/>
  <c r="AJ34" i="12"/>
  <c r="AL35" i="12"/>
  <c r="AI14" i="12"/>
  <c r="AI18" i="12"/>
  <c r="AM7" i="12"/>
  <c r="AI9" i="12"/>
  <c r="AK10" i="12"/>
  <c r="AM11" i="12"/>
  <c r="AI13" i="12"/>
  <c r="AK14" i="12"/>
  <c r="AM15" i="12"/>
  <c r="AI17" i="12"/>
  <c r="AK18" i="12"/>
  <c r="AM19" i="12"/>
  <c r="AI21" i="12"/>
  <c r="AK22" i="12"/>
  <c r="AM23" i="12"/>
  <c r="AI25" i="12"/>
  <c r="AK26" i="12"/>
  <c r="AM27" i="12"/>
  <c r="AI29" i="12"/>
  <c r="AK30" i="12"/>
  <c r="AM31" i="12"/>
  <c r="AI33" i="12"/>
  <c r="AK34" i="12"/>
  <c r="AM35" i="12"/>
  <c r="AH14" i="12"/>
  <c r="AH34" i="12"/>
  <c r="AH8" i="12"/>
  <c r="AJ9" i="12"/>
  <c r="AL10" i="12"/>
  <c r="AH12" i="12"/>
  <c r="AJ13" i="12"/>
  <c r="AL14" i="12"/>
  <c r="AH16" i="12"/>
  <c r="AJ17" i="12"/>
  <c r="AL18" i="12"/>
  <c r="AH20" i="12"/>
  <c r="AJ21" i="12"/>
  <c r="AL22" i="12"/>
  <c r="AH24" i="12"/>
  <c r="AJ25" i="12"/>
  <c r="AL26" i="12"/>
  <c r="AH28" i="12"/>
  <c r="AJ29" i="12"/>
  <c r="AL30" i="12"/>
  <c r="AH32" i="12"/>
  <c r="AJ33" i="12"/>
  <c r="AL34" i="12"/>
  <c r="AH36" i="12"/>
  <c r="AH26" i="12"/>
  <c r="AI10" i="12"/>
  <c r="AI34" i="12"/>
  <c r="AI8" i="12"/>
  <c r="AK9" i="12"/>
  <c r="AM10" i="12"/>
  <c r="AI12" i="12"/>
  <c r="AK13" i="12"/>
  <c r="AM14" i="12"/>
  <c r="AI16" i="12"/>
  <c r="AK17" i="12"/>
  <c r="AM18" i="12"/>
  <c r="AI20" i="12"/>
  <c r="AK21" i="12"/>
  <c r="AM22" i="12"/>
  <c r="AI24" i="12"/>
  <c r="AK25" i="12"/>
  <c r="AM26" i="12"/>
  <c r="AI28" i="12"/>
  <c r="AK29" i="12"/>
  <c r="AM30" i="12"/>
  <c r="AI32" i="12"/>
  <c r="AK33" i="12"/>
  <c r="AM34" i="12"/>
  <c r="AI36" i="12"/>
  <c r="AH10" i="12"/>
  <c r="AH7" i="12"/>
  <c r="AJ8" i="12"/>
  <c r="AL9" i="12"/>
  <c r="AH11" i="12"/>
  <c r="AJ12" i="12"/>
  <c r="AL13" i="12"/>
  <c r="AH15" i="12"/>
  <c r="AJ16" i="12"/>
  <c r="AL17" i="12"/>
  <c r="AH19" i="12"/>
  <c r="AJ20" i="12"/>
  <c r="AL21" i="12"/>
  <c r="AH23" i="12"/>
  <c r="AJ24" i="12"/>
  <c r="AL25" i="12"/>
  <c r="AH27" i="12"/>
  <c r="AJ28" i="12"/>
  <c r="AL29" i="12"/>
  <c r="AH31" i="12"/>
  <c r="AJ32" i="12"/>
  <c r="AH35" i="12"/>
  <c r="AI26" i="12"/>
  <c r="AI30" i="12"/>
  <c r="AI7" i="12"/>
  <c r="AK8" i="12"/>
  <c r="AM9" i="12"/>
  <c r="AI11" i="12"/>
  <c r="AK12" i="12"/>
  <c r="AM13" i="12"/>
  <c r="AI15" i="12"/>
  <c r="AK16" i="12"/>
  <c r="AM17" i="12"/>
  <c r="AI19" i="12"/>
  <c r="AK20" i="12"/>
  <c r="AM21" i="12"/>
  <c r="AI23" i="12"/>
  <c r="AK24" i="12"/>
  <c r="AM25" i="12"/>
  <c r="AI27" i="12"/>
  <c r="AK28" i="12"/>
  <c r="AM29" i="12"/>
  <c r="AI31" i="12"/>
  <c r="AK32" i="12"/>
  <c r="AJ7" i="11"/>
  <c r="AL8" i="11"/>
  <c r="AH10" i="11"/>
  <c r="AJ11" i="11"/>
  <c r="AL12" i="11"/>
  <c r="AH14" i="11"/>
  <c r="AJ15" i="11"/>
  <c r="AL16" i="11"/>
  <c r="AH18" i="11"/>
  <c r="AJ19" i="11"/>
  <c r="AL20" i="11"/>
  <c r="AH22" i="11"/>
  <c r="AJ23" i="11"/>
  <c r="AL24" i="11"/>
  <c r="AH26" i="11"/>
  <c r="AJ27" i="11"/>
  <c r="AL28" i="11"/>
  <c r="AH30" i="11"/>
  <c r="AJ31" i="11"/>
  <c r="AL32" i="11"/>
  <c r="AH34" i="11"/>
  <c r="AJ35" i="11"/>
  <c r="AL36" i="11"/>
  <c r="AK7" i="11"/>
  <c r="AM8" i="11"/>
  <c r="AI10" i="11"/>
  <c r="AK11" i="11"/>
  <c r="AM12" i="11"/>
  <c r="AI14" i="11"/>
  <c r="AK15" i="11"/>
  <c r="AM16" i="11"/>
  <c r="AI18" i="11"/>
  <c r="AK19" i="11"/>
  <c r="AM20" i="11"/>
  <c r="AI22" i="11"/>
  <c r="AK23" i="11"/>
  <c r="AM24" i="11"/>
  <c r="AI26" i="11"/>
  <c r="AK27" i="11"/>
  <c r="AM28" i="11"/>
  <c r="AI30" i="11"/>
  <c r="AK31" i="11"/>
  <c r="AM32" i="11"/>
  <c r="AI34" i="11"/>
  <c r="AK35" i="11"/>
  <c r="AM36" i="11"/>
  <c r="AL7" i="11"/>
  <c r="AH9" i="11"/>
  <c r="AJ10" i="11"/>
  <c r="AL11" i="11"/>
  <c r="AH13" i="11"/>
  <c r="AJ14" i="11"/>
  <c r="AL15" i="11"/>
  <c r="AH17" i="11"/>
  <c r="AJ18" i="11"/>
  <c r="AL19" i="11"/>
  <c r="AH21" i="11"/>
  <c r="AJ22" i="11"/>
  <c r="AL23" i="11"/>
  <c r="AH25" i="11"/>
  <c r="AJ26" i="11"/>
  <c r="AL27" i="11"/>
  <c r="AH29" i="11"/>
  <c r="AJ30" i="11"/>
  <c r="AL31" i="11"/>
  <c r="AH33" i="11"/>
  <c r="AJ34" i="11"/>
  <c r="AL35" i="11"/>
  <c r="AM7" i="11"/>
  <c r="AI9" i="11"/>
  <c r="AK10" i="11"/>
  <c r="AM11" i="11"/>
  <c r="AI13" i="11"/>
  <c r="AK14" i="11"/>
  <c r="AM15" i="11"/>
  <c r="AI17" i="11"/>
  <c r="AK18" i="11"/>
  <c r="AM19" i="11"/>
  <c r="AI21" i="11"/>
  <c r="AK22" i="11"/>
  <c r="AM23" i="11"/>
  <c r="AI25" i="11"/>
  <c r="AK26" i="11"/>
  <c r="AM27" i="11"/>
  <c r="AI29" i="11"/>
  <c r="AK30" i="11"/>
  <c r="AM31" i="11"/>
  <c r="AI33" i="11"/>
  <c r="AK34" i="11"/>
  <c r="AM35" i="11"/>
  <c r="AH8" i="11"/>
  <c r="AJ9" i="11"/>
  <c r="AL10" i="11"/>
  <c r="AH12" i="11"/>
  <c r="AJ13" i="11"/>
  <c r="AL14" i="11"/>
  <c r="AH16" i="11"/>
  <c r="AJ17" i="11"/>
  <c r="AL18" i="11"/>
  <c r="AH20" i="11"/>
  <c r="AJ21" i="11"/>
  <c r="AL22" i="11"/>
  <c r="AH24" i="11"/>
  <c r="AJ25" i="11"/>
  <c r="AL26" i="11"/>
  <c r="AH28" i="11"/>
  <c r="AJ29" i="11"/>
  <c r="AL30" i="11"/>
  <c r="AH32" i="11"/>
  <c r="AJ33" i="11"/>
  <c r="AL34" i="11"/>
  <c r="AH36" i="11"/>
  <c r="AI8" i="11"/>
  <c r="AK9" i="11"/>
  <c r="AM10" i="11"/>
  <c r="AI12" i="11"/>
  <c r="AK13" i="11"/>
  <c r="AM14" i="11"/>
  <c r="AI16" i="11"/>
  <c r="AK17" i="11"/>
  <c r="AM18" i="11"/>
  <c r="AI20" i="11"/>
  <c r="AK21" i="11"/>
  <c r="AM22" i="11"/>
  <c r="AI24" i="11"/>
  <c r="AK25" i="11"/>
  <c r="AM26" i="11"/>
  <c r="AI28" i="11"/>
  <c r="AK29" i="11"/>
  <c r="AM30" i="11"/>
  <c r="AI32" i="11"/>
  <c r="AK33" i="11"/>
  <c r="AM34" i="11"/>
  <c r="AI36" i="11"/>
  <c r="AH7" i="11"/>
  <c r="AJ8" i="11"/>
  <c r="AL9" i="11"/>
  <c r="AH11" i="11"/>
  <c r="AJ12" i="11"/>
  <c r="AL13" i="11"/>
  <c r="AH15" i="11"/>
  <c r="AJ16" i="11"/>
  <c r="AL17" i="11"/>
  <c r="AH19" i="11"/>
  <c r="AJ20" i="11"/>
  <c r="AL21" i="11"/>
  <c r="AH23" i="11"/>
  <c r="AJ24" i="11"/>
  <c r="AL25" i="11"/>
  <c r="AH27" i="11"/>
  <c r="AJ28" i="11"/>
  <c r="AL29" i="11"/>
  <c r="AH31" i="11"/>
  <c r="AJ32" i="11"/>
  <c r="AI7" i="11"/>
  <c r="AK8" i="11"/>
  <c r="AM9" i="11"/>
  <c r="AI11" i="11"/>
  <c r="AK12" i="11"/>
  <c r="AM13" i="11"/>
  <c r="AI15" i="11"/>
  <c r="AK16" i="11"/>
  <c r="AM17" i="11"/>
  <c r="AI19" i="11"/>
  <c r="AK20" i="11"/>
  <c r="AM21" i="11"/>
  <c r="AI23" i="11"/>
  <c r="AK24" i="11"/>
  <c r="AM25" i="11"/>
  <c r="AI27" i="11"/>
  <c r="AK28" i="11"/>
  <c r="AM29" i="11"/>
  <c r="AI31" i="11"/>
  <c r="AK32" i="11"/>
  <c r="AK7" i="10"/>
  <c r="AM8" i="10"/>
  <c r="AI10" i="10"/>
  <c r="AK11" i="10"/>
  <c r="AM12" i="10"/>
  <c r="AI14" i="10"/>
  <c r="AK15" i="10"/>
  <c r="AM16" i="10"/>
  <c r="AI18" i="10"/>
  <c r="AK19" i="10"/>
  <c r="AM20" i="10"/>
  <c r="AI22" i="10"/>
  <c r="AK23" i="10"/>
  <c r="AM24" i="10"/>
  <c r="AI26" i="10"/>
  <c r="AK27" i="10"/>
  <c r="AM28" i="10"/>
  <c r="AI30" i="10"/>
  <c r="AK31" i="10"/>
  <c r="AM32" i="10"/>
  <c r="AI34" i="10"/>
  <c r="AK35" i="10"/>
  <c r="AM36" i="10"/>
  <c r="AL7" i="10"/>
  <c r="AH9" i="10"/>
  <c r="AJ10" i="10"/>
  <c r="AL11" i="10"/>
  <c r="AH13" i="10"/>
  <c r="AJ14" i="10"/>
  <c r="AL15" i="10"/>
  <c r="AH17" i="10"/>
  <c r="AJ18" i="10"/>
  <c r="AL19" i="10"/>
  <c r="AH21" i="10"/>
  <c r="AJ22" i="10"/>
  <c r="AL23" i="10"/>
  <c r="AH25" i="10"/>
  <c r="AJ26" i="10"/>
  <c r="AL27" i="10"/>
  <c r="AH29" i="10"/>
  <c r="AJ30" i="10"/>
  <c r="AL31" i="10"/>
  <c r="AH33" i="10"/>
  <c r="AJ34" i="10"/>
  <c r="AL35" i="10"/>
  <c r="AM7" i="10"/>
  <c r="AI9" i="10"/>
  <c r="AK10" i="10"/>
  <c r="AM11" i="10"/>
  <c r="AI13" i="10"/>
  <c r="AK14" i="10"/>
  <c r="AM15" i="10"/>
  <c r="AI17" i="10"/>
  <c r="AK18" i="10"/>
  <c r="AM19" i="10"/>
  <c r="AI21" i="10"/>
  <c r="AK22" i="10"/>
  <c r="AM23" i="10"/>
  <c r="AI25" i="10"/>
  <c r="AK26" i="10"/>
  <c r="AM27" i="10"/>
  <c r="AI29" i="10"/>
  <c r="AK30" i="10"/>
  <c r="AM31" i="10"/>
  <c r="AI33" i="10"/>
  <c r="AK34" i="10"/>
  <c r="AM35" i="10"/>
  <c r="AH8" i="10"/>
  <c r="AJ9" i="10"/>
  <c r="AL10" i="10"/>
  <c r="AH12" i="10"/>
  <c r="AJ13" i="10"/>
  <c r="AL14" i="10"/>
  <c r="AH16" i="10"/>
  <c r="AJ17" i="10"/>
  <c r="AL18" i="10"/>
  <c r="AH20" i="10"/>
  <c r="AJ21" i="10"/>
  <c r="AL22" i="10"/>
  <c r="AH24" i="10"/>
  <c r="AJ25" i="10"/>
  <c r="AL26" i="10"/>
  <c r="AH28" i="10"/>
  <c r="AJ29" i="10"/>
  <c r="AL30" i="10"/>
  <c r="AH32" i="10"/>
  <c r="AJ33" i="10"/>
  <c r="AL34" i="10"/>
  <c r="AH36" i="10"/>
  <c r="AI8" i="10"/>
  <c r="AK9" i="10"/>
  <c r="AM10" i="10"/>
  <c r="AI12" i="10"/>
  <c r="AK13" i="10"/>
  <c r="AM14" i="10"/>
  <c r="AI16" i="10"/>
  <c r="AK17" i="10"/>
  <c r="AM18" i="10"/>
  <c r="AI20" i="10"/>
  <c r="AK21" i="10"/>
  <c r="AM22" i="10"/>
  <c r="AI24" i="10"/>
  <c r="AK25" i="10"/>
  <c r="AM26" i="10"/>
  <c r="AI28" i="10"/>
  <c r="AK29" i="10"/>
  <c r="AM30" i="10"/>
  <c r="AI32" i="10"/>
  <c r="AK33" i="10"/>
  <c r="AM34" i="10"/>
  <c r="AI36" i="10"/>
  <c r="AJ7" i="10"/>
  <c r="AL8" i="10"/>
  <c r="AJ11" i="10"/>
  <c r="AL12" i="10"/>
  <c r="AH14" i="10"/>
  <c r="AJ15" i="10"/>
  <c r="AL16" i="10"/>
  <c r="AH18" i="10"/>
  <c r="AJ19" i="10"/>
  <c r="AL20" i="10"/>
  <c r="AH22" i="10"/>
  <c r="AJ23" i="10"/>
  <c r="AL24" i="10"/>
  <c r="AH26" i="10"/>
  <c r="AJ27" i="10"/>
  <c r="AL28" i="10"/>
  <c r="AH30" i="10"/>
  <c r="AJ31" i="10"/>
  <c r="AL32" i="10"/>
  <c r="AH34" i="10"/>
  <c r="AJ35" i="10"/>
  <c r="AL36" i="10"/>
  <c r="AH7" i="10"/>
  <c r="AJ8" i="10"/>
  <c r="AL9" i="10"/>
  <c r="AH11" i="10"/>
  <c r="AJ12" i="10"/>
  <c r="AL13" i="10"/>
  <c r="AH15" i="10"/>
  <c r="AJ16" i="10"/>
  <c r="AL17" i="10"/>
  <c r="AH19" i="10"/>
  <c r="AJ20" i="10"/>
  <c r="AL21" i="10"/>
  <c r="AH23" i="10"/>
  <c r="AJ24" i="10"/>
  <c r="AL25" i="10"/>
  <c r="AH27" i="10"/>
  <c r="AJ28" i="10"/>
  <c r="AL29" i="10"/>
  <c r="AH31" i="10"/>
  <c r="AJ32" i="10"/>
  <c r="AH35" i="10"/>
  <c r="AI7" i="10"/>
  <c r="AK8" i="10"/>
  <c r="AM9" i="10"/>
  <c r="AI11" i="10"/>
  <c r="AK12" i="10"/>
  <c r="AM13" i="10"/>
  <c r="AI15" i="10"/>
  <c r="AK16" i="10"/>
  <c r="AM17" i="10"/>
  <c r="AI19" i="10"/>
  <c r="AK20" i="10"/>
  <c r="AM21" i="10"/>
  <c r="AI23" i="10"/>
  <c r="AK24" i="10"/>
  <c r="AM25" i="10"/>
  <c r="AI27" i="10"/>
  <c r="AK28" i="10"/>
  <c r="AM29" i="10"/>
  <c r="AI31" i="10"/>
  <c r="AK32" i="10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7" i="9"/>
  <c r="A38" i="8"/>
  <c r="A38" i="7"/>
  <c r="A38" i="6"/>
  <c r="A38" i="5"/>
  <c r="A38" i="1"/>
  <c r="A38" i="15"/>
  <c r="A38" i="14"/>
  <c r="A38" i="13"/>
  <c r="A38" i="12"/>
  <c r="A38" i="11"/>
  <c r="A38" i="10"/>
  <c r="A38" i="9"/>
  <c r="C6" i="8"/>
  <c r="C6" i="7"/>
  <c r="C6" i="6"/>
  <c r="C6" i="5"/>
  <c r="C6" i="1"/>
  <c r="C6" i="15"/>
  <c r="C6" i="14"/>
  <c r="C6" i="13"/>
  <c r="C6" i="12"/>
  <c r="C6" i="11"/>
  <c r="C6" i="10"/>
  <c r="C6" i="9"/>
  <c r="A1" i="9"/>
  <c r="A1" i="10"/>
  <c r="A1" i="11"/>
  <c r="A1" i="12"/>
  <c r="A1" i="13"/>
  <c r="A1" i="14"/>
  <c r="A1" i="15"/>
  <c r="A1" i="1"/>
  <c r="A1" i="5"/>
  <c r="A1" i="6"/>
  <c r="A1" i="7"/>
  <c r="A1" i="8"/>
  <c r="AM6" i="9"/>
  <c r="AL6" i="9"/>
  <c r="AK6" i="9"/>
  <c r="AJ6" i="9"/>
  <c r="AI6" i="9"/>
  <c r="AH6" i="9"/>
  <c r="C4" i="9"/>
  <c r="AL38" i="5" l="1"/>
  <c r="AL38" i="7"/>
  <c r="AK9" i="9"/>
  <c r="AK13" i="9"/>
  <c r="AK17" i="9"/>
  <c r="AK21" i="9"/>
  <c r="AK25" i="9"/>
  <c r="AK29" i="9"/>
  <c r="AK33" i="9"/>
  <c r="AK8" i="9"/>
  <c r="AK12" i="9"/>
  <c r="AK16" i="9"/>
  <c r="AK20" i="9"/>
  <c r="AK24" i="9"/>
  <c r="AK28" i="9"/>
  <c r="AK32" i="9"/>
  <c r="AK36" i="9"/>
  <c r="AK10" i="9"/>
  <c r="AK18" i="9"/>
  <c r="AK26" i="9"/>
  <c r="AK34" i="9"/>
  <c r="AK11" i="9"/>
  <c r="AK15" i="9"/>
  <c r="AK19" i="9"/>
  <c r="AK23" i="9"/>
  <c r="AK27" i="9"/>
  <c r="AK31" i="9"/>
  <c r="AK35" i="9"/>
  <c r="AK14" i="9"/>
  <c r="AK22" i="9"/>
  <c r="AK30" i="9"/>
  <c r="AK7" i="9"/>
  <c r="AL38" i="13"/>
  <c r="AJ38" i="8"/>
  <c r="AK38" i="13"/>
  <c r="AL7" i="9"/>
  <c r="AL10" i="9"/>
  <c r="AL9" i="9"/>
  <c r="AL13" i="9"/>
  <c r="AL17" i="9"/>
  <c r="AL21" i="9"/>
  <c r="AL25" i="9"/>
  <c r="AL29" i="9"/>
  <c r="AL33" i="9"/>
  <c r="AL8" i="9"/>
  <c r="AL12" i="9"/>
  <c r="AL20" i="9"/>
  <c r="AL24" i="9"/>
  <c r="AL32" i="9"/>
  <c r="AL16" i="9"/>
  <c r="AL28" i="9"/>
  <c r="AL36" i="9"/>
  <c r="AL14" i="9"/>
  <c r="AL18" i="9"/>
  <c r="AL11" i="9"/>
  <c r="AL15" i="9"/>
  <c r="AL19" i="9"/>
  <c r="AL27" i="9"/>
  <c r="AL35" i="9"/>
  <c r="AL23" i="9"/>
  <c r="AL31" i="9"/>
  <c r="AL22" i="9"/>
  <c r="G24" i="4" s="1"/>
  <c r="AL34" i="9"/>
  <c r="G36" i="4" s="1"/>
  <c r="AL30" i="9"/>
  <c r="AL26" i="9"/>
  <c r="AJ38" i="13"/>
  <c r="AK38" i="15"/>
  <c r="AJ38" i="15"/>
  <c r="AJ38" i="1"/>
  <c r="AJ38" i="12"/>
  <c r="AI38" i="13"/>
  <c r="AL38" i="14"/>
  <c r="AJ38" i="5"/>
  <c r="AJ38" i="7"/>
  <c r="AH16" i="9"/>
  <c r="AH20" i="9"/>
  <c r="AH24" i="9"/>
  <c r="AH11" i="9"/>
  <c r="C13" i="4" s="1"/>
  <c r="AH15" i="9"/>
  <c r="AH19" i="9"/>
  <c r="AH23" i="9"/>
  <c r="AH27" i="9"/>
  <c r="AH31" i="9"/>
  <c r="AH35" i="9"/>
  <c r="AH18" i="9"/>
  <c r="AH22" i="9"/>
  <c r="AH30" i="9"/>
  <c r="AH7" i="9"/>
  <c r="C9" i="4" s="1"/>
  <c r="AH10" i="9"/>
  <c r="C12" i="4" s="1"/>
  <c r="AH14" i="9"/>
  <c r="AH26" i="9"/>
  <c r="AH34" i="9"/>
  <c r="AH9" i="9"/>
  <c r="C11" i="4" s="1"/>
  <c r="AH17" i="9"/>
  <c r="AH25" i="9"/>
  <c r="AH33" i="9"/>
  <c r="AH8" i="9"/>
  <c r="C10" i="4" s="1"/>
  <c r="AH13" i="9"/>
  <c r="AH21" i="9"/>
  <c r="AH29" i="9"/>
  <c r="AH12" i="9"/>
  <c r="AH36" i="9"/>
  <c r="AH28" i="9"/>
  <c r="AH32" i="9"/>
  <c r="AK38" i="12"/>
  <c r="AH38" i="12"/>
  <c r="AJ38" i="14"/>
  <c r="AI38" i="5"/>
  <c r="AH38" i="5"/>
  <c r="AM10" i="9"/>
  <c r="AM14" i="9"/>
  <c r="AM18" i="9"/>
  <c r="AM22" i="9"/>
  <c r="AM26" i="9"/>
  <c r="AM30" i="9"/>
  <c r="AM34" i="9"/>
  <c r="AM7" i="9"/>
  <c r="AM9" i="9"/>
  <c r="AM13" i="9"/>
  <c r="AM17" i="9"/>
  <c r="AM21" i="9"/>
  <c r="AM25" i="9"/>
  <c r="AM29" i="9"/>
  <c r="AM33" i="9"/>
  <c r="AM15" i="9"/>
  <c r="AM23" i="9"/>
  <c r="AM31" i="9"/>
  <c r="AM8" i="9"/>
  <c r="AM12" i="9"/>
  <c r="AM16" i="9"/>
  <c r="AM20" i="9"/>
  <c r="AM24" i="9"/>
  <c r="AM28" i="9"/>
  <c r="AM32" i="9"/>
  <c r="AM36" i="9"/>
  <c r="AM11" i="9"/>
  <c r="AM19" i="9"/>
  <c r="AM27" i="9"/>
  <c r="AM35" i="9"/>
  <c r="AI8" i="9"/>
  <c r="AI12" i="9"/>
  <c r="AI16" i="9"/>
  <c r="AI20" i="9"/>
  <c r="AI24" i="9"/>
  <c r="AI28" i="9"/>
  <c r="AI32" i="9"/>
  <c r="AI36" i="9"/>
  <c r="AI11" i="9"/>
  <c r="AI15" i="9"/>
  <c r="AI19" i="9"/>
  <c r="AI23" i="9"/>
  <c r="AI27" i="9"/>
  <c r="AI31" i="9"/>
  <c r="AI35" i="9"/>
  <c r="AI21" i="9"/>
  <c r="AI29" i="9"/>
  <c r="AI10" i="9"/>
  <c r="AI14" i="9"/>
  <c r="AI18" i="9"/>
  <c r="AI22" i="9"/>
  <c r="AI26" i="9"/>
  <c r="AI30" i="9"/>
  <c r="AI34" i="9"/>
  <c r="AI9" i="9"/>
  <c r="AI13" i="9"/>
  <c r="AI17" i="9"/>
  <c r="AI25" i="9"/>
  <c r="AI33" i="9"/>
  <c r="AI7" i="9"/>
  <c r="AH38" i="14"/>
  <c r="AL38" i="6"/>
  <c r="AK38" i="8"/>
  <c r="AJ8" i="9"/>
  <c r="AJ12" i="9"/>
  <c r="AJ16" i="9"/>
  <c r="AJ20" i="9"/>
  <c r="AJ24" i="9"/>
  <c r="AJ28" i="9"/>
  <c r="AJ32" i="9"/>
  <c r="AJ36" i="9"/>
  <c r="AJ15" i="9"/>
  <c r="AJ27" i="9"/>
  <c r="AJ35" i="9"/>
  <c r="AJ11" i="9"/>
  <c r="AJ19" i="9"/>
  <c r="AJ23" i="9"/>
  <c r="AJ31" i="9"/>
  <c r="AJ7" i="9"/>
  <c r="AJ9" i="9"/>
  <c r="AJ25" i="9"/>
  <c r="AJ10" i="9"/>
  <c r="AJ14" i="9"/>
  <c r="AJ22" i="9"/>
  <c r="AJ30" i="9"/>
  <c r="AJ13" i="9"/>
  <c r="AJ17" i="9"/>
  <c r="AJ21" i="9"/>
  <c r="AJ18" i="9"/>
  <c r="AJ26" i="9"/>
  <c r="AJ34" i="9"/>
  <c r="AJ33" i="9"/>
  <c r="AJ29" i="9"/>
  <c r="AK38" i="1"/>
  <c r="AM38" i="6"/>
  <c r="AM38" i="8"/>
  <c r="AI38" i="8"/>
  <c r="AL38" i="8"/>
  <c r="AH38" i="8"/>
  <c r="AI38" i="7"/>
  <c r="AH38" i="7"/>
  <c r="AK38" i="7"/>
  <c r="AM38" i="7"/>
  <c r="AH38" i="6"/>
  <c r="AI38" i="6"/>
  <c r="AJ38" i="6"/>
  <c r="AK38" i="6"/>
  <c r="AM38" i="5"/>
  <c r="AK38" i="5"/>
  <c r="AI38" i="1"/>
  <c r="AL38" i="1"/>
  <c r="AH38" i="1"/>
  <c r="AM38" i="1"/>
  <c r="AM38" i="15"/>
  <c r="AI38" i="15"/>
  <c r="AH38" i="15"/>
  <c r="AL38" i="15"/>
  <c r="AM38" i="14"/>
  <c r="AI38" i="14"/>
  <c r="AK38" i="14"/>
  <c r="AH38" i="13"/>
  <c r="AM38" i="13"/>
  <c r="AM38" i="12"/>
  <c r="AI38" i="12"/>
  <c r="AL38" i="12"/>
  <c r="AK38" i="11"/>
  <c r="AH38" i="11"/>
  <c r="AL38" i="11"/>
  <c r="AM38" i="11"/>
  <c r="AI38" i="11"/>
  <c r="AJ38" i="11"/>
  <c r="AJ38" i="10"/>
  <c r="AL38" i="10"/>
  <c r="AH38" i="10"/>
  <c r="AM38" i="10"/>
  <c r="AI38" i="10"/>
  <c r="AK38" i="10"/>
  <c r="G30" i="4"/>
  <c r="G32" i="4"/>
  <c r="G20" i="4" l="1"/>
  <c r="G34" i="4"/>
  <c r="G38" i="4"/>
  <c r="G16" i="4"/>
  <c r="G26" i="4"/>
  <c r="F28" i="4"/>
  <c r="F32" i="4"/>
  <c r="F24" i="4"/>
  <c r="F33" i="4"/>
  <c r="F36" i="4"/>
  <c r="F37" i="4"/>
  <c r="G28" i="4"/>
  <c r="G37" i="4"/>
  <c r="G35" i="4"/>
  <c r="G33" i="4"/>
  <c r="G31" i="4"/>
  <c r="G29" i="4"/>
  <c r="G27" i="4"/>
  <c r="G25" i="4"/>
  <c r="G23" i="4"/>
  <c r="G21" i="4"/>
  <c r="G19" i="4"/>
  <c r="G17" i="4"/>
  <c r="G13" i="4"/>
  <c r="F29" i="4"/>
  <c r="F25" i="4"/>
  <c r="G12" i="4"/>
  <c r="F20" i="4"/>
  <c r="F16" i="4"/>
  <c r="G15" i="4"/>
  <c r="F35" i="4"/>
  <c r="F31" i="4"/>
  <c r="F27" i="4"/>
  <c r="F21" i="4"/>
  <c r="G22" i="4"/>
  <c r="G18" i="4"/>
  <c r="G14" i="4"/>
  <c r="AK38" i="9"/>
  <c r="AL38" i="9"/>
  <c r="F12" i="4"/>
  <c r="F17" i="4"/>
  <c r="G10" i="4"/>
  <c r="G11" i="4"/>
  <c r="F11" i="4"/>
  <c r="F23" i="4"/>
  <c r="F19" i="4"/>
  <c r="F15" i="4"/>
  <c r="F34" i="4"/>
  <c r="F26" i="4"/>
  <c r="F18" i="4"/>
  <c r="F38" i="4"/>
  <c r="F30" i="4"/>
  <c r="F22" i="4"/>
  <c r="F14" i="4"/>
  <c r="F10" i="4"/>
  <c r="F13" i="4"/>
  <c r="G9" i="4"/>
  <c r="F9" i="4"/>
  <c r="F40" i="4" l="1"/>
  <c r="G40" i="4"/>
  <c r="D38" i="4"/>
  <c r="E38" i="4" l="1"/>
  <c r="H38" i="4"/>
  <c r="I38" i="4" l="1"/>
  <c r="D6" i="5"/>
  <c r="E13" i="4" l="1"/>
  <c r="E9" i="4"/>
  <c r="E11" i="4"/>
  <c r="H13" i="4"/>
  <c r="H11" i="4"/>
  <c r="D10" i="4"/>
  <c r="D12" i="4"/>
  <c r="H12" i="4"/>
  <c r="H10" i="4"/>
  <c r="E10" i="4"/>
  <c r="E12" i="4"/>
  <c r="D11" i="4"/>
  <c r="D13" i="4"/>
  <c r="AH38" i="9"/>
  <c r="AI38" i="9"/>
  <c r="AJ38" i="9"/>
  <c r="AM38" i="9"/>
  <c r="D6" i="6"/>
  <c r="E6" i="6" s="1"/>
  <c r="D6" i="7"/>
  <c r="D5" i="7" s="1"/>
  <c r="D5" i="5"/>
  <c r="E6" i="5"/>
  <c r="C5" i="5"/>
  <c r="D14" i="4"/>
  <c r="E14" i="4"/>
  <c r="H14" i="4"/>
  <c r="D15" i="4"/>
  <c r="E15" i="4"/>
  <c r="H15" i="4"/>
  <c r="D16" i="4"/>
  <c r="E16" i="4"/>
  <c r="H16" i="4"/>
  <c r="D17" i="4"/>
  <c r="E17" i="4"/>
  <c r="H17" i="4"/>
  <c r="D18" i="4"/>
  <c r="E18" i="4"/>
  <c r="H18" i="4"/>
  <c r="D19" i="4"/>
  <c r="E19" i="4"/>
  <c r="H19" i="4"/>
  <c r="D20" i="4"/>
  <c r="E20" i="4"/>
  <c r="H20" i="4"/>
  <c r="D21" i="4"/>
  <c r="E21" i="4"/>
  <c r="H21" i="4"/>
  <c r="D22" i="4"/>
  <c r="E22" i="4"/>
  <c r="H22" i="4"/>
  <c r="D23" i="4"/>
  <c r="E23" i="4"/>
  <c r="H23" i="4"/>
  <c r="D24" i="4"/>
  <c r="E24" i="4"/>
  <c r="H24" i="4"/>
  <c r="D25" i="4"/>
  <c r="E25" i="4"/>
  <c r="H25" i="4"/>
  <c r="D26" i="4"/>
  <c r="E26" i="4"/>
  <c r="H26" i="4"/>
  <c r="D27" i="4"/>
  <c r="E27" i="4"/>
  <c r="H27" i="4"/>
  <c r="D28" i="4"/>
  <c r="E28" i="4"/>
  <c r="H28" i="4"/>
  <c r="D29" i="4"/>
  <c r="E29" i="4"/>
  <c r="H29" i="4"/>
  <c r="D30" i="4"/>
  <c r="E30" i="4"/>
  <c r="H30" i="4"/>
  <c r="D31" i="4"/>
  <c r="E31" i="4"/>
  <c r="H31" i="4"/>
  <c r="D32" i="4"/>
  <c r="E32" i="4"/>
  <c r="H32" i="4"/>
  <c r="D33" i="4"/>
  <c r="E33" i="4"/>
  <c r="H33" i="4"/>
  <c r="D34" i="4"/>
  <c r="E34" i="4"/>
  <c r="H34" i="4"/>
  <c r="D35" i="4"/>
  <c r="E35" i="4"/>
  <c r="H35" i="4"/>
  <c r="D36" i="4"/>
  <c r="E36" i="4"/>
  <c r="H36" i="4"/>
  <c r="D37" i="4"/>
  <c r="E37" i="4"/>
  <c r="H37" i="4"/>
  <c r="H9" i="4"/>
  <c r="D9" i="4"/>
  <c r="I10" i="4" l="1"/>
  <c r="I11" i="4"/>
  <c r="I37" i="4"/>
  <c r="I35" i="4"/>
  <c r="I33" i="4"/>
  <c r="I31" i="4"/>
  <c r="I29" i="4"/>
  <c r="I27" i="4"/>
  <c r="I25" i="4"/>
  <c r="I23" i="4"/>
  <c r="I21" i="4"/>
  <c r="I19" i="4"/>
  <c r="I17" i="4"/>
  <c r="I15" i="4"/>
  <c r="I12" i="4"/>
  <c r="I9" i="4"/>
  <c r="I36" i="4"/>
  <c r="I34" i="4"/>
  <c r="I32" i="4"/>
  <c r="I30" i="4"/>
  <c r="I28" i="4"/>
  <c r="I26" i="4"/>
  <c r="I24" i="4"/>
  <c r="I22" i="4"/>
  <c r="I20" i="4"/>
  <c r="I18" i="4"/>
  <c r="I16" i="4"/>
  <c r="I14" i="4"/>
  <c r="I13" i="4"/>
  <c r="D6" i="8"/>
  <c r="D5" i="8" s="1"/>
  <c r="D6" i="13"/>
  <c r="E6" i="13" s="1"/>
  <c r="D6" i="12"/>
  <c r="E6" i="12" s="1"/>
  <c r="C40" i="4"/>
  <c r="E40" i="4"/>
  <c r="D5" i="6"/>
  <c r="D6" i="14"/>
  <c r="D5" i="14" s="1"/>
  <c r="C5" i="7"/>
  <c r="E6" i="7"/>
  <c r="E5" i="7" s="1"/>
  <c r="C5" i="6"/>
  <c r="D40" i="4"/>
  <c r="H40" i="4"/>
  <c r="F6" i="6"/>
  <c r="E5" i="6"/>
  <c r="F6" i="5"/>
  <c r="E5" i="5"/>
  <c r="D6" i="1"/>
  <c r="D5" i="1" s="1"/>
  <c r="C5" i="1"/>
  <c r="I40" i="4" l="1"/>
  <c r="C5" i="8"/>
  <c r="E6" i="8"/>
  <c r="E5" i="8" s="1"/>
  <c r="D6" i="15"/>
  <c r="C5" i="15"/>
  <c r="E6" i="14"/>
  <c r="F6" i="14" s="1"/>
  <c r="C5" i="14"/>
  <c r="D5" i="12"/>
  <c r="F6" i="7"/>
  <c r="F5" i="7" s="1"/>
  <c r="C5" i="12"/>
  <c r="D6" i="11"/>
  <c r="C5" i="11"/>
  <c r="D5" i="13"/>
  <c r="C5" i="10"/>
  <c r="D6" i="10"/>
  <c r="C5" i="13"/>
  <c r="D6" i="9"/>
  <c r="C5" i="9"/>
  <c r="F6" i="13"/>
  <c r="E5" i="13"/>
  <c r="F6" i="12"/>
  <c r="E5" i="12"/>
  <c r="G6" i="6"/>
  <c r="F5" i="6"/>
  <c r="F5" i="5"/>
  <c r="G6" i="5"/>
  <c r="E6" i="1"/>
  <c r="E5" i="1" s="1"/>
  <c r="F6" i="8" l="1"/>
  <c r="D5" i="15"/>
  <c r="E6" i="15"/>
  <c r="E5" i="14"/>
  <c r="G6" i="7"/>
  <c r="H6" i="7" s="1"/>
  <c r="E6" i="11"/>
  <c r="D5" i="11"/>
  <c r="E6" i="10"/>
  <c r="D5" i="10"/>
  <c r="E6" i="9"/>
  <c r="D5" i="9"/>
  <c r="G6" i="14"/>
  <c r="F5" i="14"/>
  <c r="G6" i="13"/>
  <c r="F5" i="13"/>
  <c r="G6" i="12"/>
  <c r="F5" i="12"/>
  <c r="H6" i="6"/>
  <c r="G5" i="6"/>
  <c r="H6" i="5"/>
  <c r="G5" i="5"/>
  <c r="F6" i="1"/>
  <c r="F5" i="1" s="1"/>
  <c r="F5" i="8" l="1"/>
  <c r="G6" i="8"/>
  <c r="G5" i="7"/>
  <c r="E5" i="15"/>
  <c r="F6" i="15"/>
  <c r="F6" i="11"/>
  <c r="E5" i="11"/>
  <c r="F6" i="10"/>
  <c r="E5" i="10"/>
  <c r="F6" i="9"/>
  <c r="E5" i="9"/>
  <c r="H6" i="14"/>
  <c r="G5" i="14"/>
  <c r="H6" i="13"/>
  <c r="G5" i="13"/>
  <c r="H6" i="12"/>
  <c r="G5" i="12"/>
  <c r="H5" i="7"/>
  <c r="I6" i="7"/>
  <c r="I6" i="6"/>
  <c r="H5" i="6"/>
  <c r="I6" i="5"/>
  <c r="H5" i="5"/>
  <c r="G6" i="1"/>
  <c r="G5" i="1" s="1"/>
  <c r="H6" i="8" l="1"/>
  <c r="G5" i="8"/>
  <c r="F5" i="15"/>
  <c r="G6" i="15"/>
  <c r="G6" i="11"/>
  <c r="F5" i="11"/>
  <c r="G6" i="10"/>
  <c r="F5" i="10"/>
  <c r="G6" i="9"/>
  <c r="F5" i="9"/>
  <c r="I6" i="14"/>
  <c r="H5" i="14"/>
  <c r="I6" i="13"/>
  <c r="H5" i="13"/>
  <c r="I6" i="12"/>
  <c r="H5" i="12"/>
  <c r="J6" i="7"/>
  <c r="I5" i="7"/>
  <c r="J6" i="6"/>
  <c r="I5" i="6"/>
  <c r="I5" i="5"/>
  <c r="J6" i="5"/>
  <c r="H6" i="1"/>
  <c r="H5" i="1" s="1"/>
  <c r="H5" i="8" l="1"/>
  <c r="I6" i="8"/>
  <c r="H6" i="15"/>
  <c r="G5" i="15"/>
  <c r="H6" i="11"/>
  <c r="G5" i="11"/>
  <c r="H6" i="10"/>
  <c r="G5" i="10"/>
  <c r="H6" i="9"/>
  <c r="G5" i="9"/>
  <c r="J6" i="14"/>
  <c r="I5" i="14"/>
  <c r="J6" i="13"/>
  <c r="I5" i="13"/>
  <c r="J6" i="12"/>
  <c r="I5" i="12"/>
  <c r="J5" i="7"/>
  <c r="K6" i="7"/>
  <c r="K6" i="6"/>
  <c r="J5" i="6"/>
  <c r="K6" i="5"/>
  <c r="J5" i="5"/>
  <c r="I6" i="1"/>
  <c r="I5" i="1" s="1"/>
  <c r="J6" i="8" l="1"/>
  <c r="I5" i="8"/>
  <c r="H5" i="15"/>
  <c r="I6" i="15"/>
  <c r="I6" i="11"/>
  <c r="H5" i="11"/>
  <c r="I6" i="10"/>
  <c r="H5" i="10"/>
  <c r="I6" i="9"/>
  <c r="H5" i="9"/>
  <c r="K6" i="14"/>
  <c r="J5" i="14"/>
  <c r="K6" i="13"/>
  <c r="J5" i="13"/>
  <c r="K6" i="12"/>
  <c r="J5" i="12"/>
  <c r="L6" i="7"/>
  <c r="K5" i="7"/>
  <c r="L6" i="6"/>
  <c r="K5" i="6"/>
  <c r="L6" i="5"/>
  <c r="K5" i="5"/>
  <c r="J6" i="1"/>
  <c r="J5" i="1" s="1"/>
  <c r="K6" i="8" l="1"/>
  <c r="J5" i="8"/>
  <c r="J6" i="15"/>
  <c r="I5" i="15"/>
  <c r="J6" i="11"/>
  <c r="I5" i="11"/>
  <c r="J6" i="10"/>
  <c r="I5" i="10"/>
  <c r="J6" i="9"/>
  <c r="I5" i="9"/>
  <c r="L6" i="14"/>
  <c r="K5" i="14"/>
  <c r="L6" i="13"/>
  <c r="K5" i="13"/>
  <c r="L6" i="12"/>
  <c r="K5" i="12"/>
  <c r="M6" i="7"/>
  <c r="L5" i="7"/>
  <c r="M6" i="6"/>
  <c r="L5" i="6"/>
  <c r="M6" i="5"/>
  <c r="L5" i="5"/>
  <c r="K6" i="1"/>
  <c r="K5" i="1" s="1"/>
  <c r="L6" i="8" l="1"/>
  <c r="K5" i="8"/>
  <c r="K6" i="15"/>
  <c r="J5" i="15"/>
  <c r="K6" i="11"/>
  <c r="J5" i="11"/>
  <c r="K6" i="10"/>
  <c r="J5" i="10"/>
  <c r="K6" i="9"/>
  <c r="J5" i="9"/>
  <c r="M6" i="14"/>
  <c r="L5" i="14"/>
  <c r="M6" i="13"/>
  <c r="L5" i="13"/>
  <c r="M6" i="12"/>
  <c r="L5" i="12"/>
  <c r="N6" i="7"/>
  <c r="M5" i="7"/>
  <c r="N6" i="6"/>
  <c r="M5" i="6"/>
  <c r="N6" i="5"/>
  <c r="M5" i="5"/>
  <c r="L6" i="1"/>
  <c r="L5" i="1" s="1"/>
  <c r="M6" i="8" l="1"/>
  <c r="L5" i="8"/>
  <c r="L6" i="15"/>
  <c r="K5" i="15"/>
  <c r="L6" i="11"/>
  <c r="K5" i="11"/>
  <c r="L6" i="10"/>
  <c r="K5" i="10"/>
  <c r="L6" i="9"/>
  <c r="K5" i="9"/>
  <c r="N6" i="14"/>
  <c r="M5" i="14"/>
  <c r="N6" i="13"/>
  <c r="M5" i="13"/>
  <c r="N6" i="12"/>
  <c r="M5" i="12"/>
  <c r="N5" i="7"/>
  <c r="O6" i="7"/>
  <c r="O6" i="6"/>
  <c r="N5" i="6"/>
  <c r="N5" i="5"/>
  <c r="O6" i="5"/>
  <c r="M6" i="1"/>
  <c r="M5" i="1" s="1"/>
  <c r="N6" i="8" l="1"/>
  <c r="M5" i="8"/>
  <c r="L5" i="15"/>
  <c r="M6" i="15"/>
  <c r="M6" i="11"/>
  <c r="L5" i="11"/>
  <c r="M6" i="10"/>
  <c r="L5" i="10"/>
  <c r="M6" i="9"/>
  <c r="L5" i="9"/>
  <c r="O6" i="14"/>
  <c r="N5" i="14"/>
  <c r="O6" i="13"/>
  <c r="N5" i="13"/>
  <c r="O6" i="12"/>
  <c r="N5" i="12"/>
  <c r="P6" i="7"/>
  <c r="O5" i="7"/>
  <c r="P6" i="6"/>
  <c r="O5" i="6"/>
  <c r="P6" i="5"/>
  <c r="O5" i="5"/>
  <c r="N6" i="1"/>
  <c r="N5" i="1" s="1"/>
  <c r="O6" i="8" l="1"/>
  <c r="N5" i="8"/>
  <c r="N6" i="15"/>
  <c r="M5" i="15"/>
  <c r="N6" i="11"/>
  <c r="M5" i="11"/>
  <c r="N6" i="10"/>
  <c r="M5" i="10"/>
  <c r="N6" i="9"/>
  <c r="M5" i="9"/>
  <c r="P6" i="14"/>
  <c r="O5" i="14"/>
  <c r="P6" i="13"/>
  <c r="O5" i="13"/>
  <c r="P6" i="12"/>
  <c r="O5" i="12"/>
  <c r="Q6" i="7"/>
  <c r="P5" i="7"/>
  <c r="P5" i="6"/>
  <c r="Q6" i="6"/>
  <c r="Q6" i="5"/>
  <c r="P5" i="5"/>
  <c r="O6" i="1"/>
  <c r="O5" i="1" s="1"/>
  <c r="P6" i="8" l="1"/>
  <c r="O5" i="8"/>
  <c r="O6" i="15"/>
  <c r="N5" i="15"/>
  <c r="O6" i="11"/>
  <c r="N5" i="11"/>
  <c r="O6" i="10"/>
  <c r="N5" i="10"/>
  <c r="O6" i="9"/>
  <c r="N5" i="9"/>
  <c r="Q6" i="14"/>
  <c r="P5" i="14"/>
  <c r="Q6" i="13"/>
  <c r="P5" i="13"/>
  <c r="Q6" i="12"/>
  <c r="P5" i="12"/>
  <c r="R6" i="7"/>
  <c r="Q5" i="7"/>
  <c r="R6" i="6"/>
  <c r="Q5" i="6"/>
  <c r="R6" i="5"/>
  <c r="Q5" i="5"/>
  <c r="P6" i="1"/>
  <c r="P5" i="1" s="1"/>
  <c r="Q6" i="8" l="1"/>
  <c r="P5" i="8"/>
  <c r="P6" i="15"/>
  <c r="O5" i="15"/>
  <c r="P6" i="11"/>
  <c r="O5" i="11"/>
  <c r="P6" i="10"/>
  <c r="O5" i="10"/>
  <c r="P6" i="9"/>
  <c r="O5" i="9"/>
  <c r="R6" i="14"/>
  <c r="Q5" i="14"/>
  <c r="R6" i="13"/>
  <c r="Q5" i="13"/>
  <c r="R6" i="12"/>
  <c r="Q5" i="12"/>
  <c r="R5" i="7"/>
  <c r="S6" i="7"/>
  <c r="S6" i="6"/>
  <c r="R5" i="6"/>
  <c r="R5" i="5"/>
  <c r="S6" i="5"/>
  <c r="Q6" i="1"/>
  <c r="Q5" i="1" s="1"/>
  <c r="R6" i="8" l="1"/>
  <c r="Q5" i="8"/>
  <c r="Q6" i="15"/>
  <c r="P5" i="15"/>
  <c r="Q6" i="11"/>
  <c r="P5" i="11"/>
  <c r="Q6" i="10"/>
  <c r="P5" i="10"/>
  <c r="Q6" i="9"/>
  <c r="P5" i="9"/>
  <c r="S6" i="14"/>
  <c r="R5" i="14"/>
  <c r="S6" i="13"/>
  <c r="R5" i="13"/>
  <c r="S6" i="12"/>
  <c r="R5" i="12"/>
  <c r="T6" i="7"/>
  <c r="S5" i="7"/>
  <c r="T6" i="6"/>
  <c r="S5" i="6"/>
  <c r="T6" i="5"/>
  <c r="S5" i="5"/>
  <c r="R6" i="1"/>
  <c r="R5" i="1" s="1"/>
  <c r="S6" i="8" l="1"/>
  <c r="R5" i="8"/>
  <c r="R6" i="15"/>
  <c r="Q5" i="15"/>
  <c r="R6" i="11"/>
  <c r="Q5" i="11"/>
  <c r="R6" i="10"/>
  <c r="Q5" i="10"/>
  <c r="R6" i="9"/>
  <c r="Q5" i="9"/>
  <c r="T6" i="14"/>
  <c r="S5" i="14"/>
  <c r="T6" i="13"/>
  <c r="S5" i="13"/>
  <c r="T6" i="12"/>
  <c r="S5" i="12"/>
  <c r="U6" i="7"/>
  <c r="T5" i="7"/>
  <c r="U6" i="6"/>
  <c r="T5" i="6"/>
  <c r="U6" i="5"/>
  <c r="T5" i="5"/>
  <c r="S6" i="1"/>
  <c r="S5" i="1" s="1"/>
  <c r="T6" i="8" l="1"/>
  <c r="S5" i="8"/>
  <c r="S6" i="15"/>
  <c r="R5" i="15"/>
  <c r="S6" i="11"/>
  <c r="R5" i="11"/>
  <c r="S6" i="10"/>
  <c r="R5" i="10"/>
  <c r="S6" i="9"/>
  <c r="R5" i="9"/>
  <c r="U6" i="14"/>
  <c r="T5" i="14"/>
  <c r="U6" i="13"/>
  <c r="T5" i="13"/>
  <c r="U6" i="12"/>
  <c r="T5" i="12"/>
  <c r="V6" i="7"/>
  <c r="U5" i="7"/>
  <c r="V6" i="6"/>
  <c r="U5" i="6"/>
  <c r="V6" i="5"/>
  <c r="U5" i="5"/>
  <c r="T6" i="1"/>
  <c r="T5" i="1" s="1"/>
  <c r="U6" i="8" l="1"/>
  <c r="T5" i="8"/>
  <c r="T6" i="15"/>
  <c r="S5" i="15"/>
  <c r="T6" i="11"/>
  <c r="S5" i="11"/>
  <c r="T6" i="10"/>
  <c r="S5" i="10"/>
  <c r="T6" i="9"/>
  <c r="S5" i="9"/>
  <c r="V6" i="14"/>
  <c r="U5" i="14"/>
  <c r="V6" i="13"/>
  <c r="U5" i="13"/>
  <c r="V6" i="12"/>
  <c r="U5" i="12"/>
  <c r="V5" i="7"/>
  <c r="W6" i="7"/>
  <c r="W6" i="6"/>
  <c r="V5" i="6"/>
  <c r="V5" i="5"/>
  <c r="W6" i="5"/>
  <c r="U6" i="1"/>
  <c r="U5" i="1" s="1"/>
  <c r="V6" i="8" l="1"/>
  <c r="U5" i="8"/>
  <c r="U6" i="15"/>
  <c r="T5" i="15"/>
  <c r="U6" i="11"/>
  <c r="T5" i="11"/>
  <c r="U6" i="10"/>
  <c r="T5" i="10"/>
  <c r="U6" i="9"/>
  <c r="T5" i="9"/>
  <c r="W6" i="14"/>
  <c r="V5" i="14"/>
  <c r="W6" i="13"/>
  <c r="V5" i="13"/>
  <c r="W6" i="12"/>
  <c r="V5" i="12"/>
  <c r="X6" i="7"/>
  <c r="W5" i="7"/>
  <c r="X6" i="6"/>
  <c r="W5" i="6"/>
  <c r="X6" i="5"/>
  <c r="W5" i="5"/>
  <c r="V6" i="1"/>
  <c r="V5" i="1" s="1"/>
  <c r="W6" i="8" l="1"/>
  <c r="V5" i="8"/>
  <c r="V6" i="15"/>
  <c r="U5" i="15"/>
  <c r="V6" i="11"/>
  <c r="U5" i="11"/>
  <c r="V6" i="10"/>
  <c r="U5" i="10"/>
  <c r="V6" i="9"/>
  <c r="U5" i="9"/>
  <c r="X6" i="14"/>
  <c r="W5" i="14"/>
  <c r="X6" i="13"/>
  <c r="W5" i="13"/>
  <c r="X6" i="12"/>
  <c r="W5" i="12"/>
  <c r="Y6" i="7"/>
  <c r="X5" i="7"/>
  <c r="Y6" i="6"/>
  <c r="X5" i="6"/>
  <c r="Y6" i="5"/>
  <c r="X5" i="5"/>
  <c r="W6" i="1"/>
  <c r="W5" i="1" s="1"/>
  <c r="W5" i="8" l="1"/>
  <c r="X6" i="8"/>
  <c r="W6" i="15"/>
  <c r="V5" i="15"/>
  <c r="W6" i="11"/>
  <c r="V5" i="11"/>
  <c r="W6" i="10"/>
  <c r="V5" i="10"/>
  <c r="W6" i="9"/>
  <c r="V5" i="9"/>
  <c r="Y6" i="14"/>
  <c r="X5" i="14"/>
  <c r="Y6" i="13"/>
  <c r="X5" i="13"/>
  <c r="Y6" i="12"/>
  <c r="X5" i="12"/>
  <c r="Z6" i="7"/>
  <c r="Y5" i="7"/>
  <c r="Z6" i="6"/>
  <c r="Y5" i="6"/>
  <c r="Z6" i="5"/>
  <c r="Y5" i="5"/>
  <c r="X6" i="1"/>
  <c r="X5" i="1" s="1"/>
  <c r="X5" i="8" l="1"/>
  <c r="Y6" i="8"/>
  <c r="X6" i="15"/>
  <c r="W5" i="15"/>
  <c r="X6" i="11"/>
  <c r="W5" i="11"/>
  <c r="X6" i="10"/>
  <c r="W5" i="10"/>
  <c r="X6" i="9"/>
  <c r="W5" i="9"/>
  <c r="Z6" i="14"/>
  <c r="Y5" i="14"/>
  <c r="Z6" i="13"/>
  <c r="Y5" i="13"/>
  <c r="Z6" i="12"/>
  <c r="Y5" i="12"/>
  <c r="Z5" i="7"/>
  <c r="AA6" i="7"/>
  <c r="AA6" i="6"/>
  <c r="Z5" i="6"/>
  <c r="Z5" i="5"/>
  <c r="AA6" i="5"/>
  <c r="Y6" i="1"/>
  <c r="Y5" i="1" s="1"/>
  <c r="Y5" i="8" l="1"/>
  <c r="Z6" i="8"/>
  <c r="Y6" i="15"/>
  <c r="X5" i="15"/>
  <c r="Y6" i="11"/>
  <c r="X5" i="11"/>
  <c r="Y6" i="10"/>
  <c r="X5" i="10"/>
  <c r="Y6" i="9"/>
  <c r="X5" i="9"/>
  <c r="AA6" i="14"/>
  <c r="Z5" i="14"/>
  <c r="AA6" i="13"/>
  <c r="Z5" i="13"/>
  <c r="AA6" i="12"/>
  <c r="Z5" i="12"/>
  <c r="AB6" i="7"/>
  <c r="AA5" i="7"/>
  <c r="AB6" i="6"/>
  <c r="AA5" i="6"/>
  <c r="AB6" i="5"/>
  <c r="AA5" i="5"/>
  <c r="Z6" i="1"/>
  <c r="Z5" i="1" s="1"/>
  <c r="Z5" i="8" l="1"/>
  <c r="AA6" i="8"/>
  <c r="Z6" i="15"/>
  <c r="Y5" i="15"/>
  <c r="Z6" i="11"/>
  <c r="Y5" i="11"/>
  <c r="Z6" i="10"/>
  <c r="Y5" i="10"/>
  <c r="Z6" i="9"/>
  <c r="Y5" i="9"/>
  <c r="AB6" i="14"/>
  <c r="AA5" i="14"/>
  <c r="AB6" i="13"/>
  <c r="AA5" i="13"/>
  <c r="AB6" i="12"/>
  <c r="AA5" i="12"/>
  <c r="AB5" i="7"/>
  <c r="AC6" i="7"/>
  <c r="AC6" i="6"/>
  <c r="AB5" i="6"/>
  <c r="AB5" i="5"/>
  <c r="AC6" i="5"/>
  <c r="AA6" i="1"/>
  <c r="AA5" i="1" s="1"/>
  <c r="AB6" i="8" l="1"/>
  <c r="AA5" i="8"/>
  <c r="AA6" i="15"/>
  <c r="Z5" i="15"/>
  <c r="AA6" i="11"/>
  <c r="Z5" i="11"/>
  <c r="AA6" i="10"/>
  <c r="Z5" i="10"/>
  <c r="AA6" i="9"/>
  <c r="Z5" i="9"/>
  <c r="AC6" i="14"/>
  <c r="AB5" i="14"/>
  <c r="AC6" i="13"/>
  <c r="AB5" i="13"/>
  <c r="AC6" i="12"/>
  <c r="AB5" i="12"/>
  <c r="AD6" i="7"/>
  <c r="AC5" i="7"/>
  <c r="AD6" i="6"/>
  <c r="AC5" i="6"/>
  <c r="AD6" i="5"/>
  <c r="AC5" i="5"/>
  <c r="AB6" i="1"/>
  <c r="AB5" i="1" s="1"/>
  <c r="AB5" i="8" l="1"/>
  <c r="AC6" i="8"/>
  <c r="AB6" i="15"/>
  <c r="AA5" i="15"/>
  <c r="AB6" i="11"/>
  <c r="AA5" i="11"/>
  <c r="AB6" i="10"/>
  <c r="AA5" i="10"/>
  <c r="AB6" i="9"/>
  <c r="AA5" i="9"/>
  <c r="AD6" i="14"/>
  <c r="AC5" i="14"/>
  <c r="AD6" i="13"/>
  <c r="AC5" i="13"/>
  <c r="AD6" i="12"/>
  <c r="AC5" i="12"/>
  <c r="AG6" i="7"/>
  <c r="AG5" i="7" s="1"/>
  <c r="AF6" i="7"/>
  <c r="AF5" i="7" s="1"/>
  <c r="AD5" i="7"/>
  <c r="AE6" i="7"/>
  <c r="AE5" i="7" s="1"/>
  <c r="AG6" i="6"/>
  <c r="AG5" i="6" s="1"/>
  <c r="AF6" i="6"/>
  <c r="AF5" i="6" s="1"/>
  <c r="AE6" i="6"/>
  <c r="AE5" i="6" s="1"/>
  <c r="AD5" i="6"/>
  <c r="AF6" i="5"/>
  <c r="AF5" i="5" s="1"/>
  <c r="AD5" i="5"/>
  <c r="AG6" i="5"/>
  <c r="AG5" i="5" s="1"/>
  <c r="AE6" i="5"/>
  <c r="AE5" i="5" s="1"/>
  <c r="AC6" i="1"/>
  <c r="AC5" i="1" s="1"/>
  <c r="AD6" i="8" l="1"/>
  <c r="AC5" i="8"/>
  <c r="AC6" i="15"/>
  <c r="AB5" i="15"/>
  <c r="AC6" i="11"/>
  <c r="AB5" i="11"/>
  <c r="AC6" i="10"/>
  <c r="AB5" i="10"/>
  <c r="AC6" i="9"/>
  <c r="AB5" i="9"/>
  <c r="AG6" i="14"/>
  <c r="AG5" i="14" s="1"/>
  <c r="AF6" i="14"/>
  <c r="AF5" i="14" s="1"/>
  <c r="AE6" i="14"/>
  <c r="AE5" i="14" s="1"/>
  <c r="AD5" i="14"/>
  <c r="AG6" i="13"/>
  <c r="AG5" i="13" s="1"/>
  <c r="AF6" i="13"/>
  <c r="AF5" i="13" s="1"/>
  <c r="AE6" i="13"/>
  <c r="AE5" i="13" s="1"/>
  <c r="AD5" i="13"/>
  <c r="AG6" i="12"/>
  <c r="AG5" i="12" s="1"/>
  <c r="AF6" i="12"/>
  <c r="AF5" i="12" s="1"/>
  <c r="AE6" i="12"/>
  <c r="AE5" i="12" s="1"/>
  <c r="AD5" i="12"/>
  <c r="AD6" i="1"/>
  <c r="AD5" i="1" s="1"/>
  <c r="AF6" i="8" l="1"/>
  <c r="AF5" i="8" s="1"/>
  <c r="AE6" i="8"/>
  <c r="AE5" i="8" s="1"/>
  <c r="AD5" i="8"/>
  <c r="AG6" i="8"/>
  <c r="AG5" i="8" s="1"/>
  <c r="AD6" i="15"/>
  <c r="AC5" i="15"/>
  <c r="AD6" i="11"/>
  <c r="AC5" i="11"/>
  <c r="AD6" i="10"/>
  <c r="AC5" i="10"/>
  <c r="AD6" i="9"/>
  <c r="AC5" i="9"/>
  <c r="AF6" i="1"/>
  <c r="AF5" i="1" s="1"/>
  <c r="AG6" i="1"/>
  <c r="AG5" i="1" s="1"/>
  <c r="AE6" i="1"/>
  <c r="AE5" i="1" s="1"/>
  <c r="AD5" i="15" l="1"/>
  <c r="AG6" i="15"/>
  <c r="AG5" i="15" s="1"/>
  <c r="AF6" i="15"/>
  <c r="AF5" i="15" s="1"/>
  <c r="AE6" i="15"/>
  <c r="AE5" i="15" s="1"/>
  <c r="AE6" i="11"/>
  <c r="AE5" i="11" s="1"/>
  <c r="AD5" i="11"/>
  <c r="AG6" i="11"/>
  <c r="AG5" i="11" s="1"/>
  <c r="AF6" i="11"/>
  <c r="AF5" i="11" s="1"/>
  <c r="AG6" i="10"/>
  <c r="AG5" i="10" s="1"/>
  <c r="AF6" i="10"/>
  <c r="AF5" i="10" s="1"/>
  <c r="AD5" i="10"/>
  <c r="AE6" i="10"/>
  <c r="AE5" i="10" s="1"/>
  <c r="AE6" i="9"/>
  <c r="AE5" i="9" s="1"/>
  <c r="AG6" i="9"/>
  <c r="AG5" i="9" s="1"/>
  <c r="AF6" i="9"/>
  <c r="AF5" i="9" s="1"/>
  <c r="AD5" i="9"/>
</calcChain>
</file>

<file path=xl/sharedStrings.xml><?xml version="1.0" encoding="utf-8"?>
<sst xmlns="http://schemas.openxmlformats.org/spreadsheetml/2006/main" count="159" uniqueCount="47">
  <si>
    <t>Totals</t>
  </si>
  <si>
    <t>U</t>
  </si>
  <si>
    <t>P</t>
  </si>
  <si>
    <t>[42]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</si>
  <si>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</si>
  <si>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</si>
  <si>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</si>
  <si>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ID</t>
  </si>
  <si>
    <t>Name</t>
  </si>
  <si>
    <t>If you need to add more names, you will need to insert</t>
  </si>
  <si>
    <t>← Insert new rows ABOVE this one, then copy formulas down</t>
  </si>
  <si>
    <t>new rows ABOVE the last row in the tables (the gray row).</t>
  </si>
  <si>
    <t>https://www.vertex42.com/licensing/EULA_privateuse.html</t>
  </si>
  <si>
    <t>This spreadsheet, including all worksheets and associated content is a copyrighted work under the United States and other copyright laws.</t>
  </si>
  <si>
    <t>License Agreement</t>
  </si>
  <si>
    <t>Do not delete this worksheet</t>
  </si>
  <si>
    <t>Employee Leave Tracker</t>
  </si>
  <si>
    <t>© 2020 Vertex42 LLC</t>
  </si>
  <si>
    <t>V</t>
  </si>
  <si>
    <t>S</t>
  </si>
  <si>
    <t>D</t>
  </si>
  <si>
    <t>Employee</t>
  </si>
  <si>
    <t>Year:</t>
  </si>
  <si>
    <t>Make sure the employee IDs are unique.</t>
  </si>
  <si>
    <t>◄ STEP 1: Update the Year</t>
  </si>
  <si>
    <t>◄ STEP 2b: Update the Labels for the Types of Leave</t>
  </si>
  <si>
    <t>◄ STEP 2a: Define the Types of Leave</t>
  </si>
  <si>
    <t>◄ STEP 3: Edit the list of Employees</t>
  </si>
  <si>
    <t>Name 1</t>
  </si>
  <si>
    <t>Name 2</t>
  </si>
  <si>
    <t>Name 3</t>
  </si>
  <si>
    <t>[Company Name]</t>
  </si>
  <si>
    <t>Year Totals</t>
  </si>
  <si>
    <t>https://www.vertex42.com/templates/employee-leave-tracker.html</t>
  </si>
  <si>
    <t>© 2020 Vertex42.com</t>
  </si>
  <si>
    <t>HS</t>
  </si>
  <si>
    <t>HV</t>
  </si>
  <si>
    <t>Name 4</t>
  </si>
  <si>
    <t>Name 5</t>
  </si>
  <si>
    <t>Total</t>
  </si>
  <si>
    <t>V = Vacation,  S = Sick, P = Personal, D = Disability, O = Other Paid, U = Unpaid</t>
  </si>
  <si>
    <t>O</t>
  </si>
  <si>
    <t>STEP 4: Use Monthly worksheets to Enter Leave</t>
  </si>
  <si>
    <t>The Year Totals use lookup functions based on the employee ID.</t>
  </si>
  <si>
    <t>Then, copy formulas down from the previous row. You'll</t>
  </si>
  <si>
    <t>need to do this in all other worksheets.</t>
  </si>
  <si>
    <t>© 2020 by Vertex42.com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</si>
</sst>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"/>
    <numFmt numFmtId="165" formatCode="0;0;&quot;-&quot;;@"/>
    <numFmt numFmtId="166" formatCode="0;\-0;&quot;-&quot;;@"/>
    <numFmt numFmtId="167" formatCode="0.0;\-0.0;&quot;-&quot;;@"/>
  </numFmts>
  <fonts count="36" x14ac:knownFonts="1"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1"/>
      <name val="Arial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u/>
      <sz val="10"/>
      <color indexed="12"/>
      <name val="Arial"/>
      <family val="2"/>
    </font>
    <font>
      <sz val="12"/>
      <color theme="1"/>
      <name val="Arial"/>
      <family val="2"/>
    </font>
    <font>
      <b/>
      <sz val="18"/>
      <color theme="4" tint="-0.249977111117893"/>
      <name val="Arial"/>
      <family val="2"/>
      <scheme val="minor"/>
    </font>
    <font>
      <sz val="14"/>
      <name val="Arial"/>
      <family val="2"/>
      <scheme val="minor"/>
    </font>
    <font>
      <sz val="10"/>
      <name val="Arial"/>
      <family val="2"/>
      <scheme val="minor"/>
    </font>
    <font>
      <sz val="12"/>
      <name val="Arial"/>
      <family val="2"/>
      <scheme val="minor"/>
    </font>
    <font>
      <sz val="8"/>
      <name val="Arial"/>
      <family val="2"/>
      <scheme val="minor"/>
    </font>
    <font>
      <b/>
      <sz val="12"/>
      <color indexed="63"/>
      <name val="Arial"/>
      <family val="2"/>
      <scheme val="minor"/>
    </font>
    <font>
      <b/>
      <sz val="10"/>
      <color indexed="63"/>
      <name val="Arial"/>
      <family val="2"/>
      <scheme val="minor"/>
    </font>
    <font>
      <sz val="8"/>
      <color theme="1" tint="0.499984740745262"/>
      <name val="Arial"/>
      <family val="2"/>
      <scheme val="minor"/>
    </font>
    <font>
      <u/>
      <sz val="10"/>
      <color theme="1" tint="0.499984740745262"/>
      <name val="Arial"/>
      <family val="2"/>
      <scheme val="minor"/>
    </font>
    <font>
      <sz val="10"/>
      <color theme="3"/>
      <name val="Arial"/>
      <family val="2"/>
      <scheme val="minor"/>
    </font>
    <font>
      <b/>
      <sz val="10"/>
      <name val="Arial"/>
      <family val="2"/>
      <scheme val="minor"/>
    </font>
    <font>
      <b/>
      <i/>
      <sz val="10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12"/>
      <color theme="4" tint="-0.249977111117893"/>
      <name val="Arial"/>
      <family val="2"/>
      <scheme val="minor"/>
    </font>
    <font>
      <b/>
      <sz val="10"/>
      <color theme="3"/>
      <name val="Arial"/>
      <family val="2"/>
      <scheme val="minor"/>
    </font>
    <font>
      <sz val="18"/>
      <color theme="4" tint="-0.249977111117893"/>
      <name val="Arial"/>
      <family val="2"/>
      <scheme val="minor"/>
    </font>
    <font>
      <sz val="14"/>
      <color theme="4"/>
      <name val="Arial"/>
      <family val="2"/>
      <scheme val="minor"/>
    </font>
    <font>
      <b/>
      <sz val="11"/>
      <name val="Arial"/>
      <family val="2"/>
      <scheme val="minor"/>
    </font>
    <font>
      <sz val="9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0"/>
      <color theme="0"/>
      <name val="Arial"/>
      <family val="2"/>
      <scheme val="minor"/>
    </font>
    <font>
      <sz val="8"/>
      <color theme="1" tint="0.4999847407452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3464AB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 style="thin">
        <color theme="4" tint="0.59996337778862885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0.39994506668294322"/>
      </left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8" fillId="6" borderId="1" xfId="0" applyFont="1" applyFill="1" applyBorder="1" applyAlignment="1">
      <alignment horizontal="left" vertical="center" indent="1"/>
    </xf>
    <xf numFmtId="0" fontId="8" fillId="6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vertical="center"/>
    </xf>
    <xf numFmtId="0" fontId="0" fillId="0" borderId="0" xfId="0"/>
    <xf numFmtId="0" fontId="2" fillId="7" borderId="0" xfId="0" applyFont="1" applyFill="1"/>
    <xf numFmtId="0" fontId="3" fillId="7" borderId="0" xfId="0" applyFont="1" applyFill="1" applyAlignment="1">
      <alignment horizontal="left" wrapText="1" indent="1"/>
    </xf>
    <xf numFmtId="0" fontId="4" fillId="7" borderId="0" xfId="0" applyFont="1" applyFill="1"/>
    <xf numFmtId="0" fontId="3" fillId="7" borderId="0" xfId="0" applyFont="1" applyFill="1"/>
    <xf numFmtId="0" fontId="13" fillId="0" borderId="0" xfId="0" applyFont="1" applyAlignment="1" applyProtection="1">
      <alignment vertical="center"/>
    </xf>
    <xf numFmtId="0" fontId="3" fillId="7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6" fillId="7" borderId="0" xfId="0" applyFont="1" applyFill="1" applyAlignment="1">
      <alignment horizontal="left" wrapText="1"/>
    </xf>
    <xf numFmtId="0" fontId="3" fillId="7" borderId="0" xfId="0" applyFont="1" applyFill="1" applyAlignment="1">
      <alignment horizontal="left"/>
    </xf>
    <xf numFmtId="0" fontId="11" fillId="7" borderId="0" xfId="0" applyFont="1" applyFill="1" applyAlignment="1">
      <alignment horizontal="left" wrapText="1"/>
    </xf>
    <xf numFmtId="0" fontId="2" fillId="0" borderId="0" xfId="0" applyFont="1"/>
    <xf numFmtId="0" fontId="14" fillId="0" borderId="0" xfId="0" applyFont="1" applyProtection="1"/>
    <xf numFmtId="0" fontId="14" fillId="0" borderId="0" xfId="0" applyFont="1" applyBorder="1" applyProtection="1"/>
    <xf numFmtId="0" fontId="16" fillId="0" borderId="0" xfId="0" applyFont="1" applyProtection="1"/>
    <xf numFmtId="0" fontId="12" fillId="0" borderId="0" xfId="0" applyFont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4" fillId="0" borderId="0" xfId="0" applyFont="1" applyBorder="1" applyAlignment="1" applyProtection="1">
      <alignment vertical="center"/>
    </xf>
    <xf numFmtId="0" fontId="21" fillId="0" borderId="0" xfId="0" applyFont="1" applyProtection="1"/>
    <xf numFmtId="0" fontId="25" fillId="0" borderId="0" xfId="0" applyFont="1" applyAlignment="1" applyProtection="1">
      <alignment horizontal="right" vertical="center"/>
    </xf>
    <xf numFmtId="0" fontId="15" fillId="0" borderId="0" xfId="0" applyFont="1" applyProtection="1"/>
    <xf numFmtId="0" fontId="26" fillId="0" borderId="0" xfId="0" applyFont="1" applyProtection="1"/>
    <xf numFmtId="0" fontId="25" fillId="0" borderId="2" xfId="0" applyFont="1" applyBorder="1" applyAlignment="1" applyProtection="1">
      <alignment horizontal="center" vertical="center"/>
    </xf>
    <xf numFmtId="0" fontId="27" fillId="0" borderId="0" xfId="0" applyFont="1" applyAlignment="1" applyProtection="1">
      <alignment horizontal="right" vertical="center"/>
    </xf>
    <xf numFmtId="0" fontId="10" fillId="7" borderId="0" xfId="1" applyFill="1" applyAlignment="1" applyProtection="1">
      <alignment horizontal="left" wrapText="1"/>
    </xf>
    <xf numFmtId="0" fontId="28" fillId="0" borderId="0" xfId="0" applyFont="1" applyAlignment="1" applyProtection="1">
      <alignment horizontal="right" vertical="center"/>
    </xf>
    <xf numFmtId="0" fontId="19" fillId="0" borderId="0" xfId="0" applyFont="1" applyAlignment="1" applyProtection="1">
      <alignment horizontal="right" vertical="center"/>
    </xf>
    <xf numFmtId="0" fontId="16" fillId="0" borderId="0" xfId="0" applyFont="1" applyAlignment="1" applyProtection="1">
      <alignment vertical="center"/>
    </xf>
    <xf numFmtId="0" fontId="19" fillId="0" borderId="0" xfId="1" applyFont="1" applyBorder="1" applyAlignment="1" applyProtection="1">
      <alignment vertical="center"/>
    </xf>
    <xf numFmtId="0" fontId="31" fillId="2" borderId="0" xfId="0" applyFont="1" applyFill="1" applyBorder="1" applyAlignment="1" applyProtection="1">
      <alignment horizontal="center" vertical="center"/>
    </xf>
    <xf numFmtId="0" fontId="22" fillId="4" borderId="0" xfId="0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 applyProtection="1">
      <alignment horizontal="center" vertical="center" shrinkToFit="1"/>
    </xf>
    <xf numFmtId="0" fontId="16" fillId="5" borderId="0" xfId="0" applyFont="1" applyFill="1" applyBorder="1" applyAlignment="1" applyProtection="1">
      <alignment vertical="center" shrinkToFit="1"/>
    </xf>
    <xf numFmtId="0" fontId="14" fillId="5" borderId="0" xfId="0" applyFont="1" applyFill="1" applyBorder="1" applyAlignment="1" applyProtection="1">
      <alignment horizontal="center" vertical="center" shrinkToFit="1"/>
    </xf>
    <xf numFmtId="0" fontId="16" fillId="0" borderId="0" xfId="0" applyFont="1" applyBorder="1" applyAlignment="1" applyProtection="1">
      <alignment vertical="center"/>
    </xf>
    <xf numFmtId="0" fontId="19" fillId="0" borderId="0" xfId="0" applyFont="1" applyBorder="1" applyAlignment="1">
      <alignment vertical="center"/>
    </xf>
    <xf numFmtId="0" fontId="20" fillId="0" borderId="0" xfId="1" applyFont="1" applyBorder="1" applyAlignment="1" applyProtection="1">
      <alignment vertical="center"/>
    </xf>
    <xf numFmtId="0" fontId="24" fillId="0" borderId="0" xfId="0" applyFont="1" applyBorder="1" applyAlignment="1" applyProtection="1">
      <alignment vertical="center"/>
    </xf>
    <xf numFmtId="0" fontId="18" fillId="3" borderId="3" xfId="0" applyFont="1" applyFill="1" applyBorder="1" applyAlignment="1" applyProtection="1">
      <alignment horizontal="center" vertical="center"/>
    </xf>
    <xf numFmtId="0" fontId="14" fillId="0" borderId="4" xfId="0" applyFont="1" applyFill="1" applyBorder="1" applyAlignment="1" applyProtection="1">
      <alignment horizontal="center" vertical="center" shrinkToFit="1"/>
    </xf>
    <xf numFmtId="165" fontId="14" fillId="8" borderId="4" xfId="0" applyNumberFormat="1" applyFont="1" applyFill="1" applyBorder="1" applyAlignment="1" applyProtection="1">
      <alignment horizontal="left" vertical="center" shrinkToFit="1"/>
    </xf>
    <xf numFmtId="0" fontId="14" fillId="0" borderId="4" xfId="0" applyFont="1" applyBorder="1" applyAlignment="1" applyProtection="1">
      <alignment horizontal="center" vertical="center" shrinkToFit="1"/>
    </xf>
    <xf numFmtId="0" fontId="17" fillId="4" borderId="0" xfId="0" applyFont="1" applyFill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 shrinkToFit="1"/>
    </xf>
    <xf numFmtId="0" fontId="7" fillId="0" borderId="4" xfId="0" applyFont="1" applyBorder="1" applyAlignment="1" applyProtection="1">
      <alignment horizontal="left" vertical="center" shrinkToFit="1"/>
    </xf>
    <xf numFmtId="164" fontId="30" fillId="2" borderId="5" xfId="0" applyNumberFormat="1" applyFont="1" applyFill="1" applyBorder="1" applyAlignment="1" applyProtection="1">
      <alignment horizontal="center" vertical="center"/>
    </xf>
    <xf numFmtId="0" fontId="23" fillId="0" borderId="0" xfId="0" applyFont="1" applyBorder="1" applyProtection="1"/>
    <xf numFmtId="0" fontId="16" fillId="0" borderId="0" xfId="0" applyFont="1" applyBorder="1" applyProtection="1"/>
    <xf numFmtId="0" fontId="18" fillId="3" borderId="8" xfId="0" applyFont="1" applyFill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horizontal="center" vertical="center" shrinkToFit="1"/>
    </xf>
    <xf numFmtId="167" fontId="14" fillId="2" borderId="7" xfId="0" applyNumberFormat="1" applyFont="1" applyFill="1" applyBorder="1" applyAlignment="1" applyProtection="1">
      <alignment horizontal="center" vertical="center" shrinkToFit="1"/>
    </xf>
    <xf numFmtId="166" fontId="14" fillId="5" borderId="0" xfId="0" applyNumberFormat="1" applyFont="1" applyFill="1" applyBorder="1" applyAlignment="1" applyProtection="1">
      <alignment horizontal="center" vertical="center" shrinkToFit="1"/>
    </xf>
    <xf numFmtId="167" fontId="22" fillId="3" borderId="0" xfId="0" applyNumberFormat="1" applyFont="1" applyFill="1" applyBorder="1" applyAlignment="1" applyProtection="1">
      <alignment horizontal="center" vertical="center" shrinkToFit="1"/>
    </xf>
    <xf numFmtId="167" fontId="7" fillId="2" borderId="6" xfId="0" applyNumberFormat="1" applyFont="1" applyFill="1" applyBorder="1" applyAlignment="1" applyProtection="1">
      <alignment horizontal="center" vertical="center"/>
    </xf>
    <xf numFmtId="167" fontId="7" fillId="2" borderId="7" xfId="0" applyNumberFormat="1" applyFont="1" applyFill="1" applyBorder="1" applyAlignment="1" applyProtection="1">
      <alignment horizontal="center" vertical="center"/>
    </xf>
    <xf numFmtId="167" fontId="7" fillId="5" borderId="0" xfId="0" applyNumberFormat="1" applyFont="1" applyFill="1" applyBorder="1" applyAlignment="1" applyProtection="1">
      <alignment horizontal="center" vertical="center"/>
    </xf>
    <xf numFmtId="0" fontId="7" fillId="5" borderId="4" xfId="0" applyFont="1" applyFill="1" applyBorder="1" applyAlignment="1" applyProtection="1">
      <alignment horizontal="center" vertical="center" shrinkToFit="1"/>
    </xf>
    <xf numFmtId="0" fontId="7" fillId="5" borderId="4" xfId="0" applyFont="1" applyFill="1" applyBorder="1" applyAlignment="1" applyProtection="1">
      <alignment horizontal="left" vertical="center" shrinkToFit="1"/>
    </xf>
    <xf numFmtId="167" fontId="29" fillId="3" borderId="0" xfId="0" applyNumberFormat="1" applyFont="1" applyFill="1" applyBorder="1" applyAlignment="1" applyProtection="1">
      <alignment horizontal="center" vertical="center"/>
    </xf>
    <xf numFmtId="0" fontId="32" fillId="0" borderId="0" xfId="0" applyFont="1" applyBorder="1" applyAlignment="1" applyProtection="1">
      <alignment horizontal="right" vertical="center" indent="1"/>
    </xf>
    <xf numFmtId="0" fontId="26" fillId="0" borderId="0" xfId="0" applyFont="1" applyAlignment="1" applyProtection="1">
      <alignment vertical="center"/>
    </xf>
    <xf numFmtId="167" fontId="7" fillId="3" borderId="7" xfId="0" applyNumberFormat="1" applyFont="1" applyFill="1" applyBorder="1" applyAlignment="1" applyProtection="1">
      <alignment horizontal="center" vertical="center"/>
    </xf>
    <xf numFmtId="0" fontId="17" fillId="4" borderId="11" xfId="0" applyFont="1" applyFill="1" applyBorder="1" applyAlignment="1" applyProtection="1">
      <alignment horizontal="center" vertical="center"/>
    </xf>
    <xf numFmtId="0" fontId="17" fillId="3" borderId="9" xfId="0" applyFont="1" applyFill="1" applyBorder="1" applyAlignment="1" applyProtection="1">
      <alignment vertical="center"/>
    </xf>
    <xf numFmtId="0" fontId="17" fillId="3" borderId="0" xfId="0" applyFont="1" applyFill="1" applyBorder="1" applyAlignment="1" applyProtection="1">
      <alignment vertical="center"/>
    </xf>
    <xf numFmtId="0" fontId="33" fillId="9" borderId="9" xfId="0" applyFont="1" applyFill="1" applyBorder="1" applyAlignment="1" applyProtection="1">
      <alignment vertical="center"/>
    </xf>
    <xf numFmtId="0" fontId="33" fillId="9" borderId="0" xfId="0" applyFont="1" applyFill="1" applyBorder="1" applyAlignment="1" applyProtection="1">
      <alignment vertical="center"/>
    </xf>
    <xf numFmtId="0" fontId="17" fillId="4" borderId="0" xfId="0" applyFont="1" applyFill="1" applyBorder="1" applyAlignment="1" applyProtection="1">
      <alignment vertical="center"/>
    </xf>
    <xf numFmtId="0" fontId="33" fillId="9" borderId="0" xfId="0" applyFont="1" applyFill="1" applyBorder="1" applyAlignment="1" applyProtection="1">
      <alignment horizontal="center" vertical="center"/>
    </xf>
    <xf numFmtId="0" fontId="10" fillId="0" borderId="0" xfId="1" applyFill="1" applyAlignment="1" applyProtection="1">
      <alignment vertical="center"/>
    </xf>
    <xf numFmtId="0" fontId="35" fillId="0" borderId="0" xfId="1" applyFont="1" applyBorder="1" applyAlignment="1" applyProtection="1"/>
    <xf numFmtId="0" fontId="19" fillId="0" borderId="0" xfId="0" applyFont="1" applyBorder="1" applyAlignment="1" applyProtection="1">
      <alignment horizontal="right"/>
    </xf>
    <xf numFmtId="0" fontId="33" fillId="9" borderId="0" xfId="0" applyFont="1" applyFill="1" applyBorder="1" applyAlignment="1" applyProtection="1">
      <alignment horizontal="center" vertical="center"/>
    </xf>
    <xf numFmtId="0" fontId="33" fillId="9" borderId="9" xfId="0" applyFont="1" applyFill="1" applyBorder="1" applyAlignment="1" applyProtection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34" fillId="9" borderId="0" xfId="0" applyFont="1" applyFill="1" applyBorder="1" applyAlignment="1" applyProtection="1">
      <alignment horizontal="center" vertical="center"/>
    </xf>
  </cellXfs>
  <cellStyles count="2">
    <cellStyle name="Hyperlink" xfId="1" builtinId="8" customBuiltin="1"/>
    <cellStyle name="Normal" xfId="0" builtinId="0" customBuiltin="1"/>
  </cellStyles>
  <dxfs count="4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10</xdr:col>
      <xdr:colOff>1343025</xdr:colOff>
      <xdr:row>0</xdr:row>
      <xdr:rowOff>295466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907AD5-BFE3-4B59-8FAB-91E60A1A8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0"/>
          <a:ext cx="1343025" cy="2954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9D055-A839-40FF-A497-2933D0844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DarkGreen - Timesheet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F7548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templates/employee-leave-tracker.html" TargetMode="External"/><Relationship Id="rId1" Type="http://schemas.openxmlformats.org/officeDocument/2006/relationships/hyperlink" Target="https://www.vertex42.com/templates/employee-leave-tracker.html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vertex42.com/templates/employee-leave-tracker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showGridLines="0" tabSelected="1" workbookViewId="0">
      <selection activeCell="B3" sqref="B3"/>
    </sheetView>
  </sheetViews>
  <sheetFormatPr defaultColWidth="9.140625" defaultRowHeight="12.75" x14ac:dyDescent="0.2"/>
  <cols>
    <col min="1" max="1" width="8.28515625" style="16" customWidth="1"/>
    <col min="2" max="2" width="24.42578125" style="16" customWidth="1"/>
    <col min="3" max="9" width="7.7109375" style="16" customWidth="1"/>
    <col min="10" max="10" width="9.140625" style="16" customWidth="1"/>
    <col min="11" max="11" width="56.5703125" style="16" customWidth="1"/>
    <col min="12" max="16384" width="9.140625" style="16"/>
  </cols>
  <sheetData>
    <row r="1" spans="1:11" s="20" customFormat="1" ht="26.25" customHeight="1" x14ac:dyDescent="0.2">
      <c r="A1" s="19" t="s">
        <v>16</v>
      </c>
      <c r="C1" s="9"/>
      <c r="D1" s="9"/>
      <c r="E1" s="9"/>
      <c r="F1" s="9"/>
      <c r="I1" s="27" t="s">
        <v>31</v>
      </c>
    </row>
    <row r="2" spans="1:11" x14ac:dyDescent="0.2">
      <c r="K2" s="73" t="s">
        <v>16</v>
      </c>
    </row>
    <row r="3" spans="1:11" s="24" customFormat="1" ht="15.75" x14ac:dyDescent="0.2">
      <c r="A3" s="23" t="s">
        <v>22</v>
      </c>
      <c r="B3" s="26">
        <v>2021</v>
      </c>
      <c r="F3" s="16"/>
      <c r="K3" s="25" t="s">
        <v>24</v>
      </c>
    </row>
    <row r="4" spans="1:11" x14ac:dyDescent="0.2">
      <c r="K4" s="22"/>
    </row>
    <row r="5" spans="1:11" x14ac:dyDescent="0.2">
      <c r="A5" s="50" t="s">
        <v>40</v>
      </c>
      <c r="B5" s="17"/>
      <c r="C5" s="17"/>
      <c r="D5" s="17"/>
      <c r="E5" s="17"/>
      <c r="F5" s="17"/>
      <c r="G5" s="17"/>
      <c r="H5" s="17"/>
      <c r="I5" s="17"/>
      <c r="J5" s="17"/>
      <c r="K5" s="25" t="s">
        <v>26</v>
      </c>
    </row>
    <row r="6" spans="1:1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22"/>
    </row>
    <row r="7" spans="1:11" ht="18" customHeight="1" x14ac:dyDescent="0.2">
      <c r="A7" s="77" t="s">
        <v>21</v>
      </c>
      <c r="B7" s="76"/>
      <c r="C7" s="76" t="s">
        <v>32</v>
      </c>
      <c r="D7" s="76"/>
      <c r="E7" s="76"/>
      <c r="F7" s="76"/>
      <c r="G7" s="76"/>
      <c r="H7" s="76"/>
      <c r="I7" s="72"/>
      <c r="J7" s="17"/>
      <c r="K7" s="22"/>
    </row>
    <row r="8" spans="1:11" s="20" customFormat="1" ht="18" customHeight="1" x14ac:dyDescent="0.2">
      <c r="A8" s="66" t="s">
        <v>7</v>
      </c>
      <c r="B8" s="46" t="s">
        <v>8</v>
      </c>
      <c r="C8" s="34" t="s">
        <v>18</v>
      </c>
      <c r="D8" s="34" t="s">
        <v>19</v>
      </c>
      <c r="E8" s="34" t="s">
        <v>2</v>
      </c>
      <c r="F8" s="34" t="s">
        <v>20</v>
      </c>
      <c r="G8" s="34" t="s">
        <v>41</v>
      </c>
      <c r="H8" s="34" t="s">
        <v>1</v>
      </c>
      <c r="I8" s="34" t="s">
        <v>39</v>
      </c>
      <c r="J8" s="21"/>
      <c r="K8" s="64" t="s">
        <v>25</v>
      </c>
    </row>
    <row r="9" spans="1:11" ht="18" customHeight="1" x14ac:dyDescent="0.2">
      <c r="A9" s="47">
        <v>1</v>
      </c>
      <c r="B9" s="48" t="s">
        <v>28</v>
      </c>
      <c r="C9" s="57">
        <f>IFERROR(INDEX(Aug!AH$6:AH$38,MATCH($A9,Aug!$A$6:$A$38,0)),0)+IFERROR(INDEX(Sep!AH$6:AH$38,MATCH($A9,Sep!$A$6:$A$38,0)),0)+IFERROR(INDEX(Oct!AH$6:AH$38,MATCH($A9,Oct!$A$6:$A$38,0)),0)+IFERROR(INDEX(Nov!AH$6:AH$38,MATCH($A9,Nov!$A$6:$A$38,0)),0)+IFERROR(INDEX(Dec!AH$6:AH$38,MATCH($A9,Dec!$A$6:$A$38,0)),0)+IFERROR(INDEX(Jan!AH$6:AH$38,MATCH($A9,Jan!$A$6:$A$38,0)),0)+IFERROR(INDEX(Feb!AH$6:AH$38,MATCH($A9,Feb!$A$6:$A$38,0)),0)+IFERROR(INDEX(Mar!AH$6:AH$38,MATCH($A9,Mar!$A$6:$A$38,0)),0)+IFERROR(INDEX(Apr!AH$6:AH$38,MATCH($A9,Apr!$A$6:$A$38,0)),0)+IFERROR(INDEX(May!AH$6:AH$38,MATCH($A9,May!$A$6:$A$38,0)),0)+IFERROR(INDEX(Jun!AH$6:AH$38,MATCH($A9,Jun!$A$6:$A$38,0)),0)+IFERROR(INDEX(Jul!AH$6:AH$38,MATCH($A9,Jul!$A$6:$A$38,0)),0)</f>
        <v>1.5</v>
      </c>
      <c r="D9" s="58">
        <f>IFERROR(INDEX(Aug!AI$6:AI$38,MATCH($A9,Aug!$A$6:$A$38,0)),0)+IFERROR(INDEX(Sep!AI$6:AI$38,MATCH($A9,Sep!$A$6:$A$38,0)),0)+IFERROR(INDEX(Oct!AI$6:AI$38,MATCH($A9,Oct!$A$6:$A$38,0)),0)+IFERROR(INDEX(Nov!AI$6:AI$38,MATCH($A9,Nov!$A$6:$A$38,0)),0)+IFERROR(INDEX(Dec!AI$6:AI$38,MATCH($A9,Dec!$A$6:$A$38,0)),0)+IFERROR(INDEX(Jan!AI$6:AI$38,MATCH($A9,Jan!$A$6:$A$38,0)),0)+IFERROR(INDEX(Feb!AI$6:AI$38,MATCH($A9,Feb!$A$6:$A$38,0)),0)+IFERROR(INDEX(Mar!AI$6:AI$38,MATCH($A9,Mar!$A$6:$A$38,0)),0)+IFERROR(INDEX(Apr!AI$6:AI$38,MATCH($A9,Apr!$A$6:$A$38,0)),0)+IFERROR(INDEX(May!AI$6:AI$38,MATCH($A9,May!$A$6:$A$38,0)),0)+IFERROR(INDEX(Jun!AI$6:AI$38,MATCH($A9,Jun!$A$6:$A$38,0)),0)+IFERROR(INDEX(Jul!AI$6:AI$38,MATCH($A9,Jul!$A$6:$A$38,0)),0)</f>
        <v>3.5</v>
      </c>
      <c r="E9" s="58">
        <f>IFERROR(INDEX(Aug!AJ$6:AJ$38,MATCH($A9,Aug!$A$6:$A$38,0)),0)+IFERROR(INDEX(Sep!AJ$6:AJ$38,MATCH($A9,Sep!$A$6:$A$38,0)),0)+IFERROR(INDEX(Oct!AJ$6:AJ$38,MATCH($A9,Oct!$A$6:$A$38,0)),0)+IFERROR(INDEX(Nov!AJ$6:AJ$38,MATCH($A9,Nov!$A$6:$A$38,0)),0)+IFERROR(INDEX(Dec!AJ$6:AJ$38,MATCH($A9,Dec!$A$6:$A$38,0)),0)+IFERROR(INDEX(Jan!AJ$6:AJ$38,MATCH($A9,Jan!$A$6:$A$38,0)),0)+IFERROR(INDEX(Feb!AJ$6:AJ$38,MATCH($A9,Feb!$A$6:$A$38,0)),0)+IFERROR(INDEX(Mar!AJ$6:AJ$38,MATCH($A9,Mar!$A$6:$A$38,0)),0)+IFERROR(INDEX(Apr!AJ$6:AJ$38,MATCH($A9,Apr!$A$6:$A$38,0)),0)+IFERROR(INDEX(May!AJ$6:AJ$38,MATCH($A9,May!$A$6:$A$38,0)),0)+IFERROR(INDEX(Jun!AJ$6:AJ$38,MATCH($A9,Jun!$A$6:$A$38,0)),0)+IFERROR(INDEX(Jul!AJ$6:AJ$38,MATCH($A9,Jul!$A$6:$A$38,0)),0)</f>
        <v>0</v>
      </c>
      <c r="F9" s="58">
        <f>IFERROR(INDEX(Aug!AK$6:AK$38,MATCH($A9,Aug!$A$6:$A$38,0)),0)+IFERROR(INDEX(Sep!AK$6:AK$38,MATCH($A9,Sep!$A$6:$A$38,0)),0)+IFERROR(INDEX(Oct!AK$6:AK$38,MATCH($A9,Oct!$A$6:$A$38,0)),0)+IFERROR(INDEX(Nov!AK$6:AK$38,MATCH($A9,Nov!$A$6:$A$38,0)),0)+IFERROR(INDEX(Dec!AK$6:AK$38,MATCH($A9,Dec!$A$6:$A$38,0)),0)+IFERROR(INDEX(Jan!AK$6:AK$38,MATCH($A9,Jan!$A$6:$A$38,0)),0)+IFERROR(INDEX(Feb!AK$6:AK$38,MATCH($A9,Feb!$A$6:$A$38,0)),0)+IFERROR(INDEX(Mar!AK$6:AK$38,MATCH($A9,Mar!$A$6:$A$38,0)),0)+IFERROR(INDEX(Apr!AK$6:AK$38,MATCH($A9,Apr!$A$6:$A$38,0)),0)+IFERROR(INDEX(May!AK$6:AK$38,MATCH($A9,May!$A$6:$A$38,0)),0)+IFERROR(INDEX(Jun!AK$6:AK$38,MATCH($A9,Jun!$A$6:$A$38,0)),0)+IFERROR(INDEX(Jul!AK$6:AK$38,MATCH($A9,Jul!$A$6:$A$38,0)),0)</f>
        <v>0</v>
      </c>
      <c r="G9" s="58">
        <f>IFERROR(INDEX(Aug!AL$6:AL$38,MATCH($A9,Aug!$A$6:$A$38,0)),0)+IFERROR(INDEX(Sep!AL$6:AL$38,MATCH($A9,Sep!$A$6:$A$38,0)),0)+IFERROR(INDEX(Oct!AL$6:AL$38,MATCH($A9,Oct!$A$6:$A$38,0)),0)+IFERROR(INDEX(Nov!AL$6:AL$38,MATCH($A9,Nov!$A$6:$A$38,0)),0)+IFERROR(INDEX(Dec!AL$6:AL$38,MATCH($A9,Dec!$A$6:$A$38,0)),0)+IFERROR(INDEX(Jan!AL$6:AL$38,MATCH($A9,Jan!$A$6:$A$38,0)),0)+IFERROR(INDEX(Feb!AL$6:AL$38,MATCH($A9,Feb!$A$6:$A$38,0)),0)+IFERROR(INDEX(Mar!AL$6:AL$38,MATCH($A9,Mar!$A$6:$A$38,0)),0)+IFERROR(INDEX(Apr!AL$6:AL$38,MATCH($A9,Apr!$A$6:$A$38,0)),0)+IFERROR(INDEX(May!AL$6:AL$38,MATCH($A9,May!$A$6:$A$38,0)),0)+IFERROR(INDEX(Jun!AL$6:AL$38,MATCH($A9,Jun!$A$6:$A$38,0)),0)+IFERROR(INDEX(Jul!AL$6:AL$38,MATCH($A9,Jul!$A$6:$A$38,0)),0)</f>
        <v>0</v>
      </c>
      <c r="H9" s="58">
        <f>IFERROR(INDEX(Aug!AM$6:AM$38,MATCH($A9,Aug!$A$6:$A$38,0)),0)+IFERROR(INDEX(Sep!AM$6:AM$38,MATCH($A9,Sep!$A$6:$A$38,0)),0)+IFERROR(INDEX(Oct!AM$6:AM$38,MATCH($A9,Oct!$A$6:$A$38,0)),0)+IFERROR(INDEX(Nov!AM$6:AM$38,MATCH($A9,Nov!$A$6:$A$38,0)),0)+IFERROR(INDEX(Dec!AM$6:AM$38,MATCH($A9,Dec!$A$6:$A$38,0)),0)+IFERROR(INDEX(Jan!AM$6:AM$38,MATCH($A9,Jan!$A$6:$A$38,0)),0)+IFERROR(INDEX(Feb!AM$6:AM$38,MATCH($A9,Feb!$A$6:$A$38,0)),0)+IFERROR(INDEX(Mar!AM$6:AM$38,MATCH($A9,Mar!$A$6:$A$38,0)),0)+IFERROR(INDEX(Apr!AM$6:AM$38,MATCH($A9,Apr!$A$6:$A$38,0)),0)+IFERROR(INDEX(May!AM$6:AM$38,MATCH($A9,May!$A$6:$A$38,0)),0)+IFERROR(INDEX(Jun!AM$6:AM$38,MATCH($A9,Jun!$A$6:$A$38,0)),0)+IFERROR(INDEX(Jul!AM$6:AM$38,MATCH($A9,Jul!$A$6:$A$38,0)),0)</f>
        <v>0</v>
      </c>
      <c r="I9" s="65">
        <f>SUM(C9:H9)</f>
        <v>5</v>
      </c>
      <c r="J9" s="17"/>
    </row>
    <row r="10" spans="1:11" ht="18" customHeight="1" x14ac:dyDescent="0.2">
      <c r="A10" s="47">
        <v>2</v>
      </c>
      <c r="B10" s="48" t="s">
        <v>29</v>
      </c>
      <c r="C10" s="57">
        <f>IFERROR(INDEX(Aug!AH$6:AH$38,MATCH($A10,Aug!$A$6:$A$38,0)),0)+IFERROR(INDEX(Sep!AH$6:AH$38,MATCH($A10,Sep!$A$6:$A$38,0)),0)+IFERROR(INDEX(Oct!AH$6:AH$38,MATCH($A10,Oct!$A$6:$A$38,0)),0)+IFERROR(INDEX(Nov!AH$6:AH$38,MATCH($A10,Nov!$A$6:$A$38,0)),0)+IFERROR(INDEX(Dec!AH$6:AH$38,MATCH($A10,Dec!$A$6:$A$38,0)),0)+IFERROR(INDEX(Jan!AH$6:AH$38,MATCH($A10,Jan!$A$6:$A$38,0)),0)+IFERROR(INDEX(Feb!AH$6:AH$38,MATCH($A10,Feb!$A$6:$A$38,0)),0)+IFERROR(INDEX(Mar!AH$6:AH$38,MATCH($A10,Mar!$A$6:$A$38,0)),0)+IFERROR(INDEX(Apr!AH$6:AH$38,MATCH($A10,Apr!$A$6:$A$38,0)),0)+IFERROR(INDEX(May!AH$6:AH$38,MATCH($A10,May!$A$6:$A$38,0)),0)+IFERROR(INDEX(Jun!AH$6:AH$38,MATCH($A10,Jun!$A$6:$A$38,0)),0)+IFERROR(INDEX(Jul!AH$6:AH$38,MATCH($A10,Jul!$A$6:$A$38,0)),0)</f>
        <v>0</v>
      </c>
      <c r="D10" s="58">
        <f>IFERROR(INDEX(Aug!AI$6:AI$38,MATCH($A10,Aug!$A$6:$A$38,0)),0)+IFERROR(INDEX(Sep!AI$6:AI$38,MATCH($A10,Sep!$A$6:$A$38,0)),0)+IFERROR(INDEX(Oct!AI$6:AI$38,MATCH($A10,Oct!$A$6:$A$38,0)),0)+IFERROR(INDEX(Nov!AI$6:AI$38,MATCH($A10,Nov!$A$6:$A$38,0)),0)+IFERROR(INDEX(Dec!AI$6:AI$38,MATCH($A10,Dec!$A$6:$A$38,0)),0)+IFERROR(INDEX(Jan!AI$6:AI$38,MATCH($A10,Jan!$A$6:$A$38,0)),0)+IFERROR(INDEX(Feb!AI$6:AI$38,MATCH($A10,Feb!$A$6:$A$38,0)),0)+IFERROR(INDEX(Mar!AI$6:AI$38,MATCH($A10,Mar!$A$6:$A$38,0)),0)+IFERROR(INDEX(Apr!AI$6:AI$38,MATCH($A10,Apr!$A$6:$A$38,0)),0)+IFERROR(INDEX(May!AI$6:AI$38,MATCH($A10,May!$A$6:$A$38,0)),0)+IFERROR(INDEX(Jun!AI$6:AI$38,MATCH($A10,Jun!$A$6:$A$38,0)),0)+IFERROR(INDEX(Jul!AI$6:AI$38,MATCH($A10,Jul!$A$6:$A$38,0)),0)</f>
        <v>0</v>
      </c>
      <c r="E10" s="58">
        <f>IFERROR(INDEX(Aug!AJ$6:AJ$38,MATCH($A10,Aug!$A$6:$A$38,0)),0)+IFERROR(INDEX(Sep!AJ$6:AJ$38,MATCH($A10,Sep!$A$6:$A$38,0)),0)+IFERROR(INDEX(Oct!AJ$6:AJ$38,MATCH($A10,Oct!$A$6:$A$38,0)),0)+IFERROR(INDEX(Nov!AJ$6:AJ$38,MATCH($A10,Nov!$A$6:$A$38,0)),0)+IFERROR(INDEX(Dec!AJ$6:AJ$38,MATCH($A10,Dec!$A$6:$A$38,0)),0)+IFERROR(INDEX(Jan!AJ$6:AJ$38,MATCH($A10,Jan!$A$6:$A$38,0)),0)+IFERROR(INDEX(Feb!AJ$6:AJ$38,MATCH($A10,Feb!$A$6:$A$38,0)),0)+IFERROR(INDEX(Mar!AJ$6:AJ$38,MATCH($A10,Mar!$A$6:$A$38,0)),0)+IFERROR(INDEX(Apr!AJ$6:AJ$38,MATCH($A10,Apr!$A$6:$A$38,0)),0)+IFERROR(INDEX(May!AJ$6:AJ$38,MATCH($A10,May!$A$6:$A$38,0)),0)+IFERROR(INDEX(Jun!AJ$6:AJ$38,MATCH($A10,Jun!$A$6:$A$38,0)),0)+IFERROR(INDEX(Jul!AJ$6:AJ$38,MATCH($A10,Jul!$A$6:$A$38,0)),0)</f>
        <v>3</v>
      </c>
      <c r="F10" s="58">
        <f>IFERROR(INDEX(Aug!AK$6:AK$38,MATCH($A10,Aug!$A$6:$A$38,0)),0)+IFERROR(INDEX(Sep!AK$6:AK$38,MATCH($A10,Sep!$A$6:$A$38,0)),0)+IFERROR(INDEX(Oct!AK$6:AK$38,MATCH($A10,Oct!$A$6:$A$38,0)),0)+IFERROR(INDEX(Nov!AK$6:AK$38,MATCH($A10,Nov!$A$6:$A$38,0)),0)+IFERROR(INDEX(Dec!AK$6:AK$38,MATCH($A10,Dec!$A$6:$A$38,0)),0)+IFERROR(INDEX(Jan!AK$6:AK$38,MATCH($A10,Jan!$A$6:$A$38,0)),0)+IFERROR(INDEX(Feb!AK$6:AK$38,MATCH($A10,Feb!$A$6:$A$38,0)),0)+IFERROR(INDEX(Mar!AK$6:AK$38,MATCH($A10,Mar!$A$6:$A$38,0)),0)+IFERROR(INDEX(Apr!AK$6:AK$38,MATCH($A10,Apr!$A$6:$A$38,0)),0)+IFERROR(INDEX(May!AK$6:AK$38,MATCH($A10,May!$A$6:$A$38,0)),0)+IFERROR(INDEX(Jun!AK$6:AK$38,MATCH($A10,Jun!$A$6:$A$38,0)),0)+IFERROR(INDEX(Jul!AK$6:AK$38,MATCH($A10,Jul!$A$6:$A$38,0)),0)</f>
        <v>0</v>
      </c>
      <c r="G10" s="58">
        <f>IFERROR(INDEX(Aug!AL$6:AL$38,MATCH($A10,Aug!$A$6:$A$38,0)),0)+IFERROR(INDEX(Sep!AL$6:AL$38,MATCH($A10,Sep!$A$6:$A$38,0)),0)+IFERROR(INDEX(Oct!AL$6:AL$38,MATCH($A10,Oct!$A$6:$A$38,0)),0)+IFERROR(INDEX(Nov!AL$6:AL$38,MATCH($A10,Nov!$A$6:$A$38,0)),0)+IFERROR(INDEX(Dec!AL$6:AL$38,MATCH($A10,Dec!$A$6:$A$38,0)),0)+IFERROR(INDEX(Jan!AL$6:AL$38,MATCH($A10,Jan!$A$6:$A$38,0)),0)+IFERROR(INDEX(Feb!AL$6:AL$38,MATCH($A10,Feb!$A$6:$A$38,0)),0)+IFERROR(INDEX(Mar!AL$6:AL$38,MATCH($A10,Mar!$A$6:$A$38,0)),0)+IFERROR(INDEX(Apr!AL$6:AL$38,MATCH($A10,Apr!$A$6:$A$38,0)),0)+IFERROR(INDEX(May!AL$6:AL$38,MATCH($A10,May!$A$6:$A$38,0)),0)+IFERROR(INDEX(Jun!AL$6:AL$38,MATCH($A10,Jun!$A$6:$A$38,0)),0)+IFERROR(INDEX(Jul!AL$6:AL$38,MATCH($A10,Jul!$A$6:$A$38,0)),0)</f>
        <v>0</v>
      </c>
      <c r="H10" s="58">
        <f>IFERROR(INDEX(Aug!AM$6:AM$38,MATCH($A10,Aug!$A$6:$A$38,0)),0)+IFERROR(INDEX(Sep!AM$6:AM$38,MATCH($A10,Sep!$A$6:$A$38,0)),0)+IFERROR(INDEX(Oct!AM$6:AM$38,MATCH($A10,Oct!$A$6:$A$38,0)),0)+IFERROR(INDEX(Nov!AM$6:AM$38,MATCH($A10,Nov!$A$6:$A$38,0)),0)+IFERROR(INDEX(Dec!AM$6:AM$38,MATCH($A10,Dec!$A$6:$A$38,0)),0)+IFERROR(INDEX(Jan!AM$6:AM$38,MATCH($A10,Jan!$A$6:$A$38,0)),0)+IFERROR(INDEX(Feb!AM$6:AM$38,MATCH($A10,Feb!$A$6:$A$38,0)),0)+IFERROR(INDEX(Mar!AM$6:AM$38,MATCH($A10,Mar!$A$6:$A$38,0)),0)+IFERROR(INDEX(Apr!AM$6:AM$38,MATCH($A10,Apr!$A$6:$A$38,0)),0)+IFERROR(INDEX(May!AM$6:AM$38,MATCH($A10,May!$A$6:$A$38,0)),0)+IFERROR(INDEX(Jun!AM$6:AM$38,MATCH($A10,Jun!$A$6:$A$38,0)),0)+IFERROR(INDEX(Jul!AM$6:AM$38,MATCH($A10,Jul!$A$6:$A$38,0)),0)</f>
        <v>0</v>
      </c>
      <c r="I10" s="65">
        <f t="shared" ref="I10:I38" si="0">SUM(C10:H10)</f>
        <v>3</v>
      </c>
      <c r="J10" s="17"/>
      <c r="K10" s="25" t="s">
        <v>27</v>
      </c>
    </row>
    <row r="11" spans="1:11" ht="18" customHeight="1" x14ac:dyDescent="0.2">
      <c r="A11" s="47">
        <v>3</v>
      </c>
      <c r="B11" s="48" t="s">
        <v>30</v>
      </c>
      <c r="C11" s="57">
        <f>IFERROR(INDEX(Aug!AH$6:AH$38,MATCH($A11,Aug!$A$6:$A$38,0)),0)+IFERROR(INDEX(Sep!AH$6:AH$38,MATCH($A11,Sep!$A$6:$A$38,0)),0)+IFERROR(INDEX(Oct!AH$6:AH$38,MATCH($A11,Oct!$A$6:$A$38,0)),0)+IFERROR(INDEX(Nov!AH$6:AH$38,MATCH($A11,Nov!$A$6:$A$38,0)),0)+IFERROR(INDEX(Dec!AH$6:AH$38,MATCH($A11,Dec!$A$6:$A$38,0)),0)+IFERROR(INDEX(Jan!AH$6:AH$38,MATCH($A11,Jan!$A$6:$A$38,0)),0)+IFERROR(INDEX(Feb!AH$6:AH$38,MATCH($A11,Feb!$A$6:$A$38,0)),0)+IFERROR(INDEX(Mar!AH$6:AH$38,MATCH($A11,Mar!$A$6:$A$38,0)),0)+IFERROR(INDEX(Apr!AH$6:AH$38,MATCH($A11,Apr!$A$6:$A$38,0)),0)+IFERROR(INDEX(May!AH$6:AH$38,MATCH($A11,May!$A$6:$A$38,0)),0)+IFERROR(INDEX(Jun!AH$6:AH$38,MATCH($A11,Jun!$A$6:$A$38,0)),0)+IFERROR(INDEX(Jul!AH$6:AH$38,MATCH($A11,Jul!$A$6:$A$38,0)),0)</f>
        <v>0</v>
      </c>
      <c r="D11" s="58">
        <f>IFERROR(INDEX(Aug!AI$6:AI$38,MATCH($A11,Aug!$A$6:$A$38,0)),0)+IFERROR(INDEX(Sep!AI$6:AI$38,MATCH($A11,Sep!$A$6:$A$38,0)),0)+IFERROR(INDEX(Oct!AI$6:AI$38,MATCH($A11,Oct!$A$6:$A$38,0)),0)+IFERROR(INDEX(Nov!AI$6:AI$38,MATCH($A11,Nov!$A$6:$A$38,0)),0)+IFERROR(INDEX(Dec!AI$6:AI$38,MATCH($A11,Dec!$A$6:$A$38,0)),0)+IFERROR(INDEX(Jan!AI$6:AI$38,MATCH($A11,Jan!$A$6:$A$38,0)),0)+IFERROR(INDEX(Feb!AI$6:AI$38,MATCH($A11,Feb!$A$6:$A$38,0)),0)+IFERROR(INDEX(Mar!AI$6:AI$38,MATCH($A11,Mar!$A$6:$A$38,0)),0)+IFERROR(INDEX(Apr!AI$6:AI$38,MATCH($A11,Apr!$A$6:$A$38,0)),0)+IFERROR(INDEX(May!AI$6:AI$38,MATCH($A11,May!$A$6:$A$38,0)),0)+IFERROR(INDEX(Jun!AI$6:AI$38,MATCH($A11,Jun!$A$6:$A$38,0)),0)+IFERROR(INDEX(Jul!AI$6:AI$38,MATCH($A11,Jul!$A$6:$A$38,0)),0)</f>
        <v>2</v>
      </c>
      <c r="E11" s="58">
        <f>IFERROR(INDEX(Aug!AJ$6:AJ$38,MATCH($A11,Aug!$A$6:$A$38,0)),0)+IFERROR(INDEX(Sep!AJ$6:AJ$38,MATCH($A11,Sep!$A$6:$A$38,0)),0)+IFERROR(INDEX(Oct!AJ$6:AJ$38,MATCH($A11,Oct!$A$6:$A$38,0)),0)+IFERROR(INDEX(Nov!AJ$6:AJ$38,MATCH($A11,Nov!$A$6:$A$38,0)),0)+IFERROR(INDEX(Dec!AJ$6:AJ$38,MATCH($A11,Dec!$A$6:$A$38,0)),0)+IFERROR(INDEX(Jan!AJ$6:AJ$38,MATCH($A11,Jan!$A$6:$A$38,0)),0)+IFERROR(INDEX(Feb!AJ$6:AJ$38,MATCH($A11,Feb!$A$6:$A$38,0)),0)+IFERROR(INDEX(Mar!AJ$6:AJ$38,MATCH($A11,Mar!$A$6:$A$38,0)),0)+IFERROR(INDEX(Apr!AJ$6:AJ$38,MATCH($A11,Apr!$A$6:$A$38,0)),0)+IFERROR(INDEX(May!AJ$6:AJ$38,MATCH($A11,May!$A$6:$A$38,0)),0)+IFERROR(INDEX(Jun!AJ$6:AJ$38,MATCH($A11,Jun!$A$6:$A$38,0)),0)+IFERROR(INDEX(Jul!AJ$6:AJ$38,MATCH($A11,Jul!$A$6:$A$38,0)),0)</f>
        <v>0</v>
      </c>
      <c r="F11" s="58">
        <f>IFERROR(INDEX(Aug!AK$6:AK$38,MATCH($A11,Aug!$A$6:$A$38,0)),0)+IFERROR(INDEX(Sep!AK$6:AK$38,MATCH($A11,Sep!$A$6:$A$38,0)),0)+IFERROR(INDEX(Oct!AK$6:AK$38,MATCH($A11,Oct!$A$6:$A$38,0)),0)+IFERROR(INDEX(Nov!AK$6:AK$38,MATCH($A11,Nov!$A$6:$A$38,0)),0)+IFERROR(INDEX(Dec!AK$6:AK$38,MATCH($A11,Dec!$A$6:$A$38,0)),0)+IFERROR(INDEX(Jan!AK$6:AK$38,MATCH($A11,Jan!$A$6:$A$38,0)),0)+IFERROR(INDEX(Feb!AK$6:AK$38,MATCH($A11,Feb!$A$6:$A$38,0)),0)+IFERROR(INDEX(Mar!AK$6:AK$38,MATCH($A11,Mar!$A$6:$A$38,0)),0)+IFERROR(INDEX(Apr!AK$6:AK$38,MATCH($A11,Apr!$A$6:$A$38,0)),0)+IFERROR(INDEX(May!AK$6:AK$38,MATCH($A11,May!$A$6:$A$38,0)),0)+IFERROR(INDEX(Jun!AK$6:AK$38,MATCH($A11,Jun!$A$6:$A$38,0)),0)+IFERROR(INDEX(Jul!AK$6:AK$38,MATCH($A11,Jul!$A$6:$A$38,0)),0)</f>
        <v>0</v>
      </c>
      <c r="G11" s="58">
        <f>IFERROR(INDEX(Aug!AL$6:AL$38,MATCH($A11,Aug!$A$6:$A$38,0)),0)+IFERROR(INDEX(Sep!AL$6:AL$38,MATCH($A11,Sep!$A$6:$A$38,0)),0)+IFERROR(INDEX(Oct!AL$6:AL$38,MATCH($A11,Oct!$A$6:$A$38,0)),0)+IFERROR(INDEX(Nov!AL$6:AL$38,MATCH($A11,Nov!$A$6:$A$38,0)),0)+IFERROR(INDEX(Dec!AL$6:AL$38,MATCH($A11,Dec!$A$6:$A$38,0)),0)+IFERROR(INDEX(Jan!AL$6:AL$38,MATCH($A11,Jan!$A$6:$A$38,0)),0)+IFERROR(INDEX(Feb!AL$6:AL$38,MATCH($A11,Feb!$A$6:$A$38,0)),0)+IFERROR(INDEX(Mar!AL$6:AL$38,MATCH($A11,Mar!$A$6:$A$38,0)),0)+IFERROR(INDEX(Apr!AL$6:AL$38,MATCH($A11,Apr!$A$6:$A$38,0)),0)+IFERROR(INDEX(May!AL$6:AL$38,MATCH($A11,May!$A$6:$A$38,0)),0)+IFERROR(INDEX(Jun!AL$6:AL$38,MATCH($A11,Jun!$A$6:$A$38,0)),0)+IFERROR(INDEX(Jul!AL$6:AL$38,MATCH($A11,Jul!$A$6:$A$38,0)),0)</f>
        <v>0</v>
      </c>
      <c r="H11" s="58">
        <f>IFERROR(INDEX(Aug!AM$6:AM$38,MATCH($A11,Aug!$A$6:$A$38,0)),0)+IFERROR(INDEX(Sep!AM$6:AM$38,MATCH($A11,Sep!$A$6:$A$38,0)),0)+IFERROR(INDEX(Oct!AM$6:AM$38,MATCH($A11,Oct!$A$6:$A$38,0)),0)+IFERROR(INDEX(Nov!AM$6:AM$38,MATCH($A11,Nov!$A$6:$A$38,0)),0)+IFERROR(INDEX(Dec!AM$6:AM$38,MATCH($A11,Dec!$A$6:$A$38,0)),0)+IFERROR(INDEX(Jan!AM$6:AM$38,MATCH($A11,Jan!$A$6:$A$38,0)),0)+IFERROR(INDEX(Feb!AM$6:AM$38,MATCH($A11,Feb!$A$6:$A$38,0)),0)+IFERROR(INDEX(Mar!AM$6:AM$38,MATCH($A11,Mar!$A$6:$A$38,0)),0)+IFERROR(INDEX(Apr!AM$6:AM$38,MATCH($A11,Apr!$A$6:$A$38,0)),0)+IFERROR(INDEX(May!AM$6:AM$38,MATCH($A11,May!$A$6:$A$38,0)),0)+IFERROR(INDEX(Jun!AM$6:AM$38,MATCH($A11,Jun!$A$6:$A$38,0)),0)+IFERROR(INDEX(Jul!AM$6:AM$38,MATCH($A11,Jul!$A$6:$A$38,0)),0)</f>
        <v>0</v>
      </c>
      <c r="I11" s="65">
        <f t="shared" si="0"/>
        <v>2</v>
      </c>
      <c r="J11" s="17"/>
    </row>
    <row r="12" spans="1:11" ht="18" customHeight="1" x14ac:dyDescent="0.2">
      <c r="A12" s="47">
        <v>4</v>
      </c>
      <c r="B12" s="48" t="s">
        <v>37</v>
      </c>
      <c r="C12" s="57">
        <f>IFERROR(INDEX(Aug!AH$6:AH$38,MATCH($A12,Aug!$A$6:$A$38,0)),0)+IFERROR(INDEX(Sep!AH$6:AH$38,MATCH($A12,Sep!$A$6:$A$38,0)),0)+IFERROR(INDEX(Oct!AH$6:AH$38,MATCH($A12,Oct!$A$6:$A$38,0)),0)+IFERROR(INDEX(Nov!AH$6:AH$38,MATCH($A12,Nov!$A$6:$A$38,0)),0)+IFERROR(INDEX(Dec!AH$6:AH$38,MATCH($A12,Dec!$A$6:$A$38,0)),0)+IFERROR(INDEX(Jan!AH$6:AH$38,MATCH($A12,Jan!$A$6:$A$38,0)),0)+IFERROR(INDEX(Feb!AH$6:AH$38,MATCH($A12,Feb!$A$6:$A$38,0)),0)+IFERROR(INDEX(Mar!AH$6:AH$38,MATCH($A12,Mar!$A$6:$A$38,0)),0)+IFERROR(INDEX(Apr!AH$6:AH$38,MATCH($A12,Apr!$A$6:$A$38,0)),0)+IFERROR(INDEX(May!AH$6:AH$38,MATCH($A12,May!$A$6:$A$38,0)),0)+IFERROR(INDEX(Jun!AH$6:AH$38,MATCH($A12,Jun!$A$6:$A$38,0)),0)+IFERROR(INDEX(Jul!AH$6:AH$38,MATCH($A12,Jul!$A$6:$A$38,0)),0)</f>
        <v>0</v>
      </c>
      <c r="D12" s="58">
        <f>IFERROR(INDEX(Aug!AI$6:AI$38,MATCH($A12,Aug!$A$6:$A$38,0)),0)+IFERROR(INDEX(Sep!AI$6:AI$38,MATCH($A12,Sep!$A$6:$A$38,0)),0)+IFERROR(INDEX(Oct!AI$6:AI$38,MATCH($A12,Oct!$A$6:$A$38,0)),0)+IFERROR(INDEX(Nov!AI$6:AI$38,MATCH($A12,Nov!$A$6:$A$38,0)),0)+IFERROR(INDEX(Dec!AI$6:AI$38,MATCH($A12,Dec!$A$6:$A$38,0)),0)+IFERROR(INDEX(Jan!AI$6:AI$38,MATCH($A12,Jan!$A$6:$A$38,0)),0)+IFERROR(INDEX(Feb!AI$6:AI$38,MATCH($A12,Feb!$A$6:$A$38,0)),0)+IFERROR(INDEX(Mar!AI$6:AI$38,MATCH($A12,Mar!$A$6:$A$38,0)),0)+IFERROR(INDEX(Apr!AI$6:AI$38,MATCH($A12,Apr!$A$6:$A$38,0)),0)+IFERROR(INDEX(May!AI$6:AI$38,MATCH($A12,May!$A$6:$A$38,0)),0)+IFERROR(INDEX(Jun!AI$6:AI$38,MATCH($A12,Jun!$A$6:$A$38,0)),0)+IFERROR(INDEX(Jul!AI$6:AI$38,MATCH($A12,Jul!$A$6:$A$38,0)),0)</f>
        <v>0</v>
      </c>
      <c r="E12" s="58">
        <f>IFERROR(INDEX(Aug!AJ$6:AJ$38,MATCH($A12,Aug!$A$6:$A$38,0)),0)+IFERROR(INDEX(Sep!AJ$6:AJ$38,MATCH($A12,Sep!$A$6:$A$38,0)),0)+IFERROR(INDEX(Oct!AJ$6:AJ$38,MATCH($A12,Oct!$A$6:$A$38,0)),0)+IFERROR(INDEX(Nov!AJ$6:AJ$38,MATCH($A12,Nov!$A$6:$A$38,0)),0)+IFERROR(INDEX(Dec!AJ$6:AJ$38,MATCH($A12,Dec!$A$6:$A$38,0)),0)+IFERROR(INDEX(Jan!AJ$6:AJ$38,MATCH($A12,Jan!$A$6:$A$38,0)),0)+IFERROR(INDEX(Feb!AJ$6:AJ$38,MATCH($A12,Feb!$A$6:$A$38,0)),0)+IFERROR(INDEX(Mar!AJ$6:AJ$38,MATCH($A12,Mar!$A$6:$A$38,0)),0)+IFERROR(INDEX(Apr!AJ$6:AJ$38,MATCH($A12,Apr!$A$6:$A$38,0)),0)+IFERROR(INDEX(May!AJ$6:AJ$38,MATCH($A12,May!$A$6:$A$38,0)),0)+IFERROR(INDEX(Jun!AJ$6:AJ$38,MATCH($A12,Jun!$A$6:$A$38,0)),0)+IFERROR(INDEX(Jul!AJ$6:AJ$38,MATCH($A12,Jul!$A$6:$A$38,0)),0)</f>
        <v>0</v>
      </c>
      <c r="F12" s="58">
        <f>IFERROR(INDEX(Aug!AK$6:AK$38,MATCH($A12,Aug!$A$6:$A$38,0)),0)+IFERROR(INDEX(Sep!AK$6:AK$38,MATCH($A12,Sep!$A$6:$A$38,0)),0)+IFERROR(INDEX(Oct!AK$6:AK$38,MATCH($A12,Oct!$A$6:$A$38,0)),0)+IFERROR(INDEX(Nov!AK$6:AK$38,MATCH($A12,Nov!$A$6:$A$38,0)),0)+IFERROR(INDEX(Dec!AK$6:AK$38,MATCH($A12,Dec!$A$6:$A$38,0)),0)+IFERROR(INDEX(Jan!AK$6:AK$38,MATCH($A12,Jan!$A$6:$A$38,0)),0)+IFERROR(INDEX(Feb!AK$6:AK$38,MATCH($A12,Feb!$A$6:$A$38,0)),0)+IFERROR(INDEX(Mar!AK$6:AK$38,MATCH($A12,Mar!$A$6:$A$38,0)),0)+IFERROR(INDEX(Apr!AK$6:AK$38,MATCH($A12,Apr!$A$6:$A$38,0)),0)+IFERROR(INDEX(May!AK$6:AK$38,MATCH($A12,May!$A$6:$A$38,0)),0)+IFERROR(INDEX(Jun!AK$6:AK$38,MATCH($A12,Jun!$A$6:$A$38,0)),0)+IFERROR(INDEX(Jul!AK$6:AK$38,MATCH($A12,Jul!$A$6:$A$38,0)),0)</f>
        <v>0</v>
      </c>
      <c r="G12" s="58">
        <f>IFERROR(INDEX(Aug!AL$6:AL$38,MATCH($A12,Aug!$A$6:$A$38,0)),0)+IFERROR(INDEX(Sep!AL$6:AL$38,MATCH($A12,Sep!$A$6:$A$38,0)),0)+IFERROR(INDEX(Oct!AL$6:AL$38,MATCH($A12,Oct!$A$6:$A$38,0)),0)+IFERROR(INDEX(Nov!AL$6:AL$38,MATCH($A12,Nov!$A$6:$A$38,0)),0)+IFERROR(INDEX(Dec!AL$6:AL$38,MATCH($A12,Dec!$A$6:$A$38,0)),0)+IFERROR(INDEX(Jan!AL$6:AL$38,MATCH($A12,Jan!$A$6:$A$38,0)),0)+IFERROR(INDEX(Feb!AL$6:AL$38,MATCH($A12,Feb!$A$6:$A$38,0)),0)+IFERROR(INDEX(Mar!AL$6:AL$38,MATCH($A12,Mar!$A$6:$A$38,0)),0)+IFERROR(INDEX(Apr!AL$6:AL$38,MATCH($A12,Apr!$A$6:$A$38,0)),0)+IFERROR(INDEX(May!AL$6:AL$38,MATCH($A12,May!$A$6:$A$38,0)),0)+IFERROR(INDEX(Jun!AL$6:AL$38,MATCH($A12,Jun!$A$6:$A$38,0)),0)+IFERROR(INDEX(Jul!AL$6:AL$38,MATCH($A12,Jul!$A$6:$A$38,0)),0)</f>
        <v>0</v>
      </c>
      <c r="H12" s="58">
        <f>IFERROR(INDEX(Aug!AM$6:AM$38,MATCH($A12,Aug!$A$6:$A$38,0)),0)+IFERROR(INDEX(Sep!AM$6:AM$38,MATCH($A12,Sep!$A$6:$A$38,0)),0)+IFERROR(INDEX(Oct!AM$6:AM$38,MATCH($A12,Oct!$A$6:$A$38,0)),0)+IFERROR(INDEX(Nov!AM$6:AM$38,MATCH($A12,Nov!$A$6:$A$38,0)),0)+IFERROR(INDEX(Dec!AM$6:AM$38,MATCH($A12,Dec!$A$6:$A$38,0)),0)+IFERROR(INDEX(Jan!AM$6:AM$38,MATCH($A12,Jan!$A$6:$A$38,0)),0)+IFERROR(INDEX(Feb!AM$6:AM$38,MATCH($A12,Feb!$A$6:$A$38,0)),0)+IFERROR(INDEX(Mar!AM$6:AM$38,MATCH($A12,Mar!$A$6:$A$38,0)),0)+IFERROR(INDEX(Apr!AM$6:AM$38,MATCH($A12,Apr!$A$6:$A$38,0)),0)+IFERROR(INDEX(May!AM$6:AM$38,MATCH($A12,May!$A$6:$A$38,0)),0)+IFERROR(INDEX(Jun!AM$6:AM$38,MATCH($A12,Jun!$A$6:$A$38,0)),0)+IFERROR(INDEX(Jul!AM$6:AM$38,MATCH($A12,Jul!$A$6:$A$38,0)),0)</f>
        <v>0</v>
      </c>
      <c r="I12" s="65">
        <f t="shared" si="0"/>
        <v>0</v>
      </c>
      <c r="J12" s="17"/>
      <c r="K12" s="25" t="s">
        <v>42</v>
      </c>
    </row>
    <row r="13" spans="1:11" ht="18" customHeight="1" x14ac:dyDescent="0.2">
      <c r="A13" s="47">
        <v>5</v>
      </c>
      <c r="B13" s="48" t="s">
        <v>38</v>
      </c>
      <c r="C13" s="57">
        <f>IFERROR(INDEX(Aug!AH$6:AH$38,MATCH($A13,Aug!$A$6:$A$38,0)),0)+IFERROR(INDEX(Sep!AH$6:AH$38,MATCH($A13,Sep!$A$6:$A$38,0)),0)+IFERROR(INDEX(Oct!AH$6:AH$38,MATCH($A13,Oct!$A$6:$A$38,0)),0)+IFERROR(INDEX(Nov!AH$6:AH$38,MATCH($A13,Nov!$A$6:$A$38,0)),0)+IFERROR(INDEX(Dec!AH$6:AH$38,MATCH($A13,Dec!$A$6:$A$38,0)),0)+IFERROR(INDEX(Jan!AH$6:AH$38,MATCH($A13,Jan!$A$6:$A$38,0)),0)+IFERROR(INDEX(Feb!AH$6:AH$38,MATCH($A13,Feb!$A$6:$A$38,0)),0)+IFERROR(INDEX(Mar!AH$6:AH$38,MATCH($A13,Mar!$A$6:$A$38,0)),0)+IFERROR(INDEX(Apr!AH$6:AH$38,MATCH($A13,Apr!$A$6:$A$38,0)),0)+IFERROR(INDEX(May!AH$6:AH$38,MATCH($A13,May!$A$6:$A$38,0)),0)+IFERROR(INDEX(Jun!AH$6:AH$38,MATCH($A13,Jun!$A$6:$A$38,0)),0)+IFERROR(INDEX(Jul!AH$6:AH$38,MATCH($A13,Jul!$A$6:$A$38,0)),0)</f>
        <v>0</v>
      </c>
      <c r="D13" s="58">
        <f>IFERROR(INDEX(Aug!AI$6:AI$38,MATCH($A13,Aug!$A$6:$A$38,0)),0)+IFERROR(INDEX(Sep!AI$6:AI$38,MATCH($A13,Sep!$A$6:$A$38,0)),0)+IFERROR(INDEX(Oct!AI$6:AI$38,MATCH($A13,Oct!$A$6:$A$38,0)),0)+IFERROR(INDEX(Nov!AI$6:AI$38,MATCH($A13,Nov!$A$6:$A$38,0)),0)+IFERROR(INDEX(Dec!AI$6:AI$38,MATCH($A13,Dec!$A$6:$A$38,0)),0)+IFERROR(INDEX(Jan!AI$6:AI$38,MATCH($A13,Jan!$A$6:$A$38,0)),0)+IFERROR(INDEX(Feb!AI$6:AI$38,MATCH($A13,Feb!$A$6:$A$38,0)),0)+IFERROR(INDEX(Mar!AI$6:AI$38,MATCH($A13,Mar!$A$6:$A$38,0)),0)+IFERROR(INDEX(Apr!AI$6:AI$38,MATCH($A13,Apr!$A$6:$A$38,0)),0)+IFERROR(INDEX(May!AI$6:AI$38,MATCH($A13,May!$A$6:$A$38,0)),0)+IFERROR(INDEX(Jun!AI$6:AI$38,MATCH($A13,Jun!$A$6:$A$38,0)),0)+IFERROR(INDEX(Jul!AI$6:AI$38,MATCH($A13,Jul!$A$6:$A$38,0)),0)</f>
        <v>0</v>
      </c>
      <c r="E13" s="58">
        <f>IFERROR(INDEX(Aug!AJ$6:AJ$38,MATCH($A13,Aug!$A$6:$A$38,0)),0)+IFERROR(INDEX(Sep!AJ$6:AJ$38,MATCH($A13,Sep!$A$6:$A$38,0)),0)+IFERROR(INDEX(Oct!AJ$6:AJ$38,MATCH($A13,Oct!$A$6:$A$38,0)),0)+IFERROR(INDEX(Nov!AJ$6:AJ$38,MATCH($A13,Nov!$A$6:$A$38,0)),0)+IFERROR(INDEX(Dec!AJ$6:AJ$38,MATCH($A13,Dec!$A$6:$A$38,0)),0)+IFERROR(INDEX(Jan!AJ$6:AJ$38,MATCH($A13,Jan!$A$6:$A$38,0)),0)+IFERROR(INDEX(Feb!AJ$6:AJ$38,MATCH($A13,Feb!$A$6:$A$38,0)),0)+IFERROR(INDEX(Mar!AJ$6:AJ$38,MATCH($A13,Mar!$A$6:$A$38,0)),0)+IFERROR(INDEX(Apr!AJ$6:AJ$38,MATCH($A13,Apr!$A$6:$A$38,0)),0)+IFERROR(INDEX(May!AJ$6:AJ$38,MATCH($A13,May!$A$6:$A$38,0)),0)+IFERROR(INDEX(Jun!AJ$6:AJ$38,MATCH($A13,Jun!$A$6:$A$38,0)),0)+IFERROR(INDEX(Jul!AJ$6:AJ$38,MATCH($A13,Jul!$A$6:$A$38,0)),0)</f>
        <v>0</v>
      </c>
      <c r="F13" s="58">
        <f>IFERROR(INDEX(Aug!AK$6:AK$38,MATCH($A13,Aug!$A$6:$A$38,0)),0)+IFERROR(INDEX(Sep!AK$6:AK$38,MATCH($A13,Sep!$A$6:$A$38,0)),0)+IFERROR(INDEX(Oct!AK$6:AK$38,MATCH($A13,Oct!$A$6:$A$38,0)),0)+IFERROR(INDEX(Nov!AK$6:AK$38,MATCH($A13,Nov!$A$6:$A$38,0)),0)+IFERROR(INDEX(Dec!AK$6:AK$38,MATCH($A13,Dec!$A$6:$A$38,0)),0)+IFERROR(INDEX(Jan!AK$6:AK$38,MATCH($A13,Jan!$A$6:$A$38,0)),0)+IFERROR(INDEX(Feb!AK$6:AK$38,MATCH($A13,Feb!$A$6:$A$38,0)),0)+IFERROR(INDEX(Mar!AK$6:AK$38,MATCH($A13,Mar!$A$6:$A$38,0)),0)+IFERROR(INDEX(Apr!AK$6:AK$38,MATCH($A13,Apr!$A$6:$A$38,0)),0)+IFERROR(INDEX(May!AK$6:AK$38,MATCH($A13,May!$A$6:$A$38,0)),0)+IFERROR(INDEX(Jun!AK$6:AK$38,MATCH($A13,Jun!$A$6:$A$38,0)),0)+IFERROR(INDEX(Jul!AK$6:AK$38,MATCH($A13,Jul!$A$6:$A$38,0)),0)</f>
        <v>0</v>
      </c>
      <c r="G13" s="58">
        <f>IFERROR(INDEX(Aug!AL$6:AL$38,MATCH($A13,Aug!$A$6:$A$38,0)),0)+IFERROR(INDEX(Sep!AL$6:AL$38,MATCH($A13,Sep!$A$6:$A$38,0)),0)+IFERROR(INDEX(Oct!AL$6:AL$38,MATCH($A13,Oct!$A$6:$A$38,0)),0)+IFERROR(INDEX(Nov!AL$6:AL$38,MATCH($A13,Nov!$A$6:$A$38,0)),0)+IFERROR(INDEX(Dec!AL$6:AL$38,MATCH($A13,Dec!$A$6:$A$38,0)),0)+IFERROR(INDEX(Jan!AL$6:AL$38,MATCH($A13,Jan!$A$6:$A$38,0)),0)+IFERROR(INDEX(Feb!AL$6:AL$38,MATCH($A13,Feb!$A$6:$A$38,0)),0)+IFERROR(INDEX(Mar!AL$6:AL$38,MATCH($A13,Mar!$A$6:$A$38,0)),0)+IFERROR(INDEX(Apr!AL$6:AL$38,MATCH($A13,Apr!$A$6:$A$38,0)),0)+IFERROR(INDEX(May!AL$6:AL$38,MATCH($A13,May!$A$6:$A$38,0)),0)+IFERROR(INDEX(Jun!AL$6:AL$38,MATCH($A13,Jun!$A$6:$A$38,0)),0)+IFERROR(INDEX(Jul!AL$6:AL$38,MATCH($A13,Jul!$A$6:$A$38,0)),0)</f>
        <v>0</v>
      </c>
      <c r="H13" s="58">
        <f>IFERROR(INDEX(Aug!AM$6:AM$38,MATCH($A13,Aug!$A$6:$A$38,0)),0)+IFERROR(INDEX(Sep!AM$6:AM$38,MATCH($A13,Sep!$A$6:$A$38,0)),0)+IFERROR(INDEX(Oct!AM$6:AM$38,MATCH($A13,Oct!$A$6:$A$38,0)),0)+IFERROR(INDEX(Nov!AM$6:AM$38,MATCH($A13,Nov!$A$6:$A$38,0)),0)+IFERROR(INDEX(Dec!AM$6:AM$38,MATCH($A13,Dec!$A$6:$A$38,0)),0)+IFERROR(INDEX(Jan!AM$6:AM$38,MATCH($A13,Jan!$A$6:$A$38,0)),0)+IFERROR(INDEX(Feb!AM$6:AM$38,MATCH($A13,Feb!$A$6:$A$38,0)),0)+IFERROR(INDEX(Mar!AM$6:AM$38,MATCH($A13,Mar!$A$6:$A$38,0)),0)+IFERROR(INDEX(Apr!AM$6:AM$38,MATCH($A13,Apr!$A$6:$A$38,0)),0)+IFERROR(INDEX(May!AM$6:AM$38,MATCH($A13,May!$A$6:$A$38,0)),0)+IFERROR(INDEX(Jun!AM$6:AM$38,MATCH($A13,Jun!$A$6:$A$38,0)),0)+IFERROR(INDEX(Jul!AM$6:AM$38,MATCH($A13,Jul!$A$6:$A$38,0)),0)</f>
        <v>18</v>
      </c>
      <c r="I13" s="65">
        <f t="shared" si="0"/>
        <v>18</v>
      </c>
      <c r="J13" s="17"/>
    </row>
    <row r="14" spans="1:11" ht="18" customHeight="1" x14ac:dyDescent="0.2">
      <c r="A14" s="47">
        <v>6</v>
      </c>
      <c r="B14" s="48"/>
      <c r="C14" s="57">
        <f>IFERROR(INDEX(Aug!AH$6:AH$38,MATCH($A14,Aug!$A$6:$A$38,0)),0)+IFERROR(INDEX(Sep!AH$6:AH$38,MATCH($A14,Sep!$A$6:$A$38,0)),0)+IFERROR(INDEX(Oct!AH$6:AH$38,MATCH($A14,Oct!$A$6:$A$38,0)),0)+IFERROR(INDEX(Nov!AH$6:AH$38,MATCH($A14,Nov!$A$6:$A$38,0)),0)+IFERROR(INDEX(Dec!AH$6:AH$38,MATCH($A14,Dec!$A$6:$A$38,0)),0)+IFERROR(INDEX(Jan!AH$6:AH$38,MATCH($A14,Jan!$A$6:$A$38,0)),0)+IFERROR(INDEX(Feb!AH$6:AH$38,MATCH($A14,Feb!$A$6:$A$38,0)),0)+IFERROR(INDEX(Mar!AH$6:AH$38,MATCH($A14,Mar!$A$6:$A$38,0)),0)+IFERROR(INDEX(Apr!AH$6:AH$38,MATCH($A14,Apr!$A$6:$A$38,0)),0)+IFERROR(INDEX(May!AH$6:AH$38,MATCH($A14,May!$A$6:$A$38,0)),0)+IFERROR(INDEX(Jun!AH$6:AH$38,MATCH($A14,Jun!$A$6:$A$38,0)),0)+IFERROR(INDEX(Jul!AH$6:AH$38,MATCH($A14,Jul!$A$6:$A$38,0)),0)</f>
        <v>0</v>
      </c>
      <c r="D14" s="58">
        <f>IFERROR(INDEX(Aug!AI$6:AI$38,MATCH($A14,Aug!$A$6:$A$38,0)),0)+IFERROR(INDEX(Sep!AI$6:AI$38,MATCH($A14,Sep!$A$6:$A$38,0)),0)+IFERROR(INDEX(Oct!AI$6:AI$38,MATCH($A14,Oct!$A$6:$A$38,0)),0)+IFERROR(INDEX(Nov!AI$6:AI$38,MATCH($A14,Nov!$A$6:$A$38,0)),0)+IFERROR(INDEX(Dec!AI$6:AI$38,MATCH($A14,Dec!$A$6:$A$38,0)),0)+IFERROR(INDEX(Jan!AI$6:AI$38,MATCH($A14,Jan!$A$6:$A$38,0)),0)+IFERROR(INDEX(Feb!AI$6:AI$38,MATCH($A14,Feb!$A$6:$A$38,0)),0)+IFERROR(INDEX(Mar!AI$6:AI$38,MATCH($A14,Mar!$A$6:$A$38,0)),0)+IFERROR(INDEX(Apr!AI$6:AI$38,MATCH($A14,Apr!$A$6:$A$38,0)),0)+IFERROR(INDEX(May!AI$6:AI$38,MATCH($A14,May!$A$6:$A$38,0)),0)+IFERROR(INDEX(Jun!AI$6:AI$38,MATCH($A14,Jun!$A$6:$A$38,0)),0)+IFERROR(INDEX(Jul!AI$6:AI$38,MATCH($A14,Jul!$A$6:$A$38,0)),0)</f>
        <v>0</v>
      </c>
      <c r="E14" s="58">
        <f>IFERROR(INDEX(Aug!AJ$6:AJ$38,MATCH($A14,Aug!$A$6:$A$38,0)),0)+IFERROR(INDEX(Sep!AJ$6:AJ$38,MATCH($A14,Sep!$A$6:$A$38,0)),0)+IFERROR(INDEX(Oct!AJ$6:AJ$38,MATCH($A14,Oct!$A$6:$A$38,0)),0)+IFERROR(INDEX(Nov!AJ$6:AJ$38,MATCH($A14,Nov!$A$6:$A$38,0)),0)+IFERROR(INDEX(Dec!AJ$6:AJ$38,MATCH($A14,Dec!$A$6:$A$38,0)),0)+IFERROR(INDEX(Jan!AJ$6:AJ$38,MATCH($A14,Jan!$A$6:$A$38,0)),0)+IFERROR(INDEX(Feb!AJ$6:AJ$38,MATCH($A14,Feb!$A$6:$A$38,0)),0)+IFERROR(INDEX(Mar!AJ$6:AJ$38,MATCH($A14,Mar!$A$6:$A$38,0)),0)+IFERROR(INDEX(Apr!AJ$6:AJ$38,MATCH($A14,Apr!$A$6:$A$38,0)),0)+IFERROR(INDEX(May!AJ$6:AJ$38,MATCH($A14,May!$A$6:$A$38,0)),0)+IFERROR(INDEX(Jun!AJ$6:AJ$38,MATCH($A14,Jun!$A$6:$A$38,0)),0)+IFERROR(INDEX(Jul!AJ$6:AJ$38,MATCH($A14,Jul!$A$6:$A$38,0)),0)</f>
        <v>0</v>
      </c>
      <c r="F14" s="58">
        <f>IFERROR(INDEX(Aug!AK$6:AK$38,MATCH($A14,Aug!$A$6:$A$38,0)),0)+IFERROR(INDEX(Sep!AK$6:AK$38,MATCH($A14,Sep!$A$6:$A$38,0)),0)+IFERROR(INDEX(Oct!AK$6:AK$38,MATCH($A14,Oct!$A$6:$A$38,0)),0)+IFERROR(INDEX(Nov!AK$6:AK$38,MATCH($A14,Nov!$A$6:$A$38,0)),0)+IFERROR(INDEX(Dec!AK$6:AK$38,MATCH($A14,Dec!$A$6:$A$38,0)),0)+IFERROR(INDEX(Jan!AK$6:AK$38,MATCH($A14,Jan!$A$6:$A$38,0)),0)+IFERROR(INDEX(Feb!AK$6:AK$38,MATCH($A14,Feb!$A$6:$A$38,0)),0)+IFERROR(INDEX(Mar!AK$6:AK$38,MATCH($A14,Mar!$A$6:$A$38,0)),0)+IFERROR(INDEX(Apr!AK$6:AK$38,MATCH($A14,Apr!$A$6:$A$38,0)),0)+IFERROR(INDEX(May!AK$6:AK$38,MATCH($A14,May!$A$6:$A$38,0)),0)+IFERROR(INDEX(Jun!AK$6:AK$38,MATCH($A14,Jun!$A$6:$A$38,0)),0)+IFERROR(INDEX(Jul!AK$6:AK$38,MATCH($A14,Jul!$A$6:$A$38,0)),0)</f>
        <v>0</v>
      </c>
      <c r="G14" s="58">
        <f>IFERROR(INDEX(Aug!AL$6:AL$38,MATCH($A14,Aug!$A$6:$A$38,0)),0)+IFERROR(INDEX(Sep!AL$6:AL$38,MATCH($A14,Sep!$A$6:$A$38,0)),0)+IFERROR(INDEX(Oct!AL$6:AL$38,MATCH($A14,Oct!$A$6:$A$38,0)),0)+IFERROR(INDEX(Nov!AL$6:AL$38,MATCH($A14,Nov!$A$6:$A$38,0)),0)+IFERROR(INDEX(Dec!AL$6:AL$38,MATCH($A14,Dec!$A$6:$A$38,0)),0)+IFERROR(INDEX(Jan!AL$6:AL$38,MATCH($A14,Jan!$A$6:$A$38,0)),0)+IFERROR(INDEX(Feb!AL$6:AL$38,MATCH($A14,Feb!$A$6:$A$38,0)),0)+IFERROR(INDEX(Mar!AL$6:AL$38,MATCH($A14,Mar!$A$6:$A$38,0)),0)+IFERROR(INDEX(Apr!AL$6:AL$38,MATCH($A14,Apr!$A$6:$A$38,0)),0)+IFERROR(INDEX(May!AL$6:AL$38,MATCH($A14,May!$A$6:$A$38,0)),0)+IFERROR(INDEX(Jun!AL$6:AL$38,MATCH($A14,Jun!$A$6:$A$38,0)),0)+IFERROR(INDEX(Jul!AL$6:AL$38,MATCH($A14,Jul!$A$6:$A$38,0)),0)</f>
        <v>0</v>
      </c>
      <c r="H14" s="58">
        <f>IFERROR(INDEX(Aug!AM$6:AM$38,MATCH($A14,Aug!$A$6:$A$38,0)),0)+IFERROR(INDEX(Sep!AM$6:AM$38,MATCH($A14,Sep!$A$6:$A$38,0)),0)+IFERROR(INDEX(Oct!AM$6:AM$38,MATCH($A14,Oct!$A$6:$A$38,0)),0)+IFERROR(INDEX(Nov!AM$6:AM$38,MATCH($A14,Nov!$A$6:$A$38,0)),0)+IFERROR(INDEX(Dec!AM$6:AM$38,MATCH($A14,Dec!$A$6:$A$38,0)),0)+IFERROR(INDEX(Jan!AM$6:AM$38,MATCH($A14,Jan!$A$6:$A$38,0)),0)+IFERROR(INDEX(Feb!AM$6:AM$38,MATCH($A14,Feb!$A$6:$A$38,0)),0)+IFERROR(INDEX(Mar!AM$6:AM$38,MATCH($A14,Mar!$A$6:$A$38,0)),0)+IFERROR(INDEX(Apr!AM$6:AM$38,MATCH($A14,Apr!$A$6:$A$38,0)),0)+IFERROR(INDEX(May!AM$6:AM$38,MATCH($A14,May!$A$6:$A$38,0)),0)+IFERROR(INDEX(Jun!AM$6:AM$38,MATCH($A14,Jun!$A$6:$A$38,0)),0)+IFERROR(INDEX(Jul!AM$6:AM$38,MATCH($A14,Jul!$A$6:$A$38,0)),0)</f>
        <v>0</v>
      </c>
      <c r="I14" s="65">
        <f t="shared" si="0"/>
        <v>0</v>
      </c>
      <c r="J14" s="17"/>
      <c r="K14" s="22" t="s">
        <v>43</v>
      </c>
    </row>
    <row r="15" spans="1:11" ht="18" customHeight="1" x14ac:dyDescent="0.2">
      <c r="A15" s="47">
        <v>7</v>
      </c>
      <c r="B15" s="48"/>
      <c r="C15" s="57">
        <f>IFERROR(INDEX(Aug!AH$6:AH$38,MATCH($A15,Aug!$A$6:$A$38,0)),0)+IFERROR(INDEX(Sep!AH$6:AH$38,MATCH($A15,Sep!$A$6:$A$38,0)),0)+IFERROR(INDEX(Oct!AH$6:AH$38,MATCH($A15,Oct!$A$6:$A$38,0)),0)+IFERROR(INDEX(Nov!AH$6:AH$38,MATCH($A15,Nov!$A$6:$A$38,0)),0)+IFERROR(INDEX(Dec!AH$6:AH$38,MATCH($A15,Dec!$A$6:$A$38,0)),0)+IFERROR(INDEX(Jan!AH$6:AH$38,MATCH($A15,Jan!$A$6:$A$38,0)),0)+IFERROR(INDEX(Feb!AH$6:AH$38,MATCH($A15,Feb!$A$6:$A$38,0)),0)+IFERROR(INDEX(Mar!AH$6:AH$38,MATCH($A15,Mar!$A$6:$A$38,0)),0)+IFERROR(INDEX(Apr!AH$6:AH$38,MATCH($A15,Apr!$A$6:$A$38,0)),0)+IFERROR(INDEX(May!AH$6:AH$38,MATCH($A15,May!$A$6:$A$38,0)),0)+IFERROR(INDEX(Jun!AH$6:AH$38,MATCH($A15,Jun!$A$6:$A$38,0)),0)+IFERROR(INDEX(Jul!AH$6:AH$38,MATCH($A15,Jul!$A$6:$A$38,0)),0)</f>
        <v>0</v>
      </c>
      <c r="D15" s="58">
        <f>IFERROR(INDEX(Aug!AI$6:AI$38,MATCH($A15,Aug!$A$6:$A$38,0)),0)+IFERROR(INDEX(Sep!AI$6:AI$38,MATCH($A15,Sep!$A$6:$A$38,0)),0)+IFERROR(INDEX(Oct!AI$6:AI$38,MATCH($A15,Oct!$A$6:$A$38,0)),0)+IFERROR(INDEX(Nov!AI$6:AI$38,MATCH($A15,Nov!$A$6:$A$38,0)),0)+IFERROR(INDEX(Dec!AI$6:AI$38,MATCH($A15,Dec!$A$6:$A$38,0)),0)+IFERROR(INDEX(Jan!AI$6:AI$38,MATCH($A15,Jan!$A$6:$A$38,0)),0)+IFERROR(INDEX(Feb!AI$6:AI$38,MATCH($A15,Feb!$A$6:$A$38,0)),0)+IFERROR(INDEX(Mar!AI$6:AI$38,MATCH($A15,Mar!$A$6:$A$38,0)),0)+IFERROR(INDEX(Apr!AI$6:AI$38,MATCH($A15,Apr!$A$6:$A$38,0)),0)+IFERROR(INDEX(May!AI$6:AI$38,MATCH($A15,May!$A$6:$A$38,0)),0)+IFERROR(INDEX(Jun!AI$6:AI$38,MATCH($A15,Jun!$A$6:$A$38,0)),0)+IFERROR(INDEX(Jul!AI$6:AI$38,MATCH($A15,Jul!$A$6:$A$38,0)),0)</f>
        <v>0</v>
      </c>
      <c r="E15" s="58">
        <f>IFERROR(INDEX(Aug!AJ$6:AJ$38,MATCH($A15,Aug!$A$6:$A$38,0)),0)+IFERROR(INDEX(Sep!AJ$6:AJ$38,MATCH($A15,Sep!$A$6:$A$38,0)),0)+IFERROR(INDEX(Oct!AJ$6:AJ$38,MATCH($A15,Oct!$A$6:$A$38,0)),0)+IFERROR(INDEX(Nov!AJ$6:AJ$38,MATCH($A15,Nov!$A$6:$A$38,0)),0)+IFERROR(INDEX(Dec!AJ$6:AJ$38,MATCH($A15,Dec!$A$6:$A$38,0)),0)+IFERROR(INDEX(Jan!AJ$6:AJ$38,MATCH($A15,Jan!$A$6:$A$38,0)),0)+IFERROR(INDEX(Feb!AJ$6:AJ$38,MATCH($A15,Feb!$A$6:$A$38,0)),0)+IFERROR(INDEX(Mar!AJ$6:AJ$38,MATCH($A15,Mar!$A$6:$A$38,0)),0)+IFERROR(INDEX(Apr!AJ$6:AJ$38,MATCH($A15,Apr!$A$6:$A$38,0)),0)+IFERROR(INDEX(May!AJ$6:AJ$38,MATCH($A15,May!$A$6:$A$38,0)),0)+IFERROR(INDEX(Jun!AJ$6:AJ$38,MATCH($A15,Jun!$A$6:$A$38,0)),0)+IFERROR(INDEX(Jul!AJ$6:AJ$38,MATCH($A15,Jul!$A$6:$A$38,0)),0)</f>
        <v>0</v>
      </c>
      <c r="F15" s="58">
        <f>IFERROR(INDEX(Aug!AK$6:AK$38,MATCH($A15,Aug!$A$6:$A$38,0)),0)+IFERROR(INDEX(Sep!AK$6:AK$38,MATCH($A15,Sep!$A$6:$A$38,0)),0)+IFERROR(INDEX(Oct!AK$6:AK$38,MATCH($A15,Oct!$A$6:$A$38,0)),0)+IFERROR(INDEX(Nov!AK$6:AK$38,MATCH($A15,Nov!$A$6:$A$38,0)),0)+IFERROR(INDEX(Dec!AK$6:AK$38,MATCH($A15,Dec!$A$6:$A$38,0)),0)+IFERROR(INDEX(Jan!AK$6:AK$38,MATCH($A15,Jan!$A$6:$A$38,0)),0)+IFERROR(INDEX(Feb!AK$6:AK$38,MATCH($A15,Feb!$A$6:$A$38,0)),0)+IFERROR(INDEX(Mar!AK$6:AK$38,MATCH($A15,Mar!$A$6:$A$38,0)),0)+IFERROR(INDEX(Apr!AK$6:AK$38,MATCH($A15,Apr!$A$6:$A$38,0)),0)+IFERROR(INDEX(May!AK$6:AK$38,MATCH($A15,May!$A$6:$A$38,0)),0)+IFERROR(INDEX(Jun!AK$6:AK$38,MATCH($A15,Jun!$A$6:$A$38,0)),0)+IFERROR(INDEX(Jul!AK$6:AK$38,MATCH($A15,Jul!$A$6:$A$38,0)),0)</f>
        <v>0</v>
      </c>
      <c r="G15" s="58">
        <f>IFERROR(INDEX(Aug!AL$6:AL$38,MATCH($A15,Aug!$A$6:$A$38,0)),0)+IFERROR(INDEX(Sep!AL$6:AL$38,MATCH($A15,Sep!$A$6:$A$38,0)),0)+IFERROR(INDEX(Oct!AL$6:AL$38,MATCH($A15,Oct!$A$6:$A$38,0)),0)+IFERROR(INDEX(Nov!AL$6:AL$38,MATCH($A15,Nov!$A$6:$A$38,0)),0)+IFERROR(INDEX(Dec!AL$6:AL$38,MATCH($A15,Dec!$A$6:$A$38,0)),0)+IFERROR(INDEX(Jan!AL$6:AL$38,MATCH($A15,Jan!$A$6:$A$38,0)),0)+IFERROR(INDEX(Feb!AL$6:AL$38,MATCH($A15,Feb!$A$6:$A$38,0)),0)+IFERROR(INDEX(Mar!AL$6:AL$38,MATCH($A15,Mar!$A$6:$A$38,0)),0)+IFERROR(INDEX(Apr!AL$6:AL$38,MATCH($A15,Apr!$A$6:$A$38,0)),0)+IFERROR(INDEX(May!AL$6:AL$38,MATCH($A15,May!$A$6:$A$38,0)),0)+IFERROR(INDEX(Jun!AL$6:AL$38,MATCH($A15,Jun!$A$6:$A$38,0)),0)+IFERROR(INDEX(Jul!AL$6:AL$38,MATCH($A15,Jul!$A$6:$A$38,0)),0)</f>
        <v>0</v>
      </c>
      <c r="H15" s="58">
        <f>IFERROR(INDEX(Aug!AM$6:AM$38,MATCH($A15,Aug!$A$6:$A$38,0)),0)+IFERROR(INDEX(Sep!AM$6:AM$38,MATCH($A15,Sep!$A$6:$A$38,0)),0)+IFERROR(INDEX(Oct!AM$6:AM$38,MATCH($A15,Oct!$A$6:$A$38,0)),0)+IFERROR(INDEX(Nov!AM$6:AM$38,MATCH($A15,Nov!$A$6:$A$38,0)),0)+IFERROR(INDEX(Dec!AM$6:AM$38,MATCH($A15,Dec!$A$6:$A$38,0)),0)+IFERROR(INDEX(Jan!AM$6:AM$38,MATCH($A15,Jan!$A$6:$A$38,0)),0)+IFERROR(INDEX(Feb!AM$6:AM$38,MATCH($A15,Feb!$A$6:$A$38,0)),0)+IFERROR(INDEX(Mar!AM$6:AM$38,MATCH($A15,Mar!$A$6:$A$38,0)),0)+IFERROR(INDEX(Apr!AM$6:AM$38,MATCH($A15,Apr!$A$6:$A$38,0)),0)+IFERROR(INDEX(May!AM$6:AM$38,MATCH($A15,May!$A$6:$A$38,0)),0)+IFERROR(INDEX(Jun!AM$6:AM$38,MATCH($A15,Jun!$A$6:$A$38,0)),0)+IFERROR(INDEX(Jul!AM$6:AM$38,MATCH($A15,Jul!$A$6:$A$38,0)),0)</f>
        <v>0</v>
      </c>
      <c r="I15" s="65">
        <f t="shared" si="0"/>
        <v>0</v>
      </c>
      <c r="J15" s="17"/>
      <c r="K15" s="22" t="s">
        <v>23</v>
      </c>
    </row>
    <row r="16" spans="1:11" ht="18" customHeight="1" x14ac:dyDescent="0.2">
      <c r="A16" s="47">
        <v>8</v>
      </c>
      <c r="B16" s="48"/>
      <c r="C16" s="57">
        <f>IFERROR(INDEX(Aug!AH$6:AH$38,MATCH($A16,Aug!$A$6:$A$38,0)),0)+IFERROR(INDEX(Sep!AH$6:AH$38,MATCH($A16,Sep!$A$6:$A$38,0)),0)+IFERROR(INDEX(Oct!AH$6:AH$38,MATCH($A16,Oct!$A$6:$A$38,0)),0)+IFERROR(INDEX(Nov!AH$6:AH$38,MATCH($A16,Nov!$A$6:$A$38,0)),0)+IFERROR(INDEX(Dec!AH$6:AH$38,MATCH($A16,Dec!$A$6:$A$38,0)),0)+IFERROR(INDEX(Jan!AH$6:AH$38,MATCH($A16,Jan!$A$6:$A$38,0)),0)+IFERROR(INDEX(Feb!AH$6:AH$38,MATCH($A16,Feb!$A$6:$A$38,0)),0)+IFERROR(INDEX(Mar!AH$6:AH$38,MATCH($A16,Mar!$A$6:$A$38,0)),0)+IFERROR(INDEX(Apr!AH$6:AH$38,MATCH($A16,Apr!$A$6:$A$38,0)),0)+IFERROR(INDEX(May!AH$6:AH$38,MATCH($A16,May!$A$6:$A$38,0)),0)+IFERROR(INDEX(Jun!AH$6:AH$38,MATCH($A16,Jun!$A$6:$A$38,0)),0)+IFERROR(INDEX(Jul!AH$6:AH$38,MATCH($A16,Jul!$A$6:$A$38,0)),0)</f>
        <v>0</v>
      </c>
      <c r="D16" s="58">
        <f>IFERROR(INDEX(Aug!AI$6:AI$38,MATCH($A16,Aug!$A$6:$A$38,0)),0)+IFERROR(INDEX(Sep!AI$6:AI$38,MATCH($A16,Sep!$A$6:$A$38,0)),0)+IFERROR(INDEX(Oct!AI$6:AI$38,MATCH($A16,Oct!$A$6:$A$38,0)),0)+IFERROR(INDEX(Nov!AI$6:AI$38,MATCH($A16,Nov!$A$6:$A$38,0)),0)+IFERROR(INDEX(Dec!AI$6:AI$38,MATCH($A16,Dec!$A$6:$A$38,0)),0)+IFERROR(INDEX(Jan!AI$6:AI$38,MATCH($A16,Jan!$A$6:$A$38,0)),0)+IFERROR(INDEX(Feb!AI$6:AI$38,MATCH($A16,Feb!$A$6:$A$38,0)),0)+IFERROR(INDEX(Mar!AI$6:AI$38,MATCH($A16,Mar!$A$6:$A$38,0)),0)+IFERROR(INDEX(Apr!AI$6:AI$38,MATCH($A16,Apr!$A$6:$A$38,0)),0)+IFERROR(INDEX(May!AI$6:AI$38,MATCH($A16,May!$A$6:$A$38,0)),0)+IFERROR(INDEX(Jun!AI$6:AI$38,MATCH($A16,Jun!$A$6:$A$38,0)),0)+IFERROR(INDEX(Jul!AI$6:AI$38,MATCH($A16,Jul!$A$6:$A$38,0)),0)</f>
        <v>0</v>
      </c>
      <c r="E16" s="58">
        <f>IFERROR(INDEX(Aug!AJ$6:AJ$38,MATCH($A16,Aug!$A$6:$A$38,0)),0)+IFERROR(INDEX(Sep!AJ$6:AJ$38,MATCH($A16,Sep!$A$6:$A$38,0)),0)+IFERROR(INDEX(Oct!AJ$6:AJ$38,MATCH($A16,Oct!$A$6:$A$38,0)),0)+IFERROR(INDEX(Nov!AJ$6:AJ$38,MATCH($A16,Nov!$A$6:$A$38,0)),0)+IFERROR(INDEX(Dec!AJ$6:AJ$38,MATCH($A16,Dec!$A$6:$A$38,0)),0)+IFERROR(INDEX(Jan!AJ$6:AJ$38,MATCH($A16,Jan!$A$6:$A$38,0)),0)+IFERROR(INDEX(Feb!AJ$6:AJ$38,MATCH($A16,Feb!$A$6:$A$38,0)),0)+IFERROR(INDEX(Mar!AJ$6:AJ$38,MATCH($A16,Mar!$A$6:$A$38,0)),0)+IFERROR(INDEX(Apr!AJ$6:AJ$38,MATCH($A16,Apr!$A$6:$A$38,0)),0)+IFERROR(INDEX(May!AJ$6:AJ$38,MATCH($A16,May!$A$6:$A$38,0)),0)+IFERROR(INDEX(Jun!AJ$6:AJ$38,MATCH($A16,Jun!$A$6:$A$38,0)),0)+IFERROR(INDEX(Jul!AJ$6:AJ$38,MATCH($A16,Jul!$A$6:$A$38,0)),0)</f>
        <v>0</v>
      </c>
      <c r="F16" s="58">
        <f>IFERROR(INDEX(Aug!AK$6:AK$38,MATCH($A16,Aug!$A$6:$A$38,0)),0)+IFERROR(INDEX(Sep!AK$6:AK$38,MATCH($A16,Sep!$A$6:$A$38,0)),0)+IFERROR(INDEX(Oct!AK$6:AK$38,MATCH($A16,Oct!$A$6:$A$38,0)),0)+IFERROR(INDEX(Nov!AK$6:AK$38,MATCH($A16,Nov!$A$6:$A$38,0)),0)+IFERROR(INDEX(Dec!AK$6:AK$38,MATCH($A16,Dec!$A$6:$A$38,0)),0)+IFERROR(INDEX(Jan!AK$6:AK$38,MATCH($A16,Jan!$A$6:$A$38,0)),0)+IFERROR(INDEX(Feb!AK$6:AK$38,MATCH($A16,Feb!$A$6:$A$38,0)),0)+IFERROR(INDEX(Mar!AK$6:AK$38,MATCH($A16,Mar!$A$6:$A$38,0)),0)+IFERROR(INDEX(Apr!AK$6:AK$38,MATCH($A16,Apr!$A$6:$A$38,0)),0)+IFERROR(INDEX(May!AK$6:AK$38,MATCH($A16,May!$A$6:$A$38,0)),0)+IFERROR(INDEX(Jun!AK$6:AK$38,MATCH($A16,Jun!$A$6:$A$38,0)),0)+IFERROR(INDEX(Jul!AK$6:AK$38,MATCH($A16,Jul!$A$6:$A$38,0)),0)</f>
        <v>0</v>
      </c>
      <c r="G16" s="58">
        <f>IFERROR(INDEX(Aug!AL$6:AL$38,MATCH($A16,Aug!$A$6:$A$38,0)),0)+IFERROR(INDEX(Sep!AL$6:AL$38,MATCH($A16,Sep!$A$6:$A$38,0)),0)+IFERROR(INDEX(Oct!AL$6:AL$38,MATCH($A16,Oct!$A$6:$A$38,0)),0)+IFERROR(INDEX(Nov!AL$6:AL$38,MATCH($A16,Nov!$A$6:$A$38,0)),0)+IFERROR(INDEX(Dec!AL$6:AL$38,MATCH($A16,Dec!$A$6:$A$38,0)),0)+IFERROR(INDEX(Jan!AL$6:AL$38,MATCH($A16,Jan!$A$6:$A$38,0)),0)+IFERROR(INDEX(Feb!AL$6:AL$38,MATCH($A16,Feb!$A$6:$A$38,0)),0)+IFERROR(INDEX(Mar!AL$6:AL$38,MATCH($A16,Mar!$A$6:$A$38,0)),0)+IFERROR(INDEX(Apr!AL$6:AL$38,MATCH($A16,Apr!$A$6:$A$38,0)),0)+IFERROR(INDEX(May!AL$6:AL$38,MATCH($A16,May!$A$6:$A$38,0)),0)+IFERROR(INDEX(Jun!AL$6:AL$38,MATCH($A16,Jun!$A$6:$A$38,0)),0)+IFERROR(INDEX(Jul!AL$6:AL$38,MATCH($A16,Jul!$A$6:$A$38,0)),0)</f>
        <v>0</v>
      </c>
      <c r="H16" s="58">
        <f>IFERROR(INDEX(Aug!AM$6:AM$38,MATCH($A16,Aug!$A$6:$A$38,0)),0)+IFERROR(INDEX(Sep!AM$6:AM$38,MATCH($A16,Sep!$A$6:$A$38,0)),0)+IFERROR(INDEX(Oct!AM$6:AM$38,MATCH($A16,Oct!$A$6:$A$38,0)),0)+IFERROR(INDEX(Nov!AM$6:AM$38,MATCH($A16,Nov!$A$6:$A$38,0)),0)+IFERROR(INDEX(Dec!AM$6:AM$38,MATCH($A16,Dec!$A$6:$A$38,0)),0)+IFERROR(INDEX(Jan!AM$6:AM$38,MATCH($A16,Jan!$A$6:$A$38,0)),0)+IFERROR(INDEX(Feb!AM$6:AM$38,MATCH($A16,Feb!$A$6:$A$38,0)),0)+IFERROR(INDEX(Mar!AM$6:AM$38,MATCH($A16,Mar!$A$6:$A$38,0)),0)+IFERROR(INDEX(Apr!AM$6:AM$38,MATCH($A16,Apr!$A$6:$A$38,0)),0)+IFERROR(INDEX(May!AM$6:AM$38,MATCH($A16,May!$A$6:$A$38,0)),0)+IFERROR(INDEX(Jun!AM$6:AM$38,MATCH($A16,Jun!$A$6:$A$38,0)),0)+IFERROR(INDEX(Jul!AM$6:AM$38,MATCH($A16,Jul!$A$6:$A$38,0)),0)</f>
        <v>0</v>
      </c>
      <c r="I16" s="65">
        <f t="shared" si="0"/>
        <v>0</v>
      </c>
      <c r="J16" s="17"/>
      <c r="K16" s="22"/>
    </row>
    <row r="17" spans="1:11" ht="18" customHeight="1" x14ac:dyDescent="0.2">
      <c r="A17" s="47">
        <v>9</v>
      </c>
      <c r="B17" s="48"/>
      <c r="C17" s="57">
        <f>IFERROR(INDEX(Aug!AH$6:AH$38,MATCH($A17,Aug!$A$6:$A$38,0)),0)+IFERROR(INDEX(Sep!AH$6:AH$38,MATCH($A17,Sep!$A$6:$A$38,0)),0)+IFERROR(INDEX(Oct!AH$6:AH$38,MATCH($A17,Oct!$A$6:$A$38,0)),0)+IFERROR(INDEX(Nov!AH$6:AH$38,MATCH($A17,Nov!$A$6:$A$38,0)),0)+IFERROR(INDEX(Dec!AH$6:AH$38,MATCH($A17,Dec!$A$6:$A$38,0)),0)+IFERROR(INDEX(Jan!AH$6:AH$38,MATCH($A17,Jan!$A$6:$A$38,0)),0)+IFERROR(INDEX(Feb!AH$6:AH$38,MATCH($A17,Feb!$A$6:$A$38,0)),0)+IFERROR(INDEX(Mar!AH$6:AH$38,MATCH($A17,Mar!$A$6:$A$38,0)),0)+IFERROR(INDEX(Apr!AH$6:AH$38,MATCH($A17,Apr!$A$6:$A$38,0)),0)+IFERROR(INDEX(May!AH$6:AH$38,MATCH($A17,May!$A$6:$A$38,0)),0)+IFERROR(INDEX(Jun!AH$6:AH$38,MATCH($A17,Jun!$A$6:$A$38,0)),0)+IFERROR(INDEX(Jul!AH$6:AH$38,MATCH($A17,Jul!$A$6:$A$38,0)),0)</f>
        <v>0</v>
      </c>
      <c r="D17" s="58">
        <f>IFERROR(INDEX(Aug!AI$6:AI$38,MATCH($A17,Aug!$A$6:$A$38,0)),0)+IFERROR(INDEX(Sep!AI$6:AI$38,MATCH($A17,Sep!$A$6:$A$38,0)),0)+IFERROR(INDEX(Oct!AI$6:AI$38,MATCH($A17,Oct!$A$6:$A$38,0)),0)+IFERROR(INDEX(Nov!AI$6:AI$38,MATCH($A17,Nov!$A$6:$A$38,0)),0)+IFERROR(INDEX(Dec!AI$6:AI$38,MATCH($A17,Dec!$A$6:$A$38,0)),0)+IFERROR(INDEX(Jan!AI$6:AI$38,MATCH($A17,Jan!$A$6:$A$38,0)),0)+IFERROR(INDEX(Feb!AI$6:AI$38,MATCH($A17,Feb!$A$6:$A$38,0)),0)+IFERROR(INDEX(Mar!AI$6:AI$38,MATCH($A17,Mar!$A$6:$A$38,0)),0)+IFERROR(INDEX(Apr!AI$6:AI$38,MATCH($A17,Apr!$A$6:$A$38,0)),0)+IFERROR(INDEX(May!AI$6:AI$38,MATCH($A17,May!$A$6:$A$38,0)),0)+IFERROR(INDEX(Jun!AI$6:AI$38,MATCH($A17,Jun!$A$6:$A$38,0)),0)+IFERROR(INDEX(Jul!AI$6:AI$38,MATCH($A17,Jul!$A$6:$A$38,0)),0)</f>
        <v>0</v>
      </c>
      <c r="E17" s="58">
        <f>IFERROR(INDEX(Aug!AJ$6:AJ$38,MATCH($A17,Aug!$A$6:$A$38,0)),0)+IFERROR(INDEX(Sep!AJ$6:AJ$38,MATCH($A17,Sep!$A$6:$A$38,0)),0)+IFERROR(INDEX(Oct!AJ$6:AJ$38,MATCH($A17,Oct!$A$6:$A$38,0)),0)+IFERROR(INDEX(Nov!AJ$6:AJ$38,MATCH($A17,Nov!$A$6:$A$38,0)),0)+IFERROR(INDEX(Dec!AJ$6:AJ$38,MATCH($A17,Dec!$A$6:$A$38,0)),0)+IFERROR(INDEX(Jan!AJ$6:AJ$38,MATCH($A17,Jan!$A$6:$A$38,0)),0)+IFERROR(INDEX(Feb!AJ$6:AJ$38,MATCH($A17,Feb!$A$6:$A$38,0)),0)+IFERROR(INDEX(Mar!AJ$6:AJ$38,MATCH($A17,Mar!$A$6:$A$38,0)),0)+IFERROR(INDEX(Apr!AJ$6:AJ$38,MATCH($A17,Apr!$A$6:$A$38,0)),0)+IFERROR(INDEX(May!AJ$6:AJ$38,MATCH($A17,May!$A$6:$A$38,0)),0)+IFERROR(INDEX(Jun!AJ$6:AJ$38,MATCH($A17,Jun!$A$6:$A$38,0)),0)+IFERROR(INDEX(Jul!AJ$6:AJ$38,MATCH($A17,Jul!$A$6:$A$38,0)),0)</f>
        <v>0</v>
      </c>
      <c r="F17" s="58">
        <f>IFERROR(INDEX(Aug!AK$6:AK$38,MATCH($A17,Aug!$A$6:$A$38,0)),0)+IFERROR(INDEX(Sep!AK$6:AK$38,MATCH($A17,Sep!$A$6:$A$38,0)),0)+IFERROR(INDEX(Oct!AK$6:AK$38,MATCH($A17,Oct!$A$6:$A$38,0)),0)+IFERROR(INDEX(Nov!AK$6:AK$38,MATCH($A17,Nov!$A$6:$A$38,0)),0)+IFERROR(INDEX(Dec!AK$6:AK$38,MATCH($A17,Dec!$A$6:$A$38,0)),0)+IFERROR(INDEX(Jan!AK$6:AK$38,MATCH($A17,Jan!$A$6:$A$38,0)),0)+IFERROR(INDEX(Feb!AK$6:AK$38,MATCH($A17,Feb!$A$6:$A$38,0)),0)+IFERROR(INDEX(Mar!AK$6:AK$38,MATCH($A17,Mar!$A$6:$A$38,0)),0)+IFERROR(INDEX(Apr!AK$6:AK$38,MATCH($A17,Apr!$A$6:$A$38,0)),0)+IFERROR(INDEX(May!AK$6:AK$38,MATCH($A17,May!$A$6:$A$38,0)),0)+IFERROR(INDEX(Jun!AK$6:AK$38,MATCH($A17,Jun!$A$6:$A$38,0)),0)+IFERROR(INDEX(Jul!AK$6:AK$38,MATCH($A17,Jul!$A$6:$A$38,0)),0)</f>
        <v>0</v>
      </c>
      <c r="G17" s="58">
        <f>IFERROR(INDEX(Aug!AL$6:AL$38,MATCH($A17,Aug!$A$6:$A$38,0)),0)+IFERROR(INDEX(Sep!AL$6:AL$38,MATCH($A17,Sep!$A$6:$A$38,0)),0)+IFERROR(INDEX(Oct!AL$6:AL$38,MATCH($A17,Oct!$A$6:$A$38,0)),0)+IFERROR(INDEX(Nov!AL$6:AL$38,MATCH($A17,Nov!$A$6:$A$38,0)),0)+IFERROR(INDEX(Dec!AL$6:AL$38,MATCH($A17,Dec!$A$6:$A$38,0)),0)+IFERROR(INDEX(Jan!AL$6:AL$38,MATCH($A17,Jan!$A$6:$A$38,0)),0)+IFERROR(INDEX(Feb!AL$6:AL$38,MATCH($A17,Feb!$A$6:$A$38,0)),0)+IFERROR(INDEX(Mar!AL$6:AL$38,MATCH($A17,Mar!$A$6:$A$38,0)),0)+IFERROR(INDEX(Apr!AL$6:AL$38,MATCH($A17,Apr!$A$6:$A$38,0)),0)+IFERROR(INDEX(May!AL$6:AL$38,MATCH($A17,May!$A$6:$A$38,0)),0)+IFERROR(INDEX(Jun!AL$6:AL$38,MATCH($A17,Jun!$A$6:$A$38,0)),0)+IFERROR(INDEX(Jul!AL$6:AL$38,MATCH($A17,Jul!$A$6:$A$38,0)),0)</f>
        <v>0</v>
      </c>
      <c r="H17" s="58">
        <f>IFERROR(INDEX(Aug!AM$6:AM$38,MATCH($A17,Aug!$A$6:$A$38,0)),0)+IFERROR(INDEX(Sep!AM$6:AM$38,MATCH($A17,Sep!$A$6:$A$38,0)),0)+IFERROR(INDEX(Oct!AM$6:AM$38,MATCH($A17,Oct!$A$6:$A$38,0)),0)+IFERROR(INDEX(Nov!AM$6:AM$38,MATCH($A17,Nov!$A$6:$A$38,0)),0)+IFERROR(INDEX(Dec!AM$6:AM$38,MATCH($A17,Dec!$A$6:$A$38,0)),0)+IFERROR(INDEX(Jan!AM$6:AM$38,MATCH($A17,Jan!$A$6:$A$38,0)),0)+IFERROR(INDEX(Feb!AM$6:AM$38,MATCH($A17,Feb!$A$6:$A$38,0)),0)+IFERROR(INDEX(Mar!AM$6:AM$38,MATCH($A17,Mar!$A$6:$A$38,0)),0)+IFERROR(INDEX(Apr!AM$6:AM$38,MATCH($A17,Apr!$A$6:$A$38,0)),0)+IFERROR(INDEX(May!AM$6:AM$38,MATCH($A17,May!$A$6:$A$38,0)),0)+IFERROR(INDEX(Jun!AM$6:AM$38,MATCH($A17,Jun!$A$6:$A$38,0)),0)+IFERROR(INDEX(Jul!AM$6:AM$38,MATCH($A17,Jul!$A$6:$A$38,0)),0)</f>
        <v>0</v>
      </c>
      <c r="I17" s="65">
        <f t="shared" si="0"/>
        <v>0</v>
      </c>
      <c r="J17" s="17"/>
      <c r="K17" s="22" t="s">
        <v>9</v>
      </c>
    </row>
    <row r="18" spans="1:11" ht="18" customHeight="1" x14ac:dyDescent="0.2">
      <c r="A18" s="47">
        <v>10</v>
      </c>
      <c r="B18" s="48"/>
      <c r="C18" s="57">
        <f>IFERROR(INDEX(Aug!AH$6:AH$38,MATCH($A18,Aug!$A$6:$A$38,0)),0)+IFERROR(INDEX(Sep!AH$6:AH$38,MATCH($A18,Sep!$A$6:$A$38,0)),0)+IFERROR(INDEX(Oct!AH$6:AH$38,MATCH($A18,Oct!$A$6:$A$38,0)),0)+IFERROR(INDEX(Nov!AH$6:AH$38,MATCH($A18,Nov!$A$6:$A$38,0)),0)+IFERROR(INDEX(Dec!AH$6:AH$38,MATCH($A18,Dec!$A$6:$A$38,0)),0)+IFERROR(INDEX(Jan!AH$6:AH$38,MATCH($A18,Jan!$A$6:$A$38,0)),0)+IFERROR(INDEX(Feb!AH$6:AH$38,MATCH($A18,Feb!$A$6:$A$38,0)),0)+IFERROR(INDEX(Mar!AH$6:AH$38,MATCH($A18,Mar!$A$6:$A$38,0)),0)+IFERROR(INDEX(Apr!AH$6:AH$38,MATCH($A18,Apr!$A$6:$A$38,0)),0)+IFERROR(INDEX(May!AH$6:AH$38,MATCH($A18,May!$A$6:$A$38,0)),0)+IFERROR(INDEX(Jun!AH$6:AH$38,MATCH($A18,Jun!$A$6:$A$38,0)),0)+IFERROR(INDEX(Jul!AH$6:AH$38,MATCH($A18,Jul!$A$6:$A$38,0)),0)</f>
        <v>0</v>
      </c>
      <c r="D18" s="58">
        <f>IFERROR(INDEX(Aug!AI$6:AI$38,MATCH($A18,Aug!$A$6:$A$38,0)),0)+IFERROR(INDEX(Sep!AI$6:AI$38,MATCH($A18,Sep!$A$6:$A$38,0)),0)+IFERROR(INDEX(Oct!AI$6:AI$38,MATCH($A18,Oct!$A$6:$A$38,0)),0)+IFERROR(INDEX(Nov!AI$6:AI$38,MATCH($A18,Nov!$A$6:$A$38,0)),0)+IFERROR(INDEX(Dec!AI$6:AI$38,MATCH($A18,Dec!$A$6:$A$38,0)),0)+IFERROR(INDEX(Jan!AI$6:AI$38,MATCH($A18,Jan!$A$6:$A$38,0)),0)+IFERROR(INDEX(Feb!AI$6:AI$38,MATCH($A18,Feb!$A$6:$A$38,0)),0)+IFERROR(INDEX(Mar!AI$6:AI$38,MATCH($A18,Mar!$A$6:$A$38,0)),0)+IFERROR(INDEX(Apr!AI$6:AI$38,MATCH($A18,Apr!$A$6:$A$38,0)),0)+IFERROR(INDEX(May!AI$6:AI$38,MATCH($A18,May!$A$6:$A$38,0)),0)+IFERROR(INDEX(Jun!AI$6:AI$38,MATCH($A18,Jun!$A$6:$A$38,0)),0)+IFERROR(INDEX(Jul!AI$6:AI$38,MATCH($A18,Jul!$A$6:$A$38,0)),0)</f>
        <v>0</v>
      </c>
      <c r="E18" s="58">
        <f>IFERROR(INDEX(Aug!AJ$6:AJ$38,MATCH($A18,Aug!$A$6:$A$38,0)),0)+IFERROR(INDEX(Sep!AJ$6:AJ$38,MATCH($A18,Sep!$A$6:$A$38,0)),0)+IFERROR(INDEX(Oct!AJ$6:AJ$38,MATCH($A18,Oct!$A$6:$A$38,0)),0)+IFERROR(INDEX(Nov!AJ$6:AJ$38,MATCH($A18,Nov!$A$6:$A$38,0)),0)+IFERROR(INDEX(Dec!AJ$6:AJ$38,MATCH($A18,Dec!$A$6:$A$38,0)),0)+IFERROR(INDEX(Jan!AJ$6:AJ$38,MATCH($A18,Jan!$A$6:$A$38,0)),0)+IFERROR(INDEX(Feb!AJ$6:AJ$38,MATCH($A18,Feb!$A$6:$A$38,0)),0)+IFERROR(INDEX(Mar!AJ$6:AJ$38,MATCH($A18,Mar!$A$6:$A$38,0)),0)+IFERROR(INDEX(Apr!AJ$6:AJ$38,MATCH($A18,Apr!$A$6:$A$38,0)),0)+IFERROR(INDEX(May!AJ$6:AJ$38,MATCH($A18,May!$A$6:$A$38,0)),0)+IFERROR(INDEX(Jun!AJ$6:AJ$38,MATCH($A18,Jun!$A$6:$A$38,0)),0)+IFERROR(INDEX(Jul!AJ$6:AJ$38,MATCH($A18,Jul!$A$6:$A$38,0)),0)</f>
        <v>0</v>
      </c>
      <c r="F18" s="58">
        <f>IFERROR(INDEX(Aug!AK$6:AK$38,MATCH($A18,Aug!$A$6:$A$38,0)),0)+IFERROR(INDEX(Sep!AK$6:AK$38,MATCH($A18,Sep!$A$6:$A$38,0)),0)+IFERROR(INDEX(Oct!AK$6:AK$38,MATCH($A18,Oct!$A$6:$A$38,0)),0)+IFERROR(INDEX(Nov!AK$6:AK$38,MATCH($A18,Nov!$A$6:$A$38,0)),0)+IFERROR(INDEX(Dec!AK$6:AK$38,MATCH($A18,Dec!$A$6:$A$38,0)),0)+IFERROR(INDEX(Jan!AK$6:AK$38,MATCH($A18,Jan!$A$6:$A$38,0)),0)+IFERROR(INDEX(Feb!AK$6:AK$38,MATCH($A18,Feb!$A$6:$A$38,0)),0)+IFERROR(INDEX(Mar!AK$6:AK$38,MATCH($A18,Mar!$A$6:$A$38,0)),0)+IFERROR(INDEX(Apr!AK$6:AK$38,MATCH($A18,Apr!$A$6:$A$38,0)),0)+IFERROR(INDEX(May!AK$6:AK$38,MATCH($A18,May!$A$6:$A$38,0)),0)+IFERROR(INDEX(Jun!AK$6:AK$38,MATCH($A18,Jun!$A$6:$A$38,0)),0)+IFERROR(INDEX(Jul!AK$6:AK$38,MATCH($A18,Jul!$A$6:$A$38,0)),0)</f>
        <v>0</v>
      </c>
      <c r="G18" s="58">
        <f>IFERROR(INDEX(Aug!AL$6:AL$38,MATCH($A18,Aug!$A$6:$A$38,0)),0)+IFERROR(INDEX(Sep!AL$6:AL$38,MATCH($A18,Sep!$A$6:$A$38,0)),0)+IFERROR(INDEX(Oct!AL$6:AL$38,MATCH($A18,Oct!$A$6:$A$38,0)),0)+IFERROR(INDEX(Nov!AL$6:AL$38,MATCH($A18,Nov!$A$6:$A$38,0)),0)+IFERROR(INDEX(Dec!AL$6:AL$38,MATCH($A18,Dec!$A$6:$A$38,0)),0)+IFERROR(INDEX(Jan!AL$6:AL$38,MATCH($A18,Jan!$A$6:$A$38,0)),0)+IFERROR(INDEX(Feb!AL$6:AL$38,MATCH($A18,Feb!$A$6:$A$38,0)),0)+IFERROR(INDEX(Mar!AL$6:AL$38,MATCH($A18,Mar!$A$6:$A$38,0)),0)+IFERROR(INDEX(Apr!AL$6:AL$38,MATCH($A18,Apr!$A$6:$A$38,0)),0)+IFERROR(INDEX(May!AL$6:AL$38,MATCH($A18,May!$A$6:$A$38,0)),0)+IFERROR(INDEX(Jun!AL$6:AL$38,MATCH($A18,Jun!$A$6:$A$38,0)),0)+IFERROR(INDEX(Jul!AL$6:AL$38,MATCH($A18,Jul!$A$6:$A$38,0)),0)</f>
        <v>0</v>
      </c>
      <c r="H18" s="58">
        <f>IFERROR(INDEX(Aug!AM$6:AM$38,MATCH($A18,Aug!$A$6:$A$38,0)),0)+IFERROR(INDEX(Sep!AM$6:AM$38,MATCH($A18,Sep!$A$6:$A$38,0)),0)+IFERROR(INDEX(Oct!AM$6:AM$38,MATCH($A18,Oct!$A$6:$A$38,0)),0)+IFERROR(INDEX(Nov!AM$6:AM$38,MATCH($A18,Nov!$A$6:$A$38,0)),0)+IFERROR(INDEX(Dec!AM$6:AM$38,MATCH($A18,Dec!$A$6:$A$38,0)),0)+IFERROR(INDEX(Jan!AM$6:AM$38,MATCH($A18,Jan!$A$6:$A$38,0)),0)+IFERROR(INDEX(Feb!AM$6:AM$38,MATCH($A18,Feb!$A$6:$A$38,0)),0)+IFERROR(INDEX(Mar!AM$6:AM$38,MATCH($A18,Mar!$A$6:$A$38,0)),0)+IFERROR(INDEX(Apr!AM$6:AM$38,MATCH($A18,Apr!$A$6:$A$38,0)),0)+IFERROR(INDEX(May!AM$6:AM$38,MATCH($A18,May!$A$6:$A$38,0)),0)+IFERROR(INDEX(Jun!AM$6:AM$38,MATCH($A18,Jun!$A$6:$A$38,0)),0)+IFERROR(INDEX(Jul!AM$6:AM$38,MATCH($A18,Jul!$A$6:$A$38,0)),0)</f>
        <v>0</v>
      </c>
      <c r="I18" s="65">
        <f t="shared" si="0"/>
        <v>0</v>
      </c>
      <c r="J18" s="17"/>
      <c r="K18" s="22" t="s">
        <v>11</v>
      </c>
    </row>
    <row r="19" spans="1:11" ht="18" customHeight="1" x14ac:dyDescent="0.2">
      <c r="A19" s="47">
        <v>11</v>
      </c>
      <c r="B19" s="48"/>
      <c r="C19" s="57">
        <f>IFERROR(INDEX(Aug!AH$6:AH$38,MATCH($A19,Aug!$A$6:$A$38,0)),0)+IFERROR(INDEX(Sep!AH$6:AH$38,MATCH($A19,Sep!$A$6:$A$38,0)),0)+IFERROR(INDEX(Oct!AH$6:AH$38,MATCH($A19,Oct!$A$6:$A$38,0)),0)+IFERROR(INDEX(Nov!AH$6:AH$38,MATCH($A19,Nov!$A$6:$A$38,0)),0)+IFERROR(INDEX(Dec!AH$6:AH$38,MATCH($A19,Dec!$A$6:$A$38,0)),0)+IFERROR(INDEX(Jan!AH$6:AH$38,MATCH($A19,Jan!$A$6:$A$38,0)),0)+IFERROR(INDEX(Feb!AH$6:AH$38,MATCH($A19,Feb!$A$6:$A$38,0)),0)+IFERROR(INDEX(Mar!AH$6:AH$38,MATCH($A19,Mar!$A$6:$A$38,0)),0)+IFERROR(INDEX(Apr!AH$6:AH$38,MATCH($A19,Apr!$A$6:$A$38,0)),0)+IFERROR(INDEX(May!AH$6:AH$38,MATCH($A19,May!$A$6:$A$38,0)),0)+IFERROR(INDEX(Jun!AH$6:AH$38,MATCH($A19,Jun!$A$6:$A$38,0)),0)+IFERROR(INDEX(Jul!AH$6:AH$38,MATCH($A19,Jul!$A$6:$A$38,0)),0)</f>
        <v>0</v>
      </c>
      <c r="D19" s="58">
        <f>IFERROR(INDEX(Aug!AI$6:AI$38,MATCH($A19,Aug!$A$6:$A$38,0)),0)+IFERROR(INDEX(Sep!AI$6:AI$38,MATCH($A19,Sep!$A$6:$A$38,0)),0)+IFERROR(INDEX(Oct!AI$6:AI$38,MATCH($A19,Oct!$A$6:$A$38,0)),0)+IFERROR(INDEX(Nov!AI$6:AI$38,MATCH($A19,Nov!$A$6:$A$38,0)),0)+IFERROR(INDEX(Dec!AI$6:AI$38,MATCH($A19,Dec!$A$6:$A$38,0)),0)+IFERROR(INDEX(Jan!AI$6:AI$38,MATCH($A19,Jan!$A$6:$A$38,0)),0)+IFERROR(INDEX(Feb!AI$6:AI$38,MATCH($A19,Feb!$A$6:$A$38,0)),0)+IFERROR(INDEX(Mar!AI$6:AI$38,MATCH($A19,Mar!$A$6:$A$38,0)),0)+IFERROR(INDEX(Apr!AI$6:AI$38,MATCH($A19,Apr!$A$6:$A$38,0)),0)+IFERROR(INDEX(May!AI$6:AI$38,MATCH($A19,May!$A$6:$A$38,0)),0)+IFERROR(INDEX(Jun!AI$6:AI$38,MATCH($A19,Jun!$A$6:$A$38,0)),0)+IFERROR(INDEX(Jul!AI$6:AI$38,MATCH($A19,Jul!$A$6:$A$38,0)),0)</f>
        <v>0</v>
      </c>
      <c r="E19" s="58">
        <f>IFERROR(INDEX(Aug!AJ$6:AJ$38,MATCH($A19,Aug!$A$6:$A$38,0)),0)+IFERROR(INDEX(Sep!AJ$6:AJ$38,MATCH($A19,Sep!$A$6:$A$38,0)),0)+IFERROR(INDEX(Oct!AJ$6:AJ$38,MATCH($A19,Oct!$A$6:$A$38,0)),0)+IFERROR(INDEX(Nov!AJ$6:AJ$38,MATCH($A19,Nov!$A$6:$A$38,0)),0)+IFERROR(INDEX(Dec!AJ$6:AJ$38,MATCH($A19,Dec!$A$6:$A$38,0)),0)+IFERROR(INDEX(Jan!AJ$6:AJ$38,MATCH($A19,Jan!$A$6:$A$38,0)),0)+IFERROR(INDEX(Feb!AJ$6:AJ$38,MATCH($A19,Feb!$A$6:$A$38,0)),0)+IFERROR(INDEX(Mar!AJ$6:AJ$38,MATCH($A19,Mar!$A$6:$A$38,0)),0)+IFERROR(INDEX(Apr!AJ$6:AJ$38,MATCH($A19,Apr!$A$6:$A$38,0)),0)+IFERROR(INDEX(May!AJ$6:AJ$38,MATCH($A19,May!$A$6:$A$38,0)),0)+IFERROR(INDEX(Jun!AJ$6:AJ$38,MATCH($A19,Jun!$A$6:$A$38,0)),0)+IFERROR(INDEX(Jul!AJ$6:AJ$38,MATCH($A19,Jul!$A$6:$A$38,0)),0)</f>
        <v>0</v>
      </c>
      <c r="F19" s="58">
        <f>IFERROR(INDEX(Aug!AK$6:AK$38,MATCH($A19,Aug!$A$6:$A$38,0)),0)+IFERROR(INDEX(Sep!AK$6:AK$38,MATCH($A19,Sep!$A$6:$A$38,0)),0)+IFERROR(INDEX(Oct!AK$6:AK$38,MATCH($A19,Oct!$A$6:$A$38,0)),0)+IFERROR(INDEX(Nov!AK$6:AK$38,MATCH($A19,Nov!$A$6:$A$38,0)),0)+IFERROR(INDEX(Dec!AK$6:AK$38,MATCH($A19,Dec!$A$6:$A$38,0)),0)+IFERROR(INDEX(Jan!AK$6:AK$38,MATCH($A19,Jan!$A$6:$A$38,0)),0)+IFERROR(INDEX(Feb!AK$6:AK$38,MATCH($A19,Feb!$A$6:$A$38,0)),0)+IFERROR(INDEX(Mar!AK$6:AK$38,MATCH($A19,Mar!$A$6:$A$38,0)),0)+IFERROR(INDEX(Apr!AK$6:AK$38,MATCH($A19,Apr!$A$6:$A$38,0)),0)+IFERROR(INDEX(May!AK$6:AK$38,MATCH($A19,May!$A$6:$A$38,0)),0)+IFERROR(INDEX(Jun!AK$6:AK$38,MATCH($A19,Jun!$A$6:$A$38,0)),0)+IFERROR(INDEX(Jul!AK$6:AK$38,MATCH($A19,Jul!$A$6:$A$38,0)),0)</f>
        <v>0</v>
      </c>
      <c r="G19" s="58">
        <f>IFERROR(INDEX(Aug!AL$6:AL$38,MATCH($A19,Aug!$A$6:$A$38,0)),0)+IFERROR(INDEX(Sep!AL$6:AL$38,MATCH($A19,Sep!$A$6:$A$38,0)),0)+IFERROR(INDEX(Oct!AL$6:AL$38,MATCH($A19,Oct!$A$6:$A$38,0)),0)+IFERROR(INDEX(Nov!AL$6:AL$38,MATCH($A19,Nov!$A$6:$A$38,0)),0)+IFERROR(INDEX(Dec!AL$6:AL$38,MATCH($A19,Dec!$A$6:$A$38,0)),0)+IFERROR(INDEX(Jan!AL$6:AL$38,MATCH($A19,Jan!$A$6:$A$38,0)),0)+IFERROR(INDEX(Feb!AL$6:AL$38,MATCH($A19,Feb!$A$6:$A$38,0)),0)+IFERROR(INDEX(Mar!AL$6:AL$38,MATCH($A19,Mar!$A$6:$A$38,0)),0)+IFERROR(INDEX(Apr!AL$6:AL$38,MATCH($A19,Apr!$A$6:$A$38,0)),0)+IFERROR(INDEX(May!AL$6:AL$38,MATCH($A19,May!$A$6:$A$38,0)),0)+IFERROR(INDEX(Jun!AL$6:AL$38,MATCH($A19,Jun!$A$6:$A$38,0)),0)+IFERROR(INDEX(Jul!AL$6:AL$38,MATCH($A19,Jul!$A$6:$A$38,0)),0)</f>
        <v>0</v>
      </c>
      <c r="H19" s="58">
        <f>IFERROR(INDEX(Aug!AM$6:AM$38,MATCH($A19,Aug!$A$6:$A$38,0)),0)+IFERROR(INDEX(Sep!AM$6:AM$38,MATCH($A19,Sep!$A$6:$A$38,0)),0)+IFERROR(INDEX(Oct!AM$6:AM$38,MATCH($A19,Oct!$A$6:$A$38,0)),0)+IFERROR(INDEX(Nov!AM$6:AM$38,MATCH($A19,Nov!$A$6:$A$38,0)),0)+IFERROR(INDEX(Dec!AM$6:AM$38,MATCH($A19,Dec!$A$6:$A$38,0)),0)+IFERROR(INDEX(Jan!AM$6:AM$38,MATCH($A19,Jan!$A$6:$A$38,0)),0)+IFERROR(INDEX(Feb!AM$6:AM$38,MATCH($A19,Feb!$A$6:$A$38,0)),0)+IFERROR(INDEX(Mar!AM$6:AM$38,MATCH($A19,Mar!$A$6:$A$38,0)),0)+IFERROR(INDEX(Apr!AM$6:AM$38,MATCH($A19,Apr!$A$6:$A$38,0)),0)+IFERROR(INDEX(May!AM$6:AM$38,MATCH($A19,May!$A$6:$A$38,0)),0)+IFERROR(INDEX(Jun!AM$6:AM$38,MATCH($A19,Jun!$A$6:$A$38,0)),0)+IFERROR(INDEX(Jul!AM$6:AM$38,MATCH($A19,Jul!$A$6:$A$38,0)),0)</f>
        <v>0</v>
      </c>
      <c r="I19" s="65">
        <f t="shared" si="0"/>
        <v>0</v>
      </c>
      <c r="J19" s="17"/>
      <c r="K19" s="22" t="s">
        <v>44</v>
      </c>
    </row>
    <row r="20" spans="1:11" ht="18" customHeight="1" x14ac:dyDescent="0.2">
      <c r="A20" s="47">
        <v>12</v>
      </c>
      <c r="B20" s="48"/>
      <c r="C20" s="57">
        <f>IFERROR(INDEX(Aug!AH$6:AH$38,MATCH($A20,Aug!$A$6:$A$38,0)),0)+IFERROR(INDEX(Sep!AH$6:AH$38,MATCH($A20,Sep!$A$6:$A$38,0)),0)+IFERROR(INDEX(Oct!AH$6:AH$38,MATCH($A20,Oct!$A$6:$A$38,0)),0)+IFERROR(INDEX(Nov!AH$6:AH$38,MATCH($A20,Nov!$A$6:$A$38,0)),0)+IFERROR(INDEX(Dec!AH$6:AH$38,MATCH($A20,Dec!$A$6:$A$38,0)),0)+IFERROR(INDEX(Jan!AH$6:AH$38,MATCH($A20,Jan!$A$6:$A$38,0)),0)+IFERROR(INDEX(Feb!AH$6:AH$38,MATCH($A20,Feb!$A$6:$A$38,0)),0)+IFERROR(INDEX(Mar!AH$6:AH$38,MATCH($A20,Mar!$A$6:$A$38,0)),0)+IFERROR(INDEX(Apr!AH$6:AH$38,MATCH($A20,Apr!$A$6:$A$38,0)),0)+IFERROR(INDEX(May!AH$6:AH$38,MATCH($A20,May!$A$6:$A$38,0)),0)+IFERROR(INDEX(Jun!AH$6:AH$38,MATCH($A20,Jun!$A$6:$A$38,0)),0)+IFERROR(INDEX(Jul!AH$6:AH$38,MATCH($A20,Jul!$A$6:$A$38,0)),0)</f>
        <v>0</v>
      </c>
      <c r="D20" s="58">
        <f>IFERROR(INDEX(Aug!AI$6:AI$38,MATCH($A20,Aug!$A$6:$A$38,0)),0)+IFERROR(INDEX(Sep!AI$6:AI$38,MATCH($A20,Sep!$A$6:$A$38,0)),0)+IFERROR(INDEX(Oct!AI$6:AI$38,MATCH($A20,Oct!$A$6:$A$38,0)),0)+IFERROR(INDEX(Nov!AI$6:AI$38,MATCH($A20,Nov!$A$6:$A$38,0)),0)+IFERROR(INDEX(Dec!AI$6:AI$38,MATCH($A20,Dec!$A$6:$A$38,0)),0)+IFERROR(INDEX(Jan!AI$6:AI$38,MATCH($A20,Jan!$A$6:$A$38,0)),0)+IFERROR(INDEX(Feb!AI$6:AI$38,MATCH($A20,Feb!$A$6:$A$38,0)),0)+IFERROR(INDEX(Mar!AI$6:AI$38,MATCH($A20,Mar!$A$6:$A$38,0)),0)+IFERROR(INDEX(Apr!AI$6:AI$38,MATCH($A20,Apr!$A$6:$A$38,0)),0)+IFERROR(INDEX(May!AI$6:AI$38,MATCH($A20,May!$A$6:$A$38,0)),0)+IFERROR(INDEX(Jun!AI$6:AI$38,MATCH($A20,Jun!$A$6:$A$38,0)),0)+IFERROR(INDEX(Jul!AI$6:AI$38,MATCH($A20,Jul!$A$6:$A$38,0)),0)</f>
        <v>0</v>
      </c>
      <c r="E20" s="58">
        <f>IFERROR(INDEX(Aug!AJ$6:AJ$38,MATCH($A20,Aug!$A$6:$A$38,0)),0)+IFERROR(INDEX(Sep!AJ$6:AJ$38,MATCH($A20,Sep!$A$6:$A$38,0)),0)+IFERROR(INDEX(Oct!AJ$6:AJ$38,MATCH($A20,Oct!$A$6:$A$38,0)),0)+IFERROR(INDEX(Nov!AJ$6:AJ$38,MATCH($A20,Nov!$A$6:$A$38,0)),0)+IFERROR(INDEX(Dec!AJ$6:AJ$38,MATCH($A20,Dec!$A$6:$A$38,0)),0)+IFERROR(INDEX(Jan!AJ$6:AJ$38,MATCH($A20,Jan!$A$6:$A$38,0)),0)+IFERROR(INDEX(Feb!AJ$6:AJ$38,MATCH($A20,Feb!$A$6:$A$38,0)),0)+IFERROR(INDEX(Mar!AJ$6:AJ$38,MATCH($A20,Mar!$A$6:$A$38,0)),0)+IFERROR(INDEX(Apr!AJ$6:AJ$38,MATCH($A20,Apr!$A$6:$A$38,0)),0)+IFERROR(INDEX(May!AJ$6:AJ$38,MATCH($A20,May!$A$6:$A$38,0)),0)+IFERROR(INDEX(Jun!AJ$6:AJ$38,MATCH($A20,Jun!$A$6:$A$38,0)),0)+IFERROR(INDEX(Jul!AJ$6:AJ$38,MATCH($A20,Jul!$A$6:$A$38,0)),0)</f>
        <v>0</v>
      </c>
      <c r="F20" s="58">
        <f>IFERROR(INDEX(Aug!AK$6:AK$38,MATCH($A20,Aug!$A$6:$A$38,0)),0)+IFERROR(INDEX(Sep!AK$6:AK$38,MATCH($A20,Sep!$A$6:$A$38,0)),0)+IFERROR(INDEX(Oct!AK$6:AK$38,MATCH($A20,Oct!$A$6:$A$38,0)),0)+IFERROR(INDEX(Nov!AK$6:AK$38,MATCH($A20,Nov!$A$6:$A$38,0)),0)+IFERROR(INDEX(Dec!AK$6:AK$38,MATCH($A20,Dec!$A$6:$A$38,0)),0)+IFERROR(INDEX(Jan!AK$6:AK$38,MATCH($A20,Jan!$A$6:$A$38,0)),0)+IFERROR(INDEX(Feb!AK$6:AK$38,MATCH($A20,Feb!$A$6:$A$38,0)),0)+IFERROR(INDEX(Mar!AK$6:AK$38,MATCH($A20,Mar!$A$6:$A$38,0)),0)+IFERROR(INDEX(Apr!AK$6:AK$38,MATCH($A20,Apr!$A$6:$A$38,0)),0)+IFERROR(INDEX(May!AK$6:AK$38,MATCH($A20,May!$A$6:$A$38,0)),0)+IFERROR(INDEX(Jun!AK$6:AK$38,MATCH($A20,Jun!$A$6:$A$38,0)),0)+IFERROR(INDEX(Jul!AK$6:AK$38,MATCH($A20,Jul!$A$6:$A$38,0)),0)</f>
        <v>0</v>
      </c>
      <c r="G20" s="58">
        <f>IFERROR(INDEX(Aug!AL$6:AL$38,MATCH($A20,Aug!$A$6:$A$38,0)),0)+IFERROR(INDEX(Sep!AL$6:AL$38,MATCH($A20,Sep!$A$6:$A$38,0)),0)+IFERROR(INDEX(Oct!AL$6:AL$38,MATCH($A20,Oct!$A$6:$A$38,0)),0)+IFERROR(INDEX(Nov!AL$6:AL$38,MATCH($A20,Nov!$A$6:$A$38,0)),0)+IFERROR(INDEX(Dec!AL$6:AL$38,MATCH($A20,Dec!$A$6:$A$38,0)),0)+IFERROR(INDEX(Jan!AL$6:AL$38,MATCH($A20,Jan!$A$6:$A$38,0)),0)+IFERROR(INDEX(Feb!AL$6:AL$38,MATCH($A20,Feb!$A$6:$A$38,0)),0)+IFERROR(INDEX(Mar!AL$6:AL$38,MATCH($A20,Mar!$A$6:$A$38,0)),0)+IFERROR(INDEX(Apr!AL$6:AL$38,MATCH($A20,Apr!$A$6:$A$38,0)),0)+IFERROR(INDEX(May!AL$6:AL$38,MATCH($A20,May!$A$6:$A$38,0)),0)+IFERROR(INDEX(Jun!AL$6:AL$38,MATCH($A20,Jun!$A$6:$A$38,0)),0)+IFERROR(INDEX(Jul!AL$6:AL$38,MATCH($A20,Jul!$A$6:$A$38,0)),0)</f>
        <v>0</v>
      </c>
      <c r="H20" s="58">
        <f>IFERROR(INDEX(Aug!AM$6:AM$38,MATCH($A20,Aug!$A$6:$A$38,0)),0)+IFERROR(INDEX(Sep!AM$6:AM$38,MATCH($A20,Sep!$A$6:$A$38,0)),0)+IFERROR(INDEX(Oct!AM$6:AM$38,MATCH($A20,Oct!$A$6:$A$38,0)),0)+IFERROR(INDEX(Nov!AM$6:AM$38,MATCH($A20,Nov!$A$6:$A$38,0)),0)+IFERROR(INDEX(Dec!AM$6:AM$38,MATCH($A20,Dec!$A$6:$A$38,0)),0)+IFERROR(INDEX(Jan!AM$6:AM$38,MATCH($A20,Jan!$A$6:$A$38,0)),0)+IFERROR(INDEX(Feb!AM$6:AM$38,MATCH($A20,Feb!$A$6:$A$38,0)),0)+IFERROR(INDEX(Mar!AM$6:AM$38,MATCH($A20,Mar!$A$6:$A$38,0)),0)+IFERROR(INDEX(Apr!AM$6:AM$38,MATCH($A20,Apr!$A$6:$A$38,0)),0)+IFERROR(INDEX(May!AM$6:AM$38,MATCH($A20,May!$A$6:$A$38,0)),0)+IFERROR(INDEX(Jun!AM$6:AM$38,MATCH($A20,Jun!$A$6:$A$38,0)),0)+IFERROR(INDEX(Jul!AM$6:AM$38,MATCH($A20,Jul!$A$6:$A$38,0)),0)</f>
        <v>0</v>
      </c>
      <c r="I20" s="65">
        <f t="shared" si="0"/>
        <v>0</v>
      </c>
      <c r="J20" s="17"/>
      <c r="K20" s="22" t="s">
        <v>45</v>
      </c>
    </row>
    <row r="21" spans="1:11" ht="18" customHeight="1" x14ac:dyDescent="0.2">
      <c r="A21" s="47">
        <v>13</v>
      </c>
      <c r="B21" s="48"/>
      <c r="C21" s="57">
        <f>IFERROR(INDEX(Aug!AH$6:AH$38,MATCH($A21,Aug!$A$6:$A$38,0)),0)+IFERROR(INDEX(Sep!AH$6:AH$38,MATCH($A21,Sep!$A$6:$A$38,0)),0)+IFERROR(INDEX(Oct!AH$6:AH$38,MATCH($A21,Oct!$A$6:$A$38,0)),0)+IFERROR(INDEX(Nov!AH$6:AH$38,MATCH($A21,Nov!$A$6:$A$38,0)),0)+IFERROR(INDEX(Dec!AH$6:AH$38,MATCH($A21,Dec!$A$6:$A$38,0)),0)+IFERROR(INDEX(Jan!AH$6:AH$38,MATCH($A21,Jan!$A$6:$A$38,0)),0)+IFERROR(INDEX(Feb!AH$6:AH$38,MATCH($A21,Feb!$A$6:$A$38,0)),0)+IFERROR(INDEX(Mar!AH$6:AH$38,MATCH($A21,Mar!$A$6:$A$38,0)),0)+IFERROR(INDEX(Apr!AH$6:AH$38,MATCH($A21,Apr!$A$6:$A$38,0)),0)+IFERROR(INDEX(May!AH$6:AH$38,MATCH($A21,May!$A$6:$A$38,0)),0)+IFERROR(INDEX(Jun!AH$6:AH$38,MATCH($A21,Jun!$A$6:$A$38,0)),0)+IFERROR(INDEX(Jul!AH$6:AH$38,MATCH($A21,Jul!$A$6:$A$38,0)),0)</f>
        <v>0</v>
      </c>
      <c r="D21" s="58">
        <f>IFERROR(INDEX(Aug!AI$6:AI$38,MATCH($A21,Aug!$A$6:$A$38,0)),0)+IFERROR(INDEX(Sep!AI$6:AI$38,MATCH($A21,Sep!$A$6:$A$38,0)),0)+IFERROR(INDEX(Oct!AI$6:AI$38,MATCH($A21,Oct!$A$6:$A$38,0)),0)+IFERROR(INDEX(Nov!AI$6:AI$38,MATCH($A21,Nov!$A$6:$A$38,0)),0)+IFERROR(INDEX(Dec!AI$6:AI$38,MATCH($A21,Dec!$A$6:$A$38,0)),0)+IFERROR(INDEX(Jan!AI$6:AI$38,MATCH($A21,Jan!$A$6:$A$38,0)),0)+IFERROR(INDEX(Feb!AI$6:AI$38,MATCH($A21,Feb!$A$6:$A$38,0)),0)+IFERROR(INDEX(Mar!AI$6:AI$38,MATCH($A21,Mar!$A$6:$A$38,0)),0)+IFERROR(INDEX(Apr!AI$6:AI$38,MATCH($A21,Apr!$A$6:$A$38,0)),0)+IFERROR(INDEX(May!AI$6:AI$38,MATCH($A21,May!$A$6:$A$38,0)),0)+IFERROR(INDEX(Jun!AI$6:AI$38,MATCH($A21,Jun!$A$6:$A$38,0)),0)+IFERROR(INDEX(Jul!AI$6:AI$38,MATCH($A21,Jul!$A$6:$A$38,0)),0)</f>
        <v>0</v>
      </c>
      <c r="E21" s="58">
        <f>IFERROR(INDEX(Aug!AJ$6:AJ$38,MATCH($A21,Aug!$A$6:$A$38,0)),0)+IFERROR(INDEX(Sep!AJ$6:AJ$38,MATCH($A21,Sep!$A$6:$A$38,0)),0)+IFERROR(INDEX(Oct!AJ$6:AJ$38,MATCH($A21,Oct!$A$6:$A$38,0)),0)+IFERROR(INDEX(Nov!AJ$6:AJ$38,MATCH($A21,Nov!$A$6:$A$38,0)),0)+IFERROR(INDEX(Dec!AJ$6:AJ$38,MATCH($A21,Dec!$A$6:$A$38,0)),0)+IFERROR(INDEX(Jan!AJ$6:AJ$38,MATCH($A21,Jan!$A$6:$A$38,0)),0)+IFERROR(INDEX(Feb!AJ$6:AJ$38,MATCH($A21,Feb!$A$6:$A$38,0)),0)+IFERROR(INDEX(Mar!AJ$6:AJ$38,MATCH($A21,Mar!$A$6:$A$38,0)),0)+IFERROR(INDEX(Apr!AJ$6:AJ$38,MATCH($A21,Apr!$A$6:$A$38,0)),0)+IFERROR(INDEX(May!AJ$6:AJ$38,MATCH($A21,May!$A$6:$A$38,0)),0)+IFERROR(INDEX(Jun!AJ$6:AJ$38,MATCH($A21,Jun!$A$6:$A$38,0)),0)+IFERROR(INDEX(Jul!AJ$6:AJ$38,MATCH($A21,Jul!$A$6:$A$38,0)),0)</f>
        <v>0</v>
      </c>
      <c r="F21" s="58">
        <f>IFERROR(INDEX(Aug!AK$6:AK$38,MATCH($A21,Aug!$A$6:$A$38,0)),0)+IFERROR(INDEX(Sep!AK$6:AK$38,MATCH($A21,Sep!$A$6:$A$38,0)),0)+IFERROR(INDEX(Oct!AK$6:AK$38,MATCH($A21,Oct!$A$6:$A$38,0)),0)+IFERROR(INDEX(Nov!AK$6:AK$38,MATCH($A21,Nov!$A$6:$A$38,0)),0)+IFERROR(INDEX(Dec!AK$6:AK$38,MATCH($A21,Dec!$A$6:$A$38,0)),0)+IFERROR(INDEX(Jan!AK$6:AK$38,MATCH($A21,Jan!$A$6:$A$38,0)),0)+IFERROR(INDEX(Feb!AK$6:AK$38,MATCH($A21,Feb!$A$6:$A$38,0)),0)+IFERROR(INDEX(Mar!AK$6:AK$38,MATCH($A21,Mar!$A$6:$A$38,0)),0)+IFERROR(INDEX(Apr!AK$6:AK$38,MATCH($A21,Apr!$A$6:$A$38,0)),0)+IFERROR(INDEX(May!AK$6:AK$38,MATCH($A21,May!$A$6:$A$38,0)),0)+IFERROR(INDEX(Jun!AK$6:AK$38,MATCH($A21,Jun!$A$6:$A$38,0)),0)+IFERROR(INDEX(Jul!AK$6:AK$38,MATCH($A21,Jul!$A$6:$A$38,0)),0)</f>
        <v>0</v>
      </c>
      <c r="G21" s="58">
        <f>IFERROR(INDEX(Aug!AL$6:AL$38,MATCH($A21,Aug!$A$6:$A$38,0)),0)+IFERROR(INDEX(Sep!AL$6:AL$38,MATCH($A21,Sep!$A$6:$A$38,0)),0)+IFERROR(INDEX(Oct!AL$6:AL$38,MATCH($A21,Oct!$A$6:$A$38,0)),0)+IFERROR(INDEX(Nov!AL$6:AL$38,MATCH($A21,Nov!$A$6:$A$38,0)),0)+IFERROR(INDEX(Dec!AL$6:AL$38,MATCH($A21,Dec!$A$6:$A$38,0)),0)+IFERROR(INDEX(Jan!AL$6:AL$38,MATCH($A21,Jan!$A$6:$A$38,0)),0)+IFERROR(INDEX(Feb!AL$6:AL$38,MATCH($A21,Feb!$A$6:$A$38,0)),0)+IFERROR(INDEX(Mar!AL$6:AL$38,MATCH($A21,Mar!$A$6:$A$38,0)),0)+IFERROR(INDEX(Apr!AL$6:AL$38,MATCH($A21,Apr!$A$6:$A$38,0)),0)+IFERROR(INDEX(May!AL$6:AL$38,MATCH($A21,May!$A$6:$A$38,0)),0)+IFERROR(INDEX(Jun!AL$6:AL$38,MATCH($A21,Jun!$A$6:$A$38,0)),0)+IFERROR(INDEX(Jul!AL$6:AL$38,MATCH($A21,Jul!$A$6:$A$38,0)),0)</f>
        <v>0</v>
      </c>
      <c r="H21" s="58">
        <f>IFERROR(INDEX(Aug!AM$6:AM$38,MATCH($A21,Aug!$A$6:$A$38,0)),0)+IFERROR(INDEX(Sep!AM$6:AM$38,MATCH($A21,Sep!$A$6:$A$38,0)),0)+IFERROR(INDEX(Oct!AM$6:AM$38,MATCH($A21,Oct!$A$6:$A$38,0)),0)+IFERROR(INDEX(Nov!AM$6:AM$38,MATCH($A21,Nov!$A$6:$A$38,0)),0)+IFERROR(INDEX(Dec!AM$6:AM$38,MATCH($A21,Dec!$A$6:$A$38,0)),0)+IFERROR(INDEX(Jan!AM$6:AM$38,MATCH($A21,Jan!$A$6:$A$38,0)),0)+IFERROR(INDEX(Feb!AM$6:AM$38,MATCH($A21,Feb!$A$6:$A$38,0)),0)+IFERROR(INDEX(Mar!AM$6:AM$38,MATCH($A21,Mar!$A$6:$A$38,0)),0)+IFERROR(INDEX(Apr!AM$6:AM$38,MATCH($A21,Apr!$A$6:$A$38,0)),0)+IFERROR(INDEX(May!AM$6:AM$38,MATCH($A21,May!$A$6:$A$38,0)),0)+IFERROR(INDEX(Jun!AM$6:AM$38,MATCH($A21,Jun!$A$6:$A$38,0)),0)+IFERROR(INDEX(Jul!AM$6:AM$38,MATCH($A21,Jul!$A$6:$A$38,0)),0)</f>
        <v>0</v>
      </c>
      <c r="I21" s="65">
        <f t="shared" si="0"/>
        <v>0</v>
      </c>
      <c r="J21" s="17"/>
    </row>
    <row r="22" spans="1:11" ht="18" customHeight="1" x14ac:dyDescent="0.2">
      <c r="A22" s="47">
        <v>14</v>
      </c>
      <c r="B22" s="48"/>
      <c r="C22" s="57">
        <f>IFERROR(INDEX(Aug!AH$6:AH$38,MATCH($A22,Aug!$A$6:$A$38,0)),0)+IFERROR(INDEX(Sep!AH$6:AH$38,MATCH($A22,Sep!$A$6:$A$38,0)),0)+IFERROR(INDEX(Oct!AH$6:AH$38,MATCH($A22,Oct!$A$6:$A$38,0)),0)+IFERROR(INDEX(Nov!AH$6:AH$38,MATCH($A22,Nov!$A$6:$A$38,0)),0)+IFERROR(INDEX(Dec!AH$6:AH$38,MATCH($A22,Dec!$A$6:$A$38,0)),0)+IFERROR(INDEX(Jan!AH$6:AH$38,MATCH($A22,Jan!$A$6:$A$38,0)),0)+IFERROR(INDEX(Feb!AH$6:AH$38,MATCH($A22,Feb!$A$6:$A$38,0)),0)+IFERROR(INDEX(Mar!AH$6:AH$38,MATCH($A22,Mar!$A$6:$A$38,0)),0)+IFERROR(INDEX(Apr!AH$6:AH$38,MATCH($A22,Apr!$A$6:$A$38,0)),0)+IFERROR(INDEX(May!AH$6:AH$38,MATCH($A22,May!$A$6:$A$38,0)),0)+IFERROR(INDEX(Jun!AH$6:AH$38,MATCH($A22,Jun!$A$6:$A$38,0)),0)+IFERROR(INDEX(Jul!AH$6:AH$38,MATCH($A22,Jul!$A$6:$A$38,0)),0)</f>
        <v>0</v>
      </c>
      <c r="D22" s="58">
        <f>IFERROR(INDEX(Aug!AI$6:AI$38,MATCH($A22,Aug!$A$6:$A$38,0)),0)+IFERROR(INDEX(Sep!AI$6:AI$38,MATCH($A22,Sep!$A$6:$A$38,0)),0)+IFERROR(INDEX(Oct!AI$6:AI$38,MATCH($A22,Oct!$A$6:$A$38,0)),0)+IFERROR(INDEX(Nov!AI$6:AI$38,MATCH($A22,Nov!$A$6:$A$38,0)),0)+IFERROR(INDEX(Dec!AI$6:AI$38,MATCH($A22,Dec!$A$6:$A$38,0)),0)+IFERROR(INDEX(Jan!AI$6:AI$38,MATCH($A22,Jan!$A$6:$A$38,0)),0)+IFERROR(INDEX(Feb!AI$6:AI$38,MATCH($A22,Feb!$A$6:$A$38,0)),0)+IFERROR(INDEX(Mar!AI$6:AI$38,MATCH($A22,Mar!$A$6:$A$38,0)),0)+IFERROR(INDEX(Apr!AI$6:AI$38,MATCH($A22,Apr!$A$6:$A$38,0)),0)+IFERROR(INDEX(May!AI$6:AI$38,MATCH($A22,May!$A$6:$A$38,0)),0)+IFERROR(INDEX(Jun!AI$6:AI$38,MATCH($A22,Jun!$A$6:$A$38,0)),0)+IFERROR(INDEX(Jul!AI$6:AI$38,MATCH($A22,Jul!$A$6:$A$38,0)),0)</f>
        <v>0</v>
      </c>
      <c r="E22" s="58">
        <f>IFERROR(INDEX(Aug!AJ$6:AJ$38,MATCH($A22,Aug!$A$6:$A$38,0)),0)+IFERROR(INDEX(Sep!AJ$6:AJ$38,MATCH($A22,Sep!$A$6:$A$38,0)),0)+IFERROR(INDEX(Oct!AJ$6:AJ$38,MATCH($A22,Oct!$A$6:$A$38,0)),0)+IFERROR(INDEX(Nov!AJ$6:AJ$38,MATCH($A22,Nov!$A$6:$A$38,0)),0)+IFERROR(INDEX(Dec!AJ$6:AJ$38,MATCH($A22,Dec!$A$6:$A$38,0)),0)+IFERROR(INDEX(Jan!AJ$6:AJ$38,MATCH($A22,Jan!$A$6:$A$38,0)),0)+IFERROR(INDEX(Feb!AJ$6:AJ$38,MATCH($A22,Feb!$A$6:$A$38,0)),0)+IFERROR(INDEX(Mar!AJ$6:AJ$38,MATCH($A22,Mar!$A$6:$A$38,0)),0)+IFERROR(INDEX(Apr!AJ$6:AJ$38,MATCH($A22,Apr!$A$6:$A$38,0)),0)+IFERROR(INDEX(May!AJ$6:AJ$38,MATCH($A22,May!$A$6:$A$38,0)),0)+IFERROR(INDEX(Jun!AJ$6:AJ$38,MATCH($A22,Jun!$A$6:$A$38,0)),0)+IFERROR(INDEX(Jul!AJ$6:AJ$38,MATCH($A22,Jul!$A$6:$A$38,0)),0)</f>
        <v>0</v>
      </c>
      <c r="F22" s="58">
        <f>IFERROR(INDEX(Aug!AK$6:AK$38,MATCH($A22,Aug!$A$6:$A$38,0)),0)+IFERROR(INDEX(Sep!AK$6:AK$38,MATCH($A22,Sep!$A$6:$A$38,0)),0)+IFERROR(INDEX(Oct!AK$6:AK$38,MATCH($A22,Oct!$A$6:$A$38,0)),0)+IFERROR(INDEX(Nov!AK$6:AK$38,MATCH($A22,Nov!$A$6:$A$38,0)),0)+IFERROR(INDEX(Dec!AK$6:AK$38,MATCH($A22,Dec!$A$6:$A$38,0)),0)+IFERROR(INDEX(Jan!AK$6:AK$38,MATCH($A22,Jan!$A$6:$A$38,0)),0)+IFERROR(INDEX(Feb!AK$6:AK$38,MATCH($A22,Feb!$A$6:$A$38,0)),0)+IFERROR(INDEX(Mar!AK$6:AK$38,MATCH($A22,Mar!$A$6:$A$38,0)),0)+IFERROR(INDEX(Apr!AK$6:AK$38,MATCH($A22,Apr!$A$6:$A$38,0)),0)+IFERROR(INDEX(May!AK$6:AK$38,MATCH($A22,May!$A$6:$A$38,0)),0)+IFERROR(INDEX(Jun!AK$6:AK$38,MATCH($A22,Jun!$A$6:$A$38,0)),0)+IFERROR(INDEX(Jul!AK$6:AK$38,MATCH($A22,Jul!$A$6:$A$38,0)),0)</f>
        <v>0</v>
      </c>
      <c r="G22" s="58">
        <f>IFERROR(INDEX(Aug!AL$6:AL$38,MATCH($A22,Aug!$A$6:$A$38,0)),0)+IFERROR(INDEX(Sep!AL$6:AL$38,MATCH($A22,Sep!$A$6:$A$38,0)),0)+IFERROR(INDEX(Oct!AL$6:AL$38,MATCH($A22,Oct!$A$6:$A$38,0)),0)+IFERROR(INDEX(Nov!AL$6:AL$38,MATCH($A22,Nov!$A$6:$A$38,0)),0)+IFERROR(INDEX(Dec!AL$6:AL$38,MATCH($A22,Dec!$A$6:$A$38,0)),0)+IFERROR(INDEX(Jan!AL$6:AL$38,MATCH($A22,Jan!$A$6:$A$38,0)),0)+IFERROR(INDEX(Feb!AL$6:AL$38,MATCH($A22,Feb!$A$6:$A$38,0)),0)+IFERROR(INDEX(Mar!AL$6:AL$38,MATCH($A22,Mar!$A$6:$A$38,0)),0)+IFERROR(INDEX(Apr!AL$6:AL$38,MATCH($A22,Apr!$A$6:$A$38,0)),0)+IFERROR(INDEX(May!AL$6:AL$38,MATCH($A22,May!$A$6:$A$38,0)),0)+IFERROR(INDEX(Jun!AL$6:AL$38,MATCH($A22,Jun!$A$6:$A$38,0)),0)+IFERROR(INDEX(Jul!AL$6:AL$38,MATCH($A22,Jul!$A$6:$A$38,0)),0)</f>
        <v>0</v>
      </c>
      <c r="H22" s="58">
        <f>IFERROR(INDEX(Aug!AM$6:AM$38,MATCH($A22,Aug!$A$6:$A$38,0)),0)+IFERROR(INDEX(Sep!AM$6:AM$38,MATCH($A22,Sep!$A$6:$A$38,0)),0)+IFERROR(INDEX(Oct!AM$6:AM$38,MATCH($A22,Oct!$A$6:$A$38,0)),0)+IFERROR(INDEX(Nov!AM$6:AM$38,MATCH($A22,Nov!$A$6:$A$38,0)),0)+IFERROR(INDEX(Dec!AM$6:AM$38,MATCH($A22,Dec!$A$6:$A$38,0)),0)+IFERROR(INDEX(Jan!AM$6:AM$38,MATCH($A22,Jan!$A$6:$A$38,0)),0)+IFERROR(INDEX(Feb!AM$6:AM$38,MATCH($A22,Feb!$A$6:$A$38,0)),0)+IFERROR(INDEX(Mar!AM$6:AM$38,MATCH($A22,Mar!$A$6:$A$38,0)),0)+IFERROR(INDEX(Apr!AM$6:AM$38,MATCH($A22,Apr!$A$6:$A$38,0)),0)+IFERROR(INDEX(May!AM$6:AM$38,MATCH($A22,May!$A$6:$A$38,0)),0)+IFERROR(INDEX(Jun!AM$6:AM$38,MATCH($A22,Jun!$A$6:$A$38,0)),0)+IFERROR(INDEX(Jul!AM$6:AM$38,MATCH($A22,Jul!$A$6:$A$38,0)),0)</f>
        <v>0</v>
      </c>
      <c r="I22" s="65">
        <f t="shared" si="0"/>
        <v>0</v>
      </c>
      <c r="J22" s="17"/>
      <c r="K22" s="22"/>
    </row>
    <row r="23" spans="1:11" ht="18" customHeight="1" x14ac:dyDescent="0.2">
      <c r="A23" s="47">
        <v>15</v>
      </c>
      <c r="B23" s="48"/>
      <c r="C23" s="57">
        <f>IFERROR(INDEX(Aug!AH$6:AH$38,MATCH($A23,Aug!$A$6:$A$38,0)),0)+IFERROR(INDEX(Sep!AH$6:AH$38,MATCH($A23,Sep!$A$6:$A$38,0)),0)+IFERROR(INDEX(Oct!AH$6:AH$38,MATCH($A23,Oct!$A$6:$A$38,0)),0)+IFERROR(INDEX(Nov!AH$6:AH$38,MATCH($A23,Nov!$A$6:$A$38,0)),0)+IFERROR(INDEX(Dec!AH$6:AH$38,MATCH($A23,Dec!$A$6:$A$38,0)),0)+IFERROR(INDEX(Jan!AH$6:AH$38,MATCH($A23,Jan!$A$6:$A$38,0)),0)+IFERROR(INDEX(Feb!AH$6:AH$38,MATCH($A23,Feb!$A$6:$A$38,0)),0)+IFERROR(INDEX(Mar!AH$6:AH$38,MATCH($A23,Mar!$A$6:$A$38,0)),0)+IFERROR(INDEX(Apr!AH$6:AH$38,MATCH($A23,Apr!$A$6:$A$38,0)),0)+IFERROR(INDEX(May!AH$6:AH$38,MATCH($A23,May!$A$6:$A$38,0)),0)+IFERROR(INDEX(Jun!AH$6:AH$38,MATCH($A23,Jun!$A$6:$A$38,0)),0)+IFERROR(INDEX(Jul!AH$6:AH$38,MATCH($A23,Jul!$A$6:$A$38,0)),0)</f>
        <v>0</v>
      </c>
      <c r="D23" s="58">
        <f>IFERROR(INDEX(Aug!AI$6:AI$38,MATCH($A23,Aug!$A$6:$A$38,0)),0)+IFERROR(INDEX(Sep!AI$6:AI$38,MATCH($A23,Sep!$A$6:$A$38,0)),0)+IFERROR(INDEX(Oct!AI$6:AI$38,MATCH($A23,Oct!$A$6:$A$38,0)),0)+IFERROR(INDEX(Nov!AI$6:AI$38,MATCH($A23,Nov!$A$6:$A$38,0)),0)+IFERROR(INDEX(Dec!AI$6:AI$38,MATCH($A23,Dec!$A$6:$A$38,0)),0)+IFERROR(INDEX(Jan!AI$6:AI$38,MATCH($A23,Jan!$A$6:$A$38,0)),0)+IFERROR(INDEX(Feb!AI$6:AI$38,MATCH($A23,Feb!$A$6:$A$38,0)),0)+IFERROR(INDEX(Mar!AI$6:AI$38,MATCH($A23,Mar!$A$6:$A$38,0)),0)+IFERROR(INDEX(Apr!AI$6:AI$38,MATCH($A23,Apr!$A$6:$A$38,0)),0)+IFERROR(INDEX(May!AI$6:AI$38,MATCH($A23,May!$A$6:$A$38,0)),0)+IFERROR(INDEX(Jun!AI$6:AI$38,MATCH($A23,Jun!$A$6:$A$38,0)),0)+IFERROR(INDEX(Jul!AI$6:AI$38,MATCH($A23,Jul!$A$6:$A$38,0)),0)</f>
        <v>0</v>
      </c>
      <c r="E23" s="58">
        <f>IFERROR(INDEX(Aug!AJ$6:AJ$38,MATCH($A23,Aug!$A$6:$A$38,0)),0)+IFERROR(INDEX(Sep!AJ$6:AJ$38,MATCH($A23,Sep!$A$6:$A$38,0)),0)+IFERROR(INDEX(Oct!AJ$6:AJ$38,MATCH($A23,Oct!$A$6:$A$38,0)),0)+IFERROR(INDEX(Nov!AJ$6:AJ$38,MATCH($A23,Nov!$A$6:$A$38,0)),0)+IFERROR(INDEX(Dec!AJ$6:AJ$38,MATCH($A23,Dec!$A$6:$A$38,0)),0)+IFERROR(INDEX(Jan!AJ$6:AJ$38,MATCH($A23,Jan!$A$6:$A$38,0)),0)+IFERROR(INDEX(Feb!AJ$6:AJ$38,MATCH($A23,Feb!$A$6:$A$38,0)),0)+IFERROR(INDEX(Mar!AJ$6:AJ$38,MATCH($A23,Mar!$A$6:$A$38,0)),0)+IFERROR(INDEX(Apr!AJ$6:AJ$38,MATCH($A23,Apr!$A$6:$A$38,0)),0)+IFERROR(INDEX(May!AJ$6:AJ$38,MATCH($A23,May!$A$6:$A$38,0)),0)+IFERROR(INDEX(Jun!AJ$6:AJ$38,MATCH($A23,Jun!$A$6:$A$38,0)),0)+IFERROR(INDEX(Jul!AJ$6:AJ$38,MATCH($A23,Jul!$A$6:$A$38,0)),0)</f>
        <v>0</v>
      </c>
      <c r="F23" s="58">
        <f>IFERROR(INDEX(Aug!AK$6:AK$38,MATCH($A23,Aug!$A$6:$A$38,0)),0)+IFERROR(INDEX(Sep!AK$6:AK$38,MATCH($A23,Sep!$A$6:$A$38,0)),0)+IFERROR(INDEX(Oct!AK$6:AK$38,MATCH($A23,Oct!$A$6:$A$38,0)),0)+IFERROR(INDEX(Nov!AK$6:AK$38,MATCH($A23,Nov!$A$6:$A$38,0)),0)+IFERROR(INDEX(Dec!AK$6:AK$38,MATCH($A23,Dec!$A$6:$A$38,0)),0)+IFERROR(INDEX(Jan!AK$6:AK$38,MATCH($A23,Jan!$A$6:$A$38,0)),0)+IFERROR(INDEX(Feb!AK$6:AK$38,MATCH($A23,Feb!$A$6:$A$38,0)),0)+IFERROR(INDEX(Mar!AK$6:AK$38,MATCH($A23,Mar!$A$6:$A$38,0)),0)+IFERROR(INDEX(Apr!AK$6:AK$38,MATCH($A23,Apr!$A$6:$A$38,0)),0)+IFERROR(INDEX(May!AK$6:AK$38,MATCH($A23,May!$A$6:$A$38,0)),0)+IFERROR(INDEX(Jun!AK$6:AK$38,MATCH($A23,Jun!$A$6:$A$38,0)),0)+IFERROR(INDEX(Jul!AK$6:AK$38,MATCH($A23,Jul!$A$6:$A$38,0)),0)</f>
        <v>0</v>
      </c>
      <c r="G23" s="58">
        <f>IFERROR(INDEX(Aug!AL$6:AL$38,MATCH($A23,Aug!$A$6:$A$38,0)),0)+IFERROR(INDEX(Sep!AL$6:AL$38,MATCH($A23,Sep!$A$6:$A$38,0)),0)+IFERROR(INDEX(Oct!AL$6:AL$38,MATCH($A23,Oct!$A$6:$A$38,0)),0)+IFERROR(INDEX(Nov!AL$6:AL$38,MATCH($A23,Nov!$A$6:$A$38,0)),0)+IFERROR(INDEX(Dec!AL$6:AL$38,MATCH($A23,Dec!$A$6:$A$38,0)),0)+IFERROR(INDEX(Jan!AL$6:AL$38,MATCH($A23,Jan!$A$6:$A$38,0)),0)+IFERROR(INDEX(Feb!AL$6:AL$38,MATCH($A23,Feb!$A$6:$A$38,0)),0)+IFERROR(INDEX(Mar!AL$6:AL$38,MATCH($A23,Mar!$A$6:$A$38,0)),0)+IFERROR(INDEX(Apr!AL$6:AL$38,MATCH($A23,Apr!$A$6:$A$38,0)),0)+IFERROR(INDEX(May!AL$6:AL$38,MATCH($A23,May!$A$6:$A$38,0)),0)+IFERROR(INDEX(Jun!AL$6:AL$38,MATCH($A23,Jun!$A$6:$A$38,0)),0)+IFERROR(INDEX(Jul!AL$6:AL$38,MATCH($A23,Jul!$A$6:$A$38,0)),0)</f>
        <v>0</v>
      </c>
      <c r="H23" s="58">
        <f>IFERROR(INDEX(Aug!AM$6:AM$38,MATCH($A23,Aug!$A$6:$A$38,0)),0)+IFERROR(INDEX(Sep!AM$6:AM$38,MATCH($A23,Sep!$A$6:$A$38,0)),0)+IFERROR(INDEX(Oct!AM$6:AM$38,MATCH($A23,Oct!$A$6:$A$38,0)),0)+IFERROR(INDEX(Nov!AM$6:AM$38,MATCH($A23,Nov!$A$6:$A$38,0)),0)+IFERROR(INDEX(Dec!AM$6:AM$38,MATCH($A23,Dec!$A$6:$A$38,0)),0)+IFERROR(INDEX(Jan!AM$6:AM$38,MATCH($A23,Jan!$A$6:$A$38,0)),0)+IFERROR(INDEX(Feb!AM$6:AM$38,MATCH($A23,Feb!$A$6:$A$38,0)),0)+IFERROR(INDEX(Mar!AM$6:AM$38,MATCH($A23,Mar!$A$6:$A$38,0)),0)+IFERROR(INDEX(Apr!AM$6:AM$38,MATCH($A23,Apr!$A$6:$A$38,0)),0)+IFERROR(INDEX(May!AM$6:AM$38,MATCH($A23,May!$A$6:$A$38,0)),0)+IFERROR(INDEX(Jun!AM$6:AM$38,MATCH($A23,Jun!$A$6:$A$38,0)),0)+IFERROR(INDEX(Jul!AM$6:AM$38,MATCH($A23,Jul!$A$6:$A$38,0)),0)</f>
        <v>0</v>
      </c>
      <c r="I23" s="65">
        <f t="shared" si="0"/>
        <v>0</v>
      </c>
      <c r="J23" s="17"/>
      <c r="K23" s="22"/>
    </row>
    <row r="24" spans="1:11" ht="18" customHeight="1" x14ac:dyDescent="0.2">
      <c r="A24" s="47">
        <v>16</v>
      </c>
      <c r="B24" s="48"/>
      <c r="C24" s="57">
        <f>IFERROR(INDEX(Aug!AH$6:AH$38,MATCH($A24,Aug!$A$6:$A$38,0)),0)+IFERROR(INDEX(Sep!AH$6:AH$38,MATCH($A24,Sep!$A$6:$A$38,0)),0)+IFERROR(INDEX(Oct!AH$6:AH$38,MATCH($A24,Oct!$A$6:$A$38,0)),0)+IFERROR(INDEX(Nov!AH$6:AH$38,MATCH($A24,Nov!$A$6:$A$38,0)),0)+IFERROR(INDEX(Dec!AH$6:AH$38,MATCH($A24,Dec!$A$6:$A$38,0)),0)+IFERROR(INDEX(Jan!AH$6:AH$38,MATCH($A24,Jan!$A$6:$A$38,0)),0)+IFERROR(INDEX(Feb!AH$6:AH$38,MATCH($A24,Feb!$A$6:$A$38,0)),0)+IFERROR(INDEX(Mar!AH$6:AH$38,MATCH($A24,Mar!$A$6:$A$38,0)),0)+IFERROR(INDEX(Apr!AH$6:AH$38,MATCH($A24,Apr!$A$6:$A$38,0)),0)+IFERROR(INDEX(May!AH$6:AH$38,MATCH($A24,May!$A$6:$A$38,0)),0)+IFERROR(INDEX(Jun!AH$6:AH$38,MATCH($A24,Jun!$A$6:$A$38,0)),0)+IFERROR(INDEX(Jul!AH$6:AH$38,MATCH($A24,Jul!$A$6:$A$38,0)),0)</f>
        <v>0</v>
      </c>
      <c r="D24" s="58">
        <f>IFERROR(INDEX(Aug!AI$6:AI$38,MATCH($A24,Aug!$A$6:$A$38,0)),0)+IFERROR(INDEX(Sep!AI$6:AI$38,MATCH($A24,Sep!$A$6:$A$38,0)),0)+IFERROR(INDEX(Oct!AI$6:AI$38,MATCH($A24,Oct!$A$6:$A$38,0)),0)+IFERROR(INDEX(Nov!AI$6:AI$38,MATCH($A24,Nov!$A$6:$A$38,0)),0)+IFERROR(INDEX(Dec!AI$6:AI$38,MATCH($A24,Dec!$A$6:$A$38,0)),0)+IFERROR(INDEX(Jan!AI$6:AI$38,MATCH($A24,Jan!$A$6:$A$38,0)),0)+IFERROR(INDEX(Feb!AI$6:AI$38,MATCH($A24,Feb!$A$6:$A$38,0)),0)+IFERROR(INDEX(Mar!AI$6:AI$38,MATCH($A24,Mar!$A$6:$A$38,0)),0)+IFERROR(INDEX(Apr!AI$6:AI$38,MATCH($A24,Apr!$A$6:$A$38,0)),0)+IFERROR(INDEX(May!AI$6:AI$38,MATCH($A24,May!$A$6:$A$38,0)),0)+IFERROR(INDEX(Jun!AI$6:AI$38,MATCH($A24,Jun!$A$6:$A$38,0)),0)+IFERROR(INDEX(Jul!AI$6:AI$38,MATCH($A24,Jul!$A$6:$A$38,0)),0)</f>
        <v>0</v>
      </c>
      <c r="E24" s="58">
        <f>IFERROR(INDEX(Aug!AJ$6:AJ$38,MATCH($A24,Aug!$A$6:$A$38,0)),0)+IFERROR(INDEX(Sep!AJ$6:AJ$38,MATCH($A24,Sep!$A$6:$A$38,0)),0)+IFERROR(INDEX(Oct!AJ$6:AJ$38,MATCH($A24,Oct!$A$6:$A$38,0)),0)+IFERROR(INDEX(Nov!AJ$6:AJ$38,MATCH($A24,Nov!$A$6:$A$38,0)),0)+IFERROR(INDEX(Dec!AJ$6:AJ$38,MATCH($A24,Dec!$A$6:$A$38,0)),0)+IFERROR(INDEX(Jan!AJ$6:AJ$38,MATCH($A24,Jan!$A$6:$A$38,0)),0)+IFERROR(INDEX(Feb!AJ$6:AJ$38,MATCH($A24,Feb!$A$6:$A$38,0)),0)+IFERROR(INDEX(Mar!AJ$6:AJ$38,MATCH($A24,Mar!$A$6:$A$38,0)),0)+IFERROR(INDEX(Apr!AJ$6:AJ$38,MATCH($A24,Apr!$A$6:$A$38,0)),0)+IFERROR(INDEX(May!AJ$6:AJ$38,MATCH($A24,May!$A$6:$A$38,0)),0)+IFERROR(INDEX(Jun!AJ$6:AJ$38,MATCH($A24,Jun!$A$6:$A$38,0)),0)+IFERROR(INDEX(Jul!AJ$6:AJ$38,MATCH($A24,Jul!$A$6:$A$38,0)),0)</f>
        <v>0</v>
      </c>
      <c r="F24" s="58">
        <f>IFERROR(INDEX(Aug!AK$6:AK$38,MATCH($A24,Aug!$A$6:$A$38,0)),0)+IFERROR(INDEX(Sep!AK$6:AK$38,MATCH($A24,Sep!$A$6:$A$38,0)),0)+IFERROR(INDEX(Oct!AK$6:AK$38,MATCH($A24,Oct!$A$6:$A$38,0)),0)+IFERROR(INDEX(Nov!AK$6:AK$38,MATCH($A24,Nov!$A$6:$A$38,0)),0)+IFERROR(INDEX(Dec!AK$6:AK$38,MATCH($A24,Dec!$A$6:$A$38,0)),0)+IFERROR(INDEX(Jan!AK$6:AK$38,MATCH($A24,Jan!$A$6:$A$38,0)),0)+IFERROR(INDEX(Feb!AK$6:AK$38,MATCH($A24,Feb!$A$6:$A$38,0)),0)+IFERROR(INDEX(Mar!AK$6:AK$38,MATCH($A24,Mar!$A$6:$A$38,0)),0)+IFERROR(INDEX(Apr!AK$6:AK$38,MATCH($A24,Apr!$A$6:$A$38,0)),0)+IFERROR(INDEX(May!AK$6:AK$38,MATCH($A24,May!$A$6:$A$38,0)),0)+IFERROR(INDEX(Jun!AK$6:AK$38,MATCH($A24,Jun!$A$6:$A$38,0)),0)+IFERROR(INDEX(Jul!AK$6:AK$38,MATCH($A24,Jul!$A$6:$A$38,0)),0)</f>
        <v>0</v>
      </c>
      <c r="G24" s="58">
        <f>IFERROR(INDEX(Aug!AL$6:AL$38,MATCH($A24,Aug!$A$6:$A$38,0)),0)+IFERROR(INDEX(Sep!AL$6:AL$38,MATCH($A24,Sep!$A$6:$A$38,0)),0)+IFERROR(INDEX(Oct!AL$6:AL$38,MATCH($A24,Oct!$A$6:$A$38,0)),0)+IFERROR(INDEX(Nov!AL$6:AL$38,MATCH($A24,Nov!$A$6:$A$38,0)),0)+IFERROR(INDEX(Dec!AL$6:AL$38,MATCH($A24,Dec!$A$6:$A$38,0)),0)+IFERROR(INDEX(Jan!AL$6:AL$38,MATCH($A24,Jan!$A$6:$A$38,0)),0)+IFERROR(INDEX(Feb!AL$6:AL$38,MATCH($A24,Feb!$A$6:$A$38,0)),0)+IFERROR(INDEX(Mar!AL$6:AL$38,MATCH($A24,Mar!$A$6:$A$38,0)),0)+IFERROR(INDEX(Apr!AL$6:AL$38,MATCH($A24,Apr!$A$6:$A$38,0)),0)+IFERROR(INDEX(May!AL$6:AL$38,MATCH($A24,May!$A$6:$A$38,0)),0)+IFERROR(INDEX(Jun!AL$6:AL$38,MATCH($A24,Jun!$A$6:$A$38,0)),0)+IFERROR(INDEX(Jul!AL$6:AL$38,MATCH($A24,Jul!$A$6:$A$38,0)),0)</f>
        <v>0</v>
      </c>
      <c r="H24" s="58">
        <f>IFERROR(INDEX(Aug!AM$6:AM$38,MATCH($A24,Aug!$A$6:$A$38,0)),0)+IFERROR(INDEX(Sep!AM$6:AM$38,MATCH($A24,Sep!$A$6:$A$38,0)),0)+IFERROR(INDEX(Oct!AM$6:AM$38,MATCH($A24,Oct!$A$6:$A$38,0)),0)+IFERROR(INDEX(Nov!AM$6:AM$38,MATCH($A24,Nov!$A$6:$A$38,0)),0)+IFERROR(INDEX(Dec!AM$6:AM$38,MATCH($A24,Dec!$A$6:$A$38,0)),0)+IFERROR(INDEX(Jan!AM$6:AM$38,MATCH($A24,Jan!$A$6:$A$38,0)),0)+IFERROR(INDEX(Feb!AM$6:AM$38,MATCH($A24,Feb!$A$6:$A$38,0)),0)+IFERROR(INDEX(Mar!AM$6:AM$38,MATCH($A24,Mar!$A$6:$A$38,0)),0)+IFERROR(INDEX(Apr!AM$6:AM$38,MATCH($A24,Apr!$A$6:$A$38,0)),0)+IFERROR(INDEX(May!AM$6:AM$38,MATCH($A24,May!$A$6:$A$38,0)),0)+IFERROR(INDEX(Jun!AM$6:AM$38,MATCH($A24,Jun!$A$6:$A$38,0)),0)+IFERROR(INDEX(Jul!AM$6:AM$38,MATCH($A24,Jul!$A$6:$A$38,0)),0)</f>
        <v>0</v>
      </c>
      <c r="I24" s="65">
        <f t="shared" si="0"/>
        <v>0</v>
      </c>
      <c r="J24" s="17"/>
    </row>
    <row r="25" spans="1:11" ht="18" customHeight="1" x14ac:dyDescent="0.2">
      <c r="A25" s="47">
        <v>17</v>
      </c>
      <c r="B25" s="48"/>
      <c r="C25" s="57">
        <f>IFERROR(INDEX(Aug!AH$6:AH$38,MATCH($A25,Aug!$A$6:$A$38,0)),0)+IFERROR(INDEX(Sep!AH$6:AH$38,MATCH($A25,Sep!$A$6:$A$38,0)),0)+IFERROR(INDEX(Oct!AH$6:AH$38,MATCH($A25,Oct!$A$6:$A$38,0)),0)+IFERROR(INDEX(Nov!AH$6:AH$38,MATCH($A25,Nov!$A$6:$A$38,0)),0)+IFERROR(INDEX(Dec!AH$6:AH$38,MATCH($A25,Dec!$A$6:$A$38,0)),0)+IFERROR(INDEX(Jan!AH$6:AH$38,MATCH($A25,Jan!$A$6:$A$38,0)),0)+IFERROR(INDEX(Feb!AH$6:AH$38,MATCH($A25,Feb!$A$6:$A$38,0)),0)+IFERROR(INDEX(Mar!AH$6:AH$38,MATCH($A25,Mar!$A$6:$A$38,0)),0)+IFERROR(INDEX(Apr!AH$6:AH$38,MATCH($A25,Apr!$A$6:$A$38,0)),0)+IFERROR(INDEX(May!AH$6:AH$38,MATCH($A25,May!$A$6:$A$38,0)),0)+IFERROR(INDEX(Jun!AH$6:AH$38,MATCH($A25,Jun!$A$6:$A$38,0)),0)+IFERROR(INDEX(Jul!AH$6:AH$38,MATCH($A25,Jul!$A$6:$A$38,0)),0)</f>
        <v>0</v>
      </c>
      <c r="D25" s="58">
        <f>IFERROR(INDEX(Aug!AI$6:AI$38,MATCH($A25,Aug!$A$6:$A$38,0)),0)+IFERROR(INDEX(Sep!AI$6:AI$38,MATCH($A25,Sep!$A$6:$A$38,0)),0)+IFERROR(INDEX(Oct!AI$6:AI$38,MATCH($A25,Oct!$A$6:$A$38,0)),0)+IFERROR(INDEX(Nov!AI$6:AI$38,MATCH($A25,Nov!$A$6:$A$38,0)),0)+IFERROR(INDEX(Dec!AI$6:AI$38,MATCH($A25,Dec!$A$6:$A$38,0)),0)+IFERROR(INDEX(Jan!AI$6:AI$38,MATCH($A25,Jan!$A$6:$A$38,0)),0)+IFERROR(INDEX(Feb!AI$6:AI$38,MATCH($A25,Feb!$A$6:$A$38,0)),0)+IFERROR(INDEX(Mar!AI$6:AI$38,MATCH($A25,Mar!$A$6:$A$38,0)),0)+IFERROR(INDEX(Apr!AI$6:AI$38,MATCH($A25,Apr!$A$6:$A$38,0)),0)+IFERROR(INDEX(May!AI$6:AI$38,MATCH($A25,May!$A$6:$A$38,0)),0)+IFERROR(INDEX(Jun!AI$6:AI$38,MATCH($A25,Jun!$A$6:$A$38,0)),0)+IFERROR(INDEX(Jul!AI$6:AI$38,MATCH($A25,Jul!$A$6:$A$38,0)),0)</f>
        <v>0</v>
      </c>
      <c r="E25" s="58">
        <f>IFERROR(INDEX(Aug!AJ$6:AJ$38,MATCH($A25,Aug!$A$6:$A$38,0)),0)+IFERROR(INDEX(Sep!AJ$6:AJ$38,MATCH($A25,Sep!$A$6:$A$38,0)),0)+IFERROR(INDEX(Oct!AJ$6:AJ$38,MATCH($A25,Oct!$A$6:$A$38,0)),0)+IFERROR(INDEX(Nov!AJ$6:AJ$38,MATCH($A25,Nov!$A$6:$A$38,0)),0)+IFERROR(INDEX(Dec!AJ$6:AJ$38,MATCH($A25,Dec!$A$6:$A$38,0)),0)+IFERROR(INDEX(Jan!AJ$6:AJ$38,MATCH($A25,Jan!$A$6:$A$38,0)),0)+IFERROR(INDEX(Feb!AJ$6:AJ$38,MATCH($A25,Feb!$A$6:$A$38,0)),0)+IFERROR(INDEX(Mar!AJ$6:AJ$38,MATCH($A25,Mar!$A$6:$A$38,0)),0)+IFERROR(INDEX(Apr!AJ$6:AJ$38,MATCH($A25,Apr!$A$6:$A$38,0)),0)+IFERROR(INDEX(May!AJ$6:AJ$38,MATCH($A25,May!$A$6:$A$38,0)),0)+IFERROR(INDEX(Jun!AJ$6:AJ$38,MATCH($A25,Jun!$A$6:$A$38,0)),0)+IFERROR(INDEX(Jul!AJ$6:AJ$38,MATCH($A25,Jul!$A$6:$A$38,0)),0)</f>
        <v>0</v>
      </c>
      <c r="F25" s="58">
        <f>IFERROR(INDEX(Aug!AK$6:AK$38,MATCH($A25,Aug!$A$6:$A$38,0)),0)+IFERROR(INDEX(Sep!AK$6:AK$38,MATCH($A25,Sep!$A$6:$A$38,0)),0)+IFERROR(INDEX(Oct!AK$6:AK$38,MATCH($A25,Oct!$A$6:$A$38,0)),0)+IFERROR(INDEX(Nov!AK$6:AK$38,MATCH($A25,Nov!$A$6:$A$38,0)),0)+IFERROR(INDEX(Dec!AK$6:AK$38,MATCH($A25,Dec!$A$6:$A$38,0)),0)+IFERROR(INDEX(Jan!AK$6:AK$38,MATCH($A25,Jan!$A$6:$A$38,0)),0)+IFERROR(INDEX(Feb!AK$6:AK$38,MATCH($A25,Feb!$A$6:$A$38,0)),0)+IFERROR(INDEX(Mar!AK$6:AK$38,MATCH($A25,Mar!$A$6:$A$38,0)),0)+IFERROR(INDEX(Apr!AK$6:AK$38,MATCH($A25,Apr!$A$6:$A$38,0)),0)+IFERROR(INDEX(May!AK$6:AK$38,MATCH($A25,May!$A$6:$A$38,0)),0)+IFERROR(INDEX(Jun!AK$6:AK$38,MATCH($A25,Jun!$A$6:$A$38,0)),0)+IFERROR(INDEX(Jul!AK$6:AK$38,MATCH($A25,Jul!$A$6:$A$38,0)),0)</f>
        <v>0</v>
      </c>
      <c r="G25" s="58">
        <f>IFERROR(INDEX(Aug!AL$6:AL$38,MATCH($A25,Aug!$A$6:$A$38,0)),0)+IFERROR(INDEX(Sep!AL$6:AL$38,MATCH($A25,Sep!$A$6:$A$38,0)),0)+IFERROR(INDEX(Oct!AL$6:AL$38,MATCH($A25,Oct!$A$6:$A$38,0)),0)+IFERROR(INDEX(Nov!AL$6:AL$38,MATCH($A25,Nov!$A$6:$A$38,0)),0)+IFERROR(INDEX(Dec!AL$6:AL$38,MATCH($A25,Dec!$A$6:$A$38,0)),0)+IFERROR(INDEX(Jan!AL$6:AL$38,MATCH($A25,Jan!$A$6:$A$38,0)),0)+IFERROR(INDEX(Feb!AL$6:AL$38,MATCH($A25,Feb!$A$6:$A$38,0)),0)+IFERROR(INDEX(Mar!AL$6:AL$38,MATCH($A25,Mar!$A$6:$A$38,0)),0)+IFERROR(INDEX(Apr!AL$6:AL$38,MATCH($A25,Apr!$A$6:$A$38,0)),0)+IFERROR(INDEX(May!AL$6:AL$38,MATCH($A25,May!$A$6:$A$38,0)),0)+IFERROR(INDEX(Jun!AL$6:AL$38,MATCH($A25,Jun!$A$6:$A$38,0)),0)+IFERROR(INDEX(Jul!AL$6:AL$38,MATCH($A25,Jul!$A$6:$A$38,0)),0)</f>
        <v>0</v>
      </c>
      <c r="H25" s="58">
        <f>IFERROR(INDEX(Aug!AM$6:AM$38,MATCH($A25,Aug!$A$6:$A$38,0)),0)+IFERROR(INDEX(Sep!AM$6:AM$38,MATCH($A25,Sep!$A$6:$A$38,0)),0)+IFERROR(INDEX(Oct!AM$6:AM$38,MATCH($A25,Oct!$A$6:$A$38,0)),0)+IFERROR(INDEX(Nov!AM$6:AM$38,MATCH($A25,Nov!$A$6:$A$38,0)),0)+IFERROR(INDEX(Dec!AM$6:AM$38,MATCH($A25,Dec!$A$6:$A$38,0)),0)+IFERROR(INDEX(Jan!AM$6:AM$38,MATCH($A25,Jan!$A$6:$A$38,0)),0)+IFERROR(INDEX(Feb!AM$6:AM$38,MATCH($A25,Feb!$A$6:$A$38,0)),0)+IFERROR(INDEX(Mar!AM$6:AM$38,MATCH($A25,Mar!$A$6:$A$38,0)),0)+IFERROR(INDEX(Apr!AM$6:AM$38,MATCH($A25,Apr!$A$6:$A$38,0)),0)+IFERROR(INDEX(May!AM$6:AM$38,MATCH($A25,May!$A$6:$A$38,0)),0)+IFERROR(INDEX(Jun!AM$6:AM$38,MATCH($A25,Jun!$A$6:$A$38,0)),0)+IFERROR(INDEX(Jul!AM$6:AM$38,MATCH($A25,Jul!$A$6:$A$38,0)),0)</f>
        <v>0</v>
      </c>
      <c r="I25" s="65">
        <f t="shared" si="0"/>
        <v>0</v>
      </c>
      <c r="J25" s="17"/>
    </row>
    <row r="26" spans="1:11" ht="18" customHeight="1" x14ac:dyDescent="0.2">
      <c r="A26" s="47">
        <v>18</v>
      </c>
      <c r="B26" s="48"/>
      <c r="C26" s="57">
        <f>IFERROR(INDEX(Aug!AH$6:AH$38,MATCH($A26,Aug!$A$6:$A$38,0)),0)+IFERROR(INDEX(Sep!AH$6:AH$38,MATCH($A26,Sep!$A$6:$A$38,0)),0)+IFERROR(INDEX(Oct!AH$6:AH$38,MATCH($A26,Oct!$A$6:$A$38,0)),0)+IFERROR(INDEX(Nov!AH$6:AH$38,MATCH($A26,Nov!$A$6:$A$38,0)),0)+IFERROR(INDEX(Dec!AH$6:AH$38,MATCH($A26,Dec!$A$6:$A$38,0)),0)+IFERROR(INDEX(Jan!AH$6:AH$38,MATCH($A26,Jan!$A$6:$A$38,0)),0)+IFERROR(INDEX(Feb!AH$6:AH$38,MATCH($A26,Feb!$A$6:$A$38,0)),0)+IFERROR(INDEX(Mar!AH$6:AH$38,MATCH($A26,Mar!$A$6:$A$38,0)),0)+IFERROR(INDEX(Apr!AH$6:AH$38,MATCH($A26,Apr!$A$6:$A$38,0)),0)+IFERROR(INDEX(May!AH$6:AH$38,MATCH($A26,May!$A$6:$A$38,0)),0)+IFERROR(INDEX(Jun!AH$6:AH$38,MATCH($A26,Jun!$A$6:$A$38,0)),0)+IFERROR(INDEX(Jul!AH$6:AH$38,MATCH($A26,Jul!$A$6:$A$38,0)),0)</f>
        <v>0</v>
      </c>
      <c r="D26" s="58">
        <f>IFERROR(INDEX(Aug!AI$6:AI$38,MATCH($A26,Aug!$A$6:$A$38,0)),0)+IFERROR(INDEX(Sep!AI$6:AI$38,MATCH($A26,Sep!$A$6:$A$38,0)),0)+IFERROR(INDEX(Oct!AI$6:AI$38,MATCH($A26,Oct!$A$6:$A$38,0)),0)+IFERROR(INDEX(Nov!AI$6:AI$38,MATCH($A26,Nov!$A$6:$A$38,0)),0)+IFERROR(INDEX(Dec!AI$6:AI$38,MATCH($A26,Dec!$A$6:$A$38,0)),0)+IFERROR(INDEX(Jan!AI$6:AI$38,MATCH($A26,Jan!$A$6:$A$38,0)),0)+IFERROR(INDEX(Feb!AI$6:AI$38,MATCH($A26,Feb!$A$6:$A$38,0)),0)+IFERROR(INDEX(Mar!AI$6:AI$38,MATCH($A26,Mar!$A$6:$A$38,0)),0)+IFERROR(INDEX(Apr!AI$6:AI$38,MATCH($A26,Apr!$A$6:$A$38,0)),0)+IFERROR(INDEX(May!AI$6:AI$38,MATCH($A26,May!$A$6:$A$38,0)),0)+IFERROR(INDEX(Jun!AI$6:AI$38,MATCH($A26,Jun!$A$6:$A$38,0)),0)+IFERROR(INDEX(Jul!AI$6:AI$38,MATCH($A26,Jul!$A$6:$A$38,0)),0)</f>
        <v>0</v>
      </c>
      <c r="E26" s="58">
        <f>IFERROR(INDEX(Aug!AJ$6:AJ$38,MATCH($A26,Aug!$A$6:$A$38,0)),0)+IFERROR(INDEX(Sep!AJ$6:AJ$38,MATCH($A26,Sep!$A$6:$A$38,0)),0)+IFERROR(INDEX(Oct!AJ$6:AJ$38,MATCH($A26,Oct!$A$6:$A$38,0)),0)+IFERROR(INDEX(Nov!AJ$6:AJ$38,MATCH($A26,Nov!$A$6:$A$38,0)),0)+IFERROR(INDEX(Dec!AJ$6:AJ$38,MATCH($A26,Dec!$A$6:$A$38,0)),0)+IFERROR(INDEX(Jan!AJ$6:AJ$38,MATCH($A26,Jan!$A$6:$A$38,0)),0)+IFERROR(INDEX(Feb!AJ$6:AJ$38,MATCH($A26,Feb!$A$6:$A$38,0)),0)+IFERROR(INDEX(Mar!AJ$6:AJ$38,MATCH($A26,Mar!$A$6:$A$38,0)),0)+IFERROR(INDEX(Apr!AJ$6:AJ$38,MATCH($A26,Apr!$A$6:$A$38,0)),0)+IFERROR(INDEX(May!AJ$6:AJ$38,MATCH($A26,May!$A$6:$A$38,0)),0)+IFERROR(INDEX(Jun!AJ$6:AJ$38,MATCH($A26,Jun!$A$6:$A$38,0)),0)+IFERROR(INDEX(Jul!AJ$6:AJ$38,MATCH($A26,Jul!$A$6:$A$38,0)),0)</f>
        <v>0</v>
      </c>
      <c r="F26" s="58">
        <f>IFERROR(INDEX(Aug!AK$6:AK$38,MATCH($A26,Aug!$A$6:$A$38,0)),0)+IFERROR(INDEX(Sep!AK$6:AK$38,MATCH($A26,Sep!$A$6:$A$38,0)),0)+IFERROR(INDEX(Oct!AK$6:AK$38,MATCH($A26,Oct!$A$6:$A$38,0)),0)+IFERROR(INDEX(Nov!AK$6:AK$38,MATCH($A26,Nov!$A$6:$A$38,0)),0)+IFERROR(INDEX(Dec!AK$6:AK$38,MATCH($A26,Dec!$A$6:$A$38,0)),0)+IFERROR(INDEX(Jan!AK$6:AK$38,MATCH($A26,Jan!$A$6:$A$38,0)),0)+IFERROR(INDEX(Feb!AK$6:AK$38,MATCH($A26,Feb!$A$6:$A$38,0)),0)+IFERROR(INDEX(Mar!AK$6:AK$38,MATCH($A26,Mar!$A$6:$A$38,0)),0)+IFERROR(INDEX(Apr!AK$6:AK$38,MATCH($A26,Apr!$A$6:$A$38,0)),0)+IFERROR(INDEX(May!AK$6:AK$38,MATCH($A26,May!$A$6:$A$38,0)),0)+IFERROR(INDEX(Jun!AK$6:AK$38,MATCH($A26,Jun!$A$6:$A$38,0)),0)+IFERROR(INDEX(Jul!AK$6:AK$38,MATCH($A26,Jul!$A$6:$A$38,0)),0)</f>
        <v>0</v>
      </c>
      <c r="G26" s="58">
        <f>IFERROR(INDEX(Aug!AL$6:AL$38,MATCH($A26,Aug!$A$6:$A$38,0)),0)+IFERROR(INDEX(Sep!AL$6:AL$38,MATCH($A26,Sep!$A$6:$A$38,0)),0)+IFERROR(INDEX(Oct!AL$6:AL$38,MATCH($A26,Oct!$A$6:$A$38,0)),0)+IFERROR(INDEX(Nov!AL$6:AL$38,MATCH($A26,Nov!$A$6:$A$38,0)),0)+IFERROR(INDEX(Dec!AL$6:AL$38,MATCH($A26,Dec!$A$6:$A$38,0)),0)+IFERROR(INDEX(Jan!AL$6:AL$38,MATCH($A26,Jan!$A$6:$A$38,0)),0)+IFERROR(INDEX(Feb!AL$6:AL$38,MATCH($A26,Feb!$A$6:$A$38,0)),0)+IFERROR(INDEX(Mar!AL$6:AL$38,MATCH($A26,Mar!$A$6:$A$38,0)),0)+IFERROR(INDEX(Apr!AL$6:AL$38,MATCH($A26,Apr!$A$6:$A$38,0)),0)+IFERROR(INDEX(May!AL$6:AL$38,MATCH($A26,May!$A$6:$A$38,0)),0)+IFERROR(INDEX(Jun!AL$6:AL$38,MATCH($A26,Jun!$A$6:$A$38,0)),0)+IFERROR(INDEX(Jul!AL$6:AL$38,MATCH($A26,Jul!$A$6:$A$38,0)),0)</f>
        <v>0</v>
      </c>
      <c r="H26" s="58">
        <f>IFERROR(INDEX(Aug!AM$6:AM$38,MATCH($A26,Aug!$A$6:$A$38,0)),0)+IFERROR(INDEX(Sep!AM$6:AM$38,MATCH($A26,Sep!$A$6:$A$38,0)),0)+IFERROR(INDEX(Oct!AM$6:AM$38,MATCH($A26,Oct!$A$6:$A$38,0)),0)+IFERROR(INDEX(Nov!AM$6:AM$38,MATCH($A26,Nov!$A$6:$A$38,0)),0)+IFERROR(INDEX(Dec!AM$6:AM$38,MATCH($A26,Dec!$A$6:$A$38,0)),0)+IFERROR(INDEX(Jan!AM$6:AM$38,MATCH($A26,Jan!$A$6:$A$38,0)),0)+IFERROR(INDEX(Feb!AM$6:AM$38,MATCH($A26,Feb!$A$6:$A$38,0)),0)+IFERROR(INDEX(Mar!AM$6:AM$38,MATCH($A26,Mar!$A$6:$A$38,0)),0)+IFERROR(INDEX(Apr!AM$6:AM$38,MATCH($A26,Apr!$A$6:$A$38,0)),0)+IFERROR(INDEX(May!AM$6:AM$38,MATCH($A26,May!$A$6:$A$38,0)),0)+IFERROR(INDEX(Jun!AM$6:AM$38,MATCH($A26,Jun!$A$6:$A$38,0)),0)+IFERROR(INDEX(Jul!AM$6:AM$38,MATCH($A26,Jul!$A$6:$A$38,0)),0)</f>
        <v>0</v>
      </c>
      <c r="I26" s="65">
        <f t="shared" si="0"/>
        <v>0</v>
      </c>
      <c r="J26" s="17"/>
    </row>
    <row r="27" spans="1:11" ht="18" customHeight="1" x14ac:dyDescent="0.2">
      <c r="A27" s="47">
        <v>19</v>
      </c>
      <c r="B27" s="48"/>
      <c r="C27" s="57">
        <f>IFERROR(INDEX(Aug!AH$6:AH$38,MATCH($A27,Aug!$A$6:$A$38,0)),0)+IFERROR(INDEX(Sep!AH$6:AH$38,MATCH($A27,Sep!$A$6:$A$38,0)),0)+IFERROR(INDEX(Oct!AH$6:AH$38,MATCH($A27,Oct!$A$6:$A$38,0)),0)+IFERROR(INDEX(Nov!AH$6:AH$38,MATCH($A27,Nov!$A$6:$A$38,0)),0)+IFERROR(INDEX(Dec!AH$6:AH$38,MATCH($A27,Dec!$A$6:$A$38,0)),0)+IFERROR(INDEX(Jan!AH$6:AH$38,MATCH($A27,Jan!$A$6:$A$38,0)),0)+IFERROR(INDEX(Feb!AH$6:AH$38,MATCH($A27,Feb!$A$6:$A$38,0)),0)+IFERROR(INDEX(Mar!AH$6:AH$38,MATCH($A27,Mar!$A$6:$A$38,0)),0)+IFERROR(INDEX(Apr!AH$6:AH$38,MATCH($A27,Apr!$A$6:$A$38,0)),0)+IFERROR(INDEX(May!AH$6:AH$38,MATCH($A27,May!$A$6:$A$38,0)),0)+IFERROR(INDEX(Jun!AH$6:AH$38,MATCH($A27,Jun!$A$6:$A$38,0)),0)+IFERROR(INDEX(Jul!AH$6:AH$38,MATCH($A27,Jul!$A$6:$A$38,0)),0)</f>
        <v>0</v>
      </c>
      <c r="D27" s="58">
        <f>IFERROR(INDEX(Aug!AI$6:AI$38,MATCH($A27,Aug!$A$6:$A$38,0)),0)+IFERROR(INDEX(Sep!AI$6:AI$38,MATCH($A27,Sep!$A$6:$A$38,0)),0)+IFERROR(INDEX(Oct!AI$6:AI$38,MATCH($A27,Oct!$A$6:$A$38,0)),0)+IFERROR(INDEX(Nov!AI$6:AI$38,MATCH($A27,Nov!$A$6:$A$38,0)),0)+IFERROR(INDEX(Dec!AI$6:AI$38,MATCH($A27,Dec!$A$6:$A$38,0)),0)+IFERROR(INDEX(Jan!AI$6:AI$38,MATCH($A27,Jan!$A$6:$A$38,0)),0)+IFERROR(INDEX(Feb!AI$6:AI$38,MATCH($A27,Feb!$A$6:$A$38,0)),0)+IFERROR(INDEX(Mar!AI$6:AI$38,MATCH($A27,Mar!$A$6:$A$38,0)),0)+IFERROR(INDEX(Apr!AI$6:AI$38,MATCH($A27,Apr!$A$6:$A$38,0)),0)+IFERROR(INDEX(May!AI$6:AI$38,MATCH($A27,May!$A$6:$A$38,0)),0)+IFERROR(INDEX(Jun!AI$6:AI$38,MATCH($A27,Jun!$A$6:$A$38,0)),0)+IFERROR(INDEX(Jul!AI$6:AI$38,MATCH($A27,Jul!$A$6:$A$38,0)),0)</f>
        <v>0</v>
      </c>
      <c r="E27" s="58">
        <f>IFERROR(INDEX(Aug!AJ$6:AJ$38,MATCH($A27,Aug!$A$6:$A$38,0)),0)+IFERROR(INDEX(Sep!AJ$6:AJ$38,MATCH($A27,Sep!$A$6:$A$38,0)),0)+IFERROR(INDEX(Oct!AJ$6:AJ$38,MATCH($A27,Oct!$A$6:$A$38,0)),0)+IFERROR(INDEX(Nov!AJ$6:AJ$38,MATCH($A27,Nov!$A$6:$A$38,0)),0)+IFERROR(INDEX(Dec!AJ$6:AJ$38,MATCH($A27,Dec!$A$6:$A$38,0)),0)+IFERROR(INDEX(Jan!AJ$6:AJ$38,MATCH($A27,Jan!$A$6:$A$38,0)),0)+IFERROR(INDEX(Feb!AJ$6:AJ$38,MATCH($A27,Feb!$A$6:$A$38,0)),0)+IFERROR(INDEX(Mar!AJ$6:AJ$38,MATCH($A27,Mar!$A$6:$A$38,0)),0)+IFERROR(INDEX(Apr!AJ$6:AJ$38,MATCH($A27,Apr!$A$6:$A$38,0)),0)+IFERROR(INDEX(May!AJ$6:AJ$38,MATCH($A27,May!$A$6:$A$38,0)),0)+IFERROR(INDEX(Jun!AJ$6:AJ$38,MATCH($A27,Jun!$A$6:$A$38,0)),0)+IFERROR(INDEX(Jul!AJ$6:AJ$38,MATCH($A27,Jul!$A$6:$A$38,0)),0)</f>
        <v>0</v>
      </c>
      <c r="F27" s="58">
        <f>IFERROR(INDEX(Aug!AK$6:AK$38,MATCH($A27,Aug!$A$6:$A$38,0)),0)+IFERROR(INDEX(Sep!AK$6:AK$38,MATCH($A27,Sep!$A$6:$A$38,0)),0)+IFERROR(INDEX(Oct!AK$6:AK$38,MATCH($A27,Oct!$A$6:$A$38,0)),0)+IFERROR(INDEX(Nov!AK$6:AK$38,MATCH($A27,Nov!$A$6:$A$38,0)),0)+IFERROR(INDEX(Dec!AK$6:AK$38,MATCH($A27,Dec!$A$6:$A$38,0)),0)+IFERROR(INDEX(Jan!AK$6:AK$38,MATCH($A27,Jan!$A$6:$A$38,0)),0)+IFERROR(INDEX(Feb!AK$6:AK$38,MATCH($A27,Feb!$A$6:$A$38,0)),0)+IFERROR(INDEX(Mar!AK$6:AK$38,MATCH($A27,Mar!$A$6:$A$38,0)),0)+IFERROR(INDEX(Apr!AK$6:AK$38,MATCH($A27,Apr!$A$6:$A$38,0)),0)+IFERROR(INDEX(May!AK$6:AK$38,MATCH($A27,May!$A$6:$A$38,0)),0)+IFERROR(INDEX(Jun!AK$6:AK$38,MATCH($A27,Jun!$A$6:$A$38,0)),0)+IFERROR(INDEX(Jul!AK$6:AK$38,MATCH($A27,Jul!$A$6:$A$38,0)),0)</f>
        <v>0</v>
      </c>
      <c r="G27" s="58">
        <f>IFERROR(INDEX(Aug!AL$6:AL$38,MATCH($A27,Aug!$A$6:$A$38,0)),0)+IFERROR(INDEX(Sep!AL$6:AL$38,MATCH($A27,Sep!$A$6:$A$38,0)),0)+IFERROR(INDEX(Oct!AL$6:AL$38,MATCH($A27,Oct!$A$6:$A$38,0)),0)+IFERROR(INDEX(Nov!AL$6:AL$38,MATCH($A27,Nov!$A$6:$A$38,0)),0)+IFERROR(INDEX(Dec!AL$6:AL$38,MATCH($A27,Dec!$A$6:$A$38,0)),0)+IFERROR(INDEX(Jan!AL$6:AL$38,MATCH($A27,Jan!$A$6:$A$38,0)),0)+IFERROR(INDEX(Feb!AL$6:AL$38,MATCH($A27,Feb!$A$6:$A$38,0)),0)+IFERROR(INDEX(Mar!AL$6:AL$38,MATCH($A27,Mar!$A$6:$A$38,0)),0)+IFERROR(INDEX(Apr!AL$6:AL$38,MATCH($A27,Apr!$A$6:$A$38,0)),0)+IFERROR(INDEX(May!AL$6:AL$38,MATCH($A27,May!$A$6:$A$38,0)),0)+IFERROR(INDEX(Jun!AL$6:AL$38,MATCH($A27,Jun!$A$6:$A$38,0)),0)+IFERROR(INDEX(Jul!AL$6:AL$38,MATCH($A27,Jul!$A$6:$A$38,0)),0)</f>
        <v>0</v>
      </c>
      <c r="H27" s="58">
        <f>IFERROR(INDEX(Aug!AM$6:AM$38,MATCH($A27,Aug!$A$6:$A$38,0)),0)+IFERROR(INDEX(Sep!AM$6:AM$38,MATCH($A27,Sep!$A$6:$A$38,0)),0)+IFERROR(INDEX(Oct!AM$6:AM$38,MATCH($A27,Oct!$A$6:$A$38,0)),0)+IFERROR(INDEX(Nov!AM$6:AM$38,MATCH($A27,Nov!$A$6:$A$38,0)),0)+IFERROR(INDEX(Dec!AM$6:AM$38,MATCH($A27,Dec!$A$6:$A$38,0)),0)+IFERROR(INDEX(Jan!AM$6:AM$38,MATCH($A27,Jan!$A$6:$A$38,0)),0)+IFERROR(INDEX(Feb!AM$6:AM$38,MATCH($A27,Feb!$A$6:$A$38,0)),0)+IFERROR(INDEX(Mar!AM$6:AM$38,MATCH($A27,Mar!$A$6:$A$38,0)),0)+IFERROR(INDEX(Apr!AM$6:AM$38,MATCH($A27,Apr!$A$6:$A$38,0)),0)+IFERROR(INDEX(May!AM$6:AM$38,MATCH($A27,May!$A$6:$A$38,0)),0)+IFERROR(INDEX(Jun!AM$6:AM$38,MATCH($A27,Jun!$A$6:$A$38,0)),0)+IFERROR(INDEX(Jul!AM$6:AM$38,MATCH($A27,Jul!$A$6:$A$38,0)),0)</f>
        <v>0</v>
      </c>
      <c r="I27" s="65">
        <f t="shared" si="0"/>
        <v>0</v>
      </c>
      <c r="J27" s="17"/>
    </row>
    <row r="28" spans="1:11" ht="18" customHeight="1" x14ac:dyDescent="0.2">
      <c r="A28" s="47">
        <v>20</v>
      </c>
      <c r="B28" s="48"/>
      <c r="C28" s="57">
        <f>IFERROR(INDEX(Aug!AH$6:AH$38,MATCH($A28,Aug!$A$6:$A$38,0)),0)+IFERROR(INDEX(Sep!AH$6:AH$38,MATCH($A28,Sep!$A$6:$A$38,0)),0)+IFERROR(INDEX(Oct!AH$6:AH$38,MATCH($A28,Oct!$A$6:$A$38,0)),0)+IFERROR(INDEX(Nov!AH$6:AH$38,MATCH($A28,Nov!$A$6:$A$38,0)),0)+IFERROR(INDEX(Dec!AH$6:AH$38,MATCH($A28,Dec!$A$6:$A$38,0)),0)+IFERROR(INDEX(Jan!AH$6:AH$38,MATCH($A28,Jan!$A$6:$A$38,0)),0)+IFERROR(INDEX(Feb!AH$6:AH$38,MATCH($A28,Feb!$A$6:$A$38,0)),0)+IFERROR(INDEX(Mar!AH$6:AH$38,MATCH($A28,Mar!$A$6:$A$38,0)),0)+IFERROR(INDEX(Apr!AH$6:AH$38,MATCH($A28,Apr!$A$6:$A$38,0)),0)+IFERROR(INDEX(May!AH$6:AH$38,MATCH($A28,May!$A$6:$A$38,0)),0)+IFERROR(INDEX(Jun!AH$6:AH$38,MATCH($A28,Jun!$A$6:$A$38,0)),0)+IFERROR(INDEX(Jul!AH$6:AH$38,MATCH($A28,Jul!$A$6:$A$38,0)),0)</f>
        <v>0</v>
      </c>
      <c r="D28" s="58">
        <f>IFERROR(INDEX(Aug!AI$6:AI$38,MATCH($A28,Aug!$A$6:$A$38,0)),0)+IFERROR(INDEX(Sep!AI$6:AI$38,MATCH($A28,Sep!$A$6:$A$38,0)),0)+IFERROR(INDEX(Oct!AI$6:AI$38,MATCH($A28,Oct!$A$6:$A$38,0)),0)+IFERROR(INDEX(Nov!AI$6:AI$38,MATCH($A28,Nov!$A$6:$A$38,0)),0)+IFERROR(INDEX(Dec!AI$6:AI$38,MATCH($A28,Dec!$A$6:$A$38,0)),0)+IFERROR(INDEX(Jan!AI$6:AI$38,MATCH($A28,Jan!$A$6:$A$38,0)),0)+IFERROR(INDEX(Feb!AI$6:AI$38,MATCH($A28,Feb!$A$6:$A$38,0)),0)+IFERROR(INDEX(Mar!AI$6:AI$38,MATCH($A28,Mar!$A$6:$A$38,0)),0)+IFERROR(INDEX(Apr!AI$6:AI$38,MATCH($A28,Apr!$A$6:$A$38,0)),0)+IFERROR(INDEX(May!AI$6:AI$38,MATCH($A28,May!$A$6:$A$38,0)),0)+IFERROR(INDEX(Jun!AI$6:AI$38,MATCH($A28,Jun!$A$6:$A$38,0)),0)+IFERROR(INDEX(Jul!AI$6:AI$38,MATCH($A28,Jul!$A$6:$A$38,0)),0)</f>
        <v>0</v>
      </c>
      <c r="E28" s="58">
        <f>IFERROR(INDEX(Aug!AJ$6:AJ$38,MATCH($A28,Aug!$A$6:$A$38,0)),0)+IFERROR(INDEX(Sep!AJ$6:AJ$38,MATCH($A28,Sep!$A$6:$A$38,0)),0)+IFERROR(INDEX(Oct!AJ$6:AJ$38,MATCH($A28,Oct!$A$6:$A$38,0)),0)+IFERROR(INDEX(Nov!AJ$6:AJ$38,MATCH($A28,Nov!$A$6:$A$38,0)),0)+IFERROR(INDEX(Dec!AJ$6:AJ$38,MATCH($A28,Dec!$A$6:$A$38,0)),0)+IFERROR(INDEX(Jan!AJ$6:AJ$38,MATCH($A28,Jan!$A$6:$A$38,0)),0)+IFERROR(INDEX(Feb!AJ$6:AJ$38,MATCH($A28,Feb!$A$6:$A$38,0)),0)+IFERROR(INDEX(Mar!AJ$6:AJ$38,MATCH($A28,Mar!$A$6:$A$38,0)),0)+IFERROR(INDEX(Apr!AJ$6:AJ$38,MATCH($A28,Apr!$A$6:$A$38,0)),0)+IFERROR(INDEX(May!AJ$6:AJ$38,MATCH($A28,May!$A$6:$A$38,0)),0)+IFERROR(INDEX(Jun!AJ$6:AJ$38,MATCH($A28,Jun!$A$6:$A$38,0)),0)+IFERROR(INDEX(Jul!AJ$6:AJ$38,MATCH($A28,Jul!$A$6:$A$38,0)),0)</f>
        <v>0</v>
      </c>
      <c r="F28" s="58">
        <f>IFERROR(INDEX(Aug!AK$6:AK$38,MATCH($A28,Aug!$A$6:$A$38,0)),0)+IFERROR(INDEX(Sep!AK$6:AK$38,MATCH($A28,Sep!$A$6:$A$38,0)),0)+IFERROR(INDEX(Oct!AK$6:AK$38,MATCH($A28,Oct!$A$6:$A$38,0)),0)+IFERROR(INDEX(Nov!AK$6:AK$38,MATCH($A28,Nov!$A$6:$A$38,0)),0)+IFERROR(INDEX(Dec!AK$6:AK$38,MATCH($A28,Dec!$A$6:$A$38,0)),0)+IFERROR(INDEX(Jan!AK$6:AK$38,MATCH($A28,Jan!$A$6:$A$38,0)),0)+IFERROR(INDEX(Feb!AK$6:AK$38,MATCH($A28,Feb!$A$6:$A$38,0)),0)+IFERROR(INDEX(Mar!AK$6:AK$38,MATCH($A28,Mar!$A$6:$A$38,0)),0)+IFERROR(INDEX(Apr!AK$6:AK$38,MATCH($A28,Apr!$A$6:$A$38,0)),0)+IFERROR(INDEX(May!AK$6:AK$38,MATCH($A28,May!$A$6:$A$38,0)),0)+IFERROR(INDEX(Jun!AK$6:AK$38,MATCH($A28,Jun!$A$6:$A$38,0)),0)+IFERROR(INDEX(Jul!AK$6:AK$38,MATCH($A28,Jul!$A$6:$A$38,0)),0)</f>
        <v>0</v>
      </c>
      <c r="G28" s="58">
        <f>IFERROR(INDEX(Aug!AL$6:AL$38,MATCH($A28,Aug!$A$6:$A$38,0)),0)+IFERROR(INDEX(Sep!AL$6:AL$38,MATCH($A28,Sep!$A$6:$A$38,0)),0)+IFERROR(INDEX(Oct!AL$6:AL$38,MATCH($A28,Oct!$A$6:$A$38,0)),0)+IFERROR(INDEX(Nov!AL$6:AL$38,MATCH($A28,Nov!$A$6:$A$38,0)),0)+IFERROR(INDEX(Dec!AL$6:AL$38,MATCH($A28,Dec!$A$6:$A$38,0)),0)+IFERROR(INDEX(Jan!AL$6:AL$38,MATCH($A28,Jan!$A$6:$A$38,0)),0)+IFERROR(INDEX(Feb!AL$6:AL$38,MATCH($A28,Feb!$A$6:$A$38,0)),0)+IFERROR(INDEX(Mar!AL$6:AL$38,MATCH($A28,Mar!$A$6:$A$38,0)),0)+IFERROR(INDEX(Apr!AL$6:AL$38,MATCH($A28,Apr!$A$6:$A$38,0)),0)+IFERROR(INDEX(May!AL$6:AL$38,MATCH($A28,May!$A$6:$A$38,0)),0)+IFERROR(INDEX(Jun!AL$6:AL$38,MATCH($A28,Jun!$A$6:$A$38,0)),0)+IFERROR(INDEX(Jul!AL$6:AL$38,MATCH($A28,Jul!$A$6:$A$38,0)),0)</f>
        <v>0</v>
      </c>
      <c r="H28" s="58">
        <f>IFERROR(INDEX(Aug!AM$6:AM$38,MATCH($A28,Aug!$A$6:$A$38,0)),0)+IFERROR(INDEX(Sep!AM$6:AM$38,MATCH($A28,Sep!$A$6:$A$38,0)),0)+IFERROR(INDEX(Oct!AM$6:AM$38,MATCH($A28,Oct!$A$6:$A$38,0)),0)+IFERROR(INDEX(Nov!AM$6:AM$38,MATCH($A28,Nov!$A$6:$A$38,0)),0)+IFERROR(INDEX(Dec!AM$6:AM$38,MATCH($A28,Dec!$A$6:$A$38,0)),0)+IFERROR(INDEX(Jan!AM$6:AM$38,MATCH($A28,Jan!$A$6:$A$38,0)),0)+IFERROR(INDEX(Feb!AM$6:AM$38,MATCH($A28,Feb!$A$6:$A$38,0)),0)+IFERROR(INDEX(Mar!AM$6:AM$38,MATCH($A28,Mar!$A$6:$A$38,0)),0)+IFERROR(INDEX(Apr!AM$6:AM$38,MATCH($A28,Apr!$A$6:$A$38,0)),0)+IFERROR(INDEX(May!AM$6:AM$38,MATCH($A28,May!$A$6:$A$38,0)),0)+IFERROR(INDEX(Jun!AM$6:AM$38,MATCH($A28,Jun!$A$6:$A$38,0)),0)+IFERROR(INDEX(Jul!AM$6:AM$38,MATCH($A28,Jul!$A$6:$A$38,0)),0)</f>
        <v>0</v>
      </c>
      <c r="I28" s="65">
        <f t="shared" si="0"/>
        <v>0</v>
      </c>
      <c r="J28" s="17"/>
    </row>
    <row r="29" spans="1:11" ht="18" customHeight="1" x14ac:dyDescent="0.2">
      <c r="A29" s="47">
        <v>21</v>
      </c>
      <c r="B29" s="48"/>
      <c r="C29" s="57">
        <f>IFERROR(INDEX(Aug!AH$6:AH$38,MATCH($A29,Aug!$A$6:$A$38,0)),0)+IFERROR(INDEX(Sep!AH$6:AH$38,MATCH($A29,Sep!$A$6:$A$38,0)),0)+IFERROR(INDEX(Oct!AH$6:AH$38,MATCH($A29,Oct!$A$6:$A$38,0)),0)+IFERROR(INDEX(Nov!AH$6:AH$38,MATCH($A29,Nov!$A$6:$A$38,0)),0)+IFERROR(INDEX(Dec!AH$6:AH$38,MATCH($A29,Dec!$A$6:$A$38,0)),0)+IFERROR(INDEX(Jan!AH$6:AH$38,MATCH($A29,Jan!$A$6:$A$38,0)),0)+IFERROR(INDEX(Feb!AH$6:AH$38,MATCH($A29,Feb!$A$6:$A$38,0)),0)+IFERROR(INDEX(Mar!AH$6:AH$38,MATCH($A29,Mar!$A$6:$A$38,0)),0)+IFERROR(INDEX(Apr!AH$6:AH$38,MATCH($A29,Apr!$A$6:$A$38,0)),0)+IFERROR(INDEX(May!AH$6:AH$38,MATCH($A29,May!$A$6:$A$38,0)),0)+IFERROR(INDEX(Jun!AH$6:AH$38,MATCH($A29,Jun!$A$6:$A$38,0)),0)+IFERROR(INDEX(Jul!AH$6:AH$38,MATCH($A29,Jul!$A$6:$A$38,0)),0)</f>
        <v>0</v>
      </c>
      <c r="D29" s="58">
        <f>IFERROR(INDEX(Aug!AI$6:AI$38,MATCH($A29,Aug!$A$6:$A$38,0)),0)+IFERROR(INDEX(Sep!AI$6:AI$38,MATCH($A29,Sep!$A$6:$A$38,0)),0)+IFERROR(INDEX(Oct!AI$6:AI$38,MATCH($A29,Oct!$A$6:$A$38,0)),0)+IFERROR(INDEX(Nov!AI$6:AI$38,MATCH($A29,Nov!$A$6:$A$38,0)),0)+IFERROR(INDEX(Dec!AI$6:AI$38,MATCH($A29,Dec!$A$6:$A$38,0)),0)+IFERROR(INDEX(Jan!AI$6:AI$38,MATCH($A29,Jan!$A$6:$A$38,0)),0)+IFERROR(INDEX(Feb!AI$6:AI$38,MATCH($A29,Feb!$A$6:$A$38,0)),0)+IFERROR(INDEX(Mar!AI$6:AI$38,MATCH($A29,Mar!$A$6:$A$38,0)),0)+IFERROR(INDEX(Apr!AI$6:AI$38,MATCH($A29,Apr!$A$6:$A$38,0)),0)+IFERROR(INDEX(May!AI$6:AI$38,MATCH($A29,May!$A$6:$A$38,0)),0)+IFERROR(INDEX(Jun!AI$6:AI$38,MATCH($A29,Jun!$A$6:$A$38,0)),0)+IFERROR(INDEX(Jul!AI$6:AI$38,MATCH($A29,Jul!$A$6:$A$38,0)),0)</f>
        <v>0</v>
      </c>
      <c r="E29" s="58">
        <f>IFERROR(INDEX(Aug!AJ$6:AJ$38,MATCH($A29,Aug!$A$6:$A$38,0)),0)+IFERROR(INDEX(Sep!AJ$6:AJ$38,MATCH($A29,Sep!$A$6:$A$38,0)),0)+IFERROR(INDEX(Oct!AJ$6:AJ$38,MATCH($A29,Oct!$A$6:$A$38,0)),0)+IFERROR(INDEX(Nov!AJ$6:AJ$38,MATCH($A29,Nov!$A$6:$A$38,0)),0)+IFERROR(INDEX(Dec!AJ$6:AJ$38,MATCH($A29,Dec!$A$6:$A$38,0)),0)+IFERROR(INDEX(Jan!AJ$6:AJ$38,MATCH($A29,Jan!$A$6:$A$38,0)),0)+IFERROR(INDEX(Feb!AJ$6:AJ$38,MATCH($A29,Feb!$A$6:$A$38,0)),0)+IFERROR(INDEX(Mar!AJ$6:AJ$38,MATCH($A29,Mar!$A$6:$A$38,0)),0)+IFERROR(INDEX(Apr!AJ$6:AJ$38,MATCH($A29,Apr!$A$6:$A$38,0)),0)+IFERROR(INDEX(May!AJ$6:AJ$38,MATCH($A29,May!$A$6:$A$38,0)),0)+IFERROR(INDEX(Jun!AJ$6:AJ$38,MATCH($A29,Jun!$A$6:$A$38,0)),0)+IFERROR(INDEX(Jul!AJ$6:AJ$38,MATCH($A29,Jul!$A$6:$A$38,0)),0)</f>
        <v>0</v>
      </c>
      <c r="F29" s="58">
        <f>IFERROR(INDEX(Aug!AK$6:AK$38,MATCH($A29,Aug!$A$6:$A$38,0)),0)+IFERROR(INDEX(Sep!AK$6:AK$38,MATCH($A29,Sep!$A$6:$A$38,0)),0)+IFERROR(INDEX(Oct!AK$6:AK$38,MATCH($A29,Oct!$A$6:$A$38,0)),0)+IFERROR(INDEX(Nov!AK$6:AK$38,MATCH($A29,Nov!$A$6:$A$38,0)),0)+IFERROR(INDEX(Dec!AK$6:AK$38,MATCH($A29,Dec!$A$6:$A$38,0)),0)+IFERROR(INDEX(Jan!AK$6:AK$38,MATCH($A29,Jan!$A$6:$A$38,0)),0)+IFERROR(INDEX(Feb!AK$6:AK$38,MATCH($A29,Feb!$A$6:$A$38,0)),0)+IFERROR(INDEX(Mar!AK$6:AK$38,MATCH($A29,Mar!$A$6:$A$38,0)),0)+IFERROR(INDEX(Apr!AK$6:AK$38,MATCH($A29,Apr!$A$6:$A$38,0)),0)+IFERROR(INDEX(May!AK$6:AK$38,MATCH($A29,May!$A$6:$A$38,0)),0)+IFERROR(INDEX(Jun!AK$6:AK$38,MATCH($A29,Jun!$A$6:$A$38,0)),0)+IFERROR(INDEX(Jul!AK$6:AK$38,MATCH($A29,Jul!$A$6:$A$38,0)),0)</f>
        <v>0</v>
      </c>
      <c r="G29" s="58">
        <f>IFERROR(INDEX(Aug!AL$6:AL$38,MATCH($A29,Aug!$A$6:$A$38,0)),0)+IFERROR(INDEX(Sep!AL$6:AL$38,MATCH($A29,Sep!$A$6:$A$38,0)),0)+IFERROR(INDEX(Oct!AL$6:AL$38,MATCH($A29,Oct!$A$6:$A$38,0)),0)+IFERROR(INDEX(Nov!AL$6:AL$38,MATCH($A29,Nov!$A$6:$A$38,0)),0)+IFERROR(INDEX(Dec!AL$6:AL$38,MATCH($A29,Dec!$A$6:$A$38,0)),0)+IFERROR(INDEX(Jan!AL$6:AL$38,MATCH($A29,Jan!$A$6:$A$38,0)),0)+IFERROR(INDEX(Feb!AL$6:AL$38,MATCH($A29,Feb!$A$6:$A$38,0)),0)+IFERROR(INDEX(Mar!AL$6:AL$38,MATCH($A29,Mar!$A$6:$A$38,0)),0)+IFERROR(INDEX(Apr!AL$6:AL$38,MATCH($A29,Apr!$A$6:$A$38,0)),0)+IFERROR(INDEX(May!AL$6:AL$38,MATCH($A29,May!$A$6:$A$38,0)),0)+IFERROR(INDEX(Jun!AL$6:AL$38,MATCH($A29,Jun!$A$6:$A$38,0)),0)+IFERROR(INDEX(Jul!AL$6:AL$38,MATCH($A29,Jul!$A$6:$A$38,0)),0)</f>
        <v>0</v>
      </c>
      <c r="H29" s="58">
        <f>IFERROR(INDEX(Aug!AM$6:AM$38,MATCH($A29,Aug!$A$6:$A$38,0)),0)+IFERROR(INDEX(Sep!AM$6:AM$38,MATCH($A29,Sep!$A$6:$A$38,0)),0)+IFERROR(INDEX(Oct!AM$6:AM$38,MATCH($A29,Oct!$A$6:$A$38,0)),0)+IFERROR(INDEX(Nov!AM$6:AM$38,MATCH($A29,Nov!$A$6:$A$38,0)),0)+IFERROR(INDEX(Dec!AM$6:AM$38,MATCH($A29,Dec!$A$6:$A$38,0)),0)+IFERROR(INDEX(Jan!AM$6:AM$38,MATCH($A29,Jan!$A$6:$A$38,0)),0)+IFERROR(INDEX(Feb!AM$6:AM$38,MATCH($A29,Feb!$A$6:$A$38,0)),0)+IFERROR(INDEX(Mar!AM$6:AM$38,MATCH($A29,Mar!$A$6:$A$38,0)),0)+IFERROR(INDEX(Apr!AM$6:AM$38,MATCH($A29,Apr!$A$6:$A$38,0)),0)+IFERROR(INDEX(May!AM$6:AM$38,MATCH($A29,May!$A$6:$A$38,0)),0)+IFERROR(INDEX(Jun!AM$6:AM$38,MATCH($A29,Jun!$A$6:$A$38,0)),0)+IFERROR(INDEX(Jul!AM$6:AM$38,MATCH($A29,Jul!$A$6:$A$38,0)),0)</f>
        <v>0</v>
      </c>
      <c r="I29" s="65">
        <f t="shared" si="0"/>
        <v>0</v>
      </c>
      <c r="J29" s="17"/>
    </row>
    <row r="30" spans="1:11" ht="18" customHeight="1" x14ac:dyDescent="0.2">
      <c r="A30" s="47">
        <v>22</v>
      </c>
      <c r="B30" s="48"/>
      <c r="C30" s="57">
        <f>IFERROR(INDEX(Aug!AH$6:AH$38,MATCH($A30,Aug!$A$6:$A$38,0)),0)+IFERROR(INDEX(Sep!AH$6:AH$38,MATCH($A30,Sep!$A$6:$A$38,0)),0)+IFERROR(INDEX(Oct!AH$6:AH$38,MATCH($A30,Oct!$A$6:$A$38,0)),0)+IFERROR(INDEX(Nov!AH$6:AH$38,MATCH($A30,Nov!$A$6:$A$38,0)),0)+IFERROR(INDEX(Dec!AH$6:AH$38,MATCH($A30,Dec!$A$6:$A$38,0)),0)+IFERROR(INDEX(Jan!AH$6:AH$38,MATCH($A30,Jan!$A$6:$A$38,0)),0)+IFERROR(INDEX(Feb!AH$6:AH$38,MATCH($A30,Feb!$A$6:$A$38,0)),0)+IFERROR(INDEX(Mar!AH$6:AH$38,MATCH($A30,Mar!$A$6:$A$38,0)),0)+IFERROR(INDEX(Apr!AH$6:AH$38,MATCH($A30,Apr!$A$6:$A$38,0)),0)+IFERROR(INDEX(May!AH$6:AH$38,MATCH($A30,May!$A$6:$A$38,0)),0)+IFERROR(INDEX(Jun!AH$6:AH$38,MATCH($A30,Jun!$A$6:$A$38,0)),0)+IFERROR(INDEX(Jul!AH$6:AH$38,MATCH($A30,Jul!$A$6:$A$38,0)),0)</f>
        <v>0</v>
      </c>
      <c r="D30" s="58">
        <f>IFERROR(INDEX(Aug!AI$6:AI$38,MATCH($A30,Aug!$A$6:$A$38,0)),0)+IFERROR(INDEX(Sep!AI$6:AI$38,MATCH($A30,Sep!$A$6:$A$38,0)),0)+IFERROR(INDEX(Oct!AI$6:AI$38,MATCH($A30,Oct!$A$6:$A$38,0)),0)+IFERROR(INDEX(Nov!AI$6:AI$38,MATCH($A30,Nov!$A$6:$A$38,0)),0)+IFERROR(INDEX(Dec!AI$6:AI$38,MATCH($A30,Dec!$A$6:$A$38,0)),0)+IFERROR(INDEX(Jan!AI$6:AI$38,MATCH($A30,Jan!$A$6:$A$38,0)),0)+IFERROR(INDEX(Feb!AI$6:AI$38,MATCH($A30,Feb!$A$6:$A$38,0)),0)+IFERROR(INDEX(Mar!AI$6:AI$38,MATCH($A30,Mar!$A$6:$A$38,0)),0)+IFERROR(INDEX(Apr!AI$6:AI$38,MATCH($A30,Apr!$A$6:$A$38,0)),0)+IFERROR(INDEX(May!AI$6:AI$38,MATCH($A30,May!$A$6:$A$38,0)),0)+IFERROR(INDEX(Jun!AI$6:AI$38,MATCH($A30,Jun!$A$6:$A$38,0)),0)+IFERROR(INDEX(Jul!AI$6:AI$38,MATCH($A30,Jul!$A$6:$A$38,0)),0)</f>
        <v>0</v>
      </c>
      <c r="E30" s="58">
        <f>IFERROR(INDEX(Aug!AJ$6:AJ$38,MATCH($A30,Aug!$A$6:$A$38,0)),0)+IFERROR(INDEX(Sep!AJ$6:AJ$38,MATCH($A30,Sep!$A$6:$A$38,0)),0)+IFERROR(INDEX(Oct!AJ$6:AJ$38,MATCH($A30,Oct!$A$6:$A$38,0)),0)+IFERROR(INDEX(Nov!AJ$6:AJ$38,MATCH($A30,Nov!$A$6:$A$38,0)),0)+IFERROR(INDEX(Dec!AJ$6:AJ$38,MATCH($A30,Dec!$A$6:$A$38,0)),0)+IFERROR(INDEX(Jan!AJ$6:AJ$38,MATCH($A30,Jan!$A$6:$A$38,0)),0)+IFERROR(INDEX(Feb!AJ$6:AJ$38,MATCH($A30,Feb!$A$6:$A$38,0)),0)+IFERROR(INDEX(Mar!AJ$6:AJ$38,MATCH($A30,Mar!$A$6:$A$38,0)),0)+IFERROR(INDEX(Apr!AJ$6:AJ$38,MATCH($A30,Apr!$A$6:$A$38,0)),0)+IFERROR(INDEX(May!AJ$6:AJ$38,MATCH($A30,May!$A$6:$A$38,0)),0)+IFERROR(INDEX(Jun!AJ$6:AJ$38,MATCH($A30,Jun!$A$6:$A$38,0)),0)+IFERROR(INDEX(Jul!AJ$6:AJ$38,MATCH($A30,Jul!$A$6:$A$38,0)),0)</f>
        <v>0</v>
      </c>
      <c r="F30" s="58">
        <f>IFERROR(INDEX(Aug!AK$6:AK$38,MATCH($A30,Aug!$A$6:$A$38,0)),0)+IFERROR(INDEX(Sep!AK$6:AK$38,MATCH($A30,Sep!$A$6:$A$38,0)),0)+IFERROR(INDEX(Oct!AK$6:AK$38,MATCH($A30,Oct!$A$6:$A$38,0)),0)+IFERROR(INDEX(Nov!AK$6:AK$38,MATCH($A30,Nov!$A$6:$A$38,0)),0)+IFERROR(INDEX(Dec!AK$6:AK$38,MATCH($A30,Dec!$A$6:$A$38,0)),0)+IFERROR(INDEX(Jan!AK$6:AK$38,MATCH($A30,Jan!$A$6:$A$38,0)),0)+IFERROR(INDEX(Feb!AK$6:AK$38,MATCH($A30,Feb!$A$6:$A$38,0)),0)+IFERROR(INDEX(Mar!AK$6:AK$38,MATCH($A30,Mar!$A$6:$A$38,0)),0)+IFERROR(INDEX(Apr!AK$6:AK$38,MATCH($A30,Apr!$A$6:$A$38,0)),0)+IFERROR(INDEX(May!AK$6:AK$38,MATCH($A30,May!$A$6:$A$38,0)),0)+IFERROR(INDEX(Jun!AK$6:AK$38,MATCH($A30,Jun!$A$6:$A$38,0)),0)+IFERROR(INDEX(Jul!AK$6:AK$38,MATCH($A30,Jul!$A$6:$A$38,0)),0)</f>
        <v>0</v>
      </c>
      <c r="G30" s="58">
        <f>IFERROR(INDEX(Aug!AL$6:AL$38,MATCH($A30,Aug!$A$6:$A$38,0)),0)+IFERROR(INDEX(Sep!AL$6:AL$38,MATCH($A30,Sep!$A$6:$A$38,0)),0)+IFERROR(INDEX(Oct!AL$6:AL$38,MATCH($A30,Oct!$A$6:$A$38,0)),0)+IFERROR(INDEX(Nov!AL$6:AL$38,MATCH($A30,Nov!$A$6:$A$38,0)),0)+IFERROR(INDEX(Dec!AL$6:AL$38,MATCH($A30,Dec!$A$6:$A$38,0)),0)+IFERROR(INDEX(Jan!AL$6:AL$38,MATCH($A30,Jan!$A$6:$A$38,0)),0)+IFERROR(INDEX(Feb!AL$6:AL$38,MATCH($A30,Feb!$A$6:$A$38,0)),0)+IFERROR(INDEX(Mar!AL$6:AL$38,MATCH($A30,Mar!$A$6:$A$38,0)),0)+IFERROR(INDEX(Apr!AL$6:AL$38,MATCH($A30,Apr!$A$6:$A$38,0)),0)+IFERROR(INDEX(May!AL$6:AL$38,MATCH($A30,May!$A$6:$A$38,0)),0)+IFERROR(INDEX(Jun!AL$6:AL$38,MATCH($A30,Jun!$A$6:$A$38,0)),0)+IFERROR(INDEX(Jul!AL$6:AL$38,MATCH($A30,Jul!$A$6:$A$38,0)),0)</f>
        <v>0</v>
      </c>
      <c r="H30" s="58">
        <f>IFERROR(INDEX(Aug!AM$6:AM$38,MATCH($A30,Aug!$A$6:$A$38,0)),0)+IFERROR(INDEX(Sep!AM$6:AM$38,MATCH($A30,Sep!$A$6:$A$38,0)),0)+IFERROR(INDEX(Oct!AM$6:AM$38,MATCH($A30,Oct!$A$6:$A$38,0)),0)+IFERROR(INDEX(Nov!AM$6:AM$38,MATCH($A30,Nov!$A$6:$A$38,0)),0)+IFERROR(INDEX(Dec!AM$6:AM$38,MATCH($A30,Dec!$A$6:$A$38,0)),0)+IFERROR(INDEX(Jan!AM$6:AM$38,MATCH($A30,Jan!$A$6:$A$38,0)),0)+IFERROR(INDEX(Feb!AM$6:AM$38,MATCH($A30,Feb!$A$6:$A$38,0)),0)+IFERROR(INDEX(Mar!AM$6:AM$38,MATCH($A30,Mar!$A$6:$A$38,0)),0)+IFERROR(INDEX(Apr!AM$6:AM$38,MATCH($A30,Apr!$A$6:$A$38,0)),0)+IFERROR(INDEX(May!AM$6:AM$38,MATCH($A30,May!$A$6:$A$38,0)),0)+IFERROR(INDEX(Jun!AM$6:AM$38,MATCH($A30,Jun!$A$6:$A$38,0)),0)+IFERROR(INDEX(Jul!AM$6:AM$38,MATCH($A30,Jul!$A$6:$A$38,0)),0)</f>
        <v>0</v>
      </c>
      <c r="I30" s="65">
        <f t="shared" si="0"/>
        <v>0</v>
      </c>
      <c r="J30" s="17"/>
    </row>
    <row r="31" spans="1:11" ht="18" customHeight="1" x14ac:dyDescent="0.2">
      <c r="A31" s="47">
        <v>23</v>
      </c>
      <c r="B31" s="48"/>
      <c r="C31" s="57">
        <f>IFERROR(INDEX(Aug!AH$6:AH$38,MATCH($A31,Aug!$A$6:$A$38,0)),0)+IFERROR(INDEX(Sep!AH$6:AH$38,MATCH($A31,Sep!$A$6:$A$38,0)),0)+IFERROR(INDEX(Oct!AH$6:AH$38,MATCH($A31,Oct!$A$6:$A$38,0)),0)+IFERROR(INDEX(Nov!AH$6:AH$38,MATCH($A31,Nov!$A$6:$A$38,0)),0)+IFERROR(INDEX(Dec!AH$6:AH$38,MATCH($A31,Dec!$A$6:$A$38,0)),0)+IFERROR(INDEX(Jan!AH$6:AH$38,MATCH($A31,Jan!$A$6:$A$38,0)),0)+IFERROR(INDEX(Feb!AH$6:AH$38,MATCH($A31,Feb!$A$6:$A$38,0)),0)+IFERROR(INDEX(Mar!AH$6:AH$38,MATCH($A31,Mar!$A$6:$A$38,0)),0)+IFERROR(INDEX(Apr!AH$6:AH$38,MATCH($A31,Apr!$A$6:$A$38,0)),0)+IFERROR(INDEX(May!AH$6:AH$38,MATCH($A31,May!$A$6:$A$38,0)),0)+IFERROR(INDEX(Jun!AH$6:AH$38,MATCH($A31,Jun!$A$6:$A$38,0)),0)+IFERROR(INDEX(Jul!AH$6:AH$38,MATCH($A31,Jul!$A$6:$A$38,0)),0)</f>
        <v>0</v>
      </c>
      <c r="D31" s="58">
        <f>IFERROR(INDEX(Aug!AI$6:AI$38,MATCH($A31,Aug!$A$6:$A$38,0)),0)+IFERROR(INDEX(Sep!AI$6:AI$38,MATCH($A31,Sep!$A$6:$A$38,0)),0)+IFERROR(INDEX(Oct!AI$6:AI$38,MATCH($A31,Oct!$A$6:$A$38,0)),0)+IFERROR(INDEX(Nov!AI$6:AI$38,MATCH($A31,Nov!$A$6:$A$38,0)),0)+IFERROR(INDEX(Dec!AI$6:AI$38,MATCH($A31,Dec!$A$6:$A$38,0)),0)+IFERROR(INDEX(Jan!AI$6:AI$38,MATCH($A31,Jan!$A$6:$A$38,0)),0)+IFERROR(INDEX(Feb!AI$6:AI$38,MATCH($A31,Feb!$A$6:$A$38,0)),0)+IFERROR(INDEX(Mar!AI$6:AI$38,MATCH($A31,Mar!$A$6:$A$38,0)),0)+IFERROR(INDEX(Apr!AI$6:AI$38,MATCH($A31,Apr!$A$6:$A$38,0)),0)+IFERROR(INDEX(May!AI$6:AI$38,MATCH($A31,May!$A$6:$A$38,0)),0)+IFERROR(INDEX(Jun!AI$6:AI$38,MATCH($A31,Jun!$A$6:$A$38,0)),0)+IFERROR(INDEX(Jul!AI$6:AI$38,MATCH($A31,Jul!$A$6:$A$38,0)),0)</f>
        <v>0</v>
      </c>
      <c r="E31" s="58">
        <f>IFERROR(INDEX(Aug!AJ$6:AJ$38,MATCH($A31,Aug!$A$6:$A$38,0)),0)+IFERROR(INDEX(Sep!AJ$6:AJ$38,MATCH($A31,Sep!$A$6:$A$38,0)),0)+IFERROR(INDEX(Oct!AJ$6:AJ$38,MATCH($A31,Oct!$A$6:$A$38,0)),0)+IFERROR(INDEX(Nov!AJ$6:AJ$38,MATCH($A31,Nov!$A$6:$A$38,0)),0)+IFERROR(INDEX(Dec!AJ$6:AJ$38,MATCH($A31,Dec!$A$6:$A$38,0)),0)+IFERROR(INDEX(Jan!AJ$6:AJ$38,MATCH($A31,Jan!$A$6:$A$38,0)),0)+IFERROR(INDEX(Feb!AJ$6:AJ$38,MATCH($A31,Feb!$A$6:$A$38,0)),0)+IFERROR(INDEX(Mar!AJ$6:AJ$38,MATCH($A31,Mar!$A$6:$A$38,0)),0)+IFERROR(INDEX(Apr!AJ$6:AJ$38,MATCH($A31,Apr!$A$6:$A$38,0)),0)+IFERROR(INDEX(May!AJ$6:AJ$38,MATCH($A31,May!$A$6:$A$38,0)),0)+IFERROR(INDEX(Jun!AJ$6:AJ$38,MATCH($A31,Jun!$A$6:$A$38,0)),0)+IFERROR(INDEX(Jul!AJ$6:AJ$38,MATCH($A31,Jul!$A$6:$A$38,0)),0)</f>
        <v>0</v>
      </c>
      <c r="F31" s="58">
        <f>IFERROR(INDEX(Aug!AK$6:AK$38,MATCH($A31,Aug!$A$6:$A$38,0)),0)+IFERROR(INDEX(Sep!AK$6:AK$38,MATCH($A31,Sep!$A$6:$A$38,0)),0)+IFERROR(INDEX(Oct!AK$6:AK$38,MATCH($A31,Oct!$A$6:$A$38,0)),0)+IFERROR(INDEX(Nov!AK$6:AK$38,MATCH($A31,Nov!$A$6:$A$38,0)),0)+IFERROR(INDEX(Dec!AK$6:AK$38,MATCH($A31,Dec!$A$6:$A$38,0)),0)+IFERROR(INDEX(Jan!AK$6:AK$38,MATCH($A31,Jan!$A$6:$A$38,0)),0)+IFERROR(INDEX(Feb!AK$6:AK$38,MATCH($A31,Feb!$A$6:$A$38,0)),0)+IFERROR(INDEX(Mar!AK$6:AK$38,MATCH($A31,Mar!$A$6:$A$38,0)),0)+IFERROR(INDEX(Apr!AK$6:AK$38,MATCH($A31,Apr!$A$6:$A$38,0)),0)+IFERROR(INDEX(May!AK$6:AK$38,MATCH($A31,May!$A$6:$A$38,0)),0)+IFERROR(INDEX(Jun!AK$6:AK$38,MATCH($A31,Jun!$A$6:$A$38,0)),0)+IFERROR(INDEX(Jul!AK$6:AK$38,MATCH($A31,Jul!$A$6:$A$38,0)),0)</f>
        <v>0</v>
      </c>
      <c r="G31" s="58">
        <f>IFERROR(INDEX(Aug!AL$6:AL$38,MATCH($A31,Aug!$A$6:$A$38,0)),0)+IFERROR(INDEX(Sep!AL$6:AL$38,MATCH($A31,Sep!$A$6:$A$38,0)),0)+IFERROR(INDEX(Oct!AL$6:AL$38,MATCH($A31,Oct!$A$6:$A$38,0)),0)+IFERROR(INDEX(Nov!AL$6:AL$38,MATCH($A31,Nov!$A$6:$A$38,0)),0)+IFERROR(INDEX(Dec!AL$6:AL$38,MATCH($A31,Dec!$A$6:$A$38,0)),0)+IFERROR(INDEX(Jan!AL$6:AL$38,MATCH($A31,Jan!$A$6:$A$38,0)),0)+IFERROR(INDEX(Feb!AL$6:AL$38,MATCH($A31,Feb!$A$6:$A$38,0)),0)+IFERROR(INDEX(Mar!AL$6:AL$38,MATCH($A31,Mar!$A$6:$A$38,0)),0)+IFERROR(INDEX(Apr!AL$6:AL$38,MATCH($A31,Apr!$A$6:$A$38,0)),0)+IFERROR(INDEX(May!AL$6:AL$38,MATCH($A31,May!$A$6:$A$38,0)),0)+IFERROR(INDEX(Jun!AL$6:AL$38,MATCH($A31,Jun!$A$6:$A$38,0)),0)+IFERROR(INDEX(Jul!AL$6:AL$38,MATCH($A31,Jul!$A$6:$A$38,0)),0)</f>
        <v>0</v>
      </c>
      <c r="H31" s="58">
        <f>IFERROR(INDEX(Aug!AM$6:AM$38,MATCH($A31,Aug!$A$6:$A$38,0)),0)+IFERROR(INDEX(Sep!AM$6:AM$38,MATCH($A31,Sep!$A$6:$A$38,0)),0)+IFERROR(INDEX(Oct!AM$6:AM$38,MATCH($A31,Oct!$A$6:$A$38,0)),0)+IFERROR(INDEX(Nov!AM$6:AM$38,MATCH($A31,Nov!$A$6:$A$38,0)),0)+IFERROR(INDEX(Dec!AM$6:AM$38,MATCH($A31,Dec!$A$6:$A$38,0)),0)+IFERROR(INDEX(Jan!AM$6:AM$38,MATCH($A31,Jan!$A$6:$A$38,0)),0)+IFERROR(INDEX(Feb!AM$6:AM$38,MATCH($A31,Feb!$A$6:$A$38,0)),0)+IFERROR(INDEX(Mar!AM$6:AM$38,MATCH($A31,Mar!$A$6:$A$38,0)),0)+IFERROR(INDEX(Apr!AM$6:AM$38,MATCH($A31,Apr!$A$6:$A$38,0)),0)+IFERROR(INDEX(May!AM$6:AM$38,MATCH($A31,May!$A$6:$A$38,0)),0)+IFERROR(INDEX(Jun!AM$6:AM$38,MATCH($A31,Jun!$A$6:$A$38,0)),0)+IFERROR(INDEX(Jul!AM$6:AM$38,MATCH($A31,Jul!$A$6:$A$38,0)),0)</f>
        <v>0</v>
      </c>
      <c r="I31" s="65">
        <f t="shared" si="0"/>
        <v>0</v>
      </c>
      <c r="J31" s="17"/>
    </row>
    <row r="32" spans="1:11" ht="18" customHeight="1" x14ac:dyDescent="0.2">
      <c r="A32" s="47">
        <v>24</v>
      </c>
      <c r="B32" s="48"/>
      <c r="C32" s="57">
        <f>IFERROR(INDEX(Aug!AH$6:AH$38,MATCH($A32,Aug!$A$6:$A$38,0)),0)+IFERROR(INDEX(Sep!AH$6:AH$38,MATCH($A32,Sep!$A$6:$A$38,0)),0)+IFERROR(INDEX(Oct!AH$6:AH$38,MATCH($A32,Oct!$A$6:$A$38,0)),0)+IFERROR(INDEX(Nov!AH$6:AH$38,MATCH($A32,Nov!$A$6:$A$38,0)),0)+IFERROR(INDEX(Dec!AH$6:AH$38,MATCH($A32,Dec!$A$6:$A$38,0)),0)+IFERROR(INDEX(Jan!AH$6:AH$38,MATCH($A32,Jan!$A$6:$A$38,0)),0)+IFERROR(INDEX(Feb!AH$6:AH$38,MATCH($A32,Feb!$A$6:$A$38,0)),0)+IFERROR(INDEX(Mar!AH$6:AH$38,MATCH($A32,Mar!$A$6:$A$38,0)),0)+IFERROR(INDEX(Apr!AH$6:AH$38,MATCH($A32,Apr!$A$6:$A$38,0)),0)+IFERROR(INDEX(May!AH$6:AH$38,MATCH($A32,May!$A$6:$A$38,0)),0)+IFERROR(INDEX(Jun!AH$6:AH$38,MATCH($A32,Jun!$A$6:$A$38,0)),0)+IFERROR(INDEX(Jul!AH$6:AH$38,MATCH($A32,Jul!$A$6:$A$38,0)),0)</f>
        <v>0</v>
      </c>
      <c r="D32" s="58">
        <f>IFERROR(INDEX(Aug!AI$6:AI$38,MATCH($A32,Aug!$A$6:$A$38,0)),0)+IFERROR(INDEX(Sep!AI$6:AI$38,MATCH($A32,Sep!$A$6:$A$38,0)),0)+IFERROR(INDEX(Oct!AI$6:AI$38,MATCH($A32,Oct!$A$6:$A$38,0)),0)+IFERROR(INDEX(Nov!AI$6:AI$38,MATCH($A32,Nov!$A$6:$A$38,0)),0)+IFERROR(INDEX(Dec!AI$6:AI$38,MATCH($A32,Dec!$A$6:$A$38,0)),0)+IFERROR(INDEX(Jan!AI$6:AI$38,MATCH($A32,Jan!$A$6:$A$38,0)),0)+IFERROR(INDEX(Feb!AI$6:AI$38,MATCH($A32,Feb!$A$6:$A$38,0)),0)+IFERROR(INDEX(Mar!AI$6:AI$38,MATCH($A32,Mar!$A$6:$A$38,0)),0)+IFERROR(INDEX(Apr!AI$6:AI$38,MATCH($A32,Apr!$A$6:$A$38,0)),0)+IFERROR(INDEX(May!AI$6:AI$38,MATCH($A32,May!$A$6:$A$38,0)),0)+IFERROR(INDEX(Jun!AI$6:AI$38,MATCH($A32,Jun!$A$6:$A$38,0)),0)+IFERROR(INDEX(Jul!AI$6:AI$38,MATCH($A32,Jul!$A$6:$A$38,0)),0)</f>
        <v>0</v>
      </c>
      <c r="E32" s="58">
        <f>IFERROR(INDEX(Aug!AJ$6:AJ$38,MATCH($A32,Aug!$A$6:$A$38,0)),0)+IFERROR(INDEX(Sep!AJ$6:AJ$38,MATCH($A32,Sep!$A$6:$A$38,0)),0)+IFERROR(INDEX(Oct!AJ$6:AJ$38,MATCH($A32,Oct!$A$6:$A$38,0)),0)+IFERROR(INDEX(Nov!AJ$6:AJ$38,MATCH($A32,Nov!$A$6:$A$38,0)),0)+IFERROR(INDEX(Dec!AJ$6:AJ$38,MATCH($A32,Dec!$A$6:$A$38,0)),0)+IFERROR(INDEX(Jan!AJ$6:AJ$38,MATCH($A32,Jan!$A$6:$A$38,0)),0)+IFERROR(INDEX(Feb!AJ$6:AJ$38,MATCH($A32,Feb!$A$6:$A$38,0)),0)+IFERROR(INDEX(Mar!AJ$6:AJ$38,MATCH($A32,Mar!$A$6:$A$38,0)),0)+IFERROR(INDEX(Apr!AJ$6:AJ$38,MATCH($A32,Apr!$A$6:$A$38,0)),0)+IFERROR(INDEX(May!AJ$6:AJ$38,MATCH($A32,May!$A$6:$A$38,0)),0)+IFERROR(INDEX(Jun!AJ$6:AJ$38,MATCH($A32,Jun!$A$6:$A$38,0)),0)+IFERROR(INDEX(Jul!AJ$6:AJ$38,MATCH($A32,Jul!$A$6:$A$38,0)),0)</f>
        <v>0</v>
      </c>
      <c r="F32" s="58">
        <f>IFERROR(INDEX(Aug!AK$6:AK$38,MATCH($A32,Aug!$A$6:$A$38,0)),0)+IFERROR(INDEX(Sep!AK$6:AK$38,MATCH($A32,Sep!$A$6:$A$38,0)),0)+IFERROR(INDEX(Oct!AK$6:AK$38,MATCH($A32,Oct!$A$6:$A$38,0)),0)+IFERROR(INDEX(Nov!AK$6:AK$38,MATCH($A32,Nov!$A$6:$A$38,0)),0)+IFERROR(INDEX(Dec!AK$6:AK$38,MATCH($A32,Dec!$A$6:$A$38,0)),0)+IFERROR(INDEX(Jan!AK$6:AK$38,MATCH($A32,Jan!$A$6:$A$38,0)),0)+IFERROR(INDEX(Feb!AK$6:AK$38,MATCH($A32,Feb!$A$6:$A$38,0)),0)+IFERROR(INDEX(Mar!AK$6:AK$38,MATCH($A32,Mar!$A$6:$A$38,0)),0)+IFERROR(INDEX(Apr!AK$6:AK$38,MATCH($A32,Apr!$A$6:$A$38,0)),0)+IFERROR(INDEX(May!AK$6:AK$38,MATCH($A32,May!$A$6:$A$38,0)),0)+IFERROR(INDEX(Jun!AK$6:AK$38,MATCH($A32,Jun!$A$6:$A$38,0)),0)+IFERROR(INDEX(Jul!AK$6:AK$38,MATCH($A32,Jul!$A$6:$A$38,0)),0)</f>
        <v>0</v>
      </c>
      <c r="G32" s="58">
        <f>IFERROR(INDEX(Aug!AL$6:AL$38,MATCH($A32,Aug!$A$6:$A$38,0)),0)+IFERROR(INDEX(Sep!AL$6:AL$38,MATCH($A32,Sep!$A$6:$A$38,0)),0)+IFERROR(INDEX(Oct!AL$6:AL$38,MATCH($A32,Oct!$A$6:$A$38,0)),0)+IFERROR(INDEX(Nov!AL$6:AL$38,MATCH($A32,Nov!$A$6:$A$38,0)),0)+IFERROR(INDEX(Dec!AL$6:AL$38,MATCH($A32,Dec!$A$6:$A$38,0)),0)+IFERROR(INDEX(Jan!AL$6:AL$38,MATCH($A32,Jan!$A$6:$A$38,0)),0)+IFERROR(INDEX(Feb!AL$6:AL$38,MATCH($A32,Feb!$A$6:$A$38,0)),0)+IFERROR(INDEX(Mar!AL$6:AL$38,MATCH($A32,Mar!$A$6:$A$38,0)),0)+IFERROR(INDEX(Apr!AL$6:AL$38,MATCH($A32,Apr!$A$6:$A$38,0)),0)+IFERROR(INDEX(May!AL$6:AL$38,MATCH($A32,May!$A$6:$A$38,0)),0)+IFERROR(INDEX(Jun!AL$6:AL$38,MATCH($A32,Jun!$A$6:$A$38,0)),0)+IFERROR(INDEX(Jul!AL$6:AL$38,MATCH($A32,Jul!$A$6:$A$38,0)),0)</f>
        <v>0</v>
      </c>
      <c r="H32" s="58">
        <f>IFERROR(INDEX(Aug!AM$6:AM$38,MATCH($A32,Aug!$A$6:$A$38,0)),0)+IFERROR(INDEX(Sep!AM$6:AM$38,MATCH($A32,Sep!$A$6:$A$38,0)),0)+IFERROR(INDEX(Oct!AM$6:AM$38,MATCH($A32,Oct!$A$6:$A$38,0)),0)+IFERROR(INDEX(Nov!AM$6:AM$38,MATCH($A32,Nov!$A$6:$A$38,0)),0)+IFERROR(INDEX(Dec!AM$6:AM$38,MATCH($A32,Dec!$A$6:$A$38,0)),0)+IFERROR(INDEX(Jan!AM$6:AM$38,MATCH($A32,Jan!$A$6:$A$38,0)),0)+IFERROR(INDEX(Feb!AM$6:AM$38,MATCH($A32,Feb!$A$6:$A$38,0)),0)+IFERROR(INDEX(Mar!AM$6:AM$38,MATCH($A32,Mar!$A$6:$A$38,0)),0)+IFERROR(INDEX(Apr!AM$6:AM$38,MATCH($A32,Apr!$A$6:$A$38,0)),0)+IFERROR(INDEX(May!AM$6:AM$38,MATCH($A32,May!$A$6:$A$38,0)),0)+IFERROR(INDEX(Jun!AM$6:AM$38,MATCH($A32,Jun!$A$6:$A$38,0)),0)+IFERROR(INDEX(Jul!AM$6:AM$38,MATCH($A32,Jul!$A$6:$A$38,0)),0)</f>
        <v>0</v>
      </c>
      <c r="I32" s="65">
        <f t="shared" si="0"/>
        <v>0</v>
      </c>
      <c r="J32" s="17"/>
    </row>
    <row r="33" spans="1:11" ht="18" customHeight="1" x14ac:dyDescent="0.2">
      <c r="A33" s="47">
        <v>25</v>
      </c>
      <c r="B33" s="48"/>
      <c r="C33" s="57">
        <f>IFERROR(INDEX(Aug!AH$6:AH$38,MATCH($A33,Aug!$A$6:$A$38,0)),0)+IFERROR(INDEX(Sep!AH$6:AH$38,MATCH($A33,Sep!$A$6:$A$38,0)),0)+IFERROR(INDEX(Oct!AH$6:AH$38,MATCH($A33,Oct!$A$6:$A$38,0)),0)+IFERROR(INDEX(Nov!AH$6:AH$38,MATCH($A33,Nov!$A$6:$A$38,0)),0)+IFERROR(INDEX(Dec!AH$6:AH$38,MATCH($A33,Dec!$A$6:$A$38,0)),0)+IFERROR(INDEX(Jan!AH$6:AH$38,MATCH($A33,Jan!$A$6:$A$38,0)),0)+IFERROR(INDEX(Feb!AH$6:AH$38,MATCH($A33,Feb!$A$6:$A$38,0)),0)+IFERROR(INDEX(Mar!AH$6:AH$38,MATCH($A33,Mar!$A$6:$A$38,0)),0)+IFERROR(INDEX(Apr!AH$6:AH$38,MATCH($A33,Apr!$A$6:$A$38,0)),0)+IFERROR(INDEX(May!AH$6:AH$38,MATCH($A33,May!$A$6:$A$38,0)),0)+IFERROR(INDEX(Jun!AH$6:AH$38,MATCH($A33,Jun!$A$6:$A$38,0)),0)+IFERROR(INDEX(Jul!AH$6:AH$38,MATCH($A33,Jul!$A$6:$A$38,0)),0)</f>
        <v>0</v>
      </c>
      <c r="D33" s="58">
        <f>IFERROR(INDEX(Aug!AI$6:AI$38,MATCH($A33,Aug!$A$6:$A$38,0)),0)+IFERROR(INDEX(Sep!AI$6:AI$38,MATCH($A33,Sep!$A$6:$A$38,0)),0)+IFERROR(INDEX(Oct!AI$6:AI$38,MATCH($A33,Oct!$A$6:$A$38,0)),0)+IFERROR(INDEX(Nov!AI$6:AI$38,MATCH($A33,Nov!$A$6:$A$38,0)),0)+IFERROR(INDEX(Dec!AI$6:AI$38,MATCH($A33,Dec!$A$6:$A$38,0)),0)+IFERROR(INDEX(Jan!AI$6:AI$38,MATCH($A33,Jan!$A$6:$A$38,0)),0)+IFERROR(INDEX(Feb!AI$6:AI$38,MATCH($A33,Feb!$A$6:$A$38,0)),0)+IFERROR(INDEX(Mar!AI$6:AI$38,MATCH($A33,Mar!$A$6:$A$38,0)),0)+IFERROR(INDEX(Apr!AI$6:AI$38,MATCH($A33,Apr!$A$6:$A$38,0)),0)+IFERROR(INDEX(May!AI$6:AI$38,MATCH($A33,May!$A$6:$A$38,0)),0)+IFERROR(INDEX(Jun!AI$6:AI$38,MATCH($A33,Jun!$A$6:$A$38,0)),0)+IFERROR(INDEX(Jul!AI$6:AI$38,MATCH($A33,Jul!$A$6:$A$38,0)),0)</f>
        <v>0</v>
      </c>
      <c r="E33" s="58">
        <f>IFERROR(INDEX(Aug!AJ$6:AJ$38,MATCH($A33,Aug!$A$6:$A$38,0)),0)+IFERROR(INDEX(Sep!AJ$6:AJ$38,MATCH($A33,Sep!$A$6:$A$38,0)),0)+IFERROR(INDEX(Oct!AJ$6:AJ$38,MATCH($A33,Oct!$A$6:$A$38,0)),0)+IFERROR(INDEX(Nov!AJ$6:AJ$38,MATCH($A33,Nov!$A$6:$A$38,0)),0)+IFERROR(INDEX(Dec!AJ$6:AJ$38,MATCH($A33,Dec!$A$6:$A$38,0)),0)+IFERROR(INDEX(Jan!AJ$6:AJ$38,MATCH($A33,Jan!$A$6:$A$38,0)),0)+IFERROR(INDEX(Feb!AJ$6:AJ$38,MATCH($A33,Feb!$A$6:$A$38,0)),0)+IFERROR(INDEX(Mar!AJ$6:AJ$38,MATCH($A33,Mar!$A$6:$A$38,0)),0)+IFERROR(INDEX(Apr!AJ$6:AJ$38,MATCH($A33,Apr!$A$6:$A$38,0)),0)+IFERROR(INDEX(May!AJ$6:AJ$38,MATCH($A33,May!$A$6:$A$38,0)),0)+IFERROR(INDEX(Jun!AJ$6:AJ$38,MATCH($A33,Jun!$A$6:$A$38,0)),0)+IFERROR(INDEX(Jul!AJ$6:AJ$38,MATCH($A33,Jul!$A$6:$A$38,0)),0)</f>
        <v>0</v>
      </c>
      <c r="F33" s="58">
        <f>IFERROR(INDEX(Aug!AK$6:AK$38,MATCH($A33,Aug!$A$6:$A$38,0)),0)+IFERROR(INDEX(Sep!AK$6:AK$38,MATCH($A33,Sep!$A$6:$A$38,0)),0)+IFERROR(INDEX(Oct!AK$6:AK$38,MATCH($A33,Oct!$A$6:$A$38,0)),0)+IFERROR(INDEX(Nov!AK$6:AK$38,MATCH($A33,Nov!$A$6:$A$38,0)),0)+IFERROR(INDEX(Dec!AK$6:AK$38,MATCH($A33,Dec!$A$6:$A$38,0)),0)+IFERROR(INDEX(Jan!AK$6:AK$38,MATCH($A33,Jan!$A$6:$A$38,0)),0)+IFERROR(INDEX(Feb!AK$6:AK$38,MATCH($A33,Feb!$A$6:$A$38,0)),0)+IFERROR(INDEX(Mar!AK$6:AK$38,MATCH($A33,Mar!$A$6:$A$38,0)),0)+IFERROR(INDEX(Apr!AK$6:AK$38,MATCH($A33,Apr!$A$6:$A$38,0)),0)+IFERROR(INDEX(May!AK$6:AK$38,MATCH($A33,May!$A$6:$A$38,0)),0)+IFERROR(INDEX(Jun!AK$6:AK$38,MATCH($A33,Jun!$A$6:$A$38,0)),0)+IFERROR(INDEX(Jul!AK$6:AK$38,MATCH($A33,Jul!$A$6:$A$38,0)),0)</f>
        <v>0</v>
      </c>
      <c r="G33" s="58">
        <f>IFERROR(INDEX(Aug!AL$6:AL$38,MATCH($A33,Aug!$A$6:$A$38,0)),0)+IFERROR(INDEX(Sep!AL$6:AL$38,MATCH($A33,Sep!$A$6:$A$38,0)),0)+IFERROR(INDEX(Oct!AL$6:AL$38,MATCH($A33,Oct!$A$6:$A$38,0)),0)+IFERROR(INDEX(Nov!AL$6:AL$38,MATCH($A33,Nov!$A$6:$A$38,0)),0)+IFERROR(INDEX(Dec!AL$6:AL$38,MATCH($A33,Dec!$A$6:$A$38,0)),0)+IFERROR(INDEX(Jan!AL$6:AL$38,MATCH($A33,Jan!$A$6:$A$38,0)),0)+IFERROR(INDEX(Feb!AL$6:AL$38,MATCH($A33,Feb!$A$6:$A$38,0)),0)+IFERROR(INDEX(Mar!AL$6:AL$38,MATCH($A33,Mar!$A$6:$A$38,0)),0)+IFERROR(INDEX(Apr!AL$6:AL$38,MATCH($A33,Apr!$A$6:$A$38,0)),0)+IFERROR(INDEX(May!AL$6:AL$38,MATCH($A33,May!$A$6:$A$38,0)),0)+IFERROR(INDEX(Jun!AL$6:AL$38,MATCH($A33,Jun!$A$6:$A$38,0)),0)+IFERROR(INDEX(Jul!AL$6:AL$38,MATCH($A33,Jul!$A$6:$A$38,0)),0)</f>
        <v>0</v>
      </c>
      <c r="H33" s="58">
        <f>IFERROR(INDEX(Aug!AM$6:AM$38,MATCH($A33,Aug!$A$6:$A$38,0)),0)+IFERROR(INDEX(Sep!AM$6:AM$38,MATCH($A33,Sep!$A$6:$A$38,0)),0)+IFERROR(INDEX(Oct!AM$6:AM$38,MATCH($A33,Oct!$A$6:$A$38,0)),0)+IFERROR(INDEX(Nov!AM$6:AM$38,MATCH($A33,Nov!$A$6:$A$38,0)),0)+IFERROR(INDEX(Dec!AM$6:AM$38,MATCH($A33,Dec!$A$6:$A$38,0)),0)+IFERROR(INDEX(Jan!AM$6:AM$38,MATCH($A33,Jan!$A$6:$A$38,0)),0)+IFERROR(INDEX(Feb!AM$6:AM$38,MATCH($A33,Feb!$A$6:$A$38,0)),0)+IFERROR(INDEX(Mar!AM$6:AM$38,MATCH($A33,Mar!$A$6:$A$38,0)),0)+IFERROR(INDEX(Apr!AM$6:AM$38,MATCH($A33,Apr!$A$6:$A$38,0)),0)+IFERROR(INDEX(May!AM$6:AM$38,MATCH($A33,May!$A$6:$A$38,0)),0)+IFERROR(INDEX(Jun!AM$6:AM$38,MATCH($A33,Jun!$A$6:$A$38,0)),0)+IFERROR(INDEX(Jul!AM$6:AM$38,MATCH($A33,Jul!$A$6:$A$38,0)),0)</f>
        <v>0</v>
      </c>
      <c r="I33" s="65">
        <f t="shared" si="0"/>
        <v>0</v>
      </c>
      <c r="J33" s="17"/>
    </row>
    <row r="34" spans="1:11" ht="18" customHeight="1" x14ac:dyDescent="0.2">
      <c r="A34" s="47">
        <v>26</v>
      </c>
      <c r="B34" s="48"/>
      <c r="C34" s="57">
        <f>IFERROR(INDEX(Aug!AH$6:AH$38,MATCH($A34,Aug!$A$6:$A$38,0)),0)+IFERROR(INDEX(Sep!AH$6:AH$38,MATCH($A34,Sep!$A$6:$A$38,0)),0)+IFERROR(INDEX(Oct!AH$6:AH$38,MATCH($A34,Oct!$A$6:$A$38,0)),0)+IFERROR(INDEX(Nov!AH$6:AH$38,MATCH($A34,Nov!$A$6:$A$38,0)),0)+IFERROR(INDEX(Dec!AH$6:AH$38,MATCH($A34,Dec!$A$6:$A$38,0)),0)+IFERROR(INDEX(Jan!AH$6:AH$38,MATCH($A34,Jan!$A$6:$A$38,0)),0)+IFERROR(INDEX(Feb!AH$6:AH$38,MATCH($A34,Feb!$A$6:$A$38,0)),0)+IFERROR(INDEX(Mar!AH$6:AH$38,MATCH($A34,Mar!$A$6:$A$38,0)),0)+IFERROR(INDEX(Apr!AH$6:AH$38,MATCH($A34,Apr!$A$6:$A$38,0)),0)+IFERROR(INDEX(May!AH$6:AH$38,MATCH($A34,May!$A$6:$A$38,0)),0)+IFERROR(INDEX(Jun!AH$6:AH$38,MATCH($A34,Jun!$A$6:$A$38,0)),0)+IFERROR(INDEX(Jul!AH$6:AH$38,MATCH($A34,Jul!$A$6:$A$38,0)),0)</f>
        <v>0</v>
      </c>
      <c r="D34" s="58">
        <f>IFERROR(INDEX(Aug!AI$6:AI$38,MATCH($A34,Aug!$A$6:$A$38,0)),0)+IFERROR(INDEX(Sep!AI$6:AI$38,MATCH($A34,Sep!$A$6:$A$38,0)),0)+IFERROR(INDEX(Oct!AI$6:AI$38,MATCH($A34,Oct!$A$6:$A$38,0)),0)+IFERROR(INDEX(Nov!AI$6:AI$38,MATCH($A34,Nov!$A$6:$A$38,0)),0)+IFERROR(INDEX(Dec!AI$6:AI$38,MATCH($A34,Dec!$A$6:$A$38,0)),0)+IFERROR(INDEX(Jan!AI$6:AI$38,MATCH($A34,Jan!$A$6:$A$38,0)),0)+IFERROR(INDEX(Feb!AI$6:AI$38,MATCH($A34,Feb!$A$6:$A$38,0)),0)+IFERROR(INDEX(Mar!AI$6:AI$38,MATCH($A34,Mar!$A$6:$A$38,0)),0)+IFERROR(INDEX(Apr!AI$6:AI$38,MATCH($A34,Apr!$A$6:$A$38,0)),0)+IFERROR(INDEX(May!AI$6:AI$38,MATCH($A34,May!$A$6:$A$38,0)),0)+IFERROR(INDEX(Jun!AI$6:AI$38,MATCH($A34,Jun!$A$6:$A$38,0)),0)+IFERROR(INDEX(Jul!AI$6:AI$38,MATCH($A34,Jul!$A$6:$A$38,0)),0)</f>
        <v>0</v>
      </c>
      <c r="E34" s="58">
        <f>IFERROR(INDEX(Aug!AJ$6:AJ$38,MATCH($A34,Aug!$A$6:$A$38,0)),0)+IFERROR(INDEX(Sep!AJ$6:AJ$38,MATCH($A34,Sep!$A$6:$A$38,0)),0)+IFERROR(INDEX(Oct!AJ$6:AJ$38,MATCH($A34,Oct!$A$6:$A$38,0)),0)+IFERROR(INDEX(Nov!AJ$6:AJ$38,MATCH($A34,Nov!$A$6:$A$38,0)),0)+IFERROR(INDEX(Dec!AJ$6:AJ$38,MATCH($A34,Dec!$A$6:$A$38,0)),0)+IFERROR(INDEX(Jan!AJ$6:AJ$38,MATCH($A34,Jan!$A$6:$A$38,0)),0)+IFERROR(INDEX(Feb!AJ$6:AJ$38,MATCH($A34,Feb!$A$6:$A$38,0)),0)+IFERROR(INDEX(Mar!AJ$6:AJ$38,MATCH($A34,Mar!$A$6:$A$38,0)),0)+IFERROR(INDEX(Apr!AJ$6:AJ$38,MATCH($A34,Apr!$A$6:$A$38,0)),0)+IFERROR(INDEX(May!AJ$6:AJ$38,MATCH($A34,May!$A$6:$A$38,0)),0)+IFERROR(INDEX(Jun!AJ$6:AJ$38,MATCH($A34,Jun!$A$6:$A$38,0)),0)+IFERROR(INDEX(Jul!AJ$6:AJ$38,MATCH($A34,Jul!$A$6:$A$38,0)),0)</f>
        <v>0</v>
      </c>
      <c r="F34" s="58">
        <f>IFERROR(INDEX(Aug!AK$6:AK$38,MATCH($A34,Aug!$A$6:$A$38,0)),0)+IFERROR(INDEX(Sep!AK$6:AK$38,MATCH($A34,Sep!$A$6:$A$38,0)),0)+IFERROR(INDEX(Oct!AK$6:AK$38,MATCH($A34,Oct!$A$6:$A$38,0)),0)+IFERROR(INDEX(Nov!AK$6:AK$38,MATCH($A34,Nov!$A$6:$A$38,0)),0)+IFERROR(INDEX(Dec!AK$6:AK$38,MATCH($A34,Dec!$A$6:$A$38,0)),0)+IFERROR(INDEX(Jan!AK$6:AK$38,MATCH($A34,Jan!$A$6:$A$38,0)),0)+IFERROR(INDEX(Feb!AK$6:AK$38,MATCH($A34,Feb!$A$6:$A$38,0)),0)+IFERROR(INDEX(Mar!AK$6:AK$38,MATCH($A34,Mar!$A$6:$A$38,0)),0)+IFERROR(INDEX(Apr!AK$6:AK$38,MATCH($A34,Apr!$A$6:$A$38,0)),0)+IFERROR(INDEX(May!AK$6:AK$38,MATCH($A34,May!$A$6:$A$38,0)),0)+IFERROR(INDEX(Jun!AK$6:AK$38,MATCH($A34,Jun!$A$6:$A$38,0)),0)+IFERROR(INDEX(Jul!AK$6:AK$38,MATCH($A34,Jul!$A$6:$A$38,0)),0)</f>
        <v>0</v>
      </c>
      <c r="G34" s="58">
        <f>IFERROR(INDEX(Aug!AL$6:AL$38,MATCH($A34,Aug!$A$6:$A$38,0)),0)+IFERROR(INDEX(Sep!AL$6:AL$38,MATCH($A34,Sep!$A$6:$A$38,0)),0)+IFERROR(INDEX(Oct!AL$6:AL$38,MATCH($A34,Oct!$A$6:$A$38,0)),0)+IFERROR(INDEX(Nov!AL$6:AL$38,MATCH($A34,Nov!$A$6:$A$38,0)),0)+IFERROR(INDEX(Dec!AL$6:AL$38,MATCH($A34,Dec!$A$6:$A$38,0)),0)+IFERROR(INDEX(Jan!AL$6:AL$38,MATCH($A34,Jan!$A$6:$A$38,0)),0)+IFERROR(INDEX(Feb!AL$6:AL$38,MATCH($A34,Feb!$A$6:$A$38,0)),0)+IFERROR(INDEX(Mar!AL$6:AL$38,MATCH($A34,Mar!$A$6:$A$38,0)),0)+IFERROR(INDEX(Apr!AL$6:AL$38,MATCH($A34,Apr!$A$6:$A$38,0)),0)+IFERROR(INDEX(May!AL$6:AL$38,MATCH($A34,May!$A$6:$A$38,0)),0)+IFERROR(INDEX(Jun!AL$6:AL$38,MATCH($A34,Jun!$A$6:$A$38,0)),0)+IFERROR(INDEX(Jul!AL$6:AL$38,MATCH($A34,Jul!$A$6:$A$38,0)),0)</f>
        <v>0</v>
      </c>
      <c r="H34" s="58">
        <f>IFERROR(INDEX(Aug!AM$6:AM$38,MATCH($A34,Aug!$A$6:$A$38,0)),0)+IFERROR(INDEX(Sep!AM$6:AM$38,MATCH($A34,Sep!$A$6:$A$38,0)),0)+IFERROR(INDEX(Oct!AM$6:AM$38,MATCH($A34,Oct!$A$6:$A$38,0)),0)+IFERROR(INDEX(Nov!AM$6:AM$38,MATCH($A34,Nov!$A$6:$A$38,0)),0)+IFERROR(INDEX(Dec!AM$6:AM$38,MATCH($A34,Dec!$A$6:$A$38,0)),0)+IFERROR(INDEX(Jan!AM$6:AM$38,MATCH($A34,Jan!$A$6:$A$38,0)),0)+IFERROR(INDEX(Feb!AM$6:AM$38,MATCH($A34,Feb!$A$6:$A$38,0)),0)+IFERROR(INDEX(Mar!AM$6:AM$38,MATCH($A34,Mar!$A$6:$A$38,0)),0)+IFERROR(INDEX(Apr!AM$6:AM$38,MATCH($A34,Apr!$A$6:$A$38,0)),0)+IFERROR(INDEX(May!AM$6:AM$38,MATCH($A34,May!$A$6:$A$38,0)),0)+IFERROR(INDEX(Jun!AM$6:AM$38,MATCH($A34,Jun!$A$6:$A$38,0)),0)+IFERROR(INDEX(Jul!AM$6:AM$38,MATCH($A34,Jul!$A$6:$A$38,0)),0)</f>
        <v>0</v>
      </c>
      <c r="I34" s="65">
        <f t="shared" si="0"/>
        <v>0</v>
      </c>
      <c r="J34" s="17"/>
    </row>
    <row r="35" spans="1:11" ht="18" customHeight="1" x14ac:dyDescent="0.2">
      <c r="A35" s="47">
        <v>27</v>
      </c>
      <c r="B35" s="48"/>
      <c r="C35" s="57">
        <f>IFERROR(INDEX(Aug!AH$6:AH$38,MATCH($A35,Aug!$A$6:$A$38,0)),0)+IFERROR(INDEX(Sep!AH$6:AH$38,MATCH($A35,Sep!$A$6:$A$38,0)),0)+IFERROR(INDEX(Oct!AH$6:AH$38,MATCH($A35,Oct!$A$6:$A$38,0)),0)+IFERROR(INDEX(Nov!AH$6:AH$38,MATCH($A35,Nov!$A$6:$A$38,0)),0)+IFERROR(INDEX(Dec!AH$6:AH$38,MATCH($A35,Dec!$A$6:$A$38,0)),0)+IFERROR(INDEX(Jan!AH$6:AH$38,MATCH($A35,Jan!$A$6:$A$38,0)),0)+IFERROR(INDEX(Feb!AH$6:AH$38,MATCH($A35,Feb!$A$6:$A$38,0)),0)+IFERROR(INDEX(Mar!AH$6:AH$38,MATCH($A35,Mar!$A$6:$A$38,0)),0)+IFERROR(INDEX(Apr!AH$6:AH$38,MATCH($A35,Apr!$A$6:$A$38,0)),0)+IFERROR(INDEX(May!AH$6:AH$38,MATCH($A35,May!$A$6:$A$38,0)),0)+IFERROR(INDEX(Jun!AH$6:AH$38,MATCH($A35,Jun!$A$6:$A$38,0)),0)+IFERROR(INDEX(Jul!AH$6:AH$38,MATCH($A35,Jul!$A$6:$A$38,0)),0)</f>
        <v>0</v>
      </c>
      <c r="D35" s="58">
        <f>IFERROR(INDEX(Aug!AI$6:AI$38,MATCH($A35,Aug!$A$6:$A$38,0)),0)+IFERROR(INDEX(Sep!AI$6:AI$38,MATCH($A35,Sep!$A$6:$A$38,0)),0)+IFERROR(INDEX(Oct!AI$6:AI$38,MATCH($A35,Oct!$A$6:$A$38,0)),0)+IFERROR(INDEX(Nov!AI$6:AI$38,MATCH($A35,Nov!$A$6:$A$38,0)),0)+IFERROR(INDEX(Dec!AI$6:AI$38,MATCH($A35,Dec!$A$6:$A$38,0)),0)+IFERROR(INDEX(Jan!AI$6:AI$38,MATCH($A35,Jan!$A$6:$A$38,0)),0)+IFERROR(INDEX(Feb!AI$6:AI$38,MATCH($A35,Feb!$A$6:$A$38,0)),0)+IFERROR(INDEX(Mar!AI$6:AI$38,MATCH($A35,Mar!$A$6:$A$38,0)),0)+IFERROR(INDEX(Apr!AI$6:AI$38,MATCH($A35,Apr!$A$6:$A$38,0)),0)+IFERROR(INDEX(May!AI$6:AI$38,MATCH($A35,May!$A$6:$A$38,0)),0)+IFERROR(INDEX(Jun!AI$6:AI$38,MATCH($A35,Jun!$A$6:$A$38,0)),0)+IFERROR(INDEX(Jul!AI$6:AI$38,MATCH($A35,Jul!$A$6:$A$38,0)),0)</f>
        <v>0</v>
      </c>
      <c r="E35" s="58">
        <f>IFERROR(INDEX(Aug!AJ$6:AJ$38,MATCH($A35,Aug!$A$6:$A$38,0)),0)+IFERROR(INDEX(Sep!AJ$6:AJ$38,MATCH($A35,Sep!$A$6:$A$38,0)),0)+IFERROR(INDEX(Oct!AJ$6:AJ$38,MATCH($A35,Oct!$A$6:$A$38,0)),0)+IFERROR(INDEX(Nov!AJ$6:AJ$38,MATCH($A35,Nov!$A$6:$A$38,0)),0)+IFERROR(INDEX(Dec!AJ$6:AJ$38,MATCH($A35,Dec!$A$6:$A$38,0)),0)+IFERROR(INDEX(Jan!AJ$6:AJ$38,MATCH($A35,Jan!$A$6:$A$38,0)),0)+IFERROR(INDEX(Feb!AJ$6:AJ$38,MATCH($A35,Feb!$A$6:$A$38,0)),0)+IFERROR(INDEX(Mar!AJ$6:AJ$38,MATCH($A35,Mar!$A$6:$A$38,0)),0)+IFERROR(INDEX(Apr!AJ$6:AJ$38,MATCH($A35,Apr!$A$6:$A$38,0)),0)+IFERROR(INDEX(May!AJ$6:AJ$38,MATCH($A35,May!$A$6:$A$38,0)),0)+IFERROR(INDEX(Jun!AJ$6:AJ$38,MATCH($A35,Jun!$A$6:$A$38,0)),0)+IFERROR(INDEX(Jul!AJ$6:AJ$38,MATCH($A35,Jul!$A$6:$A$38,0)),0)</f>
        <v>0</v>
      </c>
      <c r="F35" s="58">
        <f>IFERROR(INDEX(Aug!AK$6:AK$38,MATCH($A35,Aug!$A$6:$A$38,0)),0)+IFERROR(INDEX(Sep!AK$6:AK$38,MATCH($A35,Sep!$A$6:$A$38,0)),0)+IFERROR(INDEX(Oct!AK$6:AK$38,MATCH($A35,Oct!$A$6:$A$38,0)),0)+IFERROR(INDEX(Nov!AK$6:AK$38,MATCH($A35,Nov!$A$6:$A$38,0)),0)+IFERROR(INDEX(Dec!AK$6:AK$38,MATCH($A35,Dec!$A$6:$A$38,0)),0)+IFERROR(INDEX(Jan!AK$6:AK$38,MATCH($A35,Jan!$A$6:$A$38,0)),0)+IFERROR(INDEX(Feb!AK$6:AK$38,MATCH($A35,Feb!$A$6:$A$38,0)),0)+IFERROR(INDEX(Mar!AK$6:AK$38,MATCH($A35,Mar!$A$6:$A$38,0)),0)+IFERROR(INDEX(Apr!AK$6:AK$38,MATCH($A35,Apr!$A$6:$A$38,0)),0)+IFERROR(INDEX(May!AK$6:AK$38,MATCH($A35,May!$A$6:$A$38,0)),0)+IFERROR(INDEX(Jun!AK$6:AK$38,MATCH($A35,Jun!$A$6:$A$38,0)),0)+IFERROR(INDEX(Jul!AK$6:AK$38,MATCH($A35,Jul!$A$6:$A$38,0)),0)</f>
        <v>0</v>
      </c>
      <c r="G35" s="58">
        <f>IFERROR(INDEX(Aug!AL$6:AL$38,MATCH($A35,Aug!$A$6:$A$38,0)),0)+IFERROR(INDEX(Sep!AL$6:AL$38,MATCH($A35,Sep!$A$6:$A$38,0)),0)+IFERROR(INDEX(Oct!AL$6:AL$38,MATCH($A35,Oct!$A$6:$A$38,0)),0)+IFERROR(INDEX(Nov!AL$6:AL$38,MATCH($A35,Nov!$A$6:$A$38,0)),0)+IFERROR(INDEX(Dec!AL$6:AL$38,MATCH($A35,Dec!$A$6:$A$38,0)),0)+IFERROR(INDEX(Jan!AL$6:AL$38,MATCH($A35,Jan!$A$6:$A$38,0)),0)+IFERROR(INDEX(Feb!AL$6:AL$38,MATCH($A35,Feb!$A$6:$A$38,0)),0)+IFERROR(INDEX(Mar!AL$6:AL$38,MATCH($A35,Mar!$A$6:$A$38,0)),0)+IFERROR(INDEX(Apr!AL$6:AL$38,MATCH($A35,Apr!$A$6:$A$38,0)),0)+IFERROR(INDEX(May!AL$6:AL$38,MATCH($A35,May!$A$6:$A$38,0)),0)+IFERROR(INDEX(Jun!AL$6:AL$38,MATCH($A35,Jun!$A$6:$A$38,0)),0)+IFERROR(INDEX(Jul!AL$6:AL$38,MATCH($A35,Jul!$A$6:$A$38,0)),0)</f>
        <v>0</v>
      </c>
      <c r="H35" s="58">
        <f>IFERROR(INDEX(Aug!AM$6:AM$38,MATCH($A35,Aug!$A$6:$A$38,0)),0)+IFERROR(INDEX(Sep!AM$6:AM$38,MATCH($A35,Sep!$A$6:$A$38,0)),0)+IFERROR(INDEX(Oct!AM$6:AM$38,MATCH($A35,Oct!$A$6:$A$38,0)),0)+IFERROR(INDEX(Nov!AM$6:AM$38,MATCH($A35,Nov!$A$6:$A$38,0)),0)+IFERROR(INDEX(Dec!AM$6:AM$38,MATCH($A35,Dec!$A$6:$A$38,0)),0)+IFERROR(INDEX(Jan!AM$6:AM$38,MATCH($A35,Jan!$A$6:$A$38,0)),0)+IFERROR(INDEX(Feb!AM$6:AM$38,MATCH($A35,Feb!$A$6:$A$38,0)),0)+IFERROR(INDEX(Mar!AM$6:AM$38,MATCH($A35,Mar!$A$6:$A$38,0)),0)+IFERROR(INDEX(Apr!AM$6:AM$38,MATCH($A35,Apr!$A$6:$A$38,0)),0)+IFERROR(INDEX(May!AM$6:AM$38,MATCH($A35,May!$A$6:$A$38,0)),0)+IFERROR(INDEX(Jun!AM$6:AM$38,MATCH($A35,Jun!$A$6:$A$38,0)),0)+IFERROR(INDEX(Jul!AM$6:AM$38,MATCH($A35,Jul!$A$6:$A$38,0)),0)</f>
        <v>0</v>
      </c>
      <c r="I35" s="65">
        <f t="shared" si="0"/>
        <v>0</v>
      </c>
      <c r="J35" s="17"/>
    </row>
    <row r="36" spans="1:11" ht="18" customHeight="1" x14ac:dyDescent="0.2">
      <c r="A36" s="47">
        <v>28</v>
      </c>
      <c r="B36" s="48"/>
      <c r="C36" s="57">
        <f>IFERROR(INDEX(Aug!AH$6:AH$38,MATCH($A36,Aug!$A$6:$A$38,0)),0)+IFERROR(INDEX(Sep!AH$6:AH$38,MATCH($A36,Sep!$A$6:$A$38,0)),0)+IFERROR(INDEX(Oct!AH$6:AH$38,MATCH($A36,Oct!$A$6:$A$38,0)),0)+IFERROR(INDEX(Nov!AH$6:AH$38,MATCH($A36,Nov!$A$6:$A$38,0)),0)+IFERROR(INDEX(Dec!AH$6:AH$38,MATCH($A36,Dec!$A$6:$A$38,0)),0)+IFERROR(INDEX(Jan!AH$6:AH$38,MATCH($A36,Jan!$A$6:$A$38,0)),0)+IFERROR(INDEX(Feb!AH$6:AH$38,MATCH($A36,Feb!$A$6:$A$38,0)),0)+IFERROR(INDEX(Mar!AH$6:AH$38,MATCH($A36,Mar!$A$6:$A$38,0)),0)+IFERROR(INDEX(Apr!AH$6:AH$38,MATCH($A36,Apr!$A$6:$A$38,0)),0)+IFERROR(INDEX(May!AH$6:AH$38,MATCH($A36,May!$A$6:$A$38,0)),0)+IFERROR(INDEX(Jun!AH$6:AH$38,MATCH($A36,Jun!$A$6:$A$38,0)),0)+IFERROR(INDEX(Jul!AH$6:AH$38,MATCH($A36,Jul!$A$6:$A$38,0)),0)</f>
        <v>0</v>
      </c>
      <c r="D36" s="58">
        <f>IFERROR(INDEX(Aug!AI$6:AI$38,MATCH($A36,Aug!$A$6:$A$38,0)),0)+IFERROR(INDEX(Sep!AI$6:AI$38,MATCH($A36,Sep!$A$6:$A$38,0)),0)+IFERROR(INDEX(Oct!AI$6:AI$38,MATCH($A36,Oct!$A$6:$A$38,0)),0)+IFERROR(INDEX(Nov!AI$6:AI$38,MATCH($A36,Nov!$A$6:$A$38,0)),0)+IFERROR(INDEX(Dec!AI$6:AI$38,MATCH($A36,Dec!$A$6:$A$38,0)),0)+IFERROR(INDEX(Jan!AI$6:AI$38,MATCH($A36,Jan!$A$6:$A$38,0)),0)+IFERROR(INDEX(Feb!AI$6:AI$38,MATCH($A36,Feb!$A$6:$A$38,0)),0)+IFERROR(INDEX(Mar!AI$6:AI$38,MATCH($A36,Mar!$A$6:$A$38,0)),0)+IFERROR(INDEX(Apr!AI$6:AI$38,MATCH($A36,Apr!$A$6:$A$38,0)),0)+IFERROR(INDEX(May!AI$6:AI$38,MATCH($A36,May!$A$6:$A$38,0)),0)+IFERROR(INDEX(Jun!AI$6:AI$38,MATCH($A36,Jun!$A$6:$A$38,0)),0)+IFERROR(INDEX(Jul!AI$6:AI$38,MATCH($A36,Jul!$A$6:$A$38,0)),0)</f>
        <v>0</v>
      </c>
      <c r="E36" s="58">
        <f>IFERROR(INDEX(Aug!AJ$6:AJ$38,MATCH($A36,Aug!$A$6:$A$38,0)),0)+IFERROR(INDEX(Sep!AJ$6:AJ$38,MATCH($A36,Sep!$A$6:$A$38,0)),0)+IFERROR(INDEX(Oct!AJ$6:AJ$38,MATCH($A36,Oct!$A$6:$A$38,0)),0)+IFERROR(INDEX(Nov!AJ$6:AJ$38,MATCH($A36,Nov!$A$6:$A$38,0)),0)+IFERROR(INDEX(Dec!AJ$6:AJ$38,MATCH($A36,Dec!$A$6:$A$38,0)),0)+IFERROR(INDEX(Jan!AJ$6:AJ$38,MATCH($A36,Jan!$A$6:$A$38,0)),0)+IFERROR(INDEX(Feb!AJ$6:AJ$38,MATCH($A36,Feb!$A$6:$A$38,0)),0)+IFERROR(INDEX(Mar!AJ$6:AJ$38,MATCH($A36,Mar!$A$6:$A$38,0)),0)+IFERROR(INDEX(Apr!AJ$6:AJ$38,MATCH($A36,Apr!$A$6:$A$38,0)),0)+IFERROR(INDEX(May!AJ$6:AJ$38,MATCH($A36,May!$A$6:$A$38,0)),0)+IFERROR(INDEX(Jun!AJ$6:AJ$38,MATCH($A36,Jun!$A$6:$A$38,0)),0)+IFERROR(INDEX(Jul!AJ$6:AJ$38,MATCH($A36,Jul!$A$6:$A$38,0)),0)</f>
        <v>0</v>
      </c>
      <c r="F36" s="58">
        <f>IFERROR(INDEX(Aug!AK$6:AK$38,MATCH($A36,Aug!$A$6:$A$38,0)),0)+IFERROR(INDEX(Sep!AK$6:AK$38,MATCH($A36,Sep!$A$6:$A$38,0)),0)+IFERROR(INDEX(Oct!AK$6:AK$38,MATCH($A36,Oct!$A$6:$A$38,0)),0)+IFERROR(INDEX(Nov!AK$6:AK$38,MATCH($A36,Nov!$A$6:$A$38,0)),0)+IFERROR(INDEX(Dec!AK$6:AK$38,MATCH($A36,Dec!$A$6:$A$38,0)),0)+IFERROR(INDEX(Jan!AK$6:AK$38,MATCH($A36,Jan!$A$6:$A$38,0)),0)+IFERROR(INDEX(Feb!AK$6:AK$38,MATCH($A36,Feb!$A$6:$A$38,0)),0)+IFERROR(INDEX(Mar!AK$6:AK$38,MATCH($A36,Mar!$A$6:$A$38,0)),0)+IFERROR(INDEX(Apr!AK$6:AK$38,MATCH($A36,Apr!$A$6:$A$38,0)),0)+IFERROR(INDEX(May!AK$6:AK$38,MATCH($A36,May!$A$6:$A$38,0)),0)+IFERROR(INDEX(Jun!AK$6:AK$38,MATCH($A36,Jun!$A$6:$A$38,0)),0)+IFERROR(INDEX(Jul!AK$6:AK$38,MATCH($A36,Jul!$A$6:$A$38,0)),0)</f>
        <v>0</v>
      </c>
      <c r="G36" s="58">
        <f>IFERROR(INDEX(Aug!AL$6:AL$38,MATCH($A36,Aug!$A$6:$A$38,0)),0)+IFERROR(INDEX(Sep!AL$6:AL$38,MATCH($A36,Sep!$A$6:$A$38,0)),0)+IFERROR(INDEX(Oct!AL$6:AL$38,MATCH($A36,Oct!$A$6:$A$38,0)),0)+IFERROR(INDEX(Nov!AL$6:AL$38,MATCH($A36,Nov!$A$6:$A$38,0)),0)+IFERROR(INDEX(Dec!AL$6:AL$38,MATCH($A36,Dec!$A$6:$A$38,0)),0)+IFERROR(INDEX(Jan!AL$6:AL$38,MATCH($A36,Jan!$A$6:$A$38,0)),0)+IFERROR(INDEX(Feb!AL$6:AL$38,MATCH($A36,Feb!$A$6:$A$38,0)),0)+IFERROR(INDEX(Mar!AL$6:AL$38,MATCH($A36,Mar!$A$6:$A$38,0)),0)+IFERROR(INDEX(Apr!AL$6:AL$38,MATCH($A36,Apr!$A$6:$A$38,0)),0)+IFERROR(INDEX(May!AL$6:AL$38,MATCH($A36,May!$A$6:$A$38,0)),0)+IFERROR(INDEX(Jun!AL$6:AL$38,MATCH($A36,Jun!$A$6:$A$38,0)),0)+IFERROR(INDEX(Jul!AL$6:AL$38,MATCH($A36,Jul!$A$6:$A$38,0)),0)</f>
        <v>0</v>
      </c>
      <c r="H36" s="58">
        <f>IFERROR(INDEX(Aug!AM$6:AM$38,MATCH($A36,Aug!$A$6:$A$38,0)),0)+IFERROR(INDEX(Sep!AM$6:AM$38,MATCH($A36,Sep!$A$6:$A$38,0)),0)+IFERROR(INDEX(Oct!AM$6:AM$38,MATCH($A36,Oct!$A$6:$A$38,0)),0)+IFERROR(INDEX(Nov!AM$6:AM$38,MATCH($A36,Nov!$A$6:$A$38,0)),0)+IFERROR(INDEX(Dec!AM$6:AM$38,MATCH($A36,Dec!$A$6:$A$38,0)),0)+IFERROR(INDEX(Jan!AM$6:AM$38,MATCH($A36,Jan!$A$6:$A$38,0)),0)+IFERROR(INDEX(Feb!AM$6:AM$38,MATCH($A36,Feb!$A$6:$A$38,0)),0)+IFERROR(INDEX(Mar!AM$6:AM$38,MATCH($A36,Mar!$A$6:$A$38,0)),0)+IFERROR(INDEX(Apr!AM$6:AM$38,MATCH($A36,Apr!$A$6:$A$38,0)),0)+IFERROR(INDEX(May!AM$6:AM$38,MATCH($A36,May!$A$6:$A$38,0)),0)+IFERROR(INDEX(Jun!AM$6:AM$38,MATCH($A36,Jun!$A$6:$A$38,0)),0)+IFERROR(INDEX(Jul!AM$6:AM$38,MATCH($A36,Jul!$A$6:$A$38,0)),0)</f>
        <v>0</v>
      </c>
      <c r="I36" s="65">
        <f t="shared" si="0"/>
        <v>0</v>
      </c>
      <c r="J36" s="17"/>
    </row>
    <row r="37" spans="1:11" ht="18" customHeight="1" x14ac:dyDescent="0.2">
      <c r="A37" s="47">
        <v>29</v>
      </c>
      <c r="B37" s="48"/>
      <c r="C37" s="57">
        <f>IFERROR(INDEX(Aug!AH$6:AH$38,MATCH($A37,Aug!$A$6:$A$38,0)),0)+IFERROR(INDEX(Sep!AH$6:AH$38,MATCH($A37,Sep!$A$6:$A$38,0)),0)+IFERROR(INDEX(Oct!AH$6:AH$38,MATCH($A37,Oct!$A$6:$A$38,0)),0)+IFERROR(INDEX(Nov!AH$6:AH$38,MATCH($A37,Nov!$A$6:$A$38,0)),0)+IFERROR(INDEX(Dec!AH$6:AH$38,MATCH($A37,Dec!$A$6:$A$38,0)),0)+IFERROR(INDEX(Jan!AH$6:AH$38,MATCH($A37,Jan!$A$6:$A$38,0)),0)+IFERROR(INDEX(Feb!AH$6:AH$38,MATCH($A37,Feb!$A$6:$A$38,0)),0)+IFERROR(INDEX(Mar!AH$6:AH$38,MATCH($A37,Mar!$A$6:$A$38,0)),0)+IFERROR(INDEX(Apr!AH$6:AH$38,MATCH($A37,Apr!$A$6:$A$38,0)),0)+IFERROR(INDEX(May!AH$6:AH$38,MATCH($A37,May!$A$6:$A$38,0)),0)+IFERROR(INDEX(Jun!AH$6:AH$38,MATCH($A37,Jun!$A$6:$A$38,0)),0)+IFERROR(INDEX(Jul!AH$6:AH$38,MATCH($A37,Jul!$A$6:$A$38,0)),0)</f>
        <v>0</v>
      </c>
      <c r="D37" s="58">
        <f>IFERROR(INDEX(Aug!AI$6:AI$38,MATCH($A37,Aug!$A$6:$A$38,0)),0)+IFERROR(INDEX(Sep!AI$6:AI$38,MATCH($A37,Sep!$A$6:$A$38,0)),0)+IFERROR(INDEX(Oct!AI$6:AI$38,MATCH($A37,Oct!$A$6:$A$38,0)),0)+IFERROR(INDEX(Nov!AI$6:AI$38,MATCH($A37,Nov!$A$6:$A$38,0)),0)+IFERROR(INDEX(Dec!AI$6:AI$38,MATCH($A37,Dec!$A$6:$A$38,0)),0)+IFERROR(INDEX(Jan!AI$6:AI$38,MATCH($A37,Jan!$A$6:$A$38,0)),0)+IFERROR(INDEX(Feb!AI$6:AI$38,MATCH($A37,Feb!$A$6:$A$38,0)),0)+IFERROR(INDEX(Mar!AI$6:AI$38,MATCH($A37,Mar!$A$6:$A$38,0)),0)+IFERROR(INDEX(Apr!AI$6:AI$38,MATCH($A37,Apr!$A$6:$A$38,0)),0)+IFERROR(INDEX(May!AI$6:AI$38,MATCH($A37,May!$A$6:$A$38,0)),0)+IFERROR(INDEX(Jun!AI$6:AI$38,MATCH($A37,Jun!$A$6:$A$38,0)),0)+IFERROR(INDEX(Jul!AI$6:AI$38,MATCH($A37,Jul!$A$6:$A$38,0)),0)</f>
        <v>0</v>
      </c>
      <c r="E37" s="58">
        <f>IFERROR(INDEX(Aug!AJ$6:AJ$38,MATCH($A37,Aug!$A$6:$A$38,0)),0)+IFERROR(INDEX(Sep!AJ$6:AJ$38,MATCH($A37,Sep!$A$6:$A$38,0)),0)+IFERROR(INDEX(Oct!AJ$6:AJ$38,MATCH($A37,Oct!$A$6:$A$38,0)),0)+IFERROR(INDEX(Nov!AJ$6:AJ$38,MATCH($A37,Nov!$A$6:$A$38,0)),0)+IFERROR(INDEX(Dec!AJ$6:AJ$38,MATCH($A37,Dec!$A$6:$A$38,0)),0)+IFERROR(INDEX(Jan!AJ$6:AJ$38,MATCH($A37,Jan!$A$6:$A$38,0)),0)+IFERROR(INDEX(Feb!AJ$6:AJ$38,MATCH($A37,Feb!$A$6:$A$38,0)),0)+IFERROR(INDEX(Mar!AJ$6:AJ$38,MATCH($A37,Mar!$A$6:$A$38,0)),0)+IFERROR(INDEX(Apr!AJ$6:AJ$38,MATCH($A37,Apr!$A$6:$A$38,0)),0)+IFERROR(INDEX(May!AJ$6:AJ$38,MATCH($A37,May!$A$6:$A$38,0)),0)+IFERROR(INDEX(Jun!AJ$6:AJ$38,MATCH($A37,Jun!$A$6:$A$38,0)),0)+IFERROR(INDEX(Jul!AJ$6:AJ$38,MATCH($A37,Jul!$A$6:$A$38,0)),0)</f>
        <v>0</v>
      </c>
      <c r="F37" s="58">
        <f>IFERROR(INDEX(Aug!AK$6:AK$38,MATCH($A37,Aug!$A$6:$A$38,0)),0)+IFERROR(INDEX(Sep!AK$6:AK$38,MATCH($A37,Sep!$A$6:$A$38,0)),0)+IFERROR(INDEX(Oct!AK$6:AK$38,MATCH($A37,Oct!$A$6:$A$38,0)),0)+IFERROR(INDEX(Nov!AK$6:AK$38,MATCH($A37,Nov!$A$6:$A$38,0)),0)+IFERROR(INDEX(Dec!AK$6:AK$38,MATCH($A37,Dec!$A$6:$A$38,0)),0)+IFERROR(INDEX(Jan!AK$6:AK$38,MATCH($A37,Jan!$A$6:$A$38,0)),0)+IFERROR(INDEX(Feb!AK$6:AK$38,MATCH($A37,Feb!$A$6:$A$38,0)),0)+IFERROR(INDEX(Mar!AK$6:AK$38,MATCH($A37,Mar!$A$6:$A$38,0)),0)+IFERROR(INDEX(Apr!AK$6:AK$38,MATCH($A37,Apr!$A$6:$A$38,0)),0)+IFERROR(INDEX(May!AK$6:AK$38,MATCH($A37,May!$A$6:$A$38,0)),0)+IFERROR(INDEX(Jun!AK$6:AK$38,MATCH($A37,Jun!$A$6:$A$38,0)),0)+IFERROR(INDEX(Jul!AK$6:AK$38,MATCH($A37,Jul!$A$6:$A$38,0)),0)</f>
        <v>0</v>
      </c>
      <c r="G37" s="58">
        <f>IFERROR(INDEX(Aug!AL$6:AL$38,MATCH($A37,Aug!$A$6:$A$38,0)),0)+IFERROR(INDEX(Sep!AL$6:AL$38,MATCH($A37,Sep!$A$6:$A$38,0)),0)+IFERROR(INDEX(Oct!AL$6:AL$38,MATCH($A37,Oct!$A$6:$A$38,0)),0)+IFERROR(INDEX(Nov!AL$6:AL$38,MATCH($A37,Nov!$A$6:$A$38,0)),0)+IFERROR(INDEX(Dec!AL$6:AL$38,MATCH($A37,Dec!$A$6:$A$38,0)),0)+IFERROR(INDEX(Jan!AL$6:AL$38,MATCH($A37,Jan!$A$6:$A$38,0)),0)+IFERROR(INDEX(Feb!AL$6:AL$38,MATCH($A37,Feb!$A$6:$A$38,0)),0)+IFERROR(INDEX(Mar!AL$6:AL$38,MATCH($A37,Mar!$A$6:$A$38,0)),0)+IFERROR(INDEX(Apr!AL$6:AL$38,MATCH($A37,Apr!$A$6:$A$38,0)),0)+IFERROR(INDEX(May!AL$6:AL$38,MATCH($A37,May!$A$6:$A$38,0)),0)+IFERROR(INDEX(Jun!AL$6:AL$38,MATCH($A37,Jun!$A$6:$A$38,0)),0)+IFERROR(INDEX(Jul!AL$6:AL$38,MATCH($A37,Jul!$A$6:$A$38,0)),0)</f>
        <v>0</v>
      </c>
      <c r="H37" s="58">
        <f>IFERROR(INDEX(Aug!AM$6:AM$38,MATCH($A37,Aug!$A$6:$A$38,0)),0)+IFERROR(INDEX(Sep!AM$6:AM$38,MATCH($A37,Sep!$A$6:$A$38,0)),0)+IFERROR(INDEX(Oct!AM$6:AM$38,MATCH($A37,Oct!$A$6:$A$38,0)),0)+IFERROR(INDEX(Nov!AM$6:AM$38,MATCH($A37,Nov!$A$6:$A$38,0)),0)+IFERROR(INDEX(Dec!AM$6:AM$38,MATCH($A37,Dec!$A$6:$A$38,0)),0)+IFERROR(INDEX(Jan!AM$6:AM$38,MATCH($A37,Jan!$A$6:$A$38,0)),0)+IFERROR(INDEX(Feb!AM$6:AM$38,MATCH($A37,Feb!$A$6:$A$38,0)),0)+IFERROR(INDEX(Mar!AM$6:AM$38,MATCH($A37,Mar!$A$6:$A$38,0)),0)+IFERROR(INDEX(Apr!AM$6:AM$38,MATCH($A37,Apr!$A$6:$A$38,0)),0)+IFERROR(INDEX(May!AM$6:AM$38,MATCH($A37,May!$A$6:$A$38,0)),0)+IFERROR(INDEX(Jun!AM$6:AM$38,MATCH($A37,Jun!$A$6:$A$38,0)),0)+IFERROR(INDEX(Jul!AM$6:AM$38,MATCH($A37,Jul!$A$6:$A$38,0)),0)</f>
        <v>0</v>
      </c>
      <c r="I37" s="65">
        <f t="shared" si="0"/>
        <v>0</v>
      </c>
      <c r="J37" s="17"/>
      <c r="K37" s="20"/>
    </row>
    <row r="38" spans="1:11" ht="18" customHeight="1" x14ac:dyDescent="0.2">
      <c r="A38" s="47">
        <v>30</v>
      </c>
      <c r="B38" s="48"/>
      <c r="C38" s="57">
        <f>IFERROR(INDEX(Aug!AH$6:AH$38,MATCH($A38,Aug!$A$6:$A$38,0)),0)+IFERROR(INDEX(Sep!AH$6:AH$38,MATCH($A38,Sep!$A$6:$A$38,0)),0)+IFERROR(INDEX(Oct!AH$6:AH$38,MATCH($A38,Oct!$A$6:$A$38,0)),0)+IFERROR(INDEX(Nov!AH$6:AH$38,MATCH($A38,Nov!$A$6:$A$38,0)),0)+IFERROR(INDEX(Dec!AH$6:AH$38,MATCH($A38,Dec!$A$6:$A$38,0)),0)+IFERROR(INDEX(Jan!AH$6:AH$38,MATCH($A38,Jan!$A$6:$A$38,0)),0)+IFERROR(INDEX(Feb!AH$6:AH$38,MATCH($A38,Feb!$A$6:$A$38,0)),0)+IFERROR(INDEX(Mar!AH$6:AH$38,MATCH($A38,Mar!$A$6:$A$38,0)),0)+IFERROR(INDEX(Apr!AH$6:AH$38,MATCH($A38,Apr!$A$6:$A$38,0)),0)+IFERROR(INDEX(May!AH$6:AH$38,MATCH($A38,May!$A$6:$A$38,0)),0)+IFERROR(INDEX(Jun!AH$6:AH$38,MATCH($A38,Jun!$A$6:$A$38,0)),0)+IFERROR(INDEX(Jul!AH$6:AH$38,MATCH($A38,Jul!$A$6:$A$38,0)),0)</f>
        <v>0</v>
      </c>
      <c r="D38" s="58">
        <f>IFERROR(INDEX(Aug!AI$6:AI$38,MATCH($A38,Aug!$A$6:$A$38,0)),0)+IFERROR(INDEX(Sep!AI$6:AI$38,MATCH($A38,Sep!$A$6:$A$38,0)),0)+IFERROR(INDEX(Oct!AI$6:AI$38,MATCH($A38,Oct!$A$6:$A$38,0)),0)+IFERROR(INDEX(Nov!AI$6:AI$38,MATCH($A38,Nov!$A$6:$A$38,0)),0)+IFERROR(INDEX(Dec!AI$6:AI$38,MATCH($A38,Dec!$A$6:$A$38,0)),0)+IFERROR(INDEX(Jan!AI$6:AI$38,MATCH($A38,Jan!$A$6:$A$38,0)),0)+IFERROR(INDEX(Feb!AI$6:AI$38,MATCH($A38,Feb!$A$6:$A$38,0)),0)+IFERROR(INDEX(Mar!AI$6:AI$38,MATCH($A38,Mar!$A$6:$A$38,0)),0)+IFERROR(INDEX(Apr!AI$6:AI$38,MATCH($A38,Apr!$A$6:$A$38,0)),0)+IFERROR(INDEX(May!AI$6:AI$38,MATCH($A38,May!$A$6:$A$38,0)),0)+IFERROR(INDEX(Jun!AI$6:AI$38,MATCH($A38,Jun!$A$6:$A$38,0)),0)+IFERROR(INDEX(Jul!AI$6:AI$38,MATCH($A38,Jul!$A$6:$A$38,0)),0)</f>
        <v>0</v>
      </c>
      <c r="E38" s="58">
        <f>IFERROR(INDEX(Aug!AJ$6:AJ$38,MATCH($A38,Aug!$A$6:$A$38,0)),0)+IFERROR(INDEX(Sep!AJ$6:AJ$38,MATCH($A38,Sep!$A$6:$A$38,0)),0)+IFERROR(INDEX(Oct!AJ$6:AJ$38,MATCH($A38,Oct!$A$6:$A$38,0)),0)+IFERROR(INDEX(Nov!AJ$6:AJ$38,MATCH($A38,Nov!$A$6:$A$38,0)),0)+IFERROR(INDEX(Dec!AJ$6:AJ$38,MATCH($A38,Dec!$A$6:$A$38,0)),0)+IFERROR(INDEX(Jan!AJ$6:AJ$38,MATCH($A38,Jan!$A$6:$A$38,0)),0)+IFERROR(INDEX(Feb!AJ$6:AJ$38,MATCH($A38,Feb!$A$6:$A$38,0)),0)+IFERROR(INDEX(Mar!AJ$6:AJ$38,MATCH($A38,Mar!$A$6:$A$38,0)),0)+IFERROR(INDEX(Apr!AJ$6:AJ$38,MATCH($A38,Apr!$A$6:$A$38,0)),0)+IFERROR(INDEX(May!AJ$6:AJ$38,MATCH($A38,May!$A$6:$A$38,0)),0)+IFERROR(INDEX(Jun!AJ$6:AJ$38,MATCH($A38,Jun!$A$6:$A$38,0)),0)+IFERROR(INDEX(Jul!AJ$6:AJ$38,MATCH($A38,Jul!$A$6:$A$38,0)),0)</f>
        <v>0</v>
      </c>
      <c r="F38" s="58">
        <f>IFERROR(INDEX(Aug!AK$6:AK$38,MATCH($A38,Aug!$A$6:$A$38,0)),0)+IFERROR(INDEX(Sep!AK$6:AK$38,MATCH($A38,Sep!$A$6:$A$38,0)),0)+IFERROR(INDEX(Oct!AK$6:AK$38,MATCH($A38,Oct!$A$6:$A$38,0)),0)+IFERROR(INDEX(Nov!AK$6:AK$38,MATCH($A38,Nov!$A$6:$A$38,0)),0)+IFERROR(INDEX(Dec!AK$6:AK$38,MATCH($A38,Dec!$A$6:$A$38,0)),0)+IFERROR(INDEX(Jan!AK$6:AK$38,MATCH($A38,Jan!$A$6:$A$38,0)),0)+IFERROR(INDEX(Feb!AK$6:AK$38,MATCH($A38,Feb!$A$6:$A$38,0)),0)+IFERROR(INDEX(Mar!AK$6:AK$38,MATCH($A38,Mar!$A$6:$A$38,0)),0)+IFERROR(INDEX(Apr!AK$6:AK$38,MATCH($A38,Apr!$A$6:$A$38,0)),0)+IFERROR(INDEX(May!AK$6:AK$38,MATCH($A38,May!$A$6:$A$38,0)),0)+IFERROR(INDEX(Jun!AK$6:AK$38,MATCH($A38,Jun!$A$6:$A$38,0)),0)+IFERROR(INDEX(Jul!AK$6:AK$38,MATCH($A38,Jul!$A$6:$A$38,0)),0)</f>
        <v>0</v>
      </c>
      <c r="G38" s="58">
        <f>IFERROR(INDEX(Aug!AL$6:AL$38,MATCH($A38,Aug!$A$6:$A$38,0)),0)+IFERROR(INDEX(Sep!AL$6:AL$38,MATCH($A38,Sep!$A$6:$A$38,0)),0)+IFERROR(INDEX(Oct!AL$6:AL$38,MATCH($A38,Oct!$A$6:$A$38,0)),0)+IFERROR(INDEX(Nov!AL$6:AL$38,MATCH($A38,Nov!$A$6:$A$38,0)),0)+IFERROR(INDEX(Dec!AL$6:AL$38,MATCH($A38,Dec!$A$6:$A$38,0)),0)+IFERROR(INDEX(Jan!AL$6:AL$38,MATCH($A38,Jan!$A$6:$A$38,0)),0)+IFERROR(INDEX(Feb!AL$6:AL$38,MATCH($A38,Feb!$A$6:$A$38,0)),0)+IFERROR(INDEX(Mar!AL$6:AL$38,MATCH($A38,Mar!$A$6:$A$38,0)),0)+IFERROR(INDEX(Apr!AL$6:AL$38,MATCH($A38,Apr!$A$6:$A$38,0)),0)+IFERROR(INDEX(May!AL$6:AL$38,MATCH($A38,May!$A$6:$A$38,0)),0)+IFERROR(INDEX(Jun!AL$6:AL$38,MATCH($A38,Jun!$A$6:$A$38,0)),0)+IFERROR(INDEX(Jul!AL$6:AL$38,MATCH($A38,Jul!$A$6:$A$38,0)),0)</f>
        <v>0</v>
      </c>
      <c r="H38" s="58">
        <f>IFERROR(INDEX(Aug!AM$6:AM$38,MATCH($A38,Aug!$A$6:$A$38,0)),0)+IFERROR(INDEX(Sep!AM$6:AM$38,MATCH($A38,Sep!$A$6:$A$38,0)),0)+IFERROR(INDEX(Oct!AM$6:AM$38,MATCH($A38,Oct!$A$6:$A$38,0)),0)+IFERROR(INDEX(Nov!AM$6:AM$38,MATCH($A38,Nov!$A$6:$A$38,0)),0)+IFERROR(INDEX(Dec!AM$6:AM$38,MATCH($A38,Dec!$A$6:$A$38,0)),0)+IFERROR(INDEX(Jan!AM$6:AM$38,MATCH($A38,Jan!$A$6:$A$38,0)),0)+IFERROR(INDEX(Feb!AM$6:AM$38,MATCH($A38,Feb!$A$6:$A$38,0)),0)+IFERROR(INDEX(Mar!AM$6:AM$38,MATCH($A38,Mar!$A$6:$A$38,0)),0)+IFERROR(INDEX(Apr!AM$6:AM$38,MATCH($A38,Apr!$A$6:$A$38,0)),0)+IFERROR(INDEX(May!AM$6:AM$38,MATCH($A38,May!$A$6:$A$38,0)),0)+IFERROR(INDEX(Jun!AM$6:AM$38,MATCH($A38,Jun!$A$6:$A$38,0)),0)+IFERROR(INDEX(Jul!AM$6:AM$38,MATCH($A38,Jul!$A$6:$A$38,0)),0)</f>
        <v>0</v>
      </c>
      <c r="I38" s="65">
        <f t="shared" si="0"/>
        <v>0</v>
      </c>
      <c r="J38" s="17"/>
    </row>
    <row r="39" spans="1:11" s="18" customFormat="1" ht="14.25" x14ac:dyDescent="0.2">
      <c r="A39" s="60"/>
      <c r="B39" s="61"/>
      <c r="C39" s="59"/>
      <c r="D39" s="59"/>
      <c r="E39" s="59"/>
      <c r="F39" s="59"/>
      <c r="G39" s="59"/>
      <c r="H39" s="59"/>
      <c r="I39" s="59"/>
      <c r="J39" s="51"/>
      <c r="K39" s="22" t="s">
        <v>10</v>
      </c>
    </row>
    <row r="40" spans="1:11" s="20" customFormat="1" ht="16.5" customHeight="1" x14ac:dyDescent="0.2">
      <c r="A40" s="41"/>
      <c r="B40" s="63" t="s">
        <v>0</v>
      </c>
      <c r="C40" s="62">
        <f t="shared" ref="C40:I40" si="1">SUM(C9:C39)</f>
        <v>1.5</v>
      </c>
      <c r="D40" s="62">
        <f t="shared" si="1"/>
        <v>5.5</v>
      </c>
      <c r="E40" s="62">
        <f t="shared" si="1"/>
        <v>3</v>
      </c>
      <c r="F40" s="62">
        <f t="shared" si="1"/>
        <v>0</v>
      </c>
      <c r="G40" s="62">
        <f t="shared" si="1"/>
        <v>0</v>
      </c>
      <c r="H40" s="62">
        <f t="shared" si="1"/>
        <v>18</v>
      </c>
      <c r="I40" s="62">
        <f t="shared" si="1"/>
        <v>28</v>
      </c>
      <c r="J40" s="21"/>
      <c r="K40" s="16"/>
    </row>
    <row r="41" spans="1:11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</row>
    <row r="42" spans="1:11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</row>
    <row r="43" spans="1:11" x14ac:dyDescent="0.2">
      <c r="A43" s="74" t="s">
        <v>33</v>
      </c>
      <c r="B43" s="51"/>
      <c r="C43" s="51"/>
      <c r="D43" s="51"/>
      <c r="E43" s="51"/>
      <c r="F43" s="51"/>
      <c r="G43" s="51"/>
      <c r="H43" s="51"/>
      <c r="I43" s="75" t="s">
        <v>46</v>
      </c>
      <c r="J43" s="17"/>
    </row>
    <row r="44" spans="1:11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</row>
  </sheetData>
  <mergeCells count="2">
    <mergeCell ref="C7:H7"/>
    <mergeCell ref="A7:B7"/>
  </mergeCells>
  <hyperlinks>
    <hyperlink ref="K2" r:id="rId1" xr:uid="{0394E3C8-0E3B-4BE1-AAF9-B7DEE215A235}"/>
    <hyperlink ref="A43" r:id="rId2" xr:uid="{A8DFD2D9-0606-4489-A813-7274C6BDAE63}"/>
  </hyperlinks>
  <printOptions horizontalCentered="1"/>
  <pageMargins left="0.5" right="0.5" top="0.5" bottom="0.5" header="0.5" footer="0.25"/>
  <pageSetup orientation="portrait" r:id="rId3"/>
  <headerFooter alignWithMargins="0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N40"/>
  <sheetViews>
    <sheetView showGridLines="0" workbookViewId="0"/>
  </sheetViews>
  <sheetFormatPr defaultColWidth="9.140625" defaultRowHeight="12.75" x14ac:dyDescent="0.2"/>
  <cols>
    <col min="1" max="1" width="5.42578125" style="20" customWidth="1"/>
    <col min="2" max="2" width="18.7109375" style="20" customWidth="1"/>
    <col min="3" max="33" width="3.28515625" style="20" customWidth="1"/>
    <col min="34" max="39" width="4.28515625" style="20" customWidth="1"/>
    <col min="40" max="16384" width="9.140625" style="20"/>
  </cols>
  <sheetData>
    <row r="1" spans="1:40" ht="26.25" customHeight="1" x14ac:dyDescent="0.2">
      <c r="A1" s="19" t="str">
        <f>"September "&amp;YearToDate!$B$3</f>
        <v>September 2021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29" t="s">
        <v>16</v>
      </c>
    </row>
    <row r="2" spans="1:40" x14ac:dyDescent="0.2">
      <c r="AM2" s="30" t="s">
        <v>34</v>
      </c>
    </row>
    <row r="3" spans="1:40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1:40" ht="21.95" customHeight="1" x14ac:dyDescent="0.2">
      <c r="A4" s="69" t="s">
        <v>21</v>
      </c>
      <c r="B4" s="70"/>
      <c r="C4" s="79" t="str">
        <f>YearToDate!$A$5</f>
        <v>V = Vacation,  S = Sick, P = Personal, D = Disability, O = Other Paid, U = Unpaid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6" t="s">
        <v>0</v>
      </c>
      <c r="AI4" s="76"/>
      <c r="AJ4" s="76"/>
      <c r="AK4" s="76"/>
      <c r="AL4" s="76"/>
      <c r="AM4" s="76"/>
      <c r="AN4" s="21"/>
    </row>
    <row r="5" spans="1:40" ht="16.5" customHeight="1" x14ac:dyDescent="0.2">
      <c r="A5" s="67"/>
      <c r="B5" s="68"/>
      <c r="C5" s="33" t="str">
        <f>IF(C6="","",INDEX({"Su";"M";"Tu";"W";"Th";"F";"Sa"},WEEKDAY(C6,1)))</f>
        <v>W</v>
      </c>
      <c r="D5" s="33" t="str">
        <f>IF(D6="","",INDEX({"Su";"M";"Tu";"W";"Th";"F";"Sa"},WEEKDAY(D6,1)))</f>
        <v>Th</v>
      </c>
      <c r="E5" s="33" t="str">
        <f>IF(E6="","",INDEX({"Su";"M";"Tu";"W";"Th";"F";"Sa"},WEEKDAY(E6,1)))</f>
        <v>F</v>
      </c>
      <c r="F5" s="33" t="str">
        <f>IF(F6="","",INDEX({"Su";"M";"Tu";"W";"Th";"F";"Sa"},WEEKDAY(F6,1)))</f>
        <v>Sa</v>
      </c>
      <c r="G5" s="33" t="str">
        <f>IF(G6="","",INDEX({"Su";"M";"Tu";"W";"Th";"F";"Sa"},WEEKDAY(G6,1)))</f>
        <v>Su</v>
      </c>
      <c r="H5" s="33" t="str">
        <f>IF(H6="","",INDEX({"Su";"M";"Tu";"W";"Th";"F";"Sa"},WEEKDAY(H6,1)))</f>
        <v>M</v>
      </c>
      <c r="I5" s="33" t="str">
        <f>IF(I6="","",INDEX({"Su";"M";"Tu";"W";"Th";"F";"Sa"},WEEKDAY(I6,1)))</f>
        <v>Tu</v>
      </c>
      <c r="J5" s="33" t="str">
        <f>IF(J6="","",INDEX({"Su";"M";"Tu";"W";"Th";"F";"Sa"},WEEKDAY(J6,1)))</f>
        <v>W</v>
      </c>
      <c r="K5" s="33" t="str">
        <f>IF(K6="","",INDEX({"Su";"M";"Tu";"W";"Th";"F";"Sa"},WEEKDAY(K6,1)))</f>
        <v>Th</v>
      </c>
      <c r="L5" s="33" t="str">
        <f>IF(L6="","",INDEX({"Su";"M";"Tu";"W";"Th";"F";"Sa"},WEEKDAY(L6,1)))</f>
        <v>F</v>
      </c>
      <c r="M5" s="33" t="str">
        <f>IF(M6="","",INDEX({"Su";"M";"Tu";"W";"Th";"F";"Sa"},WEEKDAY(M6,1)))</f>
        <v>Sa</v>
      </c>
      <c r="N5" s="33" t="str">
        <f>IF(N6="","",INDEX({"Su";"M";"Tu";"W";"Th";"F";"Sa"},WEEKDAY(N6,1)))</f>
        <v>Su</v>
      </c>
      <c r="O5" s="33" t="str">
        <f>IF(O6="","",INDEX({"Su";"M";"Tu";"W";"Th";"F";"Sa"},WEEKDAY(O6,1)))</f>
        <v>M</v>
      </c>
      <c r="P5" s="33" t="str">
        <f>IF(P6="","",INDEX({"Su";"M";"Tu";"W";"Th";"F";"Sa"},WEEKDAY(P6,1)))</f>
        <v>Tu</v>
      </c>
      <c r="Q5" s="33" t="str">
        <f>IF(Q6="","",INDEX({"Su";"M";"Tu";"W";"Th";"F";"Sa"},WEEKDAY(Q6,1)))</f>
        <v>W</v>
      </c>
      <c r="R5" s="33" t="str">
        <f>IF(R6="","",INDEX({"Su";"M";"Tu";"W";"Th";"F";"Sa"},WEEKDAY(R6,1)))</f>
        <v>Th</v>
      </c>
      <c r="S5" s="33" t="str">
        <f>IF(S6="","",INDEX({"Su";"M";"Tu";"W";"Th";"F";"Sa"},WEEKDAY(S6,1)))</f>
        <v>F</v>
      </c>
      <c r="T5" s="33" t="str">
        <f>IF(T6="","",INDEX({"Su";"M";"Tu";"W";"Th";"F";"Sa"},WEEKDAY(T6,1)))</f>
        <v>Sa</v>
      </c>
      <c r="U5" s="33" t="str">
        <f>IF(U6="","",INDEX({"Su";"M";"Tu";"W";"Th";"F";"Sa"},WEEKDAY(U6,1)))</f>
        <v>Su</v>
      </c>
      <c r="V5" s="33" t="str">
        <f>IF(V6="","",INDEX({"Su";"M";"Tu";"W";"Th";"F";"Sa"},WEEKDAY(V6,1)))</f>
        <v>M</v>
      </c>
      <c r="W5" s="33" t="str">
        <f>IF(W6="","",INDEX({"Su";"M";"Tu";"W";"Th";"F";"Sa"},WEEKDAY(W6,1)))</f>
        <v>Tu</v>
      </c>
      <c r="X5" s="33" t="str">
        <f>IF(X6="","",INDEX({"Su";"M";"Tu";"W";"Th";"F";"Sa"},WEEKDAY(X6,1)))</f>
        <v>W</v>
      </c>
      <c r="Y5" s="33" t="str">
        <f>IF(Y6="","",INDEX({"Su";"M";"Tu";"W";"Th";"F";"Sa"},WEEKDAY(Y6,1)))</f>
        <v>Th</v>
      </c>
      <c r="Z5" s="33" t="str">
        <f>IF(Z6="","",INDEX({"Su";"M";"Tu";"W";"Th";"F";"Sa"},WEEKDAY(Z6,1)))</f>
        <v>F</v>
      </c>
      <c r="AA5" s="33" t="str">
        <f>IF(AA6="","",INDEX({"Su";"M";"Tu";"W";"Th";"F";"Sa"},WEEKDAY(AA6,1)))</f>
        <v>Sa</v>
      </c>
      <c r="AB5" s="33" t="str">
        <f>IF(AB6="","",INDEX({"Su";"M";"Tu";"W";"Th";"F";"Sa"},WEEKDAY(AB6,1)))</f>
        <v>Su</v>
      </c>
      <c r="AC5" s="33" t="str">
        <f>IF(AC6="","",INDEX({"Su";"M";"Tu";"W";"Th";"F";"Sa"},WEEKDAY(AC6,1)))</f>
        <v>M</v>
      </c>
      <c r="AD5" s="33" t="str">
        <f>IF(AD6="","",INDEX({"Su";"M";"Tu";"W";"Th";"F";"Sa"},WEEKDAY(AD6,1)))</f>
        <v>Tu</v>
      </c>
      <c r="AE5" s="33" t="str">
        <f>IF(AE6="","",INDEX({"Su";"M";"Tu";"W";"Th";"F";"Sa"},WEEKDAY(AE6,1)))</f>
        <v>W</v>
      </c>
      <c r="AF5" s="33" t="str">
        <f>IF(AF6="","",INDEX({"Su";"M";"Tu";"W";"Th";"F";"Sa"},WEEKDAY(AF6,1)))</f>
        <v>Th</v>
      </c>
      <c r="AG5" s="33" t="str">
        <f>IF(AG6="","",INDEX({"Su";"M";"Tu";"W";"Th";"F";"Sa"},WEEKDAY(AG6,1)))</f>
        <v/>
      </c>
      <c r="AH5" s="71"/>
      <c r="AI5" s="71"/>
      <c r="AJ5" s="71"/>
      <c r="AK5" s="71"/>
      <c r="AL5" s="71"/>
      <c r="AM5" s="71"/>
      <c r="AN5" s="21"/>
    </row>
    <row r="6" spans="1:40" ht="16.5" customHeight="1" x14ac:dyDescent="0.2">
      <c r="A6" s="52" t="s">
        <v>7</v>
      </c>
      <c r="B6" s="42" t="s">
        <v>8</v>
      </c>
      <c r="C6" s="49">
        <f>DATE(YearToDate!$B$3,9,1)</f>
        <v>44440</v>
      </c>
      <c r="D6" s="49">
        <f>C6+1</f>
        <v>44441</v>
      </c>
      <c r="E6" s="49">
        <f t="shared" ref="E6:AD6" si="0">D6+1</f>
        <v>44442</v>
      </c>
      <c r="F6" s="49">
        <f t="shared" si="0"/>
        <v>44443</v>
      </c>
      <c r="G6" s="49">
        <f>F6+1</f>
        <v>44444</v>
      </c>
      <c r="H6" s="49">
        <f t="shared" si="0"/>
        <v>44445</v>
      </c>
      <c r="I6" s="49">
        <f t="shared" si="0"/>
        <v>44446</v>
      </c>
      <c r="J6" s="49">
        <f t="shared" si="0"/>
        <v>44447</v>
      </c>
      <c r="K6" s="49">
        <f t="shared" si="0"/>
        <v>44448</v>
      </c>
      <c r="L6" s="49">
        <f t="shared" si="0"/>
        <v>44449</v>
      </c>
      <c r="M6" s="49">
        <f t="shared" si="0"/>
        <v>44450</v>
      </c>
      <c r="N6" s="49">
        <f t="shared" si="0"/>
        <v>44451</v>
      </c>
      <c r="O6" s="49">
        <f t="shared" si="0"/>
        <v>44452</v>
      </c>
      <c r="P6" s="49">
        <f t="shared" si="0"/>
        <v>44453</v>
      </c>
      <c r="Q6" s="49">
        <f t="shared" si="0"/>
        <v>44454</v>
      </c>
      <c r="R6" s="49">
        <f t="shared" si="0"/>
        <v>44455</v>
      </c>
      <c r="S6" s="49">
        <f t="shared" si="0"/>
        <v>44456</v>
      </c>
      <c r="T6" s="49">
        <f t="shared" si="0"/>
        <v>44457</v>
      </c>
      <c r="U6" s="49">
        <f t="shared" si="0"/>
        <v>44458</v>
      </c>
      <c r="V6" s="49">
        <f t="shared" si="0"/>
        <v>44459</v>
      </c>
      <c r="W6" s="49">
        <f t="shared" si="0"/>
        <v>44460</v>
      </c>
      <c r="X6" s="49">
        <f t="shared" si="0"/>
        <v>44461</v>
      </c>
      <c r="Y6" s="49">
        <f t="shared" si="0"/>
        <v>44462</v>
      </c>
      <c r="Z6" s="49">
        <f t="shared" si="0"/>
        <v>44463</v>
      </c>
      <c r="AA6" s="49">
        <f t="shared" si="0"/>
        <v>44464</v>
      </c>
      <c r="AB6" s="49">
        <f t="shared" si="0"/>
        <v>44465</v>
      </c>
      <c r="AC6" s="49">
        <f t="shared" si="0"/>
        <v>44466</v>
      </c>
      <c r="AD6" s="49">
        <f t="shared" si="0"/>
        <v>44467</v>
      </c>
      <c r="AE6" s="49">
        <f>IF(MONTH($AD6+1)&gt;MONTH($C$6),"",$AD6+1)</f>
        <v>44468</v>
      </c>
      <c r="AF6" s="49">
        <f>IF(MONTH($AD6+2)&gt;MONTH($C$6),"",$AD6+2)</f>
        <v>44469</v>
      </c>
      <c r="AG6" s="49" t="str">
        <f>IF(MONTH($AD6+3)&gt;MONTH($C$6),"",$AD6+3)</f>
        <v/>
      </c>
      <c r="AH6" s="34" t="str">
        <f>YearToDate!C8</f>
        <v>V</v>
      </c>
      <c r="AI6" s="34" t="str">
        <f>YearToDate!D8</f>
        <v>S</v>
      </c>
      <c r="AJ6" s="34" t="str">
        <f>YearToDate!E8</f>
        <v>P</v>
      </c>
      <c r="AK6" s="34" t="str">
        <f>YearToDate!F8</f>
        <v>D</v>
      </c>
      <c r="AL6" s="34" t="str">
        <f>YearToDate!G8</f>
        <v>O</v>
      </c>
      <c r="AM6" s="34" t="str">
        <f>YearToDate!H8</f>
        <v>U</v>
      </c>
      <c r="AN6" s="21"/>
    </row>
    <row r="7" spans="1:40" ht="16.5" customHeight="1" x14ac:dyDescent="0.2">
      <c r="A7" s="43">
        <v>1</v>
      </c>
      <c r="B7" s="44" t="str">
        <f>VLOOKUP(A7,YearToDate!$A$8:$B$39,2,0)</f>
        <v>Name 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54">
        <f>COUNTIF($C7:$AG7,AH$6)+0.5*COUNTIF($C7:$AG7,AH$6&amp;"H")+0.5*COUNTIF($C7:$AG7,"H"&amp;AH$6)</f>
        <v>0</v>
      </c>
      <c r="AI7" s="54">
        <f t="shared" ref="AI7:AM22" si="1">COUNTIF($C7:$AG7,AI$6)+0.5*COUNTIF($C7:$AG7,AI$6&amp;"H")+0.5*COUNTIF($C7:$AG7,"H"&amp;AI$6)</f>
        <v>0</v>
      </c>
      <c r="AJ7" s="54">
        <f t="shared" si="1"/>
        <v>0</v>
      </c>
      <c r="AK7" s="54">
        <f t="shared" si="1"/>
        <v>0</v>
      </c>
      <c r="AL7" s="54">
        <f t="shared" si="1"/>
        <v>0</v>
      </c>
      <c r="AM7" s="54">
        <f t="shared" si="1"/>
        <v>0</v>
      </c>
      <c r="AN7" s="21"/>
    </row>
    <row r="8" spans="1:40" ht="16.5" customHeight="1" x14ac:dyDescent="0.2">
      <c r="A8" s="43">
        <v>2</v>
      </c>
      <c r="B8" s="44" t="str">
        <f>VLOOKUP(A8,YearToDate!$A$8:$B$39,2,0)</f>
        <v>Name 2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54">
        <f t="shared" ref="AH8:AM36" si="2">COUNTIF($C8:$AG8,AH$6)+0.5*COUNTIF($C8:$AG8,AH$6&amp;"H")+0.5*COUNTIF($C8:$AG8,"H"&amp;AH$6)</f>
        <v>0</v>
      </c>
      <c r="AI8" s="54">
        <f t="shared" si="1"/>
        <v>0</v>
      </c>
      <c r="AJ8" s="54">
        <f t="shared" si="1"/>
        <v>0</v>
      </c>
      <c r="AK8" s="54">
        <f t="shared" si="1"/>
        <v>0</v>
      </c>
      <c r="AL8" s="54">
        <f t="shared" si="1"/>
        <v>0</v>
      </c>
      <c r="AM8" s="54">
        <f t="shared" si="1"/>
        <v>0</v>
      </c>
      <c r="AN8" s="21"/>
    </row>
    <row r="9" spans="1:40" ht="16.5" customHeight="1" x14ac:dyDescent="0.2">
      <c r="A9" s="43">
        <v>3</v>
      </c>
      <c r="B9" s="44" t="str">
        <f>VLOOKUP(A9,YearToDate!$A$8:$B$39,2,0)</f>
        <v>Name 3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54">
        <f t="shared" si="2"/>
        <v>0</v>
      </c>
      <c r="AI9" s="54">
        <f t="shared" si="1"/>
        <v>0</v>
      </c>
      <c r="AJ9" s="54">
        <f t="shared" si="1"/>
        <v>0</v>
      </c>
      <c r="AK9" s="54">
        <f t="shared" si="1"/>
        <v>0</v>
      </c>
      <c r="AL9" s="54">
        <f t="shared" si="1"/>
        <v>0</v>
      </c>
      <c r="AM9" s="54">
        <f t="shared" si="1"/>
        <v>0</v>
      </c>
      <c r="AN9" s="21"/>
    </row>
    <row r="10" spans="1:40" ht="16.5" customHeight="1" x14ac:dyDescent="0.2">
      <c r="A10" s="43">
        <v>4</v>
      </c>
      <c r="B10" s="44" t="str">
        <f>VLOOKUP(A10,YearToDate!$A$8:$B$39,2,0)</f>
        <v>Name 4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54">
        <f t="shared" si="2"/>
        <v>0</v>
      </c>
      <c r="AI10" s="54">
        <f t="shared" si="1"/>
        <v>0</v>
      </c>
      <c r="AJ10" s="54">
        <f t="shared" si="1"/>
        <v>0</v>
      </c>
      <c r="AK10" s="54">
        <f t="shared" si="1"/>
        <v>0</v>
      </c>
      <c r="AL10" s="54">
        <f t="shared" si="1"/>
        <v>0</v>
      </c>
      <c r="AM10" s="54">
        <f t="shared" si="1"/>
        <v>0</v>
      </c>
      <c r="AN10" s="21"/>
    </row>
    <row r="11" spans="1:40" ht="16.5" customHeight="1" x14ac:dyDescent="0.2">
      <c r="A11" s="43">
        <v>5</v>
      </c>
      <c r="B11" s="44" t="str">
        <f>VLOOKUP(A11,YearToDate!$A$8:$B$39,2,0)</f>
        <v>Name 5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54">
        <f t="shared" si="2"/>
        <v>0</v>
      </c>
      <c r="AI11" s="54">
        <f t="shared" si="1"/>
        <v>0</v>
      </c>
      <c r="AJ11" s="54">
        <f t="shared" si="1"/>
        <v>0</v>
      </c>
      <c r="AK11" s="54">
        <f t="shared" si="1"/>
        <v>0</v>
      </c>
      <c r="AL11" s="54">
        <f t="shared" si="1"/>
        <v>0</v>
      </c>
      <c r="AM11" s="54">
        <f t="shared" si="1"/>
        <v>0</v>
      </c>
      <c r="AN11" s="21"/>
    </row>
    <row r="12" spans="1:40" ht="16.5" customHeight="1" x14ac:dyDescent="0.2">
      <c r="A12" s="43">
        <v>6</v>
      </c>
      <c r="B12" s="44">
        <f>VLOOKUP(A12,YearToDate!$A$8:$B$39,2,0)</f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54">
        <f t="shared" si="2"/>
        <v>0</v>
      </c>
      <c r="AI12" s="54">
        <f t="shared" si="1"/>
        <v>0</v>
      </c>
      <c r="AJ12" s="54">
        <f t="shared" si="1"/>
        <v>0</v>
      </c>
      <c r="AK12" s="54">
        <f t="shared" si="1"/>
        <v>0</v>
      </c>
      <c r="AL12" s="54">
        <f t="shared" si="1"/>
        <v>0</v>
      </c>
      <c r="AM12" s="54">
        <f t="shared" si="1"/>
        <v>0</v>
      </c>
      <c r="AN12" s="21"/>
    </row>
    <row r="13" spans="1:40" ht="16.5" customHeight="1" x14ac:dyDescent="0.2">
      <c r="A13" s="43">
        <v>7</v>
      </c>
      <c r="B13" s="44">
        <f>VLOOKUP(A13,YearToDate!$A$8:$B$39,2,0)</f>
        <v>0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54">
        <f t="shared" si="2"/>
        <v>0</v>
      </c>
      <c r="AI13" s="54">
        <f t="shared" si="1"/>
        <v>0</v>
      </c>
      <c r="AJ13" s="54">
        <f t="shared" si="1"/>
        <v>0</v>
      </c>
      <c r="AK13" s="54">
        <f t="shared" si="1"/>
        <v>0</v>
      </c>
      <c r="AL13" s="54">
        <f t="shared" si="1"/>
        <v>0</v>
      </c>
      <c r="AM13" s="54">
        <f t="shared" si="1"/>
        <v>0</v>
      </c>
      <c r="AN13" s="21"/>
    </row>
    <row r="14" spans="1:40" ht="16.5" customHeight="1" x14ac:dyDescent="0.2">
      <c r="A14" s="43">
        <v>8</v>
      </c>
      <c r="B14" s="44">
        <f>VLOOKUP(A14,YearToDate!$A$8:$B$39,2,0)</f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54">
        <f t="shared" si="2"/>
        <v>0</v>
      </c>
      <c r="AI14" s="54">
        <f t="shared" si="1"/>
        <v>0</v>
      </c>
      <c r="AJ14" s="54">
        <f t="shared" si="1"/>
        <v>0</v>
      </c>
      <c r="AK14" s="54">
        <f t="shared" si="1"/>
        <v>0</v>
      </c>
      <c r="AL14" s="54">
        <f t="shared" si="1"/>
        <v>0</v>
      </c>
      <c r="AM14" s="54">
        <f t="shared" si="1"/>
        <v>0</v>
      </c>
      <c r="AN14" s="21"/>
    </row>
    <row r="15" spans="1:40" ht="16.5" customHeight="1" x14ac:dyDescent="0.2">
      <c r="A15" s="43">
        <v>9</v>
      </c>
      <c r="B15" s="44">
        <f>VLOOKUP(A15,YearToDate!$A$8:$B$39,2,0)</f>
        <v>0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54">
        <f t="shared" si="2"/>
        <v>0</v>
      </c>
      <c r="AI15" s="54">
        <f t="shared" si="1"/>
        <v>0</v>
      </c>
      <c r="AJ15" s="54">
        <f t="shared" si="1"/>
        <v>0</v>
      </c>
      <c r="AK15" s="54">
        <f t="shared" si="1"/>
        <v>0</v>
      </c>
      <c r="AL15" s="54">
        <f t="shared" si="1"/>
        <v>0</v>
      </c>
      <c r="AM15" s="54">
        <f t="shared" si="1"/>
        <v>0</v>
      </c>
      <c r="AN15" s="21"/>
    </row>
    <row r="16" spans="1:40" ht="16.5" customHeight="1" x14ac:dyDescent="0.2">
      <c r="A16" s="43">
        <v>10</v>
      </c>
      <c r="B16" s="44">
        <f>VLOOKUP(A16,YearToDate!$A$8:$B$39,2,0)</f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54">
        <f t="shared" si="2"/>
        <v>0</v>
      </c>
      <c r="AI16" s="54">
        <f t="shared" si="1"/>
        <v>0</v>
      </c>
      <c r="AJ16" s="54">
        <f t="shared" si="1"/>
        <v>0</v>
      </c>
      <c r="AK16" s="54">
        <f t="shared" si="1"/>
        <v>0</v>
      </c>
      <c r="AL16" s="54">
        <f t="shared" si="1"/>
        <v>0</v>
      </c>
      <c r="AM16" s="54">
        <f t="shared" si="1"/>
        <v>0</v>
      </c>
      <c r="AN16" s="21"/>
    </row>
    <row r="17" spans="1:40" ht="16.5" customHeight="1" x14ac:dyDescent="0.2">
      <c r="A17" s="43">
        <v>11</v>
      </c>
      <c r="B17" s="44">
        <f>VLOOKUP(A17,YearToDate!$A$8:$B$39,2,0)</f>
        <v>0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54">
        <f t="shared" si="2"/>
        <v>0</v>
      </c>
      <c r="AI17" s="54">
        <f t="shared" si="1"/>
        <v>0</v>
      </c>
      <c r="AJ17" s="54">
        <f t="shared" si="1"/>
        <v>0</v>
      </c>
      <c r="AK17" s="54">
        <f t="shared" si="1"/>
        <v>0</v>
      </c>
      <c r="AL17" s="54">
        <f t="shared" si="1"/>
        <v>0</v>
      </c>
      <c r="AM17" s="54">
        <f t="shared" si="1"/>
        <v>0</v>
      </c>
      <c r="AN17" s="21"/>
    </row>
    <row r="18" spans="1:40" ht="16.5" customHeight="1" x14ac:dyDescent="0.2">
      <c r="A18" s="43">
        <v>12</v>
      </c>
      <c r="B18" s="44">
        <f>VLOOKUP(A18,YearToDate!$A$8:$B$39,2,0)</f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54">
        <f t="shared" si="2"/>
        <v>0</v>
      </c>
      <c r="AI18" s="54">
        <f t="shared" si="1"/>
        <v>0</v>
      </c>
      <c r="AJ18" s="54">
        <f t="shared" si="1"/>
        <v>0</v>
      </c>
      <c r="AK18" s="54">
        <f t="shared" si="1"/>
        <v>0</v>
      </c>
      <c r="AL18" s="54">
        <f t="shared" si="1"/>
        <v>0</v>
      </c>
      <c r="AM18" s="54">
        <f t="shared" si="1"/>
        <v>0</v>
      </c>
      <c r="AN18" s="21"/>
    </row>
    <row r="19" spans="1:40" ht="16.5" customHeight="1" x14ac:dyDescent="0.2">
      <c r="A19" s="43">
        <v>13</v>
      </c>
      <c r="B19" s="44">
        <f>VLOOKUP(A19,YearToDate!$A$8:$B$39,2,0)</f>
        <v>0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54">
        <f t="shared" si="2"/>
        <v>0</v>
      </c>
      <c r="AI19" s="54">
        <f t="shared" si="1"/>
        <v>0</v>
      </c>
      <c r="AJ19" s="54">
        <f t="shared" si="1"/>
        <v>0</v>
      </c>
      <c r="AK19" s="54">
        <f t="shared" si="1"/>
        <v>0</v>
      </c>
      <c r="AL19" s="54">
        <f t="shared" si="1"/>
        <v>0</v>
      </c>
      <c r="AM19" s="54">
        <f t="shared" si="1"/>
        <v>0</v>
      </c>
      <c r="AN19" s="21"/>
    </row>
    <row r="20" spans="1:40" ht="16.5" customHeight="1" x14ac:dyDescent="0.2">
      <c r="A20" s="43">
        <v>14</v>
      </c>
      <c r="B20" s="44">
        <f>VLOOKUP(A20,YearToDate!$A$8:$B$39,2,0)</f>
        <v>0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54">
        <f t="shared" si="2"/>
        <v>0</v>
      </c>
      <c r="AI20" s="54">
        <f t="shared" si="1"/>
        <v>0</v>
      </c>
      <c r="AJ20" s="54">
        <f t="shared" si="1"/>
        <v>0</v>
      </c>
      <c r="AK20" s="54">
        <f t="shared" si="1"/>
        <v>0</v>
      </c>
      <c r="AL20" s="54">
        <f t="shared" si="1"/>
        <v>0</v>
      </c>
      <c r="AM20" s="54">
        <f t="shared" si="1"/>
        <v>0</v>
      </c>
      <c r="AN20" s="21"/>
    </row>
    <row r="21" spans="1:40" ht="16.5" customHeight="1" x14ac:dyDescent="0.2">
      <c r="A21" s="43">
        <v>15</v>
      </c>
      <c r="B21" s="44">
        <f>VLOOKUP(A21,YearToDate!$A$8:$B$39,2,0)</f>
        <v>0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54">
        <f t="shared" si="2"/>
        <v>0</v>
      </c>
      <c r="AI21" s="54">
        <f t="shared" si="1"/>
        <v>0</v>
      </c>
      <c r="AJ21" s="54">
        <f t="shared" si="1"/>
        <v>0</v>
      </c>
      <c r="AK21" s="54">
        <f t="shared" si="1"/>
        <v>0</v>
      </c>
      <c r="AL21" s="54">
        <f t="shared" si="1"/>
        <v>0</v>
      </c>
      <c r="AM21" s="54">
        <f t="shared" si="1"/>
        <v>0</v>
      </c>
      <c r="AN21" s="21"/>
    </row>
    <row r="22" spans="1:40" ht="16.5" customHeight="1" x14ac:dyDescent="0.2">
      <c r="A22" s="43">
        <v>16</v>
      </c>
      <c r="B22" s="44">
        <f>VLOOKUP(A22,YearToDate!$A$8:$B$39,2,0)</f>
        <v>0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54">
        <f t="shared" si="2"/>
        <v>0</v>
      </c>
      <c r="AI22" s="54">
        <f t="shared" si="1"/>
        <v>0</v>
      </c>
      <c r="AJ22" s="54">
        <f t="shared" si="1"/>
        <v>0</v>
      </c>
      <c r="AK22" s="54">
        <f t="shared" si="1"/>
        <v>0</v>
      </c>
      <c r="AL22" s="54">
        <f t="shared" si="1"/>
        <v>0</v>
      </c>
      <c r="AM22" s="54">
        <f t="shared" si="1"/>
        <v>0</v>
      </c>
      <c r="AN22" s="21"/>
    </row>
    <row r="23" spans="1:40" ht="16.5" customHeight="1" x14ac:dyDescent="0.2">
      <c r="A23" s="43">
        <v>17</v>
      </c>
      <c r="B23" s="44">
        <f>VLOOKUP(A23,YearToDate!$A$8:$B$39,2,0)</f>
        <v>0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54">
        <f t="shared" si="2"/>
        <v>0</v>
      </c>
      <c r="AI23" s="54">
        <f t="shared" si="2"/>
        <v>0</v>
      </c>
      <c r="AJ23" s="54">
        <f t="shared" si="2"/>
        <v>0</v>
      </c>
      <c r="AK23" s="54">
        <f t="shared" si="2"/>
        <v>0</v>
      </c>
      <c r="AL23" s="54">
        <f t="shared" si="2"/>
        <v>0</v>
      </c>
      <c r="AM23" s="54">
        <f t="shared" si="2"/>
        <v>0</v>
      </c>
      <c r="AN23" s="21"/>
    </row>
    <row r="24" spans="1:40" ht="16.5" customHeight="1" x14ac:dyDescent="0.2">
      <c r="A24" s="43">
        <v>18</v>
      </c>
      <c r="B24" s="44">
        <f>VLOOKUP(A24,YearToDate!$A$8:$B$39,2,0)</f>
        <v>0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54">
        <f t="shared" si="2"/>
        <v>0</v>
      </c>
      <c r="AI24" s="54">
        <f t="shared" si="2"/>
        <v>0</v>
      </c>
      <c r="AJ24" s="54">
        <f t="shared" si="2"/>
        <v>0</v>
      </c>
      <c r="AK24" s="54">
        <f t="shared" si="2"/>
        <v>0</v>
      </c>
      <c r="AL24" s="54">
        <f t="shared" si="2"/>
        <v>0</v>
      </c>
      <c r="AM24" s="54">
        <f t="shared" si="2"/>
        <v>0</v>
      </c>
      <c r="AN24" s="21"/>
    </row>
    <row r="25" spans="1:40" ht="16.5" customHeight="1" x14ac:dyDescent="0.2">
      <c r="A25" s="43">
        <v>19</v>
      </c>
      <c r="B25" s="44">
        <f>VLOOKUP(A25,YearToDate!$A$8:$B$39,2,0)</f>
        <v>0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54">
        <f t="shared" si="2"/>
        <v>0</v>
      </c>
      <c r="AI25" s="54">
        <f t="shared" si="2"/>
        <v>0</v>
      </c>
      <c r="AJ25" s="54">
        <f t="shared" si="2"/>
        <v>0</v>
      </c>
      <c r="AK25" s="54">
        <f t="shared" si="2"/>
        <v>0</v>
      </c>
      <c r="AL25" s="54">
        <f t="shared" si="2"/>
        <v>0</v>
      </c>
      <c r="AM25" s="54">
        <f t="shared" si="2"/>
        <v>0</v>
      </c>
      <c r="AN25" s="21"/>
    </row>
    <row r="26" spans="1:40" ht="16.5" customHeight="1" x14ac:dyDescent="0.2">
      <c r="A26" s="43">
        <v>20</v>
      </c>
      <c r="B26" s="44">
        <f>VLOOKUP(A26,YearToDate!$A$8:$B$39,2,0)</f>
        <v>0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54">
        <f t="shared" si="2"/>
        <v>0</v>
      </c>
      <c r="AI26" s="54">
        <f t="shared" si="2"/>
        <v>0</v>
      </c>
      <c r="AJ26" s="54">
        <f t="shared" si="2"/>
        <v>0</v>
      </c>
      <c r="AK26" s="54">
        <f t="shared" si="2"/>
        <v>0</v>
      </c>
      <c r="AL26" s="54">
        <f t="shared" si="2"/>
        <v>0</v>
      </c>
      <c r="AM26" s="54">
        <f t="shared" si="2"/>
        <v>0</v>
      </c>
      <c r="AN26" s="21"/>
    </row>
    <row r="27" spans="1:40" ht="16.5" customHeight="1" x14ac:dyDescent="0.2">
      <c r="A27" s="43">
        <v>21</v>
      </c>
      <c r="B27" s="44">
        <f>VLOOKUP(A27,YearToDate!$A$8:$B$39,2,0)</f>
        <v>0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54">
        <f t="shared" si="2"/>
        <v>0</v>
      </c>
      <c r="AI27" s="54">
        <f t="shared" si="2"/>
        <v>0</v>
      </c>
      <c r="AJ27" s="54">
        <f t="shared" si="2"/>
        <v>0</v>
      </c>
      <c r="AK27" s="54">
        <f t="shared" si="2"/>
        <v>0</v>
      </c>
      <c r="AL27" s="54">
        <f t="shared" si="2"/>
        <v>0</v>
      </c>
      <c r="AM27" s="54">
        <f t="shared" si="2"/>
        <v>0</v>
      </c>
      <c r="AN27" s="21"/>
    </row>
    <row r="28" spans="1:40" ht="16.5" customHeight="1" x14ac:dyDescent="0.2">
      <c r="A28" s="43">
        <v>22</v>
      </c>
      <c r="B28" s="44">
        <f>VLOOKUP(A28,YearToDate!$A$8:$B$39,2,0)</f>
        <v>0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54">
        <f t="shared" si="2"/>
        <v>0</v>
      </c>
      <c r="AI28" s="54">
        <f t="shared" si="2"/>
        <v>0</v>
      </c>
      <c r="AJ28" s="54">
        <f t="shared" si="2"/>
        <v>0</v>
      </c>
      <c r="AK28" s="54">
        <f t="shared" si="2"/>
        <v>0</v>
      </c>
      <c r="AL28" s="54">
        <f t="shared" si="2"/>
        <v>0</v>
      </c>
      <c r="AM28" s="54">
        <f t="shared" si="2"/>
        <v>0</v>
      </c>
      <c r="AN28" s="21"/>
    </row>
    <row r="29" spans="1:40" ht="16.5" customHeight="1" x14ac:dyDescent="0.2">
      <c r="A29" s="43">
        <v>23</v>
      </c>
      <c r="B29" s="44">
        <f>VLOOKUP(A29,YearToDate!$A$8:$B$39,2,0)</f>
        <v>0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54">
        <f t="shared" si="2"/>
        <v>0</v>
      </c>
      <c r="AI29" s="54">
        <f t="shared" si="2"/>
        <v>0</v>
      </c>
      <c r="AJ29" s="54">
        <f t="shared" si="2"/>
        <v>0</v>
      </c>
      <c r="AK29" s="54">
        <f t="shared" si="2"/>
        <v>0</v>
      </c>
      <c r="AL29" s="54">
        <f t="shared" si="2"/>
        <v>0</v>
      </c>
      <c r="AM29" s="54">
        <f t="shared" si="2"/>
        <v>0</v>
      </c>
      <c r="AN29" s="21"/>
    </row>
    <row r="30" spans="1:40" ht="16.5" customHeight="1" x14ac:dyDescent="0.2">
      <c r="A30" s="43">
        <v>24</v>
      </c>
      <c r="B30" s="44">
        <f>VLOOKUP(A30,YearToDate!$A$8:$B$39,2,0)</f>
        <v>0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54">
        <f t="shared" si="2"/>
        <v>0</v>
      </c>
      <c r="AI30" s="54">
        <f t="shared" si="2"/>
        <v>0</v>
      </c>
      <c r="AJ30" s="54">
        <f t="shared" si="2"/>
        <v>0</v>
      </c>
      <c r="AK30" s="54">
        <f t="shared" si="2"/>
        <v>0</v>
      </c>
      <c r="AL30" s="54">
        <f t="shared" si="2"/>
        <v>0</v>
      </c>
      <c r="AM30" s="54">
        <f t="shared" si="2"/>
        <v>0</v>
      </c>
      <c r="AN30" s="21"/>
    </row>
    <row r="31" spans="1:40" ht="16.5" customHeight="1" x14ac:dyDescent="0.2">
      <c r="A31" s="43">
        <v>25</v>
      </c>
      <c r="B31" s="44">
        <f>VLOOKUP(A31,YearToDate!$A$8:$B$39,2,0)</f>
        <v>0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54">
        <f t="shared" si="2"/>
        <v>0</v>
      </c>
      <c r="AI31" s="54">
        <f t="shared" si="2"/>
        <v>0</v>
      </c>
      <c r="AJ31" s="54">
        <f t="shared" si="2"/>
        <v>0</v>
      </c>
      <c r="AK31" s="54">
        <f t="shared" si="2"/>
        <v>0</v>
      </c>
      <c r="AL31" s="54">
        <f t="shared" si="2"/>
        <v>0</v>
      </c>
      <c r="AM31" s="54">
        <f t="shared" si="2"/>
        <v>0</v>
      </c>
      <c r="AN31" s="21"/>
    </row>
    <row r="32" spans="1:40" ht="16.5" customHeight="1" x14ac:dyDescent="0.2">
      <c r="A32" s="43">
        <v>26</v>
      </c>
      <c r="B32" s="44">
        <f>VLOOKUP(A32,YearToDate!$A$8:$B$39,2,0)</f>
        <v>0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54">
        <f t="shared" si="2"/>
        <v>0</v>
      </c>
      <c r="AI32" s="54">
        <f t="shared" si="2"/>
        <v>0</v>
      </c>
      <c r="AJ32" s="54">
        <f t="shared" si="2"/>
        <v>0</v>
      </c>
      <c r="AK32" s="54">
        <f t="shared" si="2"/>
        <v>0</v>
      </c>
      <c r="AL32" s="54">
        <f t="shared" si="2"/>
        <v>0</v>
      </c>
      <c r="AM32" s="54">
        <f t="shared" si="2"/>
        <v>0</v>
      </c>
      <c r="AN32" s="21"/>
    </row>
    <row r="33" spans="1:40" ht="16.5" customHeight="1" x14ac:dyDescent="0.2">
      <c r="A33" s="43">
        <v>27</v>
      </c>
      <c r="B33" s="44">
        <f>VLOOKUP(A33,YearToDate!$A$8:$B$39,2,0)</f>
        <v>0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54">
        <f t="shared" si="2"/>
        <v>0</v>
      </c>
      <c r="AI33" s="54">
        <f t="shared" si="2"/>
        <v>0</v>
      </c>
      <c r="AJ33" s="54">
        <f t="shared" si="2"/>
        <v>0</v>
      </c>
      <c r="AK33" s="54">
        <f t="shared" si="2"/>
        <v>0</v>
      </c>
      <c r="AL33" s="54">
        <f t="shared" si="2"/>
        <v>0</v>
      </c>
      <c r="AM33" s="54">
        <f t="shared" si="2"/>
        <v>0</v>
      </c>
      <c r="AN33" s="21"/>
    </row>
    <row r="34" spans="1:40" ht="16.5" customHeight="1" x14ac:dyDescent="0.2">
      <c r="A34" s="43">
        <v>28</v>
      </c>
      <c r="B34" s="44">
        <f>VLOOKUP(A34,YearToDate!$A$8:$B$39,2,0)</f>
        <v>0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54">
        <f t="shared" si="2"/>
        <v>0</v>
      </c>
      <c r="AI34" s="54">
        <f t="shared" si="2"/>
        <v>0</v>
      </c>
      <c r="AJ34" s="54">
        <f t="shared" si="2"/>
        <v>0</v>
      </c>
      <c r="AK34" s="54">
        <f t="shared" si="2"/>
        <v>0</v>
      </c>
      <c r="AL34" s="54">
        <f t="shared" si="2"/>
        <v>0</v>
      </c>
      <c r="AM34" s="54">
        <f t="shared" si="2"/>
        <v>0</v>
      </c>
      <c r="AN34" s="21"/>
    </row>
    <row r="35" spans="1:40" ht="16.5" customHeight="1" x14ac:dyDescent="0.2">
      <c r="A35" s="43">
        <v>29</v>
      </c>
      <c r="B35" s="44">
        <f>VLOOKUP(A35,YearToDate!$A$8:$B$39,2,0)</f>
        <v>0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54">
        <f t="shared" si="2"/>
        <v>0</v>
      </c>
      <c r="AI35" s="54">
        <f t="shared" si="2"/>
        <v>0</v>
      </c>
      <c r="AJ35" s="54">
        <f t="shared" si="2"/>
        <v>0</v>
      </c>
      <c r="AK35" s="54">
        <f t="shared" si="2"/>
        <v>0</v>
      </c>
      <c r="AL35" s="54">
        <f t="shared" si="2"/>
        <v>0</v>
      </c>
      <c r="AM35" s="54">
        <f t="shared" si="2"/>
        <v>0</v>
      </c>
      <c r="AN35" s="21"/>
    </row>
    <row r="36" spans="1:40" ht="16.5" customHeight="1" x14ac:dyDescent="0.2">
      <c r="A36" s="43">
        <v>30</v>
      </c>
      <c r="B36" s="44">
        <f>VLOOKUP(A36,YearToDate!$A$8:$B$39,2,0)</f>
        <v>0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54">
        <f t="shared" si="2"/>
        <v>0</v>
      </c>
      <c r="AI36" s="54">
        <f t="shared" si="2"/>
        <v>0</v>
      </c>
      <c r="AJ36" s="54">
        <f t="shared" si="2"/>
        <v>0</v>
      </c>
      <c r="AK36" s="54">
        <f t="shared" si="2"/>
        <v>0</v>
      </c>
      <c r="AL36" s="54">
        <f t="shared" si="2"/>
        <v>0</v>
      </c>
      <c r="AM36" s="54">
        <f t="shared" si="2"/>
        <v>0</v>
      </c>
      <c r="AN36" s="21"/>
    </row>
    <row r="37" spans="1:40" s="31" customFormat="1" ht="16.5" customHeight="1" x14ac:dyDescent="0.2">
      <c r="A37" s="35"/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55"/>
      <c r="AI37" s="55"/>
      <c r="AJ37" s="55"/>
      <c r="AK37" s="55"/>
      <c r="AL37" s="55"/>
      <c r="AM37" s="55"/>
      <c r="AN37" s="38"/>
    </row>
    <row r="38" spans="1:40" ht="16.5" customHeight="1" x14ac:dyDescent="0.2">
      <c r="A38" s="32" t="str">
        <f>HYPERLINK("https://www.vertex42.com/templates/employee-leave-tracker.html","https://www.vertex42.com/templates/employee-leave-tracker.html")</f>
        <v>https://www.vertex42.com/templates/employee-leave-tracker.html</v>
      </c>
      <c r="B38" s="39"/>
      <c r="C38" s="21"/>
      <c r="D38" s="21"/>
      <c r="E38" s="21"/>
      <c r="F38" s="21"/>
      <c r="G38" s="21"/>
      <c r="H38" s="21"/>
      <c r="I38" s="21"/>
      <c r="J38" s="21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21"/>
      <c r="Z38" s="21"/>
      <c r="AA38" s="21"/>
      <c r="AB38" s="21"/>
      <c r="AC38" s="21"/>
      <c r="AD38" s="21"/>
      <c r="AE38" s="21"/>
      <c r="AF38" s="21"/>
      <c r="AG38" s="41" t="s">
        <v>3</v>
      </c>
      <c r="AH38" s="56">
        <f t="shared" ref="AH38:AM38" si="3">SUM(AH7:AH37)</f>
        <v>0</v>
      </c>
      <c r="AI38" s="56">
        <f t="shared" si="3"/>
        <v>0</v>
      </c>
      <c r="AJ38" s="56">
        <f t="shared" si="3"/>
        <v>0</v>
      </c>
      <c r="AK38" s="56">
        <f t="shared" si="3"/>
        <v>0</v>
      </c>
      <c r="AL38" s="56">
        <f t="shared" si="3"/>
        <v>0</v>
      </c>
      <c r="AM38" s="56">
        <f t="shared" si="3"/>
        <v>0</v>
      </c>
      <c r="AN38" s="21"/>
    </row>
    <row r="39" spans="1:40" x14ac:dyDescent="0.2">
      <c r="A39" s="78"/>
      <c r="B39" s="7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1:40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</sheetData>
  <mergeCells count="3">
    <mergeCell ref="A39:B39"/>
    <mergeCell ref="C4:AG4"/>
    <mergeCell ref="AH4:AM4"/>
  </mergeCells>
  <conditionalFormatting sqref="C6:AG6">
    <cfRule type="expression" dxfId="15" priority="2" stopIfTrue="1">
      <formula>OR(WEEKDAY(C$6,1)=1,WEEKDAY(C$6,1)=7)</formula>
    </cfRule>
    <cfRule type="cellIs" dxfId="14" priority="3" stopIfTrue="1" operator="equal">
      <formula>""</formula>
    </cfRule>
  </conditionalFormatting>
  <conditionalFormatting sqref="C7:AG36">
    <cfRule type="expression" dxfId="13" priority="4" stopIfTrue="1">
      <formula>OR(WEEKDAY(C$6)=1,WEEKDAY(C$6)=7)</formula>
    </cfRule>
    <cfRule type="expression" dxfId="12" priority="5" stopIfTrue="1">
      <formula>C$6=""</formula>
    </cfRule>
  </conditionalFormatting>
  <dataValidations count="1">
    <dataValidation type="list" allowBlank="1" sqref="C7:AG36" xr:uid="{EE34F867-7A3C-4728-83A6-9FE4B1F678D1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N40"/>
  <sheetViews>
    <sheetView showGridLines="0" workbookViewId="0"/>
  </sheetViews>
  <sheetFormatPr defaultColWidth="9.140625" defaultRowHeight="12.75" x14ac:dyDescent="0.2"/>
  <cols>
    <col min="1" max="1" width="5.42578125" style="20" customWidth="1"/>
    <col min="2" max="2" width="18.7109375" style="20" customWidth="1"/>
    <col min="3" max="33" width="3.28515625" style="20" customWidth="1"/>
    <col min="34" max="39" width="4.28515625" style="20" customWidth="1"/>
    <col min="40" max="16384" width="9.140625" style="20"/>
  </cols>
  <sheetData>
    <row r="1" spans="1:40" ht="26.25" customHeight="1" x14ac:dyDescent="0.2">
      <c r="A1" s="19" t="str">
        <f>"October "&amp;YearToDate!$B$3</f>
        <v>October 2021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29" t="s">
        <v>16</v>
      </c>
    </row>
    <row r="2" spans="1:40" x14ac:dyDescent="0.2">
      <c r="AM2" s="30" t="s">
        <v>34</v>
      </c>
    </row>
    <row r="3" spans="1:40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1:40" ht="21.95" customHeight="1" x14ac:dyDescent="0.2">
      <c r="A4" s="69" t="s">
        <v>21</v>
      </c>
      <c r="B4" s="70"/>
      <c r="C4" s="79" t="str">
        <f>YearToDate!$A$5</f>
        <v>V = Vacation,  S = Sick, P = Personal, D = Disability, O = Other Paid, U = Unpaid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6" t="s">
        <v>0</v>
      </c>
      <c r="AI4" s="76"/>
      <c r="AJ4" s="76"/>
      <c r="AK4" s="76"/>
      <c r="AL4" s="76"/>
      <c r="AM4" s="76"/>
      <c r="AN4" s="21"/>
    </row>
    <row r="5" spans="1:40" ht="16.5" customHeight="1" x14ac:dyDescent="0.2">
      <c r="A5" s="67"/>
      <c r="B5" s="68"/>
      <c r="C5" s="33" t="str">
        <f>IF(C6="","",INDEX({"Su";"M";"Tu";"W";"Th";"F";"Sa"},WEEKDAY(C6,1)))</f>
        <v>F</v>
      </c>
      <c r="D5" s="33" t="str">
        <f>IF(D6="","",INDEX({"Su";"M";"Tu";"W";"Th";"F";"Sa"},WEEKDAY(D6,1)))</f>
        <v>Sa</v>
      </c>
      <c r="E5" s="33" t="str">
        <f>IF(E6="","",INDEX({"Su";"M";"Tu";"W";"Th";"F";"Sa"},WEEKDAY(E6,1)))</f>
        <v>Su</v>
      </c>
      <c r="F5" s="33" t="str">
        <f>IF(F6="","",INDEX({"Su";"M";"Tu";"W";"Th";"F";"Sa"},WEEKDAY(F6,1)))</f>
        <v>M</v>
      </c>
      <c r="G5" s="33" t="str">
        <f>IF(G6="","",INDEX({"Su";"M";"Tu";"W";"Th";"F";"Sa"},WEEKDAY(G6,1)))</f>
        <v>Tu</v>
      </c>
      <c r="H5" s="33" t="str">
        <f>IF(H6="","",INDEX({"Su";"M";"Tu";"W";"Th";"F";"Sa"},WEEKDAY(H6,1)))</f>
        <v>W</v>
      </c>
      <c r="I5" s="33" t="str">
        <f>IF(I6="","",INDEX({"Su";"M";"Tu";"W";"Th";"F";"Sa"},WEEKDAY(I6,1)))</f>
        <v>Th</v>
      </c>
      <c r="J5" s="33" t="str">
        <f>IF(J6="","",INDEX({"Su";"M";"Tu";"W";"Th";"F";"Sa"},WEEKDAY(J6,1)))</f>
        <v>F</v>
      </c>
      <c r="K5" s="33" t="str">
        <f>IF(K6="","",INDEX({"Su";"M";"Tu";"W";"Th";"F";"Sa"},WEEKDAY(K6,1)))</f>
        <v>Sa</v>
      </c>
      <c r="L5" s="33" t="str">
        <f>IF(L6="","",INDEX({"Su";"M";"Tu";"W";"Th";"F";"Sa"},WEEKDAY(L6,1)))</f>
        <v>Su</v>
      </c>
      <c r="M5" s="33" t="str">
        <f>IF(M6="","",INDEX({"Su";"M";"Tu";"W";"Th";"F";"Sa"},WEEKDAY(M6,1)))</f>
        <v>M</v>
      </c>
      <c r="N5" s="33" t="str">
        <f>IF(N6="","",INDEX({"Su";"M";"Tu";"W";"Th";"F";"Sa"},WEEKDAY(N6,1)))</f>
        <v>Tu</v>
      </c>
      <c r="O5" s="33" t="str">
        <f>IF(O6="","",INDEX({"Su";"M";"Tu";"W";"Th";"F";"Sa"},WEEKDAY(O6,1)))</f>
        <v>W</v>
      </c>
      <c r="P5" s="33" t="str">
        <f>IF(P6="","",INDEX({"Su";"M";"Tu";"W";"Th";"F";"Sa"},WEEKDAY(P6,1)))</f>
        <v>Th</v>
      </c>
      <c r="Q5" s="33" t="str">
        <f>IF(Q6="","",INDEX({"Su";"M";"Tu";"W";"Th";"F";"Sa"},WEEKDAY(Q6,1)))</f>
        <v>F</v>
      </c>
      <c r="R5" s="33" t="str">
        <f>IF(R6="","",INDEX({"Su";"M";"Tu";"W";"Th";"F";"Sa"},WEEKDAY(R6,1)))</f>
        <v>Sa</v>
      </c>
      <c r="S5" s="33" t="str">
        <f>IF(S6="","",INDEX({"Su";"M";"Tu";"W";"Th";"F";"Sa"},WEEKDAY(S6,1)))</f>
        <v>Su</v>
      </c>
      <c r="T5" s="33" t="str">
        <f>IF(T6="","",INDEX({"Su";"M";"Tu";"W";"Th";"F";"Sa"},WEEKDAY(T6,1)))</f>
        <v>M</v>
      </c>
      <c r="U5" s="33" t="str">
        <f>IF(U6="","",INDEX({"Su";"M";"Tu";"W";"Th";"F";"Sa"},WEEKDAY(U6,1)))</f>
        <v>Tu</v>
      </c>
      <c r="V5" s="33" t="str">
        <f>IF(V6="","",INDEX({"Su";"M";"Tu";"W";"Th";"F";"Sa"},WEEKDAY(V6,1)))</f>
        <v>W</v>
      </c>
      <c r="W5" s="33" t="str">
        <f>IF(W6="","",INDEX({"Su";"M";"Tu";"W";"Th";"F";"Sa"},WEEKDAY(W6,1)))</f>
        <v>Th</v>
      </c>
      <c r="X5" s="33" t="str">
        <f>IF(X6="","",INDEX({"Su";"M";"Tu";"W";"Th";"F";"Sa"},WEEKDAY(X6,1)))</f>
        <v>F</v>
      </c>
      <c r="Y5" s="33" t="str">
        <f>IF(Y6="","",INDEX({"Su";"M";"Tu";"W";"Th";"F";"Sa"},WEEKDAY(Y6,1)))</f>
        <v>Sa</v>
      </c>
      <c r="Z5" s="33" t="str">
        <f>IF(Z6="","",INDEX({"Su";"M";"Tu";"W";"Th";"F";"Sa"},WEEKDAY(Z6,1)))</f>
        <v>Su</v>
      </c>
      <c r="AA5" s="33" t="str">
        <f>IF(AA6="","",INDEX({"Su";"M";"Tu";"W";"Th";"F";"Sa"},WEEKDAY(AA6,1)))</f>
        <v>M</v>
      </c>
      <c r="AB5" s="33" t="str">
        <f>IF(AB6="","",INDEX({"Su";"M";"Tu";"W";"Th";"F";"Sa"},WEEKDAY(AB6,1)))</f>
        <v>Tu</v>
      </c>
      <c r="AC5" s="33" t="str">
        <f>IF(AC6="","",INDEX({"Su";"M";"Tu";"W";"Th";"F";"Sa"},WEEKDAY(AC6,1)))</f>
        <v>W</v>
      </c>
      <c r="AD5" s="33" t="str">
        <f>IF(AD6="","",INDEX({"Su";"M";"Tu";"W";"Th";"F";"Sa"},WEEKDAY(AD6,1)))</f>
        <v>Th</v>
      </c>
      <c r="AE5" s="33" t="str">
        <f>IF(AE6="","",INDEX({"Su";"M";"Tu";"W";"Th";"F";"Sa"},WEEKDAY(AE6,1)))</f>
        <v>F</v>
      </c>
      <c r="AF5" s="33" t="str">
        <f>IF(AF6="","",INDEX({"Su";"M";"Tu";"W";"Th";"F";"Sa"},WEEKDAY(AF6,1)))</f>
        <v>Sa</v>
      </c>
      <c r="AG5" s="33" t="str">
        <f>IF(AG6="","",INDEX({"Su";"M";"Tu";"W";"Th";"F";"Sa"},WEEKDAY(AG6,1)))</f>
        <v>Su</v>
      </c>
      <c r="AH5" s="71"/>
      <c r="AI5" s="71"/>
      <c r="AJ5" s="71"/>
      <c r="AK5" s="71"/>
      <c r="AL5" s="71"/>
      <c r="AM5" s="71"/>
      <c r="AN5" s="21"/>
    </row>
    <row r="6" spans="1:40" ht="16.5" customHeight="1" x14ac:dyDescent="0.2">
      <c r="A6" s="52" t="s">
        <v>7</v>
      </c>
      <c r="B6" s="42" t="s">
        <v>8</v>
      </c>
      <c r="C6" s="49">
        <f>DATE(YearToDate!$B$3,10,1)</f>
        <v>44470</v>
      </c>
      <c r="D6" s="49">
        <f>C6+1</f>
        <v>44471</v>
      </c>
      <c r="E6" s="49">
        <f t="shared" ref="E6:AD6" si="0">D6+1</f>
        <v>44472</v>
      </c>
      <c r="F6" s="49">
        <f t="shared" si="0"/>
        <v>44473</v>
      </c>
      <c r="G6" s="49">
        <f>F6+1</f>
        <v>44474</v>
      </c>
      <c r="H6" s="49">
        <f t="shared" si="0"/>
        <v>44475</v>
      </c>
      <c r="I6" s="49">
        <f t="shared" si="0"/>
        <v>44476</v>
      </c>
      <c r="J6" s="49">
        <f t="shared" si="0"/>
        <v>44477</v>
      </c>
      <c r="K6" s="49">
        <f t="shared" si="0"/>
        <v>44478</v>
      </c>
      <c r="L6" s="49">
        <f t="shared" si="0"/>
        <v>44479</v>
      </c>
      <c r="M6" s="49">
        <f t="shared" si="0"/>
        <v>44480</v>
      </c>
      <c r="N6" s="49">
        <f t="shared" si="0"/>
        <v>44481</v>
      </c>
      <c r="O6" s="49">
        <f t="shared" si="0"/>
        <v>44482</v>
      </c>
      <c r="P6" s="49">
        <f t="shared" si="0"/>
        <v>44483</v>
      </c>
      <c r="Q6" s="49">
        <f t="shared" si="0"/>
        <v>44484</v>
      </c>
      <c r="R6" s="49">
        <f t="shared" si="0"/>
        <v>44485</v>
      </c>
      <c r="S6" s="49">
        <f t="shared" si="0"/>
        <v>44486</v>
      </c>
      <c r="T6" s="49">
        <f t="shared" si="0"/>
        <v>44487</v>
      </c>
      <c r="U6" s="49">
        <f t="shared" si="0"/>
        <v>44488</v>
      </c>
      <c r="V6" s="49">
        <f t="shared" si="0"/>
        <v>44489</v>
      </c>
      <c r="W6" s="49">
        <f t="shared" si="0"/>
        <v>44490</v>
      </c>
      <c r="X6" s="49">
        <f t="shared" si="0"/>
        <v>44491</v>
      </c>
      <c r="Y6" s="49">
        <f t="shared" si="0"/>
        <v>44492</v>
      </c>
      <c r="Z6" s="49">
        <f t="shared" si="0"/>
        <v>44493</v>
      </c>
      <c r="AA6" s="49">
        <f t="shared" si="0"/>
        <v>44494</v>
      </c>
      <c r="AB6" s="49">
        <f t="shared" si="0"/>
        <v>44495</v>
      </c>
      <c r="AC6" s="49">
        <f t="shared" si="0"/>
        <v>44496</v>
      </c>
      <c r="AD6" s="49">
        <f t="shared" si="0"/>
        <v>44497</v>
      </c>
      <c r="AE6" s="49">
        <f>IF(MONTH($AD6+1)&gt;MONTH($C$6),"",$AD6+1)</f>
        <v>44498</v>
      </c>
      <c r="AF6" s="49">
        <f>IF(MONTH($AD6+2)&gt;MONTH($C$6),"",$AD6+2)</f>
        <v>44499</v>
      </c>
      <c r="AG6" s="49">
        <f>IF(MONTH($AD6+3)&gt;MONTH($C$6),"",$AD6+3)</f>
        <v>44500</v>
      </c>
      <c r="AH6" s="34" t="str">
        <f>YearToDate!C8</f>
        <v>V</v>
      </c>
      <c r="AI6" s="34" t="str">
        <f>YearToDate!D8</f>
        <v>S</v>
      </c>
      <c r="AJ6" s="34" t="str">
        <f>YearToDate!E8</f>
        <v>P</v>
      </c>
      <c r="AK6" s="34" t="str">
        <f>YearToDate!F8</f>
        <v>D</v>
      </c>
      <c r="AL6" s="34" t="str">
        <f>YearToDate!G8</f>
        <v>O</v>
      </c>
      <c r="AM6" s="34" t="str">
        <f>YearToDate!H8</f>
        <v>U</v>
      </c>
      <c r="AN6" s="21"/>
    </row>
    <row r="7" spans="1:40" ht="16.5" customHeight="1" x14ac:dyDescent="0.2">
      <c r="A7" s="43">
        <v>1</v>
      </c>
      <c r="B7" s="44" t="str">
        <f>VLOOKUP(A7,YearToDate!$A$8:$B$39,2,0)</f>
        <v>Name 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54">
        <f>COUNTIF($C7:$AG7,AH$6)+0.5*COUNTIF($C7:$AG7,AH$6&amp;"H")+0.5*COUNTIF($C7:$AG7,"H"&amp;AH$6)</f>
        <v>0</v>
      </c>
      <c r="AI7" s="54">
        <f t="shared" ref="AI7:AM22" si="1">COUNTIF($C7:$AG7,AI$6)+0.5*COUNTIF($C7:$AG7,AI$6&amp;"H")+0.5*COUNTIF($C7:$AG7,"H"&amp;AI$6)</f>
        <v>0</v>
      </c>
      <c r="AJ7" s="54">
        <f t="shared" si="1"/>
        <v>0</v>
      </c>
      <c r="AK7" s="54">
        <f t="shared" si="1"/>
        <v>0</v>
      </c>
      <c r="AL7" s="54">
        <f t="shared" si="1"/>
        <v>0</v>
      </c>
      <c r="AM7" s="54">
        <f t="shared" si="1"/>
        <v>0</v>
      </c>
      <c r="AN7" s="21"/>
    </row>
    <row r="8" spans="1:40" ht="16.5" customHeight="1" x14ac:dyDescent="0.2">
      <c r="A8" s="43">
        <v>2</v>
      </c>
      <c r="B8" s="44" t="str">
        <f>VLOOKUP(A8,YearToDate!$A$8:$B$39,2,0)</f>
        <v>Name 2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54">
        <f t="shared" ref="AH8:AM36" si="2">COUNTIF($C8:$AG8,AH$6)+0.5*COUNTIF($C8:$AG8,AH$6&amp;"H")+0.5*COUNTIF($C8:$AG8,"H"&amp;AH$6)</f>
        <v>0</v>
      </c>
      <c r="AI8" s="54">
        <f t="shared" si="1"/>
        <v>0</v>
      </c>
      <c r="AJ8" s="54">
        <f t="shared" si="1"/>
        <v>0</v>
      </c>
      <c r="AK8" s="54">
        <f t="shared" si="1"/>
        <v>0</v>
      </c>
      <c r="AL8" s="54">
        <f t="shared" si="1"/>
        <v>0</v>
      </c>
      <c r="AM8" s="54">
        <f t="shared" si="1"/>
        <v>0</v>
      </c>
      <c r="AN8" s="21"/>
    </row>
    <row r="9" spans="1:40" ht="16.5" customHeight="1" x14ac:dyDescent="0.2">
      <c r="A9" s="43">
        <v>3</v>
      </c>
      <c r="B9" s="44" t="str">
        <f>VLOOKUP(A9,YearToDate!$A$8:$B$39,2,0)</f>
        <v>Name 3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54">
        <f t="shared" si="2"/>
        <v>0</v>
      </c>
      <c r="AI9" s="54">
        <f t="shared" si="1"/>
        <v>0</v>
      </c>
      <c r="AJ9" s="54">
        <f t="shared" si="1"/>
        <v>0</v>
      </c>
      <c r="AK9" s="54">
        <f t="shared" si="1"/>
        <v>0</v>
      </c>
      <c r="AL9" s="54">
        <f t="shared" si="1"/>
        <v>0</v>
      </c>
      <c r="AM9" s="54">
        <f t="shared" si="1"/>
        <v>0</v>
      </c>
      <c r="AN9" s="21"/>
    </row>
    <row r="10" spans="1:40" ht="16.5" customHeight="1" x14ac:dyDescent="0.2">
      <c r="A10" s="43">
        <v>4</v>
      </c>
      <c r="B10" s="44" t="str">
        <f>VLOOKUP(A10,YearToDate!$A$8:$B$39,2,0)</f>
        <v>Name 4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54">
        <f t="shared" si="2"/>
        <v>0</v>
      </c>
      <c r="AI10" s="54">
        <f t="shared" si="1"/>
        <v>0</v>
      </c>
      <c r="AJ10" s="54">
        <f t="shared" si="1"/>
        <v>0</v>
      </c>
      <c r="AK10" s="54">
        <f t="shared" si="1"/>
        <v>0</v>
      </c>
      <c r="AL10" s="54">
        <f t="shared" si="1"/>
        <v>0</v>
      </c>
      <c r="AM10" s="54">
        <f t="shared" si="1"/>
        <v>0</v>
      </c>
      <c r="AN10" s="21"/>
    </row>
    <row r="11" spans="1:40" ht="16.5" customHeight="1" x14ac:dyDescent="0.2">
      <c r="A11" s="43">
        <v>5</v>
      </c>
      <c r="B11" s="44" t="str">
        <f>VLOOKUP(A11,YearToDate!$A$8:$B$39,2,0)</f>
        <v>Name 5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54">
        <f t="shared" si="2"/>
        <v>0</v>
      </c>
      <c r="AI11" s="54">
        <f t="shared" si="1"/>
        <v>0</v>
      </c>
      <c r="AJ11" s="54">
        <f t="shared" si="1"/>
        <v>0</v>
      </c>
      <c r="AK11" s="54">
        <f t="shared" si="1"/>
        <v>0</v>
      </c>
      <c r="AL11" s="54">
        <f t="shared" si="1"/>
        <v>0</v>
      </c>
      <c r="AM11" s="54">
        <f t="shared" si="1"/>
        <v>0</v>
      </c>
      <c r="AN11" s="21"/>
    </row>
    <row r="12" spans="1:40" ht="16.5" customHeight="1" x14ac:dyDescent="0.2">
      <c r="A12" s="43">
        <v>6</v>
      </c>
      <c r="B12" s="44">
        <f>VLOOKUP(A12,YearToDate!$A$8:$B$39,2,0)</f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54">
        <f t="shared" si="2"/>
        <v>0</v>
      </c>
      <c r="AI12" s="54">
        <f t="shared" si="1"/>
        <v>0</v>
      </c>
      <c r="AJ12" s="54">
        <f t="shared" si="1"/>
        <v>0</v>
      </c>
      <c r="AK12" s="54">
        <f t="shared" si="1"/>
        <v>0</v>
      </c>
      <c r="AL12" s="54">
        <f t="shared" si="1"/>
        <v>0</v>
      </c>
      <c r="AM12" s="54">
        <f t="shared" si="1"/>
        <v>0</v>
      </c>
      <c r="AN12" s="21"/>
    </row>
    <row r="13" spans="1:40" ht="16.5" customHeight="1" x14ac:dyDescent="0.2">
      <c r="A13" s="43">
        <v>7</v>
      </c>
      <c r="B13" s="44">
        <f>VLOOKUP(A13,YearToDate!$A$8:$B$39,2,0)</f>
        <v>0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54">
        <f t="shared" si="2"/>
        <v>0</v>
      </c>
      <c r="AI13" s="54">
        <f t="shared" si="1"/>
        <v>0</v>
      </c>
      <c r="AJ13" s="54">
        <f t="shared" si="1"/>
        <v>0</v>
      </c>
      <c r="AK13" s="54">
        <f t="shared" si="1"/>
        <v>0</v>
      </c>
      <c r="AL13" s="54">
        <f t="shared" si="1"/>
        <v>0</v>
      </c>
      <c r="AM13" s="54">
        <f t="shared" si="1"/>
        <v>0</v>
      </c>
      <c r="AN13" s="21"/>
    </row>
    <row r="14" spans="1:40" ht="16.5" customHeight="1" x14ac:dyDescent="0.2">
      <c r="A14" s="43">
        <v>8</v>
      </c>
      <c r="B14" s="44">
        <f>VLOOKUP(A14,YearToDate!$A$8:$B$39,2,0)</f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54">
        <f t="shared" si="2"/>
        <v>0</v>
      </c>
      <c r="AI14" s="54">
        <f t="shared" si="1"/>
        <v>0</v>
      </c>
      <c r="AJ14" s="54">
        <f t="shared" si="1"/>
        <v>0</v>
      </c>
      <c r="AK14" s="54">
        <f t="shared" si="1"/>
        <v>0</v>
      </c>
      <c r="AL14" s="54">
        <f t="shared" si="1"/>
        <v>0</v>
      </c>
      <c r="AM14" s="54">
        <f t="shared" si="1"/>
        <v>0</v>
      </c>
      <c r="AN14" s="21"/>
    </row>
    <row r="15" spans="1:40" ht="16.5" customHeight="1" x14ac:dyDescent="0.2">
      <c r="A15" s="43">
        <v>9</v>
      </c>
      <c r="B15" s="44">
        <f>VLOOKUP(A15,YearToDate!$A$8:$B$39,2,0)</f>
        <v>0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54">
        <f t="shared" si="2"/>
        <v>0</v>
      </c>
      <c r="AI15" s="54">
        <f t="shared" si="1"/>
        <v>0</v>
      </c>
      <c r="AJ15" s="54">
        <f t="shared" si="1"/>
        <v>0</v>
      </c>
      <c r="AK15" s="54">
        <f t="shared" si="1"/>
        <v>0</v>
      </c>
      <c r="AL15" s="54">
        <f t="shared" si="1"/>
        <v>0</v>
      </c>
      <c r="AM15" s="54">
        <f t="shared" si="1"/>
        <v>0</v>
      </c>
      <c r="AN15" s="21"/>
    </row>
    <row r="16" spans="1:40" ht="16.5" customHeight="1" x14ac:dyDescent="0.2">
      <c r="A16" s="43">
        <v>10</v>
      </c>
      <c r="B16" s="44">
        <f>VLOOKUP(A16,YearToDate!$A$8:$B$39,2,0)</f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54">
        <f t="shared" si="2"/>
        <v>0</v>
      </c>
      <c r="AI16" s="54">
        <f t="shared" si="1"/>
        <v>0</v>
      </c>
      <c r="AJ16" s="54">
        <f t="shared" si="1"/>
        <v>0</v>
      </c>
      <c r="AK16" s="54">
        <f t="shared" si="1"/>
        <v>0</v>
      </c>
      <c r="AL16" s="54">
        <f t="shared" si="1"/>
        <v>0</v>
      </c>
      <c r="AM16" s="54">
        <f t="shared" si="1"/>
        <v>0</v>
      </c>
      <c r="AN16" s="21"/>
    </row>
    <row r="17" spans="1:40" ht="16.5" customHeight="1" x14ac:dyDescent="0.2">
      <c r="A17" s="43">
        <v>11</v>
      </c>
      <c r="B17" s="44">
        <f>VLOOKUP(A17,YearToDate!$A$8:$B$39,2,0)</f>
        <v>0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54">
        <f t="shared" si="2"/>
        <v>0</v>
      </c>
      <c r="AI17" s="54">
        <f t="shared" si="1"/>
        <v>0</v>
      </c>
      <c r="AJ17" s="54">
        <f t="shared" si="1"/>
        <v>0</v>
      </c>
      <c r="AK17" s="54">
        <f t="shared" si="1"/>
        <v>0</v>
      </c>
      <c r="AL17" s="54">
        <f t="shared" si="1"/>
        <v>0</v>
      </c>
      <c r="AM17" s="54">
        <f t="shared" si="1"/>
        <v>0</v>
      </c>
      <c r="AN17" s="21"/>
    </row>
    <row r="18" spans="1:40" ht="16.5" customHeight="1" x14ac:dyDescent="0.2">
      <c r="A18" s="43">
        <v>12</v>
      </c>
      <c r="B18" s="44">
        <f>VLOOKUP(A18,YearToDate!$A$8:$B$39,2,0)</f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54">
        <f t="shared" si="2"/>
        <v>0</v>
      </c>
      <c r="AI18" s="54">
        <f t="shared" si="1"/>
        <v>0</v>
      </c>
      <c r="AJ18" s="54">
        <f t="shared" si="1"/>
        <v>0</v>
      </c>
      <c r="AK18" s="54">
        <f t="shared" si="1"/>
        <v>0</v>
      </c>
      <c r="AL18" s="54">
        <f t="shared" si="1"/>
        <v>0</v>
      </c>
      <c r="AM18" s="54">
        <f t="shared" si="1"/>
        <v>0</v>
      </c>
      <c r="AN18" s="21"/>
    </row>
    <row r="19" spans="1:40" ht="16.5" customHeight="1" x14ac:dyDescent="0.2">
      <c r="A19" s="43">
        <v>13</v>
      </c>
      <c r="B19" s="44">
        <f>VLOOKUP(A19,YearToDate!$A$8:$B$39,2,0)</f>
        <v>0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54">
        <f t="shared" si="2"/>
        <v>0</v>
      </c>
      <c r="AI19" s="54">
        <f t="shared" si="1"/>
        <v>0</v>
      </c>
      <c r="AJ19" s="54">
        <f t="shared" si="1"/>
        <v>0</v>
      </c>
      <c r="AK19" s="54">
        <f t="shared" si="1"/>
        <v>0</v>
      </c>
      <c r="AL19" s="54">
        <f t="shared" si="1"/>
        <v>0</v>
      </c>
      <c r="AM19" s="54">
        <f t="shared" si="1"/>
        <v>0</v>
      </c>
      <c r="AN19" s="21"/>
    </row>
    <row r="20" spans="1:40" ht="16.5" customHeight="1" x14ac:dyDescent="0.2">
      <c r="A20" s="43">
        <v>14</v>
      </c>
      <c r="B20" s="44">
        <f>VLOOKUP(A20,YearToDate!$A$8:$B$39,2,0)</f>
        <v>0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54">
        <f t="shared" si="2"/>
        <v>0</v>
      </c>
      <c r="AI20" s="54">
        <f t="shared" si="1"/>
        <v>0</v>
      </c>
      <c r="AJ20" s="54">
        <f t="shared" si="1"/>
        <v>0</v>
      </c>
      <c r="AK20" s="54">
        <f t="shared" si="1"/>
        <v>0</v>
      </c>
      <c r="AL20" s="54">
        <f t="shared" si="1"/>
        <v>0</v>
      </c>
      <c r="AM20" s="54">
        <f t="shared" si="1"/>
        <v>0</v>
      </c>
      <c r="AN20" s="21"/>
    </row>
    <row r="21" spans="1:40" ht="16.5" customHeight="1" x14ac:dyDescent="0.2">
      <c r="A21" s="43">
        <v>15</v>
      </c>
      <c r="B21" s="44">
        <f>VLOOKUP(A21,YearToDate!$A$8:$B$39,2,0)</f>
        <v>0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54">
        <f t="shared" si="2"/>
        <v>0</v>
      </c>
      <c r="AI21" s="54">
        <f t="shared" si="1"/>
        <v>0</v>
      </c>
      <c r="AJ21" s="54">
        <f t="shared" si="1"/>
        <v>0</v>
      </c>
      <c r="AK21" s="54">
        <f t="shared" si="1"/>
        <v>0</v>
      </c>
      <c r="AL21" s="54">
        <f t="shared" si="1"/>
        <v>0</v>
      </c>
      <c r="AM21" s="54">
        <f t="shared" si="1"/>
        <v>0</v>
      </c>
      <c r="AN21" s="21"/>
    </row>
    <row r="22" spans="1:40" ht="16.5" customHeight="1" x14ac:dyDescent="0.2">
      <c r="A22" s="43">
        <v>16</v>
      </c>
      <c r="B22" s="44">
        <f>VLOOKUP(A22,YearToDate!$A$8:$B$39,2,0)</f>
        <v>0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54">
        <f t="shared" si="2"/>
        <v>0</v>
      </c>
      <c r="AI22" s="54">
        <f t="shared" si="1"/>
        <v>0</v>
      </c>
      <c r="AJ22" s="54">
        <f t="shared" si="1"/>
        <v>0</v>
      </c>
      <c r="AK22" s="54">
        <f t="shared" si="1"/>
        <v>0</v>
      </c>
      <c r="AL22" s="54">
        <f t="shared" si="1"/>
        <v>0</v>
      </c>
      <c r="AM22" s="54">
        <f t="shared" si="1"/>
        <v>0</v>
      </c>
      <c r="AN22" s="21"/>
    </row>
    <row r="23" spans="1:40" ht="16.5" customHeight="1" x14ac:dyDescent="0.2">
      <c r="A23" s="43">
        <v>17</v>
      </c>
      <c r="B23" s="44">
        <f>VLOOKUP(A23,YearToDate!$A$8:$B$39,2,0)</f>
        <v>0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54">
        <f t="shared" si="2"/>
        <v>0</v>
      </c>
      <c r="AI23" s="54">
        <f t="shared" si="2"/>
        <v>0</v>
      </c>
      <c r="AJ23" s="54">
        <f t="shared" si="2"/>
        <v>0</v>
      </c>
      <c r="AK23" s="54">
        <f t="shared" si="2"/>
        <v>0</v>
      </c>
      <c r="AL23" s="54">
        <f t="shared" si="2"/>
        <v>0</v>
      </c>
      <c r="AM23" s="54">
        <f t="shared" si="2"/>
        <v>0</v>
      </c>
      <c r="AN23" s="21"/>
    </row>
    <row r="24" spans="1:40" ht="16.5" customHeight="1" x14ac:dyDescent="0.2">
      <c r="A24" s="43">
        <v>18</v>
      </c>
      <c r="B24" s="44">
        <f>VLOOKUP(A24,YearToDate!$A$8:$B$39,2,0)</f>
        <v>0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54">
        <f t="shared" si="2"/>
        <v>0</v>
      </c>
      <c r="AI24" s="54">
        <f t="shared" si="2"/>
        <v>0</v>
      </c>
      <c r="AJ24" s="54">
        <f t="shared" si="2"/>
        <v>0</v>
      </c>
      <c r="AK24" s="54">
        <f t="shared" si="2"/>
        <v>0</v>
      </c>
      <c r="AL24" s="54">
        <f t="shared" si="2"/>
        <v>0</v>
      </c>
      <c r="AM24" s="54">
        <f t="shared" si="2"/>
        <v>0</v>
      </c>
      <c r="AN24" s="21"/>
    </row>
    <row r="25" spans="1:40" ht="16.5" customHeight="1" x14ac:dyDescent="0.2">
      <c r="A25" s="43">
        <v>19</v>
      </c>
      <c r="B25" s="44">
        <f>VLOOKUP(A25,YearToDate!$A$8:$B$39,2,0)</f>
        <v>0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54">
        <f t="shared" si="2"/>
        <v>0</v>
      </c>
      <c r="AI25" s="54">
        <f t="shared" si="2"/>
        <v>0</v>
      </c>
      <c r="AJ25" s="54">
        <f t="shared" si="2"/>
        <v>0</v>
      </c>
      <c r="AK25" s="54">
        <f t="shared" si="2"/>
        <v>0</v>
      </c>
      <c r="AL25" s="54">
        <f t="shared" si="2"/>
        <v>0</v>
      </c>
      <c r="AM25" s="54">
        <f t="shared" si="2"/>
        <v>0</v>
      </c>
      <c r="AN25" s="21"/>
    </row>
    <row r="26" spans="1:40" ht="16.5" customHeight="1" x14ac:dyDescent="0.2">
      <c r="A26" s="43">
        <v>20</v>
      </c>
      <c r="B26" s="44">
        <f>VLOOKUP(A26,YearToDate!$A$8:$B$39,2,0)</f>
        <v>0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54">
        <f t="shared" si="2"/>
        <v>0</v>
      </c>
      <c r="AI26" s="54">
        <f t="shared" si="2"/>
        <v>0</v>
      </c>
      <c r="AJ26" s="54">
        <f t="shared" si="2"/>
        <v>0</v>
      </c>
      <c r="AK26" s="54">
        <f t="shared" si="2"/>
        <v>0</v>
      </c>
      <c r="AL26" s="54">
        <f t="shared" si="2"/>
        <v>0</v>
      </c>
      <c r="AM26" s="54">
        <f t="shared" si="2"/>
        <v>0</v>
      </c>
      <c r="AN26" s="21"/>
    </row>
    <row r="27" spans="1:40" ht="16.5" customHeight="1" x14ac:dyDescent="0.2">
      <c r="A27" s="43">
        <v>21</v>
      </c>
      <c r="B27" s="44">
        <f>VLOOKUP(A27,YearToDate!$A$8:$B$39,2,0)</f>
        <v>0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54">
        <f t="shared" si="2"/>
        <v>0</v>
      </c>
      <c r="AI27" s="54">
        <f t="shared" si="2"/>
        <v>0</v>
      </c>
      <c r="AJ27" s="54">
        <f t="shared" si="2"/>
        <v>0</v>
      </c>
      <c r="AK27" s="54">
        <f t="shared" si="2"/>
        <v>0</v>
      </c>
      <c r="AL27" s="54">
        <f t="shared" si="2"/>
        <v>0</v>
      </c>
      <c r="AM27" s="54">
        <f t="shared" si="2"/>
        <v>0</v>
      </c>
      <c r="AN27" s="21"/>
    </row>
    <row r="28" spans="1:40" ht="16.5" customHeight="1" x14ac:dyDescent="0.2">
      <c r="A28" s="43">
        <v>22</v>
      </c>
      <c r="B28" s="44">
        <f>VLOOKUP(A28,YearToDate!$A$8:$B$39,2,0)</f>
        <v>0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54">
        <f t="shared" si="2"/>
        <v>0</v>
      </c>
      <c r="AI28" s="54">
        <f t="shared" si="2"/>
        <v>0</v>
      </c>
      <c r="AJ28" s="54">
        <f t="shared" si="2"/>
        <v>0</v>
      </c>
      <c r="AK28" s="54">
        <f t="shared" si="2"/>
        <v>0</v>
      </c>
      <c r="AL28" s="54">
        <f t="shared" si="2"/>
        <v>0</v>
      </c>
      <c r="AM28" s="54">
        <f t="shared" si="2"/>
        <v>0</v>
      </c>
      <c r="AN28" s="21"/>
    </row>
    <row r="29" spans="1:40" ht="16.5" customHeight="1" x14ac:dyDescent="0.2">
      <c r="A29" s="43">
        <v>23</v>
      </c>
      <c r="B29" s="44">
        <f>VLOOKUP(A29,YearToDate!$A$8:$B$39,2,0)</f>
        <v>0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54">
        <f t="shared" si="2"/>
        <v>0</v>
      </c>
      <c r="AI29" s="54">
        <f t="shared" si="2"/>
        <v>0</v>
      </c>
      <c r="AJ29" s="54">
        <f t="shared" si="2"/>
        <v>0</v>
      </c>
      <c r="AK29" s="54">
        <f t="shared" si="2"/>
        <v>0</v>
      </c>
      <c r="AL29" s="54">
        <f t="shared" si="2"/>
        <v>0</v>
      </c>
      <c r="AM29" s="54">
        <f t="shared" si="2"/>
        <v>0</v>
      </c>
      <c r="AN29" s="21"/>
    </row>
    <row r="30" spans="1:40" ht="16.5" customHeight="1" x14ac:dyDescent="0.2">
      <c r="A30" s="43">
        <v>24</v>
      </c>
      <c r="B30" s="44">
        <f>VLOOKUP(A30,YearToDate!$A$8:$B$39,2,0)</f>
        <v>0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54">
        <f t="shared" si="2"/>
        <v>0</v>
      </c>
      <c r="AI30" s="54">
        <f t="shared" si="2"/>
        <v>0</v>
      </c>
      <c r="AJ30" s="54">
        <f t="shared" si="2"/>
        <v>0</v>
      </c>
      <c r="AK30" s="54">
        <f t="shared" si="2"/>
        <v>0</v>
      </c>
      <c r="AL30" s="54">
        <f t="shared" si="2"/>
        <v>0</v>
      </c>
      <c r="AM30" s="54">
        <f t="shared" si="2"/>
        <v>0</v>
      </c>
      <c r="AN30" s="21"/>
    </row>
    <row r="31" spans="1:40" ht="16.5" customHeight="1" x14ac:dyDescent="0.2">
      <c r="A31" s="43">
        <v>25</v>
      </c>
      <c r="B31" s="44">
        <f>VLOOKUP(A31,YearToDate!$A$8:$B$39,2,0)</f>
        <v>0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54">
        <f t="shared" si="2"/>
        <v>0</v>
      </c>
      <c r="AI31" s="54">
        <f t="shared" si="2"/>
        <v>0</v>
      </c>
      <c r="AJ31" s="54">
        <f t="shared" si="2"/>
        <v>0</v>
      </c>
      <c r="AK31" s="54">
        <f t="shared" si="2"/>
        <v>0</v>
      </c>
      <c r="AL31" s="54">
        <f t="shared" si="2"/>
        <v>0</v>
      </c>
      <c r="AM31" s="54">
        <f t="shared" si="2"/>
        <v>0</v>
      </c>
      <c r="AN31" s="21"/>
    </row>
    <row r="32" spans="1:40" ht="16.5" customHeight="1" x14ac:dyDescent="0.2">
      <c r="A32" s="43">
        <v>26</v>
      </c>
      <c r="B32" s="44">
        <f>VLOOKUP(A32,YearToDate!$A$8:$B$39,2,0)</f>
        <v>0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54">
        <f t="shared" si="2"/>
        <v>0</v>
      </c>
      <c r="AI32" s="54">
        <f t="shared" si="2"/>
        <v>0</v>
      </c>
      <c r="AJ32" s="54">
        <f t="shared" si="2"/>
        <v>0</v>
      </c>
      <c r="AK32" s="54">
        <f t="shared" si="2"/>
        <v>0</v>
      </c>
      <c r="AL32" s="54">
        <f t="shared" si="2"/>
        <v>0</v>
      </c>
      <c r="AM32" s="54">
        <f t="shared" si="2"/>
        <v>0</v>
      </c>
      <c r="AN32" s="21"/>
    </row>
    <row r="33" spans="1:40" ht="16.5" customHeight="1" x14ac:dyDescent="0.2">
      <c r="A33" s="43">
        <v>27</v>
      </c>
      <c r="B33" s="44">
        <f>VLOOKUP(A33,YearToDate!$A$8:$B$39,2,0)</f>
        <v>0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54">
        <f t="shared" si="2"/>
        <v>0</v>
      </c>
      <c r="AI33" s="54">
        <f t="shared" si="2"/>
        <v>0</v>
      </c>
      <c r="AJ33" s="54">
        <f t="shared" si="2"/>
        <v>0</v>
      </c>
      <c r="AK33" s="54">
        <f t="shared" si="2"/>
        <v>0</v>
      </c>
      <c r="AL33" s="54">
        <f t="shared" si="2"/>
        <v>0</v>
      </c>
      <c r="AM33" s="54">
        <f t="shared" si="2"/>
        <v>0</v>
      </c>
      <c r="AN33" s="21"/>
    </row>
    <row r="34" spans="1:40" ht="16.5" customHeight="1" x14ac:dyDescent="0.2">
      <c r="A34" s="43">
        <v>28</v>
      </c>
      <c r="B34" s="44">
        <f>VLOOKUP(A34,YearToDate!$A$8:$B$39,2,0)</f>
        <v>0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54">
        <f t="shared" si="2"/>
        <v>0</v>
      </c>
      <c r="AI34" s="54">
        <f t="shared" si="2"/>
        <v>0</v>
      </c>
      <c r="AJ34" s="54">
        <f t="shared" si="2"/>
        <v>0</v>
      </c>
      <c r="AK34" s="54">
        <f t="shared" si="2"/>
        <v>0</v>
      </c>
      <c r="AL34" s="54">
        <f t="shared" si="2"/>
        <v>0</v>
      </c>
      <c r="AM34" s="54">
        <f t="shared" si="2"/>
        <v>0</v>
      </c>
      <c r="AN34" s="21"/>
    </row>
    <row r="35" spans="1:40" ht="16.5" customHeight="1" x14ac:dyDescent="0.2">
      <c r="A35" s="43">
        <v>29</v>
      </c>
      <c r="B35" s="44">
        <f>VLOOKUP(A35,YearToDate!$A$8:$B$39,2,0)</f>
        <v>0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54">
        <f t="shared" si="2"/>
        <v>0</v>
      </c>
      <c r="AI35" s="54">
        <f t="shared" si="2"/>
        <v>0</v>
      </c>
      <c r="AJ35" s="54">
        <f t="shared" si="2"/>
        <v>0</v>
      </c>
      <c r="AK35" s="54">
        <f t="shared" si="2"/>
        <v>0</v>
      </c>
      <c r="AL35" s="54">
        <f t="shared" si="2"/>
        <v>0</v>
      </c>
      <c r="AM35" s="54">
        <f t="shared" si="2"/>
        <v>0</v>
      </c>
      <c r="AN35" s="21"/>
    </row>
    <row r="36" spans="1:40" ht="16.5" customHeight="1" x14ac:dyDescent="0.2">
      <c r="A36" s="43">
        <v>30</v>
      </c>
      <c r="B36" s="44">
        <f>VLOOKUP(A36,YearToDate!$A$8:$B$39,2,0)</f>
        <v>0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54">
        <f t="shared" si="2"/>
        <v>0</v>
      </c>
      <c r="AI36" s="54">
        <f t="shared" si="2"/>
        <v>0</v>
      </c>
      <c r="AJ36" s="54">
        <f t="shared" si="2"/>
        <v>0</v>
      </c>
      <c r="AK36" s="54">
        <f t="shared" si="2"/>
        <v>0</v>
      </c>
      <c r="AL36" s="54">
        <f t="shared" si="2"/>
        <v>0</v>
      </c>
      <c r="AM36" s="54">
        <f t="shared" si="2"/>
        <v>0</v>
      </c>
      <c r="AN36" s="21"/>
    </row>
    <row r="37" spans="1:40" s="31" customFormat="1" ht="16.5" customHeight="1" x14ac:dyDescent="0.2">
      <c r="A37" s="35"/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55"/>
      <c r="AI37" s="55"/>
      <c r="AJ37" s="55"/>
      <c r="AK37" s="55"/>
      <c r="AL37" s="55"/>
      <c r="AM37" s="55"/>
      <c r="AN37" s="38"/>
    </row>
    <row r="38" spans="1:40" ht="16.5" customHeight="1" x14ac:dyDescent="0.2">
      <c r="A38" s="32" t="str">
        <f>HYPERLINK("https://www.vertex42.com/templates/employee-leave-tracker.html","https://www.vertex42.com/templates/employee-leave-tracker.html")</f>
        <v>https://www.vertex42.com/templates/employee-leave-tracker.html</v>
      </c>
      <c r="B38" s="39"/>
      <c r="C38" s="21"/>
      <c r="D38" s="21"/>
      <c r="E38" s="21"/>
      <c r="F38" s="21"/>
      <c r="G38" s="21"/>
      <c r="H38" s="21"/>
      <c r="I38" s="21"/>
      <c r="J38" s="21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21"/>
      <c r="Z38" s="21"/>
      <c r="AA38" s="21"/>
      <c r="AB38" s="21"/>
      <c r="AC38" s="21"/>
      <c r="AD38" s="21"/>
      <c r="AE38" s="21"/>
      <c r="AF38" s="21"/>
      <c r="AG38" s="41" t="s">
        <v>3</v>
      </c>
      <c r="AH38" s="56">
        <f t="shared" ref="AH38:AM38" si="3">SUM(AH7:AH37)</f>
        <v>0</v>
      </c>
      <c r="AI38" s="56">
        <f t="shared" si="3"/>
        <v>0</v>
      </c>
      <c r="AJ38" s="56">
        <f t="shared" si="3"/>
        <v>0</v>
      </c>
      <c r="AK38" s="56">
        <f t="shared" si="3"/>
        <v>0</v>
      </c>
      <c r="AL38" s="56">
        <f t="shared" si="3"/>
        <v>0</v>
      </c>
      <c r="AM38" s="56">
        <f t="shared" si="3"/>
        <v>0</v>
      </c>
      <c r="AN38" s="21"/>
    </row>
    <row r="39" spans="1:40" x14ac:dyDescent="0.2">
      <c r="A39" s="78"/>
      <c r="B39" s="7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1:40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</sheetData>
  <mergeCells count="3">
    <mergeCell ref="A39:B39"/>
    <mergeCell ref="C4:AG4"/>
    <mergeCell ref="AH4:AM4"/>
  </mergeCells>
  <conditionalFormatting sqref="C6:AG6">
    <cfRule type="expression" dxfId="11" priority="2" stopIfTrue="1">
      <formula>OR(WEEKDAY(C$6,1)=1,WEEKDAY(C$6,1)=7)</formula>
    </cfRule>
    <cfRule type="cellIs" dxfId="10" priority="3" stopIfTrue="1" operator="equal">
      <formula>""</formula>
    </cfRule>
  </conditionalFormatting>
  <conditionalFormatting sqref="C7:AG36">
    <cfRule type="expression" dxfId="9" priority="4" stopIfTrue="1">
      <formula>OR(WEEKDAY(C$6)=1,WEEKDAY(C$6)=7)</formula>
    </cfRule>
    <cfRule type="expression" dxfId="8" priority="5" stopIfTrue="1">
      <formula>C$6=""</formula>
    </cfRule>
  </conditionalFormatting>
  <dataValidations count="1">
    <dataValidation type="list" allowBlank="1" sqref="C7:AG36" xr:uid="{BAB01468-E0E9-4A2F-BC8C-0F28F06B43E5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N40"/>
  <sheetViews>
    <sheetView showGridLines="0" workbookViewId="0"/>
  </sheetViews>
  <sheetFormatPr defaultColWidth="9.140625" defaultRowHeight="12.75" x14ac:dyDescent="0.2"/>
  <cols>
    <col min="1" max="1" width="5.42578125" style="20" customWidth="1"/>
    <col min="2" max="2" width="18.7109375" style="20" customWidth="1"/>
    <col min="3" max="33" width="3.28515625" style="20" customWidth="1"/>
    <col min="34" max="39" width="4.28515625" style="20" customWidth="1"/>
    <col min="40" max="16384" width="9.140625" style="20"/>
  </cols>
  <sheetData>
    <row r="1" spans="1:40" ht="26.25" customHeight="1" x14ac:dyDescent="0.2">
      <c r="A1" s="19" t="str">
        <f>"November "&amp;YearToDate!$B$3</f>
        <v>November 2021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29" t="s">
        <v>16</v>
      </c>
    </row>
    <row r="2" spans="1:40" x14ac:dyDescent="0.2">
      <c r="AM2" s="30" t="s">
        <v>34</v>
      </c>
    </row>
    <row r="3" spans="1:40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1:40" ht="21.95" customHeight="1" x14ac:dyDescent="0.2">
      <c r="A4" s="69" t="s">
        <v>21</v>
      </c>
      <c r="B4" s="70"/>
      <c r="C4" s="79" t="str">
        <f>YearToDate!$A$5</f>
        <v>V = Vacation,  S = Sick, P = Personal, D = Disability, O = Other Paid, U = Unpaid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6" t="s">
        <v>0</v>
      </c>
      <c r="AI4" s="76"/>
      <c r="AJ4" s="76"/>
      <c r="AK4" s="76"/>
      <c r="AL4" s="76"/>
      <c r="AM4" s="76"/>
      <c r="AN4" s="21"/>
    </row>
    <row r="5" spans="1:40" ht="16.5" customHeight="1" x14ac:dyDescent="0.2">
      <c r="A5" s="67"/>
      <c r="B5" s="68"/>
      <c r="C5" s="33" t="str">
        <f>IF(C6="","",INDEX({"Su";"M";"Tu";"W";"Th";"F";"Sa"},WEEKDAY(C6,1)))</f>
        <v>M</v>
      </c>
      <c r="D5" s="33" t="str">
        <f>IF(D6="","",INDEX({"Su";"M";"Tu";"W";"Th";"F";"Sa"},WEEKDAY(D6,1)))</f>
        <v>Tu</v>
      </c>
      <c r="E5" s="33" t="str">
        <f>IF(E6="","",INDEX({"Su";"M";"Tu";"W";"Th";"F";"Sa"},WEEKDAY(E6,1)))</f>
        <v>W</v>
      </c>
      <c r="F5" s="33" t="str">
        <f>IF(F6="","",INDEX({"Su";"M";"Tu";"W";"Th";"F";"Sa"},WEEKDAY(F6,1)))</f>
        <v>Th</v>
      </c>
      <c r="G5" s="33" t="str">
        <f>IF(G6="","",INDEX({"Su";"M";"Tu";"W";"Th";"F";"Sa"},WEEKDAY(G6,1)))</f>
        <v>F</v>
      </c>
      <c r="H5" s="33" t="str">
        <f>IF(H6="","",INDEX({"Su";"M";"Tu";"W";"Th";"F";"Sa"},WEEKDAY(H6,1)))</f>
        <v>Sa</v>
      </c>
      <c r="I5" s="33" t="str">
        <f>IF(I6="","",INDEX({"Su";"M";"Tu";"W";"Th";"F";"Sa"},WEEKDAY(I6,1)))</f>
        <v>Su</v>
      </c>
      <c r="J5" s="33" t="str">
        <f>IF(J6="","",INDEX({"Su";"M";"Tu";"W";"Th";"F";"Sa"},WEEKDAY(J6,1)))</f>
        <v>M</v>
      </c>
      <c r="K5" s="33" t="str">
        <f>IF(K6="","",INDEX({"Su";"M";"Tu";"W";"Th";"F";"Sa"},WEEKDAY(K6,1)))</f>
        <v>Tu</v>
      </c>
      <c r="L5" s="33" t="str">
        <f>IF(L6="","",INDEX({"Su";"M";"Tu";"W";"Th";"F";"Sa"},WEEKDAY(L6,1)))</f>
        <v>W</v>
      </c>
      <c r="M5" s="33" t="str">
        <f>IF(M6="","",INDEX({"Su";"M";"Tu";"W";"Th";"F";"Sa"},WEEKDAY(M6,1)))</f>
        <v>Th</v>
      </c>
      <c r="N5" s="33" t="str">
        <f>IF(N6="","",INDEX({"Su";"M";"Tu";"W";"Th";"F";"Sa"},WEEKDAY(N6,1)))</f>
        <v>F</v>
      </c>
      <c r="O5" s="33" t="str">
        <f>IF(O6="","",INDEX({"Su";"M";"Tu";"W";"Th";"F";"Sa"},WEEKDAY(O6,1)))</f>
        <v>Sa</v>
      </c>
      <c r="P5" s="33" t="str">
        <f>IF(P6="","",INDEX({"Su";"M";"Tu";"W";"Th";"F";"Sa"},WEEKDAY(P6,1)))</f>
        <v>Su</v>
      </c>
      <c r="Q5" s="33" t="str">
        <f>IF(Q6="","",INDEX({"Su";"M";"Tu";"W";"Th";"F";"Sa"},WEEKDAY(Q6,1)))</f>
        <v>M</v>
      </c>
      <c r="R5" s="33" t="str">
        <f>IF(R6="","",INDEX({"Su";"M";"Tu";"W";"Th";"F";"Sa"},WEEKDAY(R6,1)))</f>
        <v>Tu</v>
      </c>
      <c r="S5" s="33" t="str">
        <f>IF(S6="","",INDEX({"Su";"M";"Tu";"W";"Th";"F";"Sa"},WEEKDAY(S6,1)))</f>
        <v>W</v>
      </c>
      <c r="T5" s="33" t="str">
        <f>IF(T6="","",INDEX({"Su";"M";"Tu";"W";"Th";"F";"Sa"},WEEKDAY(T6,1)))</f>
        <v>Th</v>
      </c>
      <c r="U5" s="33" t="str">
        <f>IF(U6="","",INDEX({"Su";"M";"Tu";"W";"Th";"F";"Sa"},WEEKDAY(U6,1)))</f>
        <v>F</v>
      </c>
      <c r="V5" s="33" t="str">
        <f>IF(V6="","",INDEX({"Su";"M";"Tu";"W";"Th";"F";"Sa"},WEEKDAY(V6,1)))</f>
        <v>Sa</v>
      </c>
      <c r="W5" s="33" t="str">
        <f>IF(W6="","",INDEX({"Su";"M";"Tu";"W";"Th";"F";"Sa"},WEEKDAY(W6,1)))</f>
        <v>Su</v>
      </c>
      <c r="X5" s="33" t="str">
        <f>IF(X6="","",INDEX({"Su";"M";"Tu";"W";"Th";"F";"Sa"},WEEKDAY(X6,1)))</f>
        <v>M</v>
      </c>
      <c r="Y5" s="33" t="str">
        <f>IF(Y6="","",INDEX({"Su";"M";"Tu";"W";"Th";"F";"Sa"},WEEKDAY(Y6,1)))</f>
        <v>Tu</v>
      </c>
      <c r="Z5" s="33" t="str">
        <f>IF(Z6="","",INDEX({"Su";"M";"Tu";"W";"Th";"F";"Sa"},WEEKDAY(Z6,1)))</f>
        <v>W</v>
      </c>
      <c r="AA5" s="33" t="str">
        <f>IF(AA6="","",INDEX({"Su";"M";"Tu";"W";"Th";"F";"Sa"},WEEKDAY(AA6,1)))</f>
        <v>Th</v>
      </c>
      <c r="AB5" s="33" t="str">
        <f>IF(AB6="","",INDEX({"Su";"M";"Tu";"W";"Th";"F";"Sa"},WEEKDAY(AB6,1)))</f>
        <v>F</v>
      </c>
      <c r="AC5" s="33" t="str">
        <f>IF(AC6="","",INDEX({"Su";"M";"Tu";"W";"Th";"F";"Sa"},WEEKDAY(AC6,1)))</f>
        <v>Sa</v>
      </c>
      <c r="AD5" s="33" t="str">
        <f>IF(AD6="","",INDEX({"Su";"M";"Tu";"W";"Th";"F";"Sa"},WEEKDAY(AD6,1)))</f>
        <v>Su</v>
      </c>
      <c r="AE5" s="33" t="str">
        <f>IF(AE6="","",INDEX({"Su";"M";"Tu";"W";"Th";"F";"Sa"},WEEKDAY(AE6,1)))</f>
        <v>M</v>
      </c>
      <c r="AF5" s="33" t="str">
        <f>IF(AF6="","",INDEX({"Su";"M";"Tu";"W";"Th";"F";"Sa"},WEEKDAY(AF6,1)))</f>
        <v>Tu</v>
      </c>
      <c r="AG5" s="33" t="str">
        <f>IF(AG6="","",INDEX({"Su";"M";"Tu";"W";"Th";"F";"Sa"},WEEKDAY(AG6,1)))</f>
        <v/>
      </c>
      <c r="AH5" s="71"/>
      <c r="AI5" s="71"/>
      <c r="AJ5" s="71"/>
      <c r="AK5" s="71"/>
      <c r="AL5" s="71"/>
      <c r="AM5" s="71"/>
      <c r="AN5" s="21"/>
    </row>
    <row r="6" spans="1:40" ht="16.5" customHeight="1" x14ac:dyDescent="0.2">
      <c r="A6" s="52" t="s">
        <v>7</v>
      </c>
      <c r="B6" s="42" t="s">
        <v>8</v>
      </c>
      <c r="C6" s="49">
        <f>DATE(YearToDate!$B$3,11,1)</f>
        <v>44501</v>
      </c>
      <c r="D6" s="49">
        <f>C6+1</f>
        <v>44502</v>
      </c>
      <c r="E6" s="49">
        <f t="shared" ref="E6:AD6" si="0">D6+1</f>
        <v>44503</v>
      </c>
      <c r="F6" s="49">
        <f t="shared" si="0"/>
        <v>44504</v>
      </c>
      <c r="G6" s="49">
        <f>F6+1</f>
        <v>44505</v>
      </c>
      <c r="H6" s="49">
        <f t="shared" si="0"/>
        <v>44506</v>
      </c>
      <c r="I6" s="49">
        <f t="shared" si="0"/>
        <v>44507</v>
      </c>
      <c r="J6" s="49">
        <f t="shared" si="0"/>
        <v>44508</v>
      </c>
      <c r="K6" s="49">
        <f t="shared" si="0"/>
        <v>44509</v>
      </c>
      <c r="L6" s="49">
        <f t="shared" si="0"/>
        <v>44510</v>
      </c>
      <c r="M6" s="49">
        <f t="shared" si="0"/>
        <v>44511</v>
      </c>
      <c r="N6" s="49">
        <f t="shared" si="0"/>
        <v>44512</v>
      </c>
      <c r="O6" s="49">
        <f t="shared" si="0"/>
        <v>44513</v>
      </c>
      <c r="P6" s="49">
        <f t="shared" si="0"/>
        <v>44514</v>
      </c>
      <c r="Q6" s="49">
        <f t="shared" si="0"/>
        <v>44515</v>
      </c>
      <c r="R6" s="49">
        <f t="shared" si="0"/>
        <v>44516</v>
      </c>
      <c r="S6" s="49">
        <f t="shared" si="0"/>
        <v>44517</v>
      </c>
      <c r="T6" s="49">
        <f t="shared" si="0"/>
        <v>44518</v>
      </c>
      <c r="U6" s="49">
        <f t="shared" si="0"/>
        <v>44519</v>
      </c>
      <c r="V6" s="49">
        <f t="shared" si="0"/>
        <v>44520</v>
      </c>
      <c r="W6" s="49">
        <f t="shared" si="0"/>
        <v>44521</v>
      </c>
      <c r="X6" s="49">
        <f t="shared" si="0"/>
        <v>44522</v>
      </c>
      <c r="Y6" s="49">
        <f t="shared" si="0"/>
        <v>44523</v>
      </c>
      <c r="Z6" s="49">
        <f t="shared" si="0"/>
        <v>44524</v>
      </c>
      <c r="AA6" s="49">
        <f t="shared" si="0"/>
        <v>44525</v>
      </c>
      <c r="AB6" s="49">
        <f t="shared" si="0"/>
        <v>44526</v>
      </c>
      <c r="AC6" s="49">
        <f t="shared" si="0"/>
        <v>44527</v>
      </c>
      <c r="AD6" s="49">
        <f t="shared" si="0"/>
        <v>44528</v>
      </c>
      <c r="AE6" s="49">
        <f>IF(MONTH($AD6+1)&gt;MONTH($C$6),"",$AD6+1)</f>
        <v>44529</v>
      </c>
      <c r="AF6" s="49">
        <f>IF(MONTH($AD6+2)&gt;MONTH($C$6),"",$AD6+2)</f>
        <v>44530</v>
      </c>
      <c r="AG6" s="49" t="str">
        <f>IF(MONTH($AD6+3)&gt;MONTH($C$6),"",$AD6+3)</f>
        <v/>
      </c>
      <c r="AH6" s="34" t="str">
        <f>YearToDate!C8</f>
        <v>V</v>
      </c>
      <c r="AI6" s="34" t="str">
        <f>YearToDate!D8</f>
        <v>S</v>
      </c>
      <c r="AJ6" s="34" t="str">
        <f>YearToDate!E8</f>
        <v>P</v>
      </c>
      <c r="AK6" s="34" t="str">
        <f>YearToDate!F8</f>
        <v>D</v>
      </c>
      <c r="AL6" s="34" t="str">
        <f>YearToDate!G8</f>
        <v>O</v>
      </c>
      <c r="AM6" s="34" t="str">
        <f>YearToDate!H8</f>
        <v>U</v>
      </c>
      <c r="AN6" s="21"/>
    </row>
    <row r="7" spans="1:40" ht="16.5" customHeight="1" x14ac:dyDescent="0.2">
      <c r="A7" s="43">
        <v>1</v>
      </c>
      <c r="B7" s="44" t="str">
        <f>VLOOKUP(A7,YearToDate!$A$8:$B$39,2,0)</f>
        <v>Name 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54">
        <f>COUNTIF($C7:$AG7,AH$6)+0.5*COUNTIF($C7:$AG7,AH$6&amp;"H")+0.5*COUNTIF($C7:$AG7,"H"&amp;AH$6)</f>
        <v>0</v>
      </c>
      <c r="AI7" s="54">
        <f t="shared" ref="AI7:AM22" si="1">COUNTIF($C7:$AG7,AI$6)+0.5*COUNTIF($C7:$AG7,AI$6&amp;"H")+0.5*COUNTIF($C7:$AG7,"H"&amp;AI$6)</f>
        <v>0</v>
      </c>
      <c r="AJ7" s="54">
        <f t="shared" si="1"/>
        <v>0</v>
      </c>
      <c r="AK7" s="54">
        <f t="shared" si="1"/>
        <v>0</v>
      </c>
      <c r="AL7" s="54">
        <f t="shared" si="1"/>
        <v>0</v>
      </c>
      <c r="AM7" s="54">
        <f t="shared" si="1"/>
        <v>0</v>
      </c>
      <c r="AN7" s="21"/>
    </row>
    <row r="8" spans="1:40" ht="16.5" customHeight="1" x14ac:dyDescent="0.2">
      <c r="A8" s="43">
        <v>2</v>
      </c>
      <c r="B8" s="44" t="str">
        <f>VLOOKUP(A8,YearToDate!$A$8:$B$39,2,0)</f>
        <v>Name 2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54">
        <f t="shared" ref="AH8:AM36" si="2">COUNTIF($C8:$AG8,AH$6)+0.5*COUNTIF($C8:$AG8,AH$6&amp;"H")+0.5*COUNTIF($C8:$AG8,"H"&amp;AH$6)</f>
        <v>0</v>
      </c>
      <c r="AI8" s="54">
        <f t="shared" si="1"/>
        <v>0</v>
      </c>
      <c r="AJ8" s="54">
        <f t="shared" si="1"/>
        <v>0</v>
      </c>
      <c r="AK8" s="54">
        <f t="shared" si="1"/>
        <v>0</v>
      </c>
      <c r="AL8" s="54">
        <f t="shared" si="1"/>
        <v>0</v>
      </c>
      <c r="AM8" s="54">
        <f t="shared" si="1"/>
        <v>0</v>
      </c>
      <c r="AN8" s="21"/>
    </row>
    <row r="9" spans="1:40" ht="16.5" customHeight="1" x14ac:dyDescent="0.2">
      <c r="A9" s="43">
        <v>3</v>
      </c>
      <c r="B9" s="44" t="str">
        <f>VLOOKUP(A9,YearToDate!$A$8:$B$39,2,0)</f>
        <v>Name 3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54">
        <f t="shared" si="2"/>
        <v>0</v>
      </c>
      <c r="AI9" s="54">
        <f t="shared" si="1"/>
        <v>0</v>
      </c>
      <c r="AJ9" s="54">
        <f t="shared" si="1"/>
        <v>0</v>
      </c>
      <c r="AK9" s="54">
        <f t="shared" si="1"/>
        <v>0</v>
      </c>
      <c r="AL9" s="54">
        <f t="shared" si="1"/>
        <v>0</v>
      </c>
      <c r="AM9" s="54">
        <f t="shared" si="1"/>
        <v>0</v>
      </c>
      <c r="AN9" s="21"/>
    </row>
    <row r="10" spans="1:40" ht="16.5" customHeight="1" x14ac:dyDescent="0.2">
      <c r="A10" s="43">
        <v>4</v>
      </c>
      <c r="B10" s="44" t="str">
        <f>VLOOKUP(A10,YearToDate!$A$8:$B$39,2,0)</f>
        <v>Name 4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54">
        <f t="shared" si="2"/>
        <v>0</v>
      </c>
      <c r="AI10" s="54">
        <f t="shared" si="1"/>
        <v>0</v>
      </c>
      <c r="AJ10" s="54">
        <f t="shared" si="1"/>
        <v>0</v>
      </c>
      <c r="AK10" s="54">
        <f t="shared" si="1"/>
        <v>0</v>
      </c>
      <c r="AL10" s="54">
        <f t="shared" si="1"/>
        <v>0</v>
      </c>
      <c r="AM10" s="54">
        <f t="shared" si="1"/>
        <v>0</v>
      </c>
      <c r="AN10" s="21"/>
    </row>
    <row r="11" spans="1:40" ht="16.5" customHeight="1" x14ac:dyDescent="0.2">
      <c r="A11" s="43">
        <v>5</v>
      </c>
      <c r="B11" s="44" t="str">
        <f>VLOOKUP(A11,YearToDate!$A$8:$B$39,2,0)</f>
        <v>Name 5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54">
        <f t="shared" si="2"/>
        <v>0</v>
      </c>
      <c r="AI11" s="54">
        <f t="shared" si="1"/>
        <v>0</v>
      </c>
      <c r="AJ11" s="54">
        <f t="shared" si="1"/>
        <v>0</v>
      </c>
      <c r="AK11" s="54">
        <f t="shared" si="1"/>
        <v>0</v>
      </c>
      <c r="AL11" s="54">
        <f t="shared" si="1"/>
        <v>0</v>
      </c>
      <c r="AM11" s="54">
        <f t="shared" si="1"/>
        <v>0</v>
      </c>
      <c r="AN11" s="21"/>
    </row>
    <row r="12" spans="1:40" ht="16.5" customHeight="1" x14ac:dyDescent="0.2">
      <c r="A12" s="43">
        <v>6</v>
      </c>
      <c r="B12" s="44">
        <f>VLOOKUP(A12,YearToDate!$A$8:$B$39,2,0)</f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54">
        <f t="shared" si="2"/>
        <v>0</v>
      </c>
      <c r="AI12" s="54">
        <f t="shared" si="1"/>
        <v>0</v>
      </c>
      <c r="AJ12" s="54">
        <f t="shared" si="1"/>
        <v>0</v>
      </c>
      <c r="AK12" s="54">
        <f t="shared" si="1"/>
        <v>0</v>
      </c>
      <c r="AL12" s="54">
        <f t="shared" si="1"/>
        <v>0</v>
      </c>
      <c r="AM12" s="54">
        <f t="shared" si="1"/>
        <v>0</v>
      </c>
      <c r="AN12" s="21"/>
    </row>
    <row r="13" spans="1:40" ht="16.5" customHeight="1" x14ac:dyDescent="0.2">
      <c r="A13" s="43">
        <v>7</v>
      </c>
      <c r="B13" s="44">
        <f>VLOOKUP(A13,YearToDate!$A$8:$B$39,2,0)</f>
        <v>0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54">
        <f t="shared" si="2"/>
        <v>0</v>
      </c>
      <c r="AI13" s="54">
        <f t="shared" si="1"/>
        <v>0</v>
      </c>
      <c r="AJ13" s="54">
        <f t="shared" si="1"/>
        <v>0</v>
      </c>
      <c r="AK13" s="54">
        <f t="shared" si="1"/>
        <v>0</v>
      </c>
      <c r="AL13" s="54">
        <f t="shared" si="1"/>
        <v>0</v>
      </c>
      <c r="AM13" s="54">
        <f t="shared" si="1"/>
        <v>0</v>
      </c>
      <c r="AN13" s="21"/>
    </row>
    <row r="14" spans="1:40" ht="16.5" customHeight="1" x14ac:dyDescent="0.2">
      <c r="A14" s="43">
        <v>8</v>
      </c>
      <c r="B14" s="44">
        <f>VLOOKUP(A14,YearToDate!$A$8:$B$39,2,0)</f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54">
        <f t="shared" si="2"/>
        <v>0</v>
      </c>
      <c r="AI14" s="54">
        <f t="shared" si="1"/>
        <v>0</v>
      </c>
      <c r="AJ14" s="54">
        <f t="shared" si="1"/>
        <v>0</v>
      </c>
      <c r="AK14" s="54">
        <f t="shared" si="1"/>
        <v>0</v>
      </c>
      <c r="AL14" s="54">
        <f t="shared" si="1"/>
        <v>0</v>
      </c>
      <c r="AM14" s="54">
        <f t="shared" si="1"/>
        <v>0</v>
      </c>
      <c r="AN14" s="21"/>
    </row>
    <row r="15" spans="1:40" ht="16.5" customHeight="1" x14ac:dyDescent="0.2">
      <c r="A15" s="43">
        <v>9</v>
      </c>
      <c r="B15" s="44">
        <f>VLOOKUP(A15,YearToDate!$A$8:$B$39,2,0)</f>
        <v>0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54">
        <f t="shared" si="2"/>
        <v>0</v>
      </c>
      <c r="AI15" s="54">
        <f t="shared" si="1"/>
        <v>0</v>
      </c>
      <c r="AJ15" s="54">
        <f t="shared" si="1"/>
        <v>0</v>
      </c>
      <c r="AK15" s="54">
        <f t="shared" si="1"/>
        <v>0</v>
      </c>
      <c r="AL15" s="54">
        <f t="shared" si="1"/>
        <v>0</v>
      </c>
      <c r="AM15" s="54">
        <f t="shared" si="1"/>
        <v>0</v>
      </c>
      <c r="AN15" s="21"/>
    </row>
    <row r="16" spans="1:40" ht="16.5" customHeight="1" x14ac:dyDescent="0.2">
      <c r="A16" s="43">
        <v>10</v>
      </c>
      <c r="B16" s="44">
        <f>VLOOKUP(A16,YearToDate!$A$8:$B$39,2,0)</f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54">
        <f t="shared" si="2"/>
        <v>0</v>
      </c>
      <c r="AI16" s="54">
        <f t="shared" si="1"/>
        <v>0</v>
      </c>
      <c r="AJ16" s="54">
        <f t="shared" si="1"/>
        <v>0</v>
      </c>
      <c r="AK16" s="54">
        <f t="shared" si="1"/>
        <v>0</v>
      </c>
      <c r="AL16" s="54">
        <f t="shared" si="1"/>
        <v>0</v>
      </c>
      <c r="AM16" s="54">
        <f t="shared" si="1"/>
        <v>0</v>
      </c>
      <c r="AN16" s="21"/>
    </row>
    <row r="17" spans="1:40" ht="16.5" customHeight="1" x14ac:dyDescent="0.2">
      <c r="A17" s="43">
        <v>11</v>
      </c>
      <c r="B17" s="44">
        <f>VLOOKUP(A17,YearToDate!$A$8:$B$39,2,0)</f>
        <v>0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54">
        <f t="shared" si="2"/>
        <v>0</v>
      </c>
      <c r="AI17" s="54">
        <f t="shared" si="1"/>
        <v>0</v>
      </c>
      <c r="AJ17" s="54">
        <f t="shared" si="1"/>
        <v>0</v>
      </c>
      <c r="AK17" s="54">
        <f t="shared" si="1"/>
        <v>0</v>
      </c>
      <c r="AL17" s="54">
        <f t="shared" si="1"/>
        <v>0</v>
      </c>
      <c r="AM17" s="54">
        <f t="shared" si="1"/>
        <v>0</v>
      </c>
      <c r="AN17" s="21"/>
    </row>
    <row r="18" spans="1:40" ht="16.5" customHeight="1" x14ac:dyDescent="0.2">
      <c r="A18" s="43">
        <v>12</v>
      </c>
      <c r="B18" s="44">
        <f>VLOOKUP(A18,YearToDate!$A$8:$B$39,2,0)</f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54">
        <f t="shared" si="2"/>
        <v>0</v>
      </c>
      <c r="AI18" s="54">
        <f t="shared" si="1"/>
        <v>0</v>
      </c>
      <c r="AJ18" s="54">
        <f t="shared" si="1"/>
        <v>0</v>
      </c>
      <c r="AK18" s="54">
        <f t="shared" si="1"/>
        <v>0</v>
      </c>
      <c r="AL18" s="54">
        <f t="shared" si="1"/>
        <v>0</v>
      </c>
      <c r="AM18" s="54">
        <f t="shared" si="1"/>
        <v>0</v>
      </c>
      <c r="AN18" s="21"/>
    </row>
    <row r="19" spans="1:40" ht="16.5" customHeight="1" x14ac:dyDescent="0.2">
      <c r="A19" s="43">
        <v>13</v>
      </c>
      <c r="B19" s="44">
        <f>VLOOKUP(A19,YearToDate!$A$8:$B$39,2,0)</f>
        <v>0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54">
        <f t="shared" si="2"/>
        <v>0</v>
      </c>
      <c r="AI19" s="54">
        <f t="shared" si="1"/>
        <v>0</v>
      </c>
      <c r="AJ19" s="54">
        <f t="shared" si="1"/>
        <v>0</v>
      </c>
      <c r="AK19" s="54">
        <f t="shared" si="1"/>
        <v>0</v>
      </c>
      <c r="AL19" s="54">
        <f t="shared" si="1"/>
        <v>0</v>
      </c>
      <c r="AM19" s="54">
        <f t="shared" si="1"/>
        <v>0</v>
      </c>
      <c r="AN19" s="21"/>
    </row>
    <row r="20" spans="1:40" ht="16.5" customHeight="1" x14ac:dyDescent="0.2">
      <c r="A20" s="43">
        <v>14</v>
      </c>
      <c r="B20" s="44">
        <f>VLOOKUP(A20,YearToDate!$A$8:$B$39,2,0)</f>
        <v>0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54">
        <f t="shared" si="2"/>
        <v>0</v>
      </c>
      <c r="AI20" s="54">
        <f t="shared" si="1"/>
        <v>0</v>
      </c>
      <c r="AJ20" s="54">
        <f t="shared" si="1"/>
        <v>0</v>
      </c>
      <c r="AK20" s="54">
        <f t="shared" si="1"/>
        <v>0</v>
      </c>
      <c r="AL20" s="54">
        <f t="shared" si="1"/>
        <v>0</v>
      </c>
      <c r="AM20" s="54">
        <f t="shared" si="1"/>
        <v>0</v>
      </c>
      <c r="AN20" s="21"/>
    </row>
    <row r="21" spans="1:40" ht="16.5" customHeight="1" x14ac:dyDescent="0.2">
      <c r="A21" s="43">
        <v>15</v>
      </c>
      <c r="B21" s="44">
        <f>VLOOKUP(A21,YearToDate!$A$8:$B$39,2,0)</f>
        <v>0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54">
        <f t="shared" si="2"/>
        <v>0</v>
      </c>
      <c r="AI21" s="54">
        <f t="shared" si="1"/>
        <v>0</v>
      </c>
      <c r="AJ21" s="54">
        <f t="shared" si="1"/>
        <v>0</v>
      </c>
      <c r="AK21" s="54">
        <f t="shared" si="1"/>
        <v>0</v>
      </c>
      <c r="AL21" s="54">
        <f t="shared" si="1"/>
        <v>0</v>
      </c>
      <c r="AM21" s="54">
        <f t="shared" si="1"/>
        <v>0</v>
      </c>
      <c r="AN21" s="21"/>
    </row>
    <row r="22" spans="1:40" ht="16.5" customHeight="1" x14ac:dyDescent="0.2">
      <c r="A22" s="43">
        <v>16</v>
      </c>
      <c r="B22" s="44">
        <f>VLOOKUP(A22,YearToDate!$A$8:$B$39,2,0)</f>
        <v>0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54">
        <f t="shared" si="2"/>
        <v>0</v>
      </c>
      <c r="AI22" s="54">
        <f t="shared" si="1"/>
        <v>0</v>
      </c>
      <c r="AJ22" s="54">
        <f t="shared" si="1"/>
        <v>0</v>
      </c>
      <c r="AK22" s="54">
        <f t="shared" si="1"/>
        <v>0</v>
      </c>
      <c r="AL22" s="54">
        <f t="shared" si="1"/>
        <v>0</v>
      </c>
      <c r="AM22" s="54">
        <f t="shared" si="1"/>
        <v>0</v>
      </c>
      <c r="AN22" s="21"/>
    </row>
    <row r="23" spans="1:40" ht="16.5" customHeight="1" x14ac:dyDescent="0.2">
      <c r="A23" s="43">
        <v>17</v>
      </c>
      <c r="B23" s="44">
        <f>VLOOKUP(A23,YearToDate!$A$8:$B$39,2,0)</f>
        <v>0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54">
        <f t="shared" si="2"/>
        <v>0</v>
      </c>
      <c r="AI23" s="54">
        <f t="shared" si="2"/>
        <v>0</v>
      </c>
      <c r="AJ23" s="54">
        <f t="shared" si="2"/>
        <v>0</v>
      </c>
      <c r="AK23" s="54">
        <f t="shared" si="2"/>
        <v>0</v>
      </c>
      <c r="AL23" s="54">
        <f t="shared" si="2"/>
        <v>0</v>
      </c>
      <c r="AM23" s="54">
        <f t="shared" si="2"/>
        <v>0</v>
      </c>
      <c r="AN23" s="21"/>
    </row>
    <row r="24" spans="1:40" ht="16.5" customHeight="1" x14ac:dyDescent="0.2">
      <c r="A24" s="43">
        <v>18</v>
      </c>
      <c r="B24" s="44">
        <f>VLOOKUP(A24,YearToDate!$A$8:$B$39,2,0)</f>
        <v>0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54">
        <f t="shared" si="2"/>
        <v>0</v>
      </c>
      <c r="AI24" s="54">
        <f t="shared" si="2"/>
        <v>0</v>
      </c>
      <c r="AJ24" s="54">
        <f t="shared" si="2"/>
        <v>0</v>
      </c>
      <c r="AK24" s="54">
        <f t="shared" si="2"/>
        <v>0</v>
      </c>
      <c r="AL24" s="54">
        <f t="shared" si="2"/>
        <v>0</v>
      </c>
      <c r="AM24" s="54">
        <f t="shared" si="2"/>
        <v>0</v>
      </c>
      <c r="AN24" s="21"/>
    </row>
    <row r="25" spans="1:40" ht="16.5" customHeight="1" x14ac:dyDescent="0.2">
      <c r="A25" s="43">
        <v>19</v>
      </c>
      <c r="B25" s="44">
        <f>VLOOKUP(A25,YearToDate!$A$8:$B$39,2,0)</f>
        <v>0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54">
        <f t="shared" si="2"/>
        <v>0</v>
      </c>
      <c r="AI25" s="54">
        <f t="shared" si="2"/>
        <v>0</v>
      </c>
      <c r="AJ25" s="54">
        <f t="shared" si="2"/>
        <v>0</v>
      </c>
      <c r="AK25" s="54">
        <f t="shared" si="2"/>
        <v>0</v>
      </c>
      <c r="AL25" s="54">
        <f t="shared" si="2"/>
        <v>0</v>
      </c>
      <c r="AM25" s="54">
        <f t="shared" si="2"/>
        <v>0</v>
      </c>
      <c r="AN25" s="21"/>
    </row>
    <row r="26" spans="1:40" ht="16.5" customHeight="1" x14ac:dyDescent="0.2">
      <c r="A26" s="43">
        <v>20</v>
      </c>
      <c r="B26" s="44">
        <f>VLOOKUP(A26,YearToDate!$A$8:$B$39,2,0)</f>
        <v>0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54">
        <f t="shared" si="2"/>
        <v>0</v>
      </c>
      <c r="AI26" s="54">
        <f t="shared" si="2"/>
        <v>0</v>
      </c>
      <c r="AJ26" s="54">
        <f t="shared" si="2"/>
        <v>0</v>
      </c>
      <c r="AK26" s="54">
        <f t="shared" si="2"/>
        <v>0</v>
      </c>
      <c r="AL26" s="54">
        <f t="shared" si="2"/>
        <v>0</v>
      </c>
      <c r="AM26" s="54">
        <f t="shared" si="2"/>
        <v>0</v>
      </c>
      <c r="AN26" s="21"/>
    </row>
    <row r="27" spans="1:40" ht="16.5" customHeight="1" x14ac:dyDescent="0.2">
      <c r="A27" s="43">
        <v>21</v>
      </c>
      <c r="B27" s="44">
        <f>VLOOKUP(A27,YearToDate!$A$8:$B$39,2,0)</f>
        <v>0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54">
        <f t="shared" si="2"/>
        <v>0</v>
      </c>
      <c r="AI27" s="54">
        <f t="shared" si="2"/>
        <v>0</v>
      </c>
      <c r="AJ27" s="54">
        <f t="shared" si="2"/>
        <v>0</v>
      </c>
      <c r="AK27" s="54">
        <f t="shared" si="2"/>
        <v>0</v>
      </c>
      <c r="AL27" s="54">
        <f t="shared" si="2"/>
        <v>0</v>
      </c>
      <c r="AM27" s="54">
        <f t="shared" si="2"/>
        <v>0</v>
      </c>
      <c r="AN27" s="21"/>
    </row>
    <row r="28" spans="1:40" ht="16.5" customHeight="1" x14ac:dyDescent="0.2">
      <c r="A28" s="43">
        <v>22</v>
      </c>
      <c r="B28" s="44">
        <f>VLOOKUP(A28,YearToDate!$A$8:$B$39,2,0)</f>
        <v>0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54">
        <f t="shared" si="2"/>
        <v>0</v>
      </c>
      <c r="AI28" s="54">
        <f t="shared" si="2"/>
        <v>0</v>
      </c>
      <c r="AJ28" s="54">
        <f t="shared" si="2"/>
        <v>0</v>
      </c>
      <c r="AK28" s="54">
        <f t="shared" si="2"/>
        <v>0</v>
      </c>
      <c r="AL28" s="54">
        <f t="shared" si="2"/>
        <v>0</v>
      </c>
      <c r="AM28" s="54">
        <f t="shared" si="2"/>
        <v>0</v>
      </c>
      <c r="AN28" s="21"/>
    </row>
    <row r="29" spans="1:40" ht="16.5" customHeight="1" x14ac:dyDescent="0.2">
      <c r="A29" s="43">
        <v>23</v>
      </c>
      <c r="B29" s="44">
        <f>VLOOKUP(A29,YearToDate!$A$8:$B$39,2,0)</f>
        <v>0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54">
        <f t="shared" si="2"/>
        <v>0</v>
      </c>
      <c r="AI29" s="54">
        <f t="shared" si="2"/>
        <v>0</v>
      </c>
      <c r="AJ29" s="54">
        <f t="shared" si="2"/>
        <v>0</v>
      </c>
      <c r="AK29" s="54">
        <f t="shared" si="2"/>
        <v>0</v>
      </c>
      <c r="AL29" s="54">
        <f t="shared" si="2"/>
        <v>0</v>
      </c>
      <c r="AM29" s="54">
        <f t="shared" si="2"/>
        <v>0</v>
      </c>
      <c r="AN29" s="21"/>
    </row>
    <row r="30" spans="1:40" ht="16.5" customHeight="1" x14ac:dyDescent="0.2">
      <c r="A30" s="43">
        <v>24</v>
      </c>
      <c r="B30" s="44">
        <f>VLOOKUP(A30,YearToDate!$A$8:$B$39,2,0)</f>
        <v>0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54">
        <f t="shared" si="2"/>
        <v>0</v>
      </c>
      <c r="AI30" s="54">
        <f t="shared" si="2"/>
        <v>0</v>
      </c>
      <c r="AJ30" s="54">
        <f t="shared" si="2"/>
        <v>0</v>
      </c>
      <c r="AK30" s="54">
        <f t="shared" si="2"/>
        <v>0</v>
      </c>
      <c r="AL30" s="54">
        <f t="shared" si="2"/>
        <v>0</v>
      </c>
      <c r="AM30" s="54">
        <f t="shared" si="2"/>
        <v>0</v>
      </c>
      <c r="AN30" s="21"/>
    </row>
    <row r="31" spans="1:40" ht="16.5" customHeight="1" x14ac:dyDescent="0.2">
      <c r="A31" s="43">
        <v>25</v>
      </c>
      <c r="B31" s="44">
        <f>VLOOKUP(A31,YearToDate!$A$8:$B$39,2,0)</f>
        <v>0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54">
        <f t="shared" si="2"/>
        <v>0</v>
      </c>
      <c r="AI31" s="54">
        <f t="shared" si="2"/>
        <v>0</v>
      </c>
      <c r="AJ31" s="54">
        <f t="shared" si="2"/>
        <v>0</v>
      </c>
      <c r="AK31" s="54">
        <f t="shared" si="2"/>
        <v>0</v>
      </c>
      <c r="AL31" s="54">
        <f t="shared" si="2"/>
        <v>0</v>
      </c>
      <c r="AM31" s="54">
        <f t="shared" si="2"/>
        <v>0</v>
      </c>
      <c r="AN31" s="21"/>
    </row>
    <row r="32" spans="1:40" ht="16.5" customHeight="1" x14ac:dyDescent="0.2">
      <c r="A32" s="43">
        <v>26</v>
      </c>
      <c r="B32" s="44">
        <f>VLOOKUP(A32,YearToDate!$A$8:$B$39,2,0)</f>
        <v>0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54">
        <f t="shared" si="2"/>
        <v>0</v>
      </c>
      <c r="AI32" s="54">
        <f t="shared" si="2"/>
        <v>0</v>
      </c>
      <c r="AJ32" s="54">
        <f t="shared" si="2"/>
        <v>0</v>
      </c>
      <c r="AK32" s="54">
        <f t="shared" si="2"/>
        <v>0</v>
      </c>
      <c r="AL32" s="54">
        <f t="shared" si="2"/>
        <v>0</v>
      </c>
      <c r="AM32" s="54">
        <f t="shared" si="2"/>
        <v>0</v>
      </c>
      <c r="AN32" s="21"/>
    </row>
    <row r="33" spans="1:40" ht="16.5" customHeight="1" x14ac:dyDescent="0.2">
      <c r="A33" s="43">
        <v>27</v>
      </c>
      <c r="B33" s="44">
        <f>VLOOKUP(A33,YearToDate!$A$8:$B$39,2,0)</f>
        <v>0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54">
        <f t="shared" si="2"/>
        <v>0</v>
      </c>
      <c r="AI33" s="54">
        <f t="shared" si="2"/>
        <v>0</v>
      </c>
      <c r="AJ33" s="54">
        <f t="shared" si="2"/>
        <v>0</v>
      </c>
      <c r="AK33" s="54">
        <f t="shared" si="2"/>
        <v>0</v>
      </c>
      <c r="AL33" s="54">
        <f t="shared" si="2"/>
        <v>0</v>
      </c>
      <c r="AM33" s="54">
        <f t="shared" si="2"/>
        <v>0</v>
      </c>
      <c r="AN33" s="21"/>
    </row>
    <row r="34" spans="1:40" ht="16.5" customHeight="1" x14ac:dyDescent="0.2">
      <c r="A34" s="43">
        <v>28</v>
      </c>
      <c r="B34" s="44">
        <f>VLOOKUP(A34,YearToDate!$A$8:$B$39,2,0)</f>
        <v>0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54">
        <f t="shared" si="2"/>
        <v>0</v>
      </c>
      <c r="AI34" s="54">
        <f t="shared" si="2"/>
        <v>0</v>
      </c>
      <c r="AJ34" s="54">
        <f t="shared" si="2"/>
        <v>0</v>
      </c>
      <c r="AK34" s="54">
        <f t="shared" si="2"/>
        <v>0</v>
      </c>
      <c r="AL34" s="54">
        <f t="shared" si="2"/>
        <v>0</v>
      </c>
      <c r="AM34" s="54">
        <f t="shared" si="2"/>
        <v>0</v>
      </c>
      <c r="AN34" s="21"/>
    </row>
    <row r="35" spans="1:40" ht="16.5" customHeight="1" x14ac:dyDescent="0.2">
      <c r="A35" s="43">
        <v>29</v>
      </c>
      <c r="B35" s="44">
        <f>VLOOKUP(A35,YearToDate!$A$8:$B$39,2,0)</f>
        <v>0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54">
        <f t="shared" si="2"/>
        <v>0</v>
      </c>
      <c r="AI35" s="54">
        <f t="shared" si="2"/>
        <v>0</v>
      </c>
      <c r="AJ35" s="54">
        <f t="shared" si="2"/>
        <v>0</v>
      </c>
      <c r="AK35" s="54">
        <f t="shared" si="2"/>
        <v>0</v>
      </c>
      <c r="AL35" s="54">
        <f t="shared" si="2"/>
        <v>0</v>
      </c>
      <c r="AM35" s="54">
        <f t="shared" si="2"/>
        <v>0</v>
      </c>
      <c r="AN35" s="21"/>
    </row>
    <row r="36" spans="1:40" ht="16.5" customHeight="1" x14ac:dyDescent="0.2">
      <c r="A36" s="43">
        <v>30</v>
      </c>
      <c r="B36" s="44">
        <f>VLOOKUP(A36,YearToDate!$A$8:$B$39,2,0)</f>
        <v>0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54">
        <f t="shared" si="2"/>
        <v>0</v>
      </c>
      <c r="AI36" s="54">
        <f t="shared" si="2"/>
        <v>0</v>
      </c>
      <c r="AJ36" s="54">
        <f t="shared" si="2"/>
        <v>0</v>
      </c>
      <c r="AK36" s="54">
        <f t="shared" si="2"/>
        <v>0</v>
      </c>
      <c r="AL36" s="54">
        <f t="shared" si="2"/>
        <v>0</v>
      </c>
      <c r="AM36" s="54">
        <f t="shared" si="2"/>
        <v>0</v>
      </c>
      <c r="AN36" s="21"/>
    </row>
    <row r="37" spans="1:40" s="31" customFormat="1" ht="16.5" customHeight="1" x14ac:dyDescent="0.2">
      <c r="A37" s="35"/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55"/>
      <c r="AI37" s="55"/>
      <c r="AJ37" s="55"/>
      <c r="AK37" s="55"/>
      <c r="AL37" s="55"/>
      <c r="AM37" s="55"/>
      <c r="AN37" s="38"/>
    </row>
    <row r="38" spans="1:40" ht="16.5" customHeight="1" x14ac:dyDescent="0.2">
      <c r="A38" s="32" t="str">
        <f>HYPERLINK("https://www.vertex42.com/templates/employee-leave-tracker.html","https://www.vertex42.com/templates/employee-leave-tracker.html")</f>
        <v>https://www.vertex42.com/templates/employee-leave-tracker.html</v>
      </c>
      <c r="B38" s="39"/>
      <c r="C38" s="21"/>
      <c r="D38" s="21"/>
      <c r="E38" s="21"/>
      <c r="F38" s="21"/>
      <c r="G38" s="21"/>
      <c r="H38" s="21"/>
      <c r="I38" s="21"/>
      <c r="J38" s="21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21"/>
      <c r="Z38" s="21"/>
      <c r="AA38" s="21"/>
      <c r="AB38" s="21"/>
      <c r="AC38" s="21"/>
      <c r="AD38" s="21"/>
      <c r="AE38" s="21"/>
      <c r="AF38" s="21"/>
      <c r="AG38" s="41" t="s">
        <v>3</v>
      </c>
      <c r="AH38" s="56">
        <f t="shared" ref="AH38:AM38" si="3">SUM(AH7:AH37)</f>
        <v>0</v>
      </c>
      <c r="AI38" s="56">
        <f t="shared" si="3"/>
        <v>0</v>
      </c>
      <c r="AJ38" s="56">
        <f t="shared" si="3"/>
        <v>0</v>
      </c>
      <c r="AK38" s="56">
        <f t="shared" si="3"/>
        <v>0</v>
      </c>
      <c r="AL38" s="56">
        <f t="shared" si="3"/>
        <v>0</v>
      </c>
      <c r="AM38" s="56">
        <f t="shared" si="3"/>
        <v>0</v>
      </c>
      <c r="AN38" s="21"/>
    </row>
    <row r="39" spans="1:40" x14ac:dyDescent="0.2">
      <c r="A39" s="78"/>
      <c r="B39" s="7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1:40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</sheetData>
  <mergeCells count="3">
    <mergeCell ref="A39:B39"/>
    <mergeCell ref="C4:AG4"/>
    <mergeCell ref="AH4:AM4"/>
  </mergeCells>
  <conditionalFormatting sqref="C6:AG6">
    <cfRule type="expression" dxfId="7" priority="2" stopIfTrue="1">
      <formula>OR(WEEKDAY(C$6,1)=1,WEEKDAY(C$6,1)=7)</formula>
    </cfRule>
    <cfRule type="cellIs" dxfId="6" priority="3" stopIfTrue="1" operator="equal">
      <formula>""</formula>
    </cfRule>
  </conditionalFormatting>
  <conditionalFormatting sqref="C7:AG36">
    <cfRule type="expression" dxfId="5" priority="4" stopIfTrue="1">
      <formula>OR(WEEKDAY(C$6)=1,WEEKDAY(C$6)=7)</formula>
    </cfRule>
    <cfRule type="expression" dxfId="4" priority="5" stopIfTrue="1">
      <formula>C$6=""</formula>
    </cfRule>
  </conditionalFormatting>
  <dataValidations count="1">
    <dataValidation type="list" allowBlank="1" sqref="C7:AG36" xr:uid="{1E54B807-D927-424A-9C9D-80ECE27E5037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N40"/>
  <sheetViews>
    <sheetView showGridLines="0" workbookViewId="0"/>
  </sheetViews>
  <sheetFormatPr defaultColWidth="9.140625" defaultRowHeight="12.75" x14ac:dyDescent="0.2"/>
  <cols>
    <col min="1" max="1" width="5.42578125" style="20" customWidth="1"/>
    <col min="2" max="2" width="18.7109375" style="20" customWidth="1"/>
    <col min="3" max="33" width="3.28515625" style="20" customWidth="1"/>
    <col min="34" max="39" width="4.28515625" style="20" customWidth="1"/>
    <col min="40" max="16384" width="9.140625" style="20"/>
  </cols>
  <sheetData>
    <row r="1" spans="1:40" ht="26.25" customHeight="1" x14ac:dyDescent="0.2">
      <c r="A1" s="19" t="str">
        <f>"December "&amp;YearToDate!$B$3</f>
        <v>December 2021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29" t="s">
        <v>16</v>
      </c>
    </row>
    <row r="2" spans="1:40" x14ac:dyDescent="0.2">
      <c r="AM2" s="30" t="s">
        <v>34</v>
      </c>
    </row>
    <row r="3" spans="1:40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1:40" ht="21.95" customHeight="1" x14ac:dyDescent="0.2">
      <c r="A4" s="69" t="s">
        <v>21</v>
      </c>
      <c r="B4" s="70"/>
      <c r="C4" s="79" t="str">
        <f>YearToDate!$A$5</f>
        <v>V = Vacation,  S = Sick, P = Personal, D = Disability, O = Other Paid, U = Unpaid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6" t="s">
        <v>0</v>
      </c>
      <c r="AI4" s="76"/>
      <c r="AJ4" s="76"/>
      <c r="AK4" s="76"/>
      <c r="AL4" s="76"/>
      <c r="AM4" s="76"/>
      <c r="AN4" s="21"/>
    </row>
    <row r="5" spans="1:40" ht="16.5" customHeight="1" x14ac:dyDescent="0.2">
      <c r="A5" s="67"/>
      <c r="B5" s="68"/>
      <c r="C5" s="33" t="str">
        <f>IF(C6="","",INDEX({"Su";"M";"Tu";"W";"Th";"F";"Sa"},WEEKDAY(C6,1)))</f>
        <v>W</v>
      </c>
      <c r="D5" s="33" t="str">
        <f>IF(D6="","",INDEX({"Su";"M";"Tu";"W";"Th";"F";"Sa"},WEEKDAY(D6,1)))</f>
        <v>Th</v>
      </c>
      <c r="E5" s="33" t="str">
        <f>IF(E6="","",INDEX({"Su";"M";"Tu";"W";"Th";"F";"Sa"},WEEKDAY(E6,1)))</f>
        <v>F</v>
      </c>
      <c r="F5" s="33" t="str">
        <f>IF(F6="","",INDEX({"Su";"M";"Tu";"W";"Th";"F";"Sa"},WEEKDAY(F6,1)))</f>
        <v>Sa</v>
      </c>
      <c r="G5" s="33" t="str">
        <f>IF(G6="","",INDEX({"Su";"M";"Tu";"W";"Th";"F";"Sa"},WEEKDAY(G6,1)))</f>
        <v>Su</v>
      </c>
      <c r="H5" s="33" t="str">
        <f>IF(H6="","",INDEX({"Su";"M";"Tu";"W";"Th";"F";"Sa"},WEEKDAY(H6,1)))</f>
        <v>M</v>
      </c>
      <c r="I5" s="33" t="str">
        <f>IF(I6="","",INDEX({"Su";"M";"Tu";"W";"Th";"F";"Sa"},WEEKDAY(I6,1)))</f>
        <v>Tu</v>
      </c>
      <c r="J5" s="33" t="str">
        <f>IF(J6="","",INDEX({"Su";"M";"Tu";"W";"Th";"F";"Sa"},WEEKDAY(J6,1)))</f>
        <v>W</v>
      </c>
      <c r="K5" s="33" t="str">
        <f>IF(K6="","",INDEX({"Su";"M";"Tu";"W";"Th";"F";"Sa"},WEEKDAY(K6,1)))</f>
        <v>Th</v>
      </c>
      <c r="L5" s="33" t="str">
        <f>IF(L6="","",INDEX({"Su";"M";"Tu";"W";"Th";"F";"Sa"},WEEKDAY(L6,1)))</f>
        <v>F</v>
      </c>
      <c r="M5" s="33" t="str">
        <f>IF(M6="","",INDEX({"Su";"M";"Tu";"W";"Th";"F";"Sa"},WEEKDAY(M6,1)))</f>
        <v>Sa</v>
      </c>
      <c r="N5" s="33" t="str">
        <f>IF(N6="","",INDEX({"Su";"M";"Tu";"W";"Th";"F";"Sa"},WEEKDAY(N6,1)))</f>
        <v>Su</v>
      </c>
      <c r="O5" s="33" t="str">
        <f>IF(O6="","",INDEX({"Su";"M";"Tu";"W";"Th";"F";"Sa"},WEEKDAY(O6,1)))</f>
        <v>M</v>
      </c>
      <c r="P5" s="33" t="str">
        <f>IF(P6="","",INDEX({"Su";"M";"Tu";"W";"Th";"F";"Sa"},WEEKDAY(P6,1)))</f>
        <v>Tu</v>
      </c>
      <c r="Q5" s="33" t="str">
        <f>IF(Q6="","",INDEX({"Su";"M";"Tu";"W";"Th";"F";"Sa"},WEEKDAY(Q6,1)))</f>
        <v>W</v>
      </c>
      <c r="R5" s="33" t="str">
        <f>IF(R6="","",INDEX({"Su";"M";"Tu";"W";"Th";"F";"Sa"},WEEKDAY(R6,1)))</f>
        <v>Th</v>
      </c>
      <c r="S5" s="33" t="str">
        <f>IF(S6="","",INDEX({"Su";"M";"Tu";"W";"Th";"F";"Sa"},WEEKDAY(S6,1)))</f>
        <v>F</v>
      </c>
      <c r="T5" s="33" t="str">
        <f>IF(T6="","",INDEX({"Su";"M";"Tu";"W";"Th";"F";"Sa"},WEEKDAY(T6,1)))</f>
        <v>Sa</v>
      </c>
      <c r="U5" s="33" t="str">
        <f>IF(U6="","",INDEX({"Su";"M";"Tu";"W";"Th";"F";"Sa"},WEEKDAY(U6,1)))</f>
        <v>Su</v>
      </c>
      <c r="V5" s="33" t="str">
        <f>IF(V6="","",INDEX({"Su";"M";"Tu";"W";"Th";"F";"Sa"},WEEKDAY(V6,1)))</f>
        <v>M</v>
      </c>
      <c r="W5" s="33" t="str">
        <f>IF(W6="","",INDEX({"Su";"M";"Tu";"W";"Th";"F";"Sa"},WEEKDAY(W6,1)))</f>
        <v>Tu</v>
      </c>
      <c r="X5" s="33" t="str">
        <f>IF(X6="","",INDEX({"Su";"M";"Tu";"W";"Th";"F";"Sa"},WEEKDAY(X6,1)))</f>
        <v>W</v>
      </c>
      <c r="Y5" s="33" t="str">
        <f>IF(Y6="","",INDEX({"Su";"M";"Tu";"W";"Th";"F";"Sa"},WEEKDAY(Y6,1)))</f>
        <v>Th</v>
      </c>
      <c r="Z5" s="33" t="str">
        <f>IF(Z6="","",INDEX({"Su";"M";"Tu";"W";"Th";"F";"Sa"},WEEKDAY(Z6,1)))</f>
        <v>F</v>
      </c>
      <c r="AA5" s="33" t="str">
        <f>IF(AA6="","",INDEX({"Su";"M";"Tu";"W";"Th";"F";"Sa"},WEEKDAY(AA6,1)))</f>
        <v>Sa</v>
      </c>
      <c r="AB5" s="33" t="str">
        <f>IF(AB6="","",INDEX({"Su";"M";"Tu";"W";"Th";"F";"Sa"},WEEKDAY(AB6,1)))</f>
        <v>Su</v>
      </c>
      <c r="AC5" s="33" t="str">
        <f>IF(AC6="","",INDEX({"Su";"M";"Tu";"W";"Th";"F";"Sa"},WEEKDAY(AC6,1)))</f>
        <v>M</v>
      </c>
      <c r="AD5" s="33" t="str">
        <f>IF(AD6="","",INDEX({"Su";"M";"Tu";"W";"Th";"F";"Sa"},WEEKDAY(AD6,1)))</f>
        <v>Tu</v>
      </c>
      <c r="AE5" s="33" t="str">
        <f>IF(AE6="","",INDEX({"Su";"M";"Tu";"W";"Th";"F";"Sa"},WEEKDAY(AE6,1)))</f>
        <v>W</v>
      </c>
      <c r="AF5" s="33" t="str">
        <f>IF(AF6="","",INDEX({"Su";"M";"Tu";"W";"Th";"F";"Sa"},WEEKDAY(AF6,1)))</f>
        <v>Th</v>
      </c>
      <c r="AG5" s="33" t="str">
        <f>IF(AG6="","",INDEX({"Su";"M";"Tu";"W";"Th";"F";"Sa"},WEEKDAY(AG6,1)))</f>
        <v>F</v>
      </c>
      <c r="AH5" s="71"/>
      <c r="AI5" s="71"/>
      <c r="AJ5" s="71"/>
      <c r="AK5" s="71"/>
      <c r="AL5" s="71"/>
      <c r="AM5" s="71"/>
      <c r="AN5" s="21"/>
    </row>
    <row r="6" spans="1:40" ht="16.5" customHeight="1" x14ac:dyDescent="0.2">
      <c r="A6" s="52" t="s">
        <v>7</v>
      </c>
      <c r="B6" s="42" t="s">
        <v>8</v>
      </c>
      <c r="C6" s="49">
        <f>DATE(YearToDate!$B$3,12,1)</f>
        <v>44531</v>
      </c>
      <c r="D6" s="49">
        <f>C6+1</f>
        <v>44532</v>
      </c>
      <c r="E6" s="49">
        <f t="shared" ref="E6:AD6" si="0">D6+1</f>
        <v>44533</v>
      </c>
      <c r="F6" s="49">
        <f t="shared" si="0"/>
        <v>44534</v>
      </c>
      <c r="G6" s="49">
        <f>F6+1</f>
        <v>44535</v>
      </c>
      <c r="H6" s="49">
        <f t="shared" si="0"/>
        <v>44536</v>
      </c>
      <c r="I6" s="49">
        <f t="shared" si="0"/>
        <v>44537</v>
      </c>
      <c r="J6" s="49">
        <f t="shared" si="0"/>
        <v>44538</v>
      </c>
      <c r="K6" s="49">
        <f t="shared" si="0"/>
        <v>44539</v>
      </c>
      <c r="L6" s="49">
        <f t="shared" si="0"/>
        <v>44540</v>
      </c>
      <c r="M6" s="49">
        <f t="shared" si="0"/>
        <v>44541</v>
      </c>
      <c r="N6" s="49">
        <f t="shared" si="0"/>
        <v>44542</v>
      </c>
      <c r="O6" s="49">
        <f t="shared" si="0"/>
        <v>44543</v>
      </c>
      <c r="P6" s="49">
        <f t="shared" si="0"/>
        <v>44544</v>
      </c>
      <c r="Q6" s="49">
        <f t="shared" si="0"/>
        <v>44545</v>
      </c>
      <c r="R6" s="49">
        <f t="shared" si="0"/>
        <v>44546</v>
      </c>
      <c r="S6" s="49">
        <f t="shared" si="0"/>
        <v>44547</v>
      </c>
      <c r="T6" s="49">
        <f t="shared" si="0"/>
        <v>44548</v>
      </c>
      <c r="U6" s="49">
        <f t="shared" si="0"/>
        <v>44549</v>
      </c>
      <c r="V6" s="49">
        <f t="shared" si="0"/>
        <v>44550</v>
      </c>
      <c r="W6" s="49">
        <f t="shared" si="0"/>
        <v>44551</v>
      </c>
      <c r="X6" s="49">
        <f t="shared" si="0"/>
        <v>44552</v>
      </c>
      <c r="Y6" s="49">
        <f t="shared" si="0"/>
        <v>44553</v>
      </c>
      <c r="Z6" s="49">
        <f t="shared" si="0"/>
        <v>44554</v>
      </c>
      <c r="AA6" s="49">
        <f t="shared" si="0"/>
        <v>44555</v>
      </c>
      <c r="AB6" s="49">
        <f t="shared" si="0"/>
        <v>44556</v>
      </c>
      <c r="AC6" s="49">
        <f t="shared" si="0"/>
        <v>44557</v>
      </c>
      <c r="AD6" s="49">
        <f t="shared" si="0"/>
        <v>44558</v>
      </c>
      <c r="AE6" s="49">
        <f>IF(MONTH($AD6+1)&gt;MONTH($C$6),"",$AD6+1)</f>
        <v>44559</v>
      </c>
      <c r="AF6" s="49">
        <f>IF(MONTH($AD6+2)&gt;MONTH($C$6),"",$AD6+2)</f>
        <v>44560</v>
      </c>
      <c r="AG6" s="49">
        <f>IF(MONTH($AD6+3)&gt;MONTH($C$6),"",$AD6+3)</f>
        <v>44561</v>
      </c>
      <c r="AH6" s="34" t="str">
        <f>YearToDate!C8</f>
        <v>V</v>
      </c>
      <c r="AI6" s="34" t="str">
        <f>YearToDate!D8</f>
        <v>S</v>
      </c>
      <c r="AJ6" s="34" t="str">
        <f>YearToDate!E8</f>
        <v>P</v>
      </c>
      <c r="AK6" s="34" t="str">
        <f>YearToDate!F8</f>
        <v>D</v>
      </c>
      <c r="AL6" s="34" t="str">
        <f>YearToDate!G8</f>
        <v>O</v>
      </c>
      <c r="AM6" s="34" t="str">
        <f>YearToDate!H8</f>
        <v>U</v>
      </c>
      <c r="AN6" s="21"/>
    </row>
    <row r="7" spans="1:40" ht="16.5" customHeight="1" x14ac:dyDescent="0.2">
      <c r="A7" s="43">
        <v>1</v>
      </c>
      <c r="B7" s="44" t="str">
        <f>VLOOKUP(A7,YearToDate!$A$8:$B$39,2,0)</f>
        <v>Name 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54">
        <f>COUNTIF($C7:$AG7,AH$6)+0.5*COUNTIF($C7:$AG7,AH$6&amp;"H")+0.5*COUNTIF($C7:$AG7,"H"&amp;AH$6)</f>
        <v>0</v>
      </c>
      <c r="AI7" s="54">
        <f t="shared" ref="AI7:AM22" si="1">COUNTIF($C7:$AG7,AI$6)+0.5*COUNTIF($C7:$AG7,AI$6&amp;"H")+0.5*COUNTIF($C7:$AG7,"H"&amp;AI$6)</f>
        <v>0</v>
      </c>
      <c r="AJ7" s="54">
        <f t="shared" si="1"/>
        <v>0</v>
      </c>
      <c r="AK7" s="54">
        <f t="shared" si="1"/>
        <v>0</v>
      </c>
      <c r="AL7" s="54">
        <f t="shared" si="1"/>
        <v>0</v>
      </c>
      <c r="AM7" s="54">
        <f t="shared" si="1"/>
        <v>0</v>
      </c>
      <c r="AN7" s="21"/>
    </row>
    <row r="8" spans="1:40" ht="16.5" customHeight="1" x14ac:dyDescent="0.2">
      <c r="A8" s="43">
        <v>2</v>
      </c>
      <c r="B8" s="44" t="str">
        <f>VLOOKUP(A8,YearToDate!$A$8:$B$39,2,0)</f>
        <v>Name 2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54">
        <f t="shared" ref="AH8:AM36" si="2">COUNTIF($C8:$AG8,AH$6)+0.5*COUNTIF($C8:$AG8,AH$6&amp;"H")+0.5*COUNTIF($C8:$AG8,"H"&amp;AH$6)</f>
        <v>0</v>
      </c>
      <c r="AI8" s="54">
        <f t="shared" si="1"/>
        <v>0</v>
      </c>
      <c r="AJ8" s="54">
        <f t="shared" si="1"/>
        <v>0</v>
      </c>
      <c r="AK8" s="54">
        <f t="shared" si="1"/>
        <v>0</v>
      </c>
      <c r="AL8" s="54">
        <f t="shared" si="1"/>
        <v>0</v>
      </c>
      <c r="AM8" s="54">
        <f t="shared" si="1"/>
        <v>0</v>
      </c>
      <c r="AN8" s="21"/>
    </row>
    <row r="9" spans="1:40" ht="16.5" customHeight="1" x14ac:dyDescent="0.2">
      <c r="A9" s="43">
        <v>3</v>
      </c>
      <c r="B9" s="44" t="str">
        <f>VLOOKUP(A9,YearToDate!$A$8:$B$39,2,0)</f>
        <v>Name 3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54">
        <f t="shared" si="2"/>
        <v>0</v>
      </c>
      <c r="AI9" s="54">
        <f t="shared" si="1"/>
        <v>0</v>
      </c>
      <c r="AJ9" s="54">
        <f t="shared" si="1"/>
        <v>0</v>
      </c>
      <c r="AK9" s="54">
        <f t="shared" si="1"/>
        <v>0</v>
      </c>
      <c r="AL9" s="54">
        <f t="shared" si="1"/>
        <v>0</v>
      </c>
      <c r="AM9" s="54">
        <f t="shared" si="1"/>
        <v>0</v>
      </c>
      <c r="AN9" s="21"/>
    </row>
    <row r="10" spans="1:40" ht="16.5" customHeight="1" x14ac:dyDescent="0.2">
      <c r="A10" s="43">
        <v>4</v>
      </c>
      <c r="B10" s="44" t="str">
        <f>VLOOKUP(A10,YearToDate!$A$8:$B$39,2,0)</f>
        <v>Name 4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54">
        <f t="shared" si="2"/>
        <v>0</v>
      </c>
      <c r="AI10" s="54">
        <f t="shared" si="1"/>
        <v>0</v>
      </c>
      <c r="AJ10" s="54">
        <f t="shared" si="1"/>
        <v>0</v>
      </c>
      <c r="AK10" s="54">
        <f t="shared" si="1"/>
        <v>0</v>
      </c>
      <c r="AL10" s="54">
        <f t="shared" si="1"/>
        <v>0</v>
      </c>
      <c r="AM10" s="54">
        <f t="shared" si="1"/>
        <v>0</v>
      </c>
      <c r="AN10" s="21"/>
    </row>
    <row r="11" spans="1:40" ht="16.5" customHeight="1" x14ac:dyDescent="0.2">
      <c r="A11" s="43">
        <v>5</v>
      </c>
      <c r="B11" s="44" t="str">
        <f>VLOOKUP(A11,YearToDate!$A$8:$B$39,2,0)</f>
        <v>Name 5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54">
        <f t="shared" si="2"/>
        <v>0</v>
      </c>
      <c r="AI11" s="54">
        <f t="shared" si="1"/>
        <v>0</v>
      </c>
      <c r="AJ11" s="54">
        <f t="shared" si="1"/>
        <v>0</v>
      </c>
      <c r="AK11" s="54">
        <f t="shared" si="1"/>
        <v>0</v>
      </c>
      <c r="AL11" s="54">
        <f t="shared" si="1"/>
        <v>0</v>
      </c>
      <c r="AM11" s="54">
        <f t="shared" si="1"/>
        <v>0</v>
      </c>
      <c r="AN11" s="21"/>
    </row>
    <row r="12" spans="1:40" ht="16.5" customHeight="1" x14ac:dyDescent="0.2">
      <c r="A12" s="43">
        <v>6</v>
      </c>
      <c r="B12" s="44">
        <f>VLOOKUP(A12,YearToDate!$A$8:$B$39,2,0)</f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54">
        <f t="shared" si="2"/>
        <v>0</v>
      </c>
      <c r="AI12" s="54">
        <f t="shared" si="1"/>
        <v>0</v>
      </c>
      <c r="AJ12" s="54">
        <f t="shared" si="1"/>
        <v>0</v>
      </c>
      <c r="AK12" s="54">
        <f t="shared" si="1"/>
        <v>0</v>
      </c>
      <c r="AL12" s="54">
        <f t="shared" si="1"/>
        <v>0</v>
      </c>
      <c r="AM12" s="54">
        <f t="shared" si="1"/>
        <v>0</v>
      </c>
      <c r="AN12" s="21"/>
    </row>
    <row r="13" spans="1:40" ht="16.5" customHeight="1" x14ac:dyDescent="0.2">
      <c r="A13" s="43">
        <v>7</v>
      </c>
      <c r="B13" s="44">
        <f>VLOOKUP(A13,YearToDate!$A$8:$B$39,2,0)</f>
        <v>0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54">
        <f t="shared" si="2"/>
        <v>0</v>
      </c>
      <c r="AI13" s="54">
        <f t="shared" si="1"/>
        <v>0</v>
      </c>
      <c r="AJ13" s="54">
        <f t="shared" si="1"/>
        <v>0</v>
      </c>
      <c r="AK13" s="54">
        <f t="shared" si="1"/>
        <v>0</v>
      </c>
      <c r="AL13" s="54">
        <f t="shared" si="1"/>
        <v>0</v>
      </c>
      <c r="AM13" s="54">
        <f t="shared" si="1"/>
        <v>0</v>
      </c>
      <c r="AN13" s="21"/>
    </row>
    <row r="14" spans="1:40" ht="16.5" customHeight="1" x14ac:dyDescent="0.2">
      <c r="A14" s="43">
        <v>8</v>
      </c>
      <c r="B14" s="44">
        <f>VLOOKUP(A14,YearToDate!$A$8:$B$39,2,0)</f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54">
        <f t="shared" si="2"/>
        <v>0</v>
      </c>
      <c r="AI14" s="54">
        <f t="shared" si="1"/>
        <v>0</v>
      </c>
      <c r="AJ14" s="54">
        <f t="shared" si="1"/>
        <v>0</v>
      </c>
      <c r="AK14" s="54">
        <f t="shared" si="1"/>
        <v>0</v>
      </c>
      <c r="AL14" s="54">
        <f t="shared" si="1"/>
        <v>0</v>
      </c>
      <c r="AM14" s="54">
        <f t="shared" si="1"/>
        <v>0</v>
      </c>
      <c r="AN14" s="21"/>
    </row>
    <row r="15" spans="1:40" ht="16.5" customHeight="1" x14ac:dyDescent="0.2">
      <c r="A15" s="43">
        <v>9</v>
      </c>
      <c r="B15" s="44">
        <f>VLOOKUP(A15,YearToDate!$A$8:$B$39,2,0)</f>
        <v>0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54">
        <f t="shared" si="2"/>
        <v>0</v>
      </c>
      <c r="AI15" s="54">
        <f t="shared" si="1"/>
        <v>0</v>
      </c>
      <c r="AJ15" s="54">
        <f t="shared" si="1"/>
        <v>0</v>
      </c>
      <c r="AK15" s="54">
        <f t="shared" si="1"/>
        <v>0</v>
      </c>
      <c r="AL15" s="54">
        <f t="shared" si="1"/>
        <v>0</v>
      </c>
      <c r="AM15" s="54">
        <f t="shared" si="1"/>
        <v>0</v>
      </c>
      <c r="AN15" s="21"/>
    </row>
    <row r="16" spans="1:40" ht="16.5" customHeight="1" x14ac:dyDescent="0.2">
      <c r="A16" s="43">
        <v>10</v>
      </c>
      <c r="B16" s="44">
        <f>VLOOKUP(A16,YearToDate!$A$8:$B$39,2,0)</f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54">
        <f t="shared" si="2"/>
        <v>0</v>
      </c>
      <c r="AI16" s="54">
        <f t="shared" si="1"/>
        <v>0</v>
      </c>
      <c r="AJ16" s="54">
        <f t="shared" si="1"/>
        <v>0</v>
      </c>
      <c r="AK16" s="54">
        <f t="shared" si="1"/>
        <v>0</v>
      </c>
      <c r="AL16" s="54">
        <f t="shared" si="1"/>
        <v>0</v>
      </c>
      <c r="AM16" s="54">
        <f t="shared" si="1"/>
        <v>0</v>
      </c>
      <c r="AN16" s="21"/>
    </row>
    <row r="17" spans="1:40" ht="16.5" customHeight="1" x14ac:dyDescent="0.2">
      <c r="A17" s="43">
        <v>11</v>
      </c>
      <c r="B17" s="44">
        <f>VLOOKUP(A17,YearToDate!$A$8:$B$39,2,0)</f>
        <v>0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54">
        <f t="shared" si="2"/>
        <v>0</v>
      </c>
      <c r="AI17" s="54">
        <f t="shared" si="1"/>
        <v>0</v>
      </c>
      <c r="AJ17" s="54">
        <f t="shared" si="1"/>
        <v>0</v>
      </c>
      <c r="AK17" s="54">
        <f t="shared" si="1"/>
        <v>0</v>
      </c>
      <c r="AL17" s="54">
        <f t="shared" si="1"/>
        <v>0</v>
      </c>
      <c r="AM17" s="54">
        <f t="shared" si="1"/>
        <v>0</v>
      </c>
      <c r="AN17" s="21"/>
    </row>
    <row r="18" spans="1:40" ht="16.5" customHeight="1" x14ac:dyDescent="0.2">
      <c r="A18" s="43">
        <v>12</v>
      </c>
      <c r="B18" s="44">
        <f>VLOOKUP(A18,YearToDate!$A$8:$B$39,2,0)</f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54">
        <f t="shared" si="2"/>
        <v>0</v>
      </c>
      <c r="AI18" s="54">
        <f t="shared" si="1"/>
        <v>0</v>
      </c>
      <c r="AJ18" s="54">
        <f t="shared" si="1"/>
        <v>0</v>
      </c>
      <c r="AK18" s="54">
        <f t="shared" si="1"/>
        <v>0</v>
      </c>
      <c r="AL18" s="54">
        <f t="shared" si="1"/>
        <v>0</v>
      </c>
      <c r="AM18" s="54">
        <f t="shared" si="1"/>
        <v>0</v>
      </c>
      <c r="AN18" s="21"/>
    </row>
    <row r="19" spans="1:40" ht="16.5" customHeight="1" x14ac:dyDescent="0.2">
      <c r="A19" s="43">
        <v>13</v>
      </c>
      <c r="B19" s="44">
        <f>VLOOKUP(A19,YearToDate!$A$8:$B$39,2,0)</f>
        <v>0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54">
        <f t="shared" si="2"/>
        <v>0</v>
      </c>
      <c r="AI19" s="54">
        <f t="shared" si="1"/>
        <v>0</v>
      </c>
      <c r="AJ19" s="54">
        <f t="shared" si="1"/>
        <v>0</v>
      </c>
      <c r="AK19" s="54">
        <f t="shared" si="1"/>
        <v>0</v>
      </c>
      <c r="AL19" s="54">
        <f t="shared" si="1"/>
        <v>0</v>
      </c>
      <c r="AM19" s="54">
        <f t="shared" si="1"/>
        <v>0</v>
      </c>
      <c r="AN19" s="21"/>
    </row>
    <row r="20" spans="1:40" ht="16.5" customHeight="1" x14ac:dyDescent="0.2">
      <c r="A20" s="43">
        <v>14</v>
      </c>
      <c r="B20" s="44">
        <f>VLOOKUP(A20,YearToDate!$A$8:$B$39,2,0)</f>
        <v>0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54">
        <f t="shared" si="2"/>
        <v>0</v>
      </c>
      <c r="AI20" s="54">
        <f t="shared" si="1"/>
        <v>0</v>
      </c>
      <c r="AJ20" s="54">
        <f t="shared" si="1"/>
        <v>0</v>
      </c>
      <c r="AK20" s="54">
        <f t="shared" si="1"/>
        <v>0</v>
      </c>
      <c r="AL20" s="54">
        <f t="shared" si="1"/>
        <v>0</v>
      </c>
      <c r="AM20" s="54">
        <f t="shared" si="1"/>
        <v>0</v>
      </c>
      <c r="AN20" s="21"/>
    </row>
    <row r="21" spans="1:40" ht="16.5" customHeight="1" x14ac:dyDescent="0.2">
      <c r="A21" s="43">
        <v>15</v>
      </c>
      <c r="B21" s="44">
        <f>VLOOKUP(A21,YearToDate!$A$8:$B$39,2,0)</f>
        <v>0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54">
        <f t="shared" si="2"/>
        <v>0</v>
      </c>
      <c r="AI21" s="54">
        <f t="shared" si="1"/>
        <v>0</v>
      </c>
      <c r="AJ21" s="54">
        <f t="shared" si="1"/>
        <v>0</v>
      </c>
      <c r="AK21" s="54">
        <f t="shared" si="1"/>
        <v>0</v>
      </c>
      <c r="AL21" s="54">
        <f t="shared" si="1"/>
        <v>0</v>
      </c>
      <c r="AM21" s="54">
        <f t="shared" si="1"/>
        <v>0</v>
      </c>
      <c r="AN21" s="21"/>
    </row>
    <row r="22" spans="1:40" ht="16.5" customHeight="1" x14ac:dyDescent="0.2">
      <c r="A22" s="43">
        <v>16</v>
      </c>
      <c r="B22" s="44">
        <f>VLOOKUP(A22,YearToDate!$A$8:$B$39,2,0)</f>
        <v>0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54">
        <f t="shared" si="2"/>
        <v>0</v>
      </c>
      <c r="AI22" s="54">
        <f t="shared" si="1"/>
        <v>0</v>
      </c>
      <c r="AJ22" s="54">
        <f t="shared" si="1"/>
        <v>0</v>
      </c>
      <c r="AK22" s="54">
        <f t="shared" si="1"/>
        <v>0</v>
      </c>
      <c r="AL22" s="54">
        <f t="shared" si="1"/>
        <v>0</v>
      </c>
      <c r="AM22" s="54">
        <f t="shared" si="1"/>
        <v>0</v>
      </c>
      <c r="AN22" s="21"/>
    </row>
    <row r="23" spans="1:40" ht="16.5" customHeight="1" x14ac:dyDescent="0.2">
      <c r="A23" s="43">
        <v>17</v>
      </c>
      <c r="B23" s="44">
        <f>VLOOKUP(A23,YearToDate!$A$8:$B$39,2,0)</f>
        <v>0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54">
        <f t="shared" si="2"/>
        <v>0</v>
      </c>
      <c r="AI23" s="54">
        <f t="shared" si="2"/>
        <v>0</v>
      </c>
      <c r="AJ23" s="54">
        <f t="shared" si="2"/>
        <v>0</v>
      </c>
      <c r="AK23" s="54">
        <f t="shared" si="2"/>
        <v>0</v>
      </c>
      <c r="AL23" s="54">
        <f t="shared" si="2"/>
        <v>0</v>
      </c>
      <c r="AM23" s="54">
        <f t="shared" si="2"/>
        <v>0</v>
      </c>
      <c r="AN23" s="21"/>
    </row>
    <row r="24" spans="1:40" ht="16.5" customHeight="1" x14ac:dyDescent="0.2">
      <c r="A24" s="43">
        <v>18</v>
      </c>
      <c r="B24" s="44">
        <f>VLOOKUP(A24,YearToDate!$A$8:$B$39,2,0)</f>
        <v>0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54">
        <f t="shared" si="2"/>
        <v>0</v>
      </c>
      <c r="AI24" s="54">
        <f t="shared" si="2"/>
        <v>0</v>
      </c>
      <c r="AJ24" s="54">
        <f t="shared" si="2"/>
        <v>0</v>
      </c>
      <c r="AK24" s="54">
        <f t="shared" si="2"/>
        <v>0</v>
      </c>
      <c r="AL24" s="54">
        <f t="shared" si="2"/>
        <v>0</v>
      </c>
      <c r="AM24" s="54">
        <f t="shared" si="2"/>
        <v>0</v>
      </c>
      <c r="AN24" s="21"/>
    </row>
    <row r="25" spans="1:40" ht="16.5" customHeight="1" x14ac:dyDescent="0.2">
      <c r="A25" s="43">
        <v>19</v>
      </c>
      <c r="B25" s="44">
        <f>VLOOKUP(A25,YearToDate!$A$8:$B$39,2,0)</f>
        <v>0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54">
        <f t="shared" si="2"/>
        <v>0</v>
      </c>
      <c r="AI25" s="54">
        <f t="shared" si="2"/>
        <v>0</v>
      </c>
      <c r="AJ25" s="54">
        <f t="shared" si="2"/>
        <v>0</v>
      </c>
      <c r="AK25" s="54">
        <f t="shared" si="2"/>
        <v>0</v>
      </c>
      <c r="AL25" s="54">
        <f t="shared" si="2"/>
        <v>0</v>
      </c>
      <c r="AM25" s="54">
        <f t="shared" si="2"/>
        <v>0</v>
      </c>
      <c r="AN25" s="21"/>
    </row>
    <row r="26" spans="1:40" ht="16.5" customHeight="1" x14ac:dyDescent="0.2">
      <c r="A26" s="43">
        <v>20</v>
      </c>
      <c r="B26" s="44">
        <f>VLOOKUP(A26,YearToDate!$A$8:$B$39,2,0)</f>
        <v>0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54">
        <f t="shared" si="2"/>
        <v>0</v>
      </c>
      <c r="AI26" s="54">
        <f t="shared" si="2"/>
        <v>0</v>
      </c>
      <c r="AJ26" s="54">
        <f t="shared" si="2"/>
        <v>0</v>
      </c>
      <c r="AK26" s="54">
        <f t="shared" si="2"/>
        <v>0</v>
      </c>
      <c r="AL26" s="54">
        <f t="shared" si="2"/>
        <v>0</v>
      </c>
      <c r="AM26" s="54">
        <f t="shared" si="2"/>
        <v>0</v>
      </c>
      <c r="AN26" s="21"/>
    </row>
    <row r="27" spans="1:40" ht="16.5" customHeight="1" x14ac:dyDescent="0.2">
      <c r="A27" s="43">
        <v>21</v>
      </c>
      <c r="B27" s="44">
        <f>VLOOKUP(A27,YearToDate!$A$8:$B$39,2,0)</f>
        <v>0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54">
        <f t="shared" si="2"/>
        <v>0</v>
      </c>
      <c r="AI27" s="54">
        <f t="shared" si="2"/>
        <v>0</v>
      </c>
      <c r="AJ27" s="54">
        <f t="shared" si="2"/>
        <v>0</v>
      </c>
      <c r="AK27" s="54">
        <f t="shared" si="2"/>
        <v>0</v>
      </c>
      <c r="AL27" s="54">
        <f t="shared" si="2"/>
        <v>0</v>
      </c>
      <c r="AM27" s="54">
        <f t="shared" si="2"/>
        <v>0</v>
      </c>
      <c r="AN27" s="21"/>
    </row>
    <row r="28" spans="1:40" ht="16.5" customHeight="1" x14ac:dyDescent="0.2">
      <c r="A28" s="43">
        <v>22</v>
      </c>
      <c r="B28" s="44">
        <f>VLOOKUP(A28,YearToDate!$A$8:$B$39,2,0)</f>
        <v>0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54">
        <f t="shared" si="2"/>
        <v>0</v>
      </c>
      <c r="AI28" s="54">
        <f t="shared" si="2"/>
        <v>0</v>
      </c>
      <c r="AJ28" s="54">
        <f t="shared" si="2"/>
        <v>0</v>
      </c>
      <c r="AK28" s="54">
        <f t="shared" si="2"/>
        <v>0</v>
      </c>
      <c r="AL28" s="54">
        <f t="shared" si="2"/>
        <v>0</v>
      </c>
      <c r="AM28" s="54">
        <f t="shared" si="2"/>
        <v>0</v>
      </c>
      <c r="AN28" s="21"/>
    </row>
    <row r="29" spans="1:40" ht="16.5" customHeight="1" x14ac:dyDescent="0.2">
      <c r="A29" s="43">
        <v>23</v>
      </c>
      <c r="B29" s="44">
        <f>VLOOKUP(A29,YearToDate!$A$8:$B$39,2,0)</f>
        <v>0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54">
        <f t="shared" si="2"/>
        <v>0</v>
      </c>
      <c r="AI29" s="54">
        <f t="shared" si="2"/>
        <v>0</v>
      </c>
      <c r="AJ29" s="54">
        <f t="shared" si="2"/>
        <v>0</v>
      </c>
      <c r="AK29" s="54">
        <f t="shared" si="2"/>
        <v>0</v>
      </c>
      <c r="AL29" s="54">
        <f t="shared" si="2"/>
        <v>0</v>
      </c>
      <c r="AM29" s="54">
        <f t="shared" si="2"/>
        <v>0</v>
      </c>
      <c r="AN29" s="21"/>
    </row>
    <row r="30" spans="1:40" ht="16.5" customHeight="1" x14ac:dyDescent="0.2">
      <c r="A30" s="43">
        <v>24</v>
      </c>
      <c r="B30" s="44">
        <f>VLOOKUP(A30,YearToDate!$A$8:$B$39,2,0)</f>
        <v>0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54">
        <f t="shared" si="2"/>
        <v>0</v>
      </c>
      <c r="AI30" s="54">
        <f t="shared" si="2"/>
        <v>0</v>
      </c>
      <c r="AJ30" s="54">
        <f t="shared" si="2"/>
        <v>0</v>
      </c>
      <c r="AK30" s="54">
        <f t="shared" si="2"/>
        <v>0</v>
      </c>
      <c r="AL30" s="54">
        <f t="shared" si="2"/>
        <v>0</v>
      </c>
      <c r="AM30" s="54">
        <f t="shared" si="2"/>
        <v>0</v>
      </c>
      <c r="AN30" s="21"/>
    </row>
    <row r="31" spans="1:40" ht="16.5" customHeight="1" x14ac:dyDescent="0.2">
      <c r="A31" s="43">
        <v>25</v>
      </c>
      <c r="B31" s="44">
        <f>VLOOKUP(A31,YearToDate!$A$8:$B$39,2,0)</f>
        <v>0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54">
        <f t="shared" si="2"/>
        <v>0</v>
      </c>
      <c r="AI31" s="54">
        <f t="shared" si="2"/>
        <v>0</v>
      </c>
      <c r="AJ31" s="54">
        <f t="shared" si="2"/>
        <v>0</v>
      </c>
      <c r="AK31" s="54">
        <f t="shared" si="2"/>
        <v>0</v>
      </c>
      <c r="AL31" s="54">
        <f t="shared" si="2"/>
        <v>0</v>
      </c>
      <c r="AM31" s="54">
        <f t="shared" si="2"/>
        <v>0</v>
      </c>
      <c r="AN31" s="21"/>
    </row>
    <row r="32" spans="1:40" ht="16.5" customHeight="1" x14ac:dyDescent="0.2">
      <c r="A32" s="43">
        <v>26</v>
      </c>
      <c r="B32" s="44">
        <f>VLOOKUP(A32,YearToDate!$A$8:$B$39,2,0)</f>
        <v>0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54">
        <f t="shared" si="2"/>
        <v>0</v>
      </c>
      <c r="AI32" s="54">
        <f t="shared" si="2"/>
        <v>0</v>
      </c>
      <c r="AJ32" s="54">
        <f t="shared" si="2"/>
        <v>0</v>
      </c>
      <c r="AK32" s="54">
        <f t="shared" si="2"/>
        <v>0</v>
      </c>
      <c r="AL32" s="54">
        <f t="shared" si="2"/>
        <v>0</v>
      </c>
      <c r="AM32" s="54">
        <f t="shared" si="2"/>
        <v>0</v>
      </c>
      <c r="AN32" s="21"/>
    </row>
    <row r="33" spans="1:40" ht="16.5" customHeight="1" x14ac:dyDescent="0.2">
      <c r="A33" s="43">
        <v>27</v>
      </c>
      <c r="B33" s="44">
        <f>VLOOKUP(A33,YearToDate!$A$8:$B$39,2,0)</f>
        <v>0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54">
        <f t="shared" si="2"/>
        <v>0</v>
      </c>
      <c r="AI33" s="54">
        <f t="shared" si="2"/>
        <v>0</v>
      </c>
      <c r="AJ33" s="54">
        <f t="shared" si="2"/>
        <v>0</v>
      </c>
      <c r="AK33" s="54">
        <f t="shared" si="2"/>
        <v>0</v>
      </c>
      <c r="AL33" s="54">
        <f t="shared" si="2"/>
        <v>0</v>
      </c>
      <c r="AM33" s="54">
        <f t="shared" si="2"/>
        <v>0</v>
      </c>
      <c r="AN33" s="21"/>
    </row>
    <row r="34" spans="1:40" ht="16.5" customHeight="1" x14ac:dyDescent="0.2">
      <c r="A34" s="43">
        <v>28</v>
      </c>
      <c r="B34" s="44">
        <f>VLOOKUP(A34,YearToDate!$A$8:$B$39,2,0)</f>
        <v>0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54">
        <f t="shared" si="2"/>
        <v>0</v>
      </c>
      <c r="AI34" s="54">
        <f t="shared" si="2"/>
        <v>0</v>
      </c>
      <c r="AJ34" s="54">
        <f t="shared" si="2"/>
        <v>0</v>
      </c>
      <c r="AK34" s="54">
        <f t="shared" si="2"/>
        <v>0</v>
      </c>
      <c r="AL34" s="54">
        <f t="shared" si="2"/>
        <v>0</v>
      </c>
      <c r="AM34" s="54">
        <f t="shared" si="2"/>
        <v>0</v>
      </c>
      <c r="AN34" s="21"/>
    </row>
    <row r="35" spans="1:40" ht="16.5" customHeight="1" x14ac:dyDescent="0.2">
      <c r="A35" s="43">
        <v>29</v>
      </c>
      <c r="B35" s="44">
        <f>VLOOKUP(A35,YearToDate!$A$8:$B$39,2,0)</f>
        <v>0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54">
        <f t="shared" si="2"/>
        <v>0</v>
      </c>
      <c r="AI35" s="54">
        <f t="shared" si="2"/>
        <v>0</v>
      </c>
      <c r="AJ35" s="54">
        <f t="shared" si="2"/>
        <v>0</v>
      </c>
      <c r="AK35" s="54">
        <f t="shared" si="2"/>
        <v>0</v>
      </c>
      <c r="AL35" s="54">
        <f t="shared" si="2"/>
        <v>0</v>
      </c>
      <c r="AM35" s="54">
        <f t="shared" si="2"/>
        <v>0</v>
      </c>
      <c r="AN35" s="21"/>
    </row>
    <row r="36" spans="1:40" ht="16.5" customHeight="1" x14ac:dyDescent="0.2">
      <c r="A36" s="43">
        <v>30</v>
      </c>
      <c r="B36" s="44">
        <f>VLOOKUP(A36,YearToDate!$A$8:$B$39,2,0)</f>
        <v>0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54">
        <f t="shared" si="2"/>
        <v>0</v>
      </c>
      <c r="AI36" s="54">
        <f t="shared" si="2"/>
        <v>0</v>
      </c>
      <c r="AJ36" s="54">
        <f t="shared" si="2"/>
        <v>0</v>
      </c>
      <c r="AK36" s="54">
        <f t="shared" si="2"/>
        <v>0</v>
      </c>
      <c r="AL36" s="54">
        <f t="shared" si="2"/>
        <v>0</v>
      </c>
      <c r="AM36" s="54">
        <f t="shared" si="2"/>
        <v>0</v>
      </c>
      <c r="AN36" s="21"/>
    </row>
    <row r="37" spans="1:40" s="31" customFormat="1" ht="16.5" customHeight="1" x14ac:dyDescent="0.2">
      <c r="A37" s="35"/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55"/>
      <c r="AI37" s="55"/>
      <c r="AJ37" s="55"/>
      <c r="AK37" s="55"/>
      <c r="AL37" s="55"/>
      <c r="AM37" s="55"/>
      <c r="AN37" s="38"/>
    </row>
    <row r="38" spans="1:40" ht="16.5" customHeight="1" x14ac:dyDescent="0.2">
      <c r="A38" s="32" t="str">
        <f>HYPERLINK("https://www.vertex42.com/templates/employee-leave-tracker.html","https://www.vertex42.com/templates/employee-leave-tracker.html")</f>
        <v>https://www.vertex42.com/templates/employee-leave-tracker.html</v>
      </c>
      <c r="B38" s="39"/>
      <c r="C38" s="21"/>
      <c r="D38" s="21"/>
      <c r="E38" s="21"/>
      <c r="F38" s="21"/>
      <c r="G38" s="21"/>
      <c r="H38" s="21"/>
      <c r="I38" s="21"/>
      <c r="J38" s="21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21"/>
      <c r="Z38" s="21"/>
      <c r="AA38" s="21"/>
      <c r="AB38" s="21"/>
      <c r="AC38" s="21"/>
      <c r="AD38" s="21"/>
      <c r="AE38" s="21"/>
      <c r="AF38" s="21"/>
      <c r="AG38" s="41" t="s">
        <v>3</v>
      </c>
      <c r="AH38" s="56">
        <f t="shared" ref="AH38:AM38" si="3">SUM(AH7:AH37)</f>
        <v>0</v>
      </c>
      <c r="AI38" s="56">
        <f t="shared" si="3"/>
        <v>0</v>
      </c>
      <c r="AJ38" s="56">
        <f t="shared" si="3"/>
        <v>0</v>
      </c>
      <c r="AK38" s="56">
        <f t="shared" si="3"/>
        <v>0</v>
      </c>
      <c r="AL38" s="56">
        <f t="shared" si="3"/>
        <v>0</v>
      </c>
      <c r="AM38" s="56">
        <f t="shared" si="3"/>
        <v>0</v>
      </c>
      <c r="AN38" s="21"/>
    </row>
    <row r="39" spans="1:40" x14ac:dyDescent="0.2">
      <c r="A39" s="78"/>
      <c r="B39" s="7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1:40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</sheetData>
  <mergeCells count="3">
    <mergeCell ref="A39:B39"/>
    <mergeCell ref="C4:AG4"/>
    <mergeCell ref="AH4:AM4"/>
  </mergeCells>
  <conditionalFormatting sqref="C6:AG6">
    <cfRule type="expression" dxfId="3" priority="2" stopIfTrue="1">
      <formula>OR(WEEKDAY(C$6,1)=1,WEEKDAY(C$6,1)=7)</formula>
    </cfRule>
    <cfRule type="cellIs" dxfId="2" priority="3" stopIfTrue="1" operator="equal">
      <formula>""</formula>
    </cfRule>
  </conditionalFormatting>
  <conditionalFormatting sqref="C7:AG36">
    <cfRule type="expression" dxfId="1" priority="4" stopIfTrue="1">
      <formula>OR(WEEKDAY(C$6)=1,WEEKDAY(C$6)=7)</formula>
    </cfRule>
    <cfRule type="expression" dxfId="0" priority="5" stopIfTrue="1">
      <formula>C$6=""</formula>
    </cfRule>
  </conditionalFormatting>
  <dataValidations count="1">
    <dataValidation type="list" allowBlank="1" sqref="C7:AG36" xr:uid="{C257D025-F360-4D05-8485-A1ED7881C9D5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7115-FD0E-4DC3-A23B-A8873E641F02}">
  <dimension ref="A1:C19"/>
  <sheetViews>
    <sheetView showGridLines="0" workbookViewId="0">
      <selection activeCell="B4" sqref="B4"/>
    </sheetView>
  </sheetViews>
  <sheetFormatPr defaultRowHeight="12.75" x14ac:dyDescent="0.2"/>
  <cols>
    <col min="1" max="1" width="2.85546875" style="15" customWidth="1"/>
    <col min="2" max="2" width="71.5703125" style="15" customWidth="1"/>
    <col min="3" max="3" width="22.28515625" style="4" customWidth="1"/>
    <col min="4" max="16384" width="9.140625" style="4"/>
  </cols>
  <sheetData>
    <row r="1" spans="1:3" ht="32.1" customHeight="1" x14ac:dyDescent="0.2">
      <c r="A1" s="1"/>
      <c r="B1" s="2" t="s">
        <v>16</v>
      </c>
      <c r="C1" s="3"/>
    </row>
    <row r="2" spans="1:3" ht="15" x14ac:dyDescent="0.2">
      <c r="A2" s="5"/>
      <c r="B2" s="6"/>
      <c r="C2" s="7"/>
    </row>
    <row r="3" spans="1:3" ht="15" x14ac:dyDescent="0.2">
      <c r="A3" s="5"/>
      <c r="B3" s="8" t="s">
        <v>4</v>
      </c>
      <c r="C3" s="7"/>
    </row>
    <row r="4" spans="1:3" ht="14.25" x14ac:dyDescent="0.2">
      <c r="A4" s="5"/>
      <c r="B4" s="28" t="s">
        <v>33</v>
      </c>
      <c r="C4" s="7"/>
    </row>
    <row r="5" spans="1:3" ht="15" x14ac:dyDescent="0.2">
      <c r="A5" s="5"/>
      <c r="B5" s="10"/>
      <c r="C5" s="7"/>
    </row>
    <row r="6" spans="1:3" ht="15.75" x14ac:dyDescent="0.25">
      <c r="A6" s="5"/>
      <c r="B6" s="11" t="s">
        <v>17</v>
      </c>
      <c r="C6" s="7"/>
    </row>
    <row r="7" spans="1:3" ht="15" x14ac:dyDescent="0.2">
      <c r="A7" s="5"/>
      <c r="B7" s="10"/>
      <c r="C7" s="7"/>
    </row>
    <row r="8" spans="1:3" ht="30" x14ac:dyDescent="0.2">
      <c r="A8" s="5"/>
      <c r="B8" s="10" t="s">
        <v>13</v>
      </c>
      <c r="C8" s="7"/>
    </row>
    <row r="9" spans="1:3" ht="15" x14ac:dyDescent="0.2">
      <c r="A9" s="5"/>
      <c r="B9" s="10"/>
      <c r="C9" s="7"/>
    </row>
    <row r="10" spans="1:3" ht="30" x14ac:dyDescent="0.2">
      <c r="A10" s="5"/>
      <c r="B10" s="10" t="s">
        <v>5</v>
      </c>
      <c r="C10" s="7"/>
    </row>
    <row r="11" spans="1:3" ht="15" x14ac:dyDescent="0.2">
      <c r="A11" s="5"/>
      <c r="B11" s="10"/>
      <c r="C11" s="7"/>
    </row>
    <row r="12" spans="1:3" ht="30" x14ac:dyDescent="0.2">
      <c r="A12" s="5"/>
      <c r="B12" s="10" t="s">
        <v>6</v>
      </c>
      <c r="C12" s="7"/>
    </row>
    <row r="13" spans="1:3" ht="15" x14ac:dyDescent="0.2">
      <c r="A13" s="5"/>
      <c r="B13" s="10"/>
      <c r="C13" s="7"/>
    </row>
    <row r="14" spans="1:3" ht="15.75" x14ac:dyDescent="0.25">
      <c r="A14" s="5"/>
      <c r="B14" s="11" t="s">
        <v>14</v>
      </c>
      <c r="C14" s="7"/>
    </row>
    <row r="15" spans="1:3" ht="15" x14ac:dyDescent="0.2">
      <c r="A15" s="5"/>
      <c r="B15" s="12" t="s">
        <v>12</v>
      </c>
      <c r="C15" s="7"/>
    </row>
    <row r="16" spans="1:3" ht="15" x14ac:dyDescent="0.2">
      <c r="A16" s="5"/>
      <c r="B16" s="13"/>
      <c r="C16" s="7"/>
    </row>
    <row r="17" spans="1:3" ht="15" x14ac:dyDescent="0.2">
      <c r="A17" s="5"/>
      <c r="B17" s="14" t="s">
        <v>15</v>
      </c>
      <c r="C17" s="7"/>
    </row>
    <row r="18" spans="1:3" ht="14.25" x14ac:dyDescent="0.2">
      <c r="A18" s="5"/>
      <c r="B18" s="5"/>
      <c r="C18" s="7"/>
    </row>
    <row r="19" spans="1:3" ht="14.25" x14ac:dyDescent="0.2">
      <c r="A19" s="5"/>
      <c r="B19" s="5"/>
      <c r="C19" s="7"/>
    </row>
  </sheetData>
  <hyperlinks>
    <hyperlink ref="B15" r:id="rId1" xr:uid="{67D0A839-BF13-4CFC-A968-A988A878618B}"/>
    <hyperlink ref="B4" r:id="rId2" xr:uid="{DB9066E9-0996-4687-AB1C-148E178376BB}"/>
  </hyperlinks>
  <pageMargins left="0.7" right="0.7" top="0.75" bottom="0.75" header="0.3" footer="0.3"/>
  <pageSetup orientation="portrait" r:id="rId3"/>
  <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N40"/>
  <sheetViews>
    <sheetView showGridLines="0" workbookViewId="0"/>
  </sheetViews>
  <sheetFormatPr defaultColWidth="9.140625" defaultRowHeight="12.75" x14ac:dyDescent="0.2"/>
  <cols>
    <col min="1" max="1" width="5.42578125" style="20" customWidth="1"/>
    <col min="2" max="2" width="18.7109375" style="20" customWidth="1"/>
    <col min="3" max="33" width="3.28515625" style="20" customWidth="1"/>
    <col min="34" max="39" width="4.28515625" style="20" customWidth="1"/>
    <col min="40" max="16384" width="9.140625" style="20"/>
  </cols>
  <sheetData>
    <row r="1" spans="1:40" ht="26.25" customHeight="1" x14ac:dyDescent="0.2">
      <c r="A1" s="19" t="str">
        <f>"January "&amp;YearToDate!$B$3</f>
        <v>January 2021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29" t="s">
        <v>16</v>
      </c>
    </row>
    <row r="2" spans="1:40" x14ac:dyDescent="0.2">
      <c r="AM2" s="30" t="s">
        <v>34</v>
      </c>
    </row>
    <row r="3" spans="1:40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1:40" ht="21.95" customHeight="1" x14ac:dyDescent="0.2">
      <c r="A4" s="69" t="s">
        <v>21</v>
      </c>
      <c r="B4" s="70"/>
      <c r="C4" s="79" t="str">
        <f>YearToDate!$A$5</f>
        <v>V = Vacation,  S = Sick, P = Personal, D = Disability, O = Other Paid, U = Unpaid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6" t="s">
        <v>0</v>
      </c>
      <c r="AI4" s="76"/>
      <c r="AJ4" s="76"/>
      <c r="AK4" s="76"/>
      <c r="AL4" s="76"/>
      <c r="AM4" s="76"/>
      <c r="AN4" s="21"/>
    </row>
    <row r="5" spans="1:40" ht="16.5" customHeight="1" x14ac:dyDescent="0.2">
      <c r="A5" s="67"/>
      <c r="B5" s="68"/>
      <c r="C5" s="33" t="str">
        <f>IF(C6="","",INDEX({"Su";"M";"Tu";"W";"Th";"F";"Sa"},WEEKDAY(C6,1)))</f>
        <v>F</v>
      </c>
      <c r="D5" s="33" t="str">
        <f>IF(D6="","",INDEX({"Su";"M";"Tu";"W";"Th";"F";"Sa"},WEEKDAY(D6,1)))</f>
        <v>Sa</v>
      </c>
      <c r="E5" s="33" t="str">
        <f>IF(E6="","",INDEX({"Su";"M";"Tu";"W";"Th";"F";"Sa"},WEEKDAY(E6,1)))</f>
        <v>Su</v>
      </c>
      <c r="F5" s="33" t="str">
        <f>IF(F6="","",INDEX({"Su";"M";"Tu";"W";"Th";"F";"Sa"},WEEKDAY(F6,1)))</f>
        <v>M</v>
      </c>
      <c r="G5" s="33" t="str">
        <f>IF(G6="","",INDEX({"Su";"M";"Tu";"W";"Th";"F";"Sa"},WEEKDAY(G6,1)))</f>
        <v>Tu</v>
      </c>
      <c r="H5" s="33" t="str">
        <f>IF(H6="","",INDEX({"Su";"M";"Tu";"W";"Th";"F";"Sa"},WEEKDAY(H6,1)))</f>
        <v>W</v>
      </c>
      <c r="I5" s="33" t="str">
        <f>IF(I6="","",INDEX({"Su";"M";"Tu";"W";"Th";"F";"Sa"},WEEKDAY(I6,1)))</f>
        <v>Th</v>
      </c>
      <c r="J5" s="33" t="str">
        <f>IF(J6="","",INDEX({"Su";"M";"Tu";"W";"Th";"F";"Sa"},WEEKDAY(J6,1)))</f>
        <v>F</v>
      </c>
      <c r="K5" s="33" t="str">
        <f>IF(K6="","",INDEX({"Su";"M";"Tu";"W";"Th";"F";"Sa"},WEEKDAY(K6,1)))</f>
        <v>Sa</v>
      </c>
      <c r="L5" s="33" t="str">
        <f>IF(L6="","",INDEX({"Su";"M";"Tu";"W";"Th";"F";"Sa"},WEEKDAY(L6,1)))</f>
        <v>Su</v>
      </c>
      <c r="M5" s="33" t="str">
        <f>IF(M6="","",INDEX({"Su";"M";"Tu";"W";"Th";"F";"Sa"},WEEKDAY(M6,1)))</f>
        <v>M</v>
      </c>
      <c r="N5" s="33" t="str">
        <f>IF(N6="","",INDEX({"Su";"M";"Tu";"W";"Th";"F";"Sa"},WEEKDAY(N6,1)))</f>
        <v>Tu</v>
      </c>
      <c r="O5" s="33" t="str">
        <f>IF(O6="","",INDEX({"Su";"M";"Tu";"W";"Th";"F";"Sa"},WEEKDAY(O6,1)))</f>
        <v>W</v>
      </c>
      <c r="P5" s="33" t="str">
        <f>IF(P6="","",INDEX({"Su";"M";"Tu";"W";"Th";"F";"Sa"},WEEKDAY(P6,1)))</f>
        <v>Th</v>
      </c>
      <c r="Q5" s="33" t="str">
        <f>IF(Q6="","",INDEX({"Su";"M";"Tu";"W";"Th";"F";"Sa"},WEEKDAY(Q6,1)))</f>
        <v>F</v>
      </c>
      <c r="R5" s="33" t="str">
        <f>IF(R6="","",INDEX({"Su";"M";"Tu";"W";"Th";"F";"Sa"},WEEKDAY(R6,1)))</f>
        <v>Sa</v>
      </c>
      <c r="S5" s="33" t="str">
        <f>IF(S6="","",INDEX({"Su";"M";"Tu";"W";"Th";"F";"Sa"},WEEKDAY(S6,1)))</f>
        <v>Su</v>
      </c>
      <c r="T5" s="33" t="str">
        <f>IF(T6="","",INDEX({"Su";"M";"Tu";"W";"Th";"F";"Sa"},WEEKDAY(T6,1)))</f>
        <v>M</v>
      </c>
      <c r="U5" s="33" t="str">
        <f>IF(U6="","",INDEX({"Su";"M";"Tu";"W";"Th";"F";"Sa"},WEEKDAY(U6,1)))</f>
        <v>Tu</v>
      </c>
      <c r="V5" s="33" t="str">
        <f>IF(V6="","",INDEX({"Su";"M";"Tu";"W";"Th";"F";"Sa"},WEEKDAY(V6,1)))</f>
        <v>W</v>
      </c>
      <c r="W5" s="33" t="str">
        <f>IF(W6="","",INDEX({"Su";"M";"Tu";"W";"Th";"F";"Sa"},WEEKDAY(W6,1)))</f>
        <v>Th</v>
      </c>
      <c r="X5" s="33" t="str">
        <f>IF(X6="","",INDEX({"Su";"M";"Tu";"W";"Th";"F";"Sa"},WEEKDAY(X6,1)))</f>
        <v>F</v>
      </c>
      <c r="Y5" s="33" t="str">
        <f>IF(Y6="","",INDEX({"Su";"M";"Tu";"W";"Th";"F";"Sa"},WEEKDAY(Y6,1)))</f>
        <v>Sa</v>
      </c>
      <c r="Z5" s="33" t="str">
        <f>IF(Z6="","",INDEX({"Su";"M";"Tu";"W";"Th";"F";"Sa"},WEEKDAY(Z6,1)))</f>
        <v>Su</v>
      </c>
      <c r="AA5" s="33" t="str">
        <f>IF(AA6="","",INDEX({"Su";"M";"Tu";"W";"Th";"F";"Sa"},WEEKDAY(AA6,1)))</f>
        <v>M</v>
      </c>
      <c r="AB5" s="33" t="str">
        <f>IF(AB6="","",INDEX({"Su";"M";"Tu";"W";"Th";"F";"Sa"},WEEKDAY(AB6,1)))</f>
        <v>Tu</v>
      </c>
      <c r="AC5" s="33" t="str">
        <f>IF(AC6="","",INDEX({"Su";"M";"Tu";"W";"Th";"F";"Sa"},WEEKDAY(AC6,1)))</f>
        <v>W</v>
      </c>
      <c r="AD5" s="33" t="str">
        <f>IF(AD6="","",INDEX({"Su";"M";"Tu";"W";"Th";"F";"Sa"},WEEKDAY(AD6,1)))</f>
        <v>Th</v>
      </c>
      <c r="AE5" s="33" t="str">
        <f>IF(AE6="","",INDEX({"Su";"M";"Tu";"W";"Th";"F";"Sa"},WEEKDAY(AE6,1)))</f>
        <v>F</v>
      </c>
      <c r="AF5" s="33" t="str">
        <f>IF(AF6="","",INDEX({"Su";"M";"Tu";"W";"Th";"F";"Sa"},WEEKDAY(AF6,1)))</f>
        <v>Sa</v>
      </c>
      <c r="AG5" s="33" t="str">
        <f>IF(AG6="","",INDEX({"Su";"M";"Tu";"W";"Th";"F";"Sa"},WEEKDAY(AG6,1)))</f>
        <v>Su</v>
      </c>
      <c r="AH5" s="71"/>
      <c r="AI5" s="71"/>
      <c r="AJ5" s="71"/>
      <c r="AK5" s="71"/>
      <c r="AL5" s="71"/>
      <c r="AM5" s="71"/>
      <c r="AN5" s="21"/>
    </row>
    <row r="6" spans="1:40" ht="16.5" customHeight="1" x14ac:dyDescent="0.2">
      <c r="A6" s="52" t="s">
        <v>7</v>
      </c>
      <c r="B6" s="42" t="s">
        <v>8</v>
      </c>
      <c r="C6" s="49">
        <f>DATE(YearToDate!$B$3,1,1)</f>
        <v>44197</v>
      </c>
      <c r="D6" s="49">
        <f>C6+1</f>
        <v>44198</v>
      </c>
      <c r="E6" s="49">
        <f t="shared" ref="E6:AD6" si="0">D6+1</f>
        <v>44199</v>
      </c>
      <c r="F6" s="49">
        <f t="shared" si="0"/>
        <v>44200</v>
      </c>
      <c r="G6" s="49">
        <f>F6+1</f>
        <v>44201</v>
      </c>
      <c r="H6" s="49">
        <f t="shared" si="0"/>
        <v>44202</v>
      </c>
      <c r="I6" s="49">
        <f t="shared" si="0"/>
        <v>44203</v>
      </c>
      <c r="J6" s="49">
        <f t="shared" si="0"/>
        <v>44204</v>
      </c>
      <c r="K6" s="49">
        <f t="shared" si="0"/>
        <v>44205</v>
      </c>
      <c r="L6" s="49">
        <f t="shared" si="0"/>
        <v>44206</v>
      </c>
      <c r="M6" s="49">
        <f t="shared" si="0"/>
        <v>44207</v>
      </c>
      <c r="N6" s="49">
        <f t="shared" si="0"/>
        <v>44208</v>
      </c>
      <c r="O6" s="49">
        <f t="shared" si="0"/>
        <v>44209</v>
      </c>
      <c r="P6" s="49">
        <f t="shared" si="0"/>
        <v>44210</v>
      </c>
      <c r="Q6" s="49">
        <f t="shared" si="0"/>
        <v>44211</v>
      </c>
      <c r="R6" s="49">
        <f t="shared" si="0"/>
        <v>44212</v>
      </c>
      <c r="S6" s="49">
        <f t="shared" si="0"/>
        <v>44213</v>
      </c>
      <c r="T6" s="49">
        <f t="shared" si="0"/>
        <v>44214</v>
      </c>
      <c r="U6" s="49">
        <f t="shared" si="0"/>
        <v>44215</v>
      </c>
      <c r="V6" s="49">
        <f t="shared" si="0"/>
        <v>44216</v>
      </c>
      <c r="W6" s="49">
        <f t="shared" si="0"/>
        <v>44217</v>
      </c>
      <c r="X6" s="49">
        <f t="shared" si="0"/>
        <v>44218</v>
      </c>
      <c r="Y6" s="49">
        <f t="shared" si="0"/>
        <v>44219</v>
      </c>
      <c r="Z6" s="49">
        <f t="shared" si="0"/>
        <v>44220</v>
      </c>
      <c r="AA6" s="49">
        <f t="shared" si="0"/>
        <v>44221</v>
      </c>
      <c r="AB6" s="49">
        <f t="shared" si="0"/>
        <v>44222</v>
      </c>
      <c r="AC6" s="49">
        <f t="shared" si="0"/>
        <v>44223</v>
      </c>
      <c r="AD6" s="49">
        <f t="shared" si="0"/>
        <v>44224</v>
      </c>
      <c r="AE6" s="49">
        <f>IF(MONTH($AD6+1)&gt;MONTH($C$6),"",$AD6+1)</f>
        <v>44225</v>
      </c>
      <c r="AF6" s="49">
        <f>IF(MONTH($AD6+2)&gt;MONTH($C$6),"",$AD6+2)</f>
        <v>44226</v>
      </c>
      <c r="AG6" s="49">
        <f>IF(MONTH($AD6+3)&gt;MONTH($C$6),"",$AD6+3)</f>
        <v>44227</v>
      </c>
      <c r="AH6" s="34" t="str">
        <f>YearToDate!C8</f>
        <v>V</v>
      </c>
      <c r="AI6" s="34" t="str">
        <f>YearToDate!D8</f>
        <v>S</v>
      </c>
      <c r="AJ6" s="34" t="str">
        <f>YearToDate!E8</f>
        <v>P</v>
      </c>
      <c r="AK6" s="34" t="str">
        <f>YearToDate!F8</f>
        <v>D</v>
      </c>
      <c r="AL6" s="34" t="str">
        <f>YearToDate!G8</f>
        <v>O</v>
      </c>
      <c r="AM6" s="34" t="str">
        <f>YearToDate!H8</f>
        <v>U</v>
      </c>
      <c r="AN6" s="21"/>
    </row>
    <row r="7" spans="1:40" ht="16.5" customHeight="1" x14ac:dyDescent="0.2">
      <c r="A7" s="43">
        <v>1</v>
      </c>
      <c r="B7" s="44" t="str">
        <f>VLOOKUP(A7,YearToDate!$A$8:$B$39,2,0)</f>
        <v>Name 1</v>
      </c>
      <c r="C7" s="45"/>
      <c r="D7" s="45"/>
      <c r="E7" s="45"/>
      <c r="F7" s="45"/>
      <c r="G7" s="45"/>
      <c r="H7" s="45"/>
      <c r="I7" s="45" t="s">
        <v>35</v>
      </c>
      <c r="J7" s="45" t="s">
        <v>19</v>
      </c>
      <c r="K7" s="45" t="s">
        <v>19</v>
      </c>
      <c r="L7" s="45" t="s">
        <v>19</v>
      </c>
      <c r="M7" s="45"/>
      <c r="N7" s="45"/>
      <c r="O7" s="45"/>
      <c r="P7" s="45"/>
      <c r="Q7" s="45" t="s">
        <v>18</v>
      </c>
      <c r="R7" s="45" t="s">
        <v>36</v>
      </c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53"/>
      <c r="AH7" s="54">
        <f>COUNTIF($C7:$AG7,AH$6)+0.5*COUNTIF($C7:$AG7,AH$6&amp;"H")+0.5*COUNTIF($C7:$AG7,"H"&amp;AH$6)</f>
        <v>1.5</v>
      </c>
      <c r="AI7" s="54">
        <f t="shared" ref="AI7:AM22" si="1">COUNTIF($C7:$AG7,AI$6)+0.5*COUNTIF($C7:$AG7,AI$6&amp;"H")+0.5*COUNTIF($C7:$AG7,"H"&amp;AI$6)</f>
        <v>3.5</v>
      </c>
      <c r="AJ7" s="54">
        <f t="shared" si="1"/>
        <v>0</v>
      </c>
      <c r="AK7" s="54">
        <f t="shared" si="1"/>
        <v>0</v>
      </c>
      <c r="AL7" s="54">
        <f t="shared" si="1"/>
        <v>0</v>
      </c>
      <c r="AM7" s="54">
        <f t="shared" si="1"/>
        <v>0</v>
      </c>
      <c r="AN7" s="21"/>
    </row>
    <row r="8" spans="1:40" ht="16.5" customHeight="1" x14ac:dyDescent="0.2">
      <c r="A8" s="43">
        <v>2</v>
      </c>
      <c r="B8" s="44" t="str">
        <f>VLOOKUP(A8,YearToDate!$A$8:$B$39,2,0)</f>
        <v>Name 2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 t="s">
        <v>2</v>
      </c>
      <c r="Y8" s="45" t="s">
        <v>2</v>
      </c>
      <c r="Z8" s="45" t="s">
        <v>2</v>
      </c>
      <c r="AA8" s="45"/>
      <c r="AB8" s="45"/>
      <c r="AC8" s="45"/>
      <c r="AD8" s="45"/>
      <c r="AE8" s="45"/>
      <c r="AF8" s="45"/>
      <c r="AG8" s="53"/>
      <c r="AH8" s="54">
        <f t="shared" ref="AH8:AM36" si="2">COUNTIF($C8:$AG8,AH$6)+0.5*COUNTIF($C8:$AG8,AH$6&amp;"H")+0.5*COUNTIF($C8:$AG8,"H"&amp;AH$6)</f>
        <v>0</v>
      </c>
      <c r="AI8" s="54">
        <f t="shared" si="1"/>
        <v>0</v>
      </c>
      <c r="AJ8" s="54">
        <f t="shared" si="1"/>
        <v>3</v>
      </c>
      <c r="AK8" s="54">
        <f t="shared" si="1"/>
        <v>0</v>
      </c>
      <c r="AL8" s="54">
        <f t="shared" si="1"/>
        <v>0</v>
      </c>
      <c r="AM8" s="54">
        <f t="shared" si="1"/>
        <v>0</v>
      </c>
      <c r="AN8" s="21"/>
    </row>
    <row r="9" spans="1:40" ht="16.5" customHeight="1" x14ac:dyDescent="0.2">
      <c r="A9" s="43">
        <v>3</v>
      </c>
      <c r="B9" s="44" t="str">
        <f>VLOOKUP(A9,YearToDate!$A$8:$B$39,2,0)</f>
        <v>Name 3</v>
      </c>
      <c r="C9" s="45"/>
      <c r="D9" s="45" t="s">
        <v>19</v>
      </c>
      <c r="E9" s="45" t="s">
        <v>19</v>
      </c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53"/>
      <c r="AH9" s="54">
        <f t="shared" si="2"/>
        <v>0</v>
      </c>
      <c r="AI9" s="54">
        <f t="shared" si="1"/>
        <v>2</v>
      </c>
      <c r="AJ9" s="54">
        <f t="shared" si="1"/>
        <v>0</v>
      </c>
      <c r="AK9" s="54">
        <f t="shared" si="1"/>
        <v>0</v>
      </c>
      <c r="AL9" s="54">
        <f t="shared" si="1"/>
        <v>0</v>
      </c>
      <c r="AM9" s="54">
        <f t="shared" si="1"/>
        <v>0</v>
      </c>
      <c r="AN9" s="21"/>
    </row>
    <row r="10" spans="1:40" ht="16.5" customHeight="1" x14ac:dyDescent="0.2">
      <c r="A10" s="43">
        <v>4</v>
      </c>
      <c r="B10" s="44" t="str">
        <f>VLOOKUP(A10,YearToDate!$A$8:$B$39,2,0)</f>
        <v>Name 4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53"/>
      <c r="AH10" s="54">
        <f t="shared" si="2"/>
        <v>0</v>
      </c>
      <c r="AI10" s="54">
        <f t="shared" si="1"/>
        <v>0</v>
      </c>
      <c r="AJ10" s="54">
        <f t="shared" si="1"/>
        <v>0</v>
      </c>
      <c r="AK10" s="54">
        <f t="shared" si="1"/>
        <v>0</v>
      </c>
      <c r="AL10" s="54">
        <f t="shared" si="1"/>
        <v>0</v>
      </c>
      <c r="AM10" s="54">
        <f t="shared" si="1"/>
        <v>0</v>
      </c>
      <c r="AN10" s="21"/>
    </row>
    <row r="11" spans="1:40" ht="16.5" customHeight="1" x14ac:dyDescent="0.2">
      <c r="A11" s="43">
        <v>5</v>
      </c>
      <c r="B11" s="44" t="str">
        <f>VLOOKUP(A11,YearToDate!$A$8:$B$39,2,0)</f>
        <v>Name 5</v>
      </c>
      <c r="C11" s="45"/>
      <c r="D11" s="45"/>
      <c r="E11" s="45"/>
      <c r="F11" s="45"/>
      <c r="G11" s="45"/>
      <c r="H11" s="45"/>
      <c r="I11" s="45" t="s">
        <v>1</v>
      </c>
      <c r="J11" s="45" t="s">
        <v>1</v>
      </c>
      <c r="K11" s="45" t="s">
        <v>1</v>
      </c>
      <c r="L11" s="45" t="s">
        <v>1</v>
      </c>
      <c r="M11" s="45"/>
      <c r="N11" s="45"/>
      <c r="O11" s="45" t="s">
        <v>1</v>
      </c>
      <c r="P11" s="45" t="s">
        <v>1</v>
      </c>
      <c r="Q11" s="45" t="s">
        <v>1</v>
      </c>
      <c r="R11" s="45" t="s">
        <v>1</v>
      </c>
      <c r="S11" s="45" t="s">
        <v>1</v>
      </c>
      <c r="T11" s="45"/>
      <c r="U11" s="45"/>
      <c r="V11" s="45" t="s">
        <v>1</v>
      </c>
      <c r="W11" s="45" t="s">
        <v>1</v>
      </c>
      <c r="X11" s="45" t="s">
        <v>1</v>
      </c>
      <c r="Y11" s="45" t="s">
        <v>1</v>
      </c>
      <c r="Z11" s="45" t="s">
        <v>1</v>
      </c>
      <c r="AA11" s="45"/>
      <c r="AB11" s="45"/>
      <c r="AC11" s="45" t="s">
        <v>1</v>
      </c>
      <c r="AD11" s="45" t="s">
        <v>1</v>
      </c>
      <c r="AE11" s="45" t="s">
        <v>1</v>
      </c>
      <c r="AF11" s="45" t="s">
        <v>1</v>
      </c>
      <c r="AG11" s="53"/>
      <c r="AH11" s="54">
        <f t="shared" si="2"/>
        <v>0</v>
      </c>
      <c r="AI11" s="54">
        <f t="shared" si="1"/>
        <v>0</v>
      </c>
      <c r="AJ11" s="54">
        <f t="shared" si="1"/>
        <v>0</v>
      </c>
      <c r="AK11" s="54">
        <f t="shared" si="1"/>
        <v>0</v>
      </c>
      <c r="AL11" s="54">
        <f t="shared" si="1"/>
        <v>0</v>
      </c>
      <c r="AM11" s="54">
        <f t="shared" si="1"/>
        <v>18</v>
      </c>
      <c r="AN11" s="21"/>
    </row>
    <row r="12" spans="1:40" ht="16.5" customHeight="1" x14ac:dyDescent="0.2">
      <c r="A12" s="43">
        <v>6</v>
      </c>
      <c r="B12" s="44">
        <f>VLOOKUP(A12,YearToDate!$A$8:$B$39,2,0)</f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53"/>
      <c r="AH12" s="54">
        <f t="shared" si="2"/>
        <v>0</v>
      </c>
      <c r="AI12" s="54">
        <f t="shared" si="1"/>
        <v>0</v>
      </c>
      <c r="AJ12" s="54">
        <f t="shared" si="1"/>
        <v>0</v>
      </c>
      <c r="AK12" s="54">
        <f t="shared" si="1"/>
        <v>0</v>
      </c>
      <c r="AL12" s="54">
        <f t="shared" si="1"/>
        <v>0</v>
      </c>
      <c r="AM12" s="54">
        <f t="shared" si="1"/>
        <v>0</v>
      </c>
      <c r="AN12" s="21"/>
    </row>
    <row r="13" spans="1:40" ht="16.5" customHeight="1" x14ac:dyDescent="0.2">
      <c r="A13" s="43">
        <v>7</v>
      </c>
      <c r="B13" s="44">
        <f>VLOOKUP(A13,YearToDate!$A$8:$B$39,2,0)</f>
        <v>0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53"/>
      <c r="AH13" s="54">
        <f t="shared" si="2"/>
        <v>0</v>
      </c>
      <c r="AI13" s="54">
        <f t="shared" si="1"/>
        <v>0</v>
      </c>
      <c r="AJ13" s="54">
        <f t="shared" si="1"/>
        <v>0</v>
      </c>
      <c r="AK13" s="54">
        <f t="shared" si="1"/>
        <v>0</v>
      </c>
      <c r="AL13" s="54">
        <f t="shared" si="1"/>
        <v>0</v>
      </c>
      <c r="AM13" s="54">
        <f t="shared" si="1"/>
        <v>0</v>
      </c>
      <c r="AN13" s="21"/>
    </row>
    <row r="14" spans="1:40" ht="16.5" customHeight="1" x14ac:dyDescent="0.2">
      <c r="A14" s="43">
        <v>8</v>
      </c>
      <c r="B14" s="44">
        <f>VLOOKUP(A14,YearToDate!$A$8:$B$39,2,0)</f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53"/>
      <c r="AH14" s="54">
        <f t="shared" si="2"/>
        <v>0</v>
      </c>
      <c r="AI14" s="54">
        <f t="shared" si="1"/>
        <v>0</v>
      </c>
      <c r="AJ14" s="54">
        <f t="shared" si="1"/>
        <v>0</v>
      </c>
      <c r="AK14" s="54">
        <f t="shared" si="1"/>
        <v>0</v>
      </c>
      <c r="AL14" s="54">
        <f t="shared" si="1"/>
        <v>0</v>
      </c>
      <c r="AM14" s="54">
        <f t="shared" si="1"/>
        <v>0</v>
      </c>
      <c r="AN14" s="21"/>
    </row>
    <row r="15" spans="1:40" ht="16.5" customHeight="1" x14ac:dyDescent="0.2">
      <c r="A15" s="43">
        <v>9</v>
      </c>
      <c r="B15" s="44">
        <f>VLOOKUP(A15,YearToDate!$A$8:$B$39,2,0)</f>
        <v>0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53"/>
      <c r="AH15" s="54">
        <f t="shared" si="2"/>
        <v>0</v>
      </c>
      <c r="AI15" s="54">
        <f t="shared" si="1"/>
        <v>0</v>
      </c>
      <c r="AJ15" s="54">
        <f t="shared" si="1"/>
        <v>0</v>
      </c>
      <c r="AK15" s="54">
        <f t="shared" si="1"/>
        <v>0</v>
      </c>
      <c r="AL15" s="54">
        <f t="shared" si="1"/>
        <v>0</v>
      </c>
      <c r="AM15" s="54">
        <f t="shared" si="1"/>
        <v>0</v>
      </c>
      <c r="AN15" s="21"/>
    </row>
    <row r="16" spans="1:40" ht="16.5" customHeight="1" x14ac:dyDescent="0.2">
      <c r="A16" s="43">
        <v>10</v>
      </c>
      <c r="B16" s="44">
        <f>VLOOKUP(A16,YearToDate!$A$8:$B$39,2,0)</f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53"/>
      <c r="AH16" s="54">
        <f t="shared" si="2"/>
        <v>0</v>
      </c>
      <c r="AI16" s="54">
        <f t="shared" si="1"/>
        <v>0</v>
      </c>
      <c r="AJ16" s="54">
        <f t="shared" si="1"/>
        <v>0</v>
      </c>
      <c r="AK16" s="54">
        <f t="shared" si="1"/>
        <v>0</v>
      </c>
      <c r="AL16" s="54">
        <f t="shared" si="1"/>
        <v>0</v>
      </c>
      <c r="AM16" s="54">
        <f t="shared" si="1"/>
        <v>0</v>
      </c>
      <c r="AN16" s="21"/>
    </row>
    <row r="17" spans="1:40" ht="16.5" customHeight="1" x14ac:dyDescent="0.2">
      <c r="A17" s="43">
        <v>11</v>
      </c>
      <c r="B17" s="44">
        <f>VLOOKUP(A17,YearToDate!$A$8:$B$39,2,0)</f>
        <v>0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53"/>
      <c r="AH17" s="54">
        <f t="shared" si="2"/>
        <v>0</v>
      </c>
      <c r="AI17" s="54">
        <f t="shared" si="1"/>
        <v>0</v>
      </c>
      <c r="AJ17" s="54">
        <f t="shared" si="1"/>
        <v>0</v>
      </c>
      <c r="AK17" s="54">
        <f t="shared" si="1"/>
        <v>0</v>
      </c>
      <c r="AL17" s="54">
        <f t="shared" si="1"/>
        <v>0</v>
      </c>
      <c r="AM17" s="54">
        <f t="shared" si="1"/>
        <v>0</v>
      </c>
      <c r="AN17" s="21"/>
    </row>
    <row r="18" spans="1:40" ht="16.5" customHeight="1" x14ac:dyDescent="0.2">
      <c r="A18" s="43">
        <v>12</v>
      </c>
      <c r="B18" s="44">
        <f>VLOOKUP(A18,YearToDate!$A$8:$B$39,2,0)</f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53"/>
      <c r="AH18" s="54">
        <f t="shared" si="2"/>
        <v>0</v>
      </c>
      <c r="AI18" s="54">
        <f t="shared" si="1"/>
        <v>0</v>
      </c>
      <c r="AJ18" s="54">
        <f t="shared" si="1"/>
        <v>0</v>
      </c>
      <c r="AK18" s="54">
        <f t="shared" si="1"/>
        <v>0</v>
      </c>
      <c r="AL18" s="54">
        <f t="shared" si="1"/>
        <v>0</v>
      </c>
      <c r="AM18" s="54">
        <f t="shared" si="1"/>
        <v>0</v>
      </c>
      <c r="AN18" s="21"/>
    </row>
    <row r="19" spans="1:40" ht="16.5" customHeight="1" x14ac:dyDescent="0.2">
      <c r="A19" s="43">
        <v>13</v>
      </c>
      <c r="B19" s="44">
        <f>VLOOKUP(A19,YearToDate!$A$8:$B$39,2,0)</f>
        <v>0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53"/>
      <c r="AH19" s="54">
        <f t="shared" si="2"/>
        <v>0</v>
      </c>
      <c r="AI19" s="54">
        <f t="shared" si="1"/>
        <v>0</v>
      </c>
      <c r="AJ19" s="54">
        <f t="shared" si="1"/>
        <v>0</v>
      </c>
      <c r="AK19" s="54">
        <f t="shared" si="1"/>
        <v>0</v>
      </c>
      <c r="AL19" s="54">
        <f t="shared" si="1"/>
        <v>0</v>
      </c>
      <c r="AM19" s="54">
        <f t="shared" si="1"/>
        <v>0</v>
      </c>
      <c r="AN19" s="21"/>
    </row>
    <row r="20" spans="1:40" ht="16.5" customHeight="1" x14ac:dyDescent="0.2">
      <c r="A20" s="43">
        <v>14</v>
      </c>
      <c r="B20" s="44">
        <f>VLOOKUP(A20,YearToDate!$A$8:$B$39,2,0)</f>
        <v>0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53"/>
      <c r="AH20" s="54">
        <f t="shared" si="2"/>
        <v>0</v>
      </c>
      <c r="AI20" s="54">
        <f t="shared" si="1"/>
        <v>0</v>
      </c>
      <c r="AJ20" s="54">
        <f t="shared" si="1"/>
        <v>0</v>
      </c>
      <c r="AK20" s="54">
        <f t="shared" si="1"/>
        <v>0</v>
      </c>
      <c r="AL20" s="54">
        <f t="shared" si="1"/>
        <v>0</v>
      </c>
      <c r="AM20" s="54">
        <f t="shared" si="1"/>
        <v>0</v>
      </c>
      <c r="AN20" s="21"/>
    </row>
    <row r="21" spans="1:40" ht="16.5" customHeight="1" x14ac:dyDescent="0.2">
      <c r="A21" s="43">
        <v>15</v>
      </c>
      <c r="B21" s="44">
        <f>VLOOKUP(A21,YearToDate!$A$8:$B$39,2,0)</f>
        <v>0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53"/>
      <c r="AH21" s="54">
        <f t="shared" si="2"/>
        <v>0</v>
      </c>
      <c r="AI21" s="54">
        <f t="shared" si="1"/>
        <v>0</v>
      </c>
      <c r="AJ21" s="54">
        <f t="shared" si="1"/>
        <v>0</v>
      </c>
      <c r="AK21" s="54">
        <f t="shared" si="1"/>
        <v>0</v>
      </c>
      <c r="AL21" s="54">
        <f t="shared" si="1"/>
        <v>0</v>
      </c>
      <c r="AM21" s="54">
        <f t="shared" si="1"/>
        <v>0</v>
      </c>
      <c r="AN21" s="21"/>
    </row>
    <row r="22" spans="1:40" ht="16.5" customHeight="1" x14ac:dyDescent="0.2">
      <c r="A22" s="43">
        <v>16</v>
      </c>
      <c r="B22" s="44">
        <f>VLOOKUP(A22,YearToDate!$A$8:$B$39,2,0)</f>
        <v>0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53"/>
      <c r="AH22" s="54">
        <f t="shared" si="2"/>
        <v>0</v>
      </c>
      <c r="AI22" s="54">
        <f t="shared" si="1"/>
        <v>0</v>
      </c>
      <c r="AJ22" s="54">
        <f t="shared" si="1"/>
        <v>0</v>
      </c>
      <c r="AK22" s="54">
        <f t="shared" si="1"/>
        <v>0</v>
      </c>
      <c r="AL22" s="54">
        <f t="shared" si="1"/>
        <v>0</v>
      </c>
      <c r="AM22" s="54">
        <f t="shared" si="1"/>
        <v>0</v>
      </c>
      <c r="AN22" s="21"/>
    </row>
    <row r="23" spans="1:40" ht="16.5" customHeight="1" x14ac:dyDescent="0.2">
      <c r="A23" s="43">
        <v>17</v>
      </c>
      <c r="B23" s="44">
        <f>VLOOKUP(A23,YearToDate!$A$8:$B$39,2,0)</f>
        <v>0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53"/>
      <c r="AH23" s="54">
        <f t="shared" si="2"/>
        <v>0</v>
      </c>
      <c r="AI23" s="54">
        <f t="shared" si="2"/>
        <v>0</v>
      </c>
      <c r="AJ23" s="54">
        <f t="shared" si="2"/>
        <v>0</v>
      </c>
      <c r="AK23" s="54">
        <f t="shared" si="2"/>
        <v>0</v>
      </c>
      <c r="AL23" s="54">
        <f t="shared" si="2"/>
        <v>0</v>
      </c>
      <c r="AM23" s="54">
        <f t="shared" si="2"/>
        <v>0</v>
      </c>
      <c r="AN23" s="21"/>
    </row>
    <row r="24" spans="1:40" ht="16.5" customHeight="1" x14ac:dyDescent="0.2">
      <c r="A24" s="43">
        <v>18</v>
      </c>
      <c r="B24" s="44">
        <f>VLOOKUP(A24,YearToDate!$A$8:$B$39,2,0)</f>
        <v>0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53"/>
      <c r="AH24" s="54">
        <f t="shared" si="2"/>
        <v>0</v>
      </c>
      <c r="AI24" s="54">
        <f t="shared" si="2"/>
        <v>0</v>
      </c>
      <c r="AJ24" s="54">
        <f t="shared" si="2"/>
        <v>0</v>
      </c>
      <c r="AK24" s="54">
        <f t="shared" si="2"/>
        <v>0</v>
      </c>
      <c r="AL24" s="54">
        <f t="shared" si="2"/>
        <v>0</v>
      </c>
      <c r="AM24" s="54">
        <f t="shared" si="2"/>
        <v>0</v>
      </c>
      <c r="AN24" s="21"/>
    </row>
    <row r="25" spans="1:40" ht="16.5" customHeight="1" x14ac:dyDescent="0.2">
      <c r="A25" s="43">
        <v>19</v>
      </c>
      <c r="B25" s="44">
        <f>VLOOKUP(A25,YearToDate!$A$8:$B$39,2,0)</f>
        <v>0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53"/>
      <c r="AH25" s="54">
        <f t="shared" si="2"/>
        <v>0</v>
      </c>
      <c r="AI25" s="54">
        <f t="shared" si="2"/>
        <v>0</v>
      </c>
      <c r="AJ25" s="54">
        <f t="shared" si="2"/>
        <v>0</v>
      </c>
      <c r="AK25" s="54">
        <f t="shared" si="2"/>
        <v>0</v>
      </c>
      <c r="AL25" s="54">
        <f t="shared" si="2"/>
        <v>0</v>
      </c>
      <c r="AM25" s="54">
        <f t="shared" si="2"/>
        <v>0</v>
      </c>
      <c r="AN25" s="21"/>
    </row>
    <row r="26" spans="1:40" ht="16.5" customHeight="1" x14ac:dyDescent="0.2">
      <c r="A26" s="43">
        <v>20</v>
      </c>
      <c r="B26" s="44">
        <f>VLOOKUP(A26,YearToDate!$A$8:$B$39,2,0)</f>
        <v>0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53"/>
      <c r="AH26" s="54">
        <f t="shared" si="2"/>
        <v>0</v>
      </c>
      <c r="AI26" s="54">
        <f t="shared" si="2"/>
        <v>0</v>
      </c>
      <c r="AJ26" s="54">
        <f t="shared" si="2"/>
        <v>0</v>
      </c>
      <c r="AK26" s="54">
        <f t="shared" si="2"/>
        <v>0</v>
      </c>
      <c r="AL26" s="54">
        <f t="shared" si="2"/>
        <v>0</v>
      </c>
      <c r="AM26" s="54">
        <f t="shared" si="2"/>
        <v>0</v>
      </c>
      <c r="AN26" s="21"/>
    </row>
    <row r="27" spans="1:40" ht="16.5" customHeight="1" x14ac:dyDescent="0.2">
      <c r="A27" s="43">
        <v>21</v>
      </c>
      <c r="B27" s="44">
        <f>VLOOKUP(A27,YearToDate!$A$8:$B$39,2,0)</f>
        <v>0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53"/>
      <c r="AH27" s="54">
        <f t="shared" si="2"/>
        <v>0</v>
      </c>
      <c r="AI27" s="54">
        <f t="shared" si="2"/>
        <v>0</v>
      </c>
      <c r="AJ27" s="54">
        <f t="shared" si="2"/>
        <v>0</v>
      </c>
      <c r="AK27" s="54">
        <f t="shared" si="2"/>
        <v>0</v>
      </c>
      <c r="AL27" s="54">
        <f t="shared" si="2"/>
        <v>0</v>
      </c>
      <c r="AM27" s="54">
        <f t="shared" si="2"/>
        <v>0</v>
      </c>
      <c r="AN27" s="21"/>
    </row>
    <row r="28" spans="1:40" ht="16.5" customHeight="1" x14ac:dyDescent="0.2">
      <c r="A28" s="43">
        <v>22</v>
      </c>
      <c r="B28" s="44">
        <f>VLOOKUP(A28,YearToDate!$A$8:$B$39,2,0)</f>
        <v>0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53"/>
      <c r="AH28" s="54">
        <f t="shared" si="2"/>
        <v>0</v>
      </c>
      <c r="AI28" s="54">
        <f t="shared" si="2"/>
        <v>0</v>
      </c>
      <c r="AJ28" s="54">
        <f t="shared" si="2"/>
        <v>0</v>
      </c>
      <c r="AK28" s="54">
        <f t="shared" si="2"/>
        <v>0</v>
      </c>
      <c r="AL28" s="54">
        <f t="shared" si="2"/>
        <v>0</v>
      </c>
      <c r="AM28" s="54">
        <f t="shared" si="2"/>
        <v>0</v>
      </c>
      <c r="AN28" s="21"/>
    </row>
    <row r="29" spans="1:40" ht="16.5" customHeight="1" x14ac:dyDescent="0.2">
      <c r="A29" s="43">
        <v>23</v>
      </c>
      <c r="B29" s="44">
        <f>VLOOKUP(A29,YearToDate!$A$8:$B$39,2,0)</f>
        <v>0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53"/>
      <c r="AH29" s="54">
        <f t="shared" si="2"/>
        <v>0</v>
      </c>
      <c r="AI29" s="54">
        <f t="shared" si="2"/>
        <v>0</v>
      </c>
      <c r="AJ29" s="54">
        <f t="shared" si="2"/>
        <v>0</v>
      </c>
      <c r="AK29" s="54">
        <f t="shared" si="2"/>
        <v>0</v>
      </c>
      <c r="AL29" s="54">
        <f t="shared" si="2"/>
        <v>0</v>
      </c>
      <c r="AM29" s="54">
        <f t="shared" si="2"/>
        <v>0</v>
      </c>
      <c r="AN29" s="21"/>
    </row>
    <row r="30" spans="1:40" ht="16.5" customHeight="1" x14ac:dyDescent="0.2">
      <c r="A30" s="43">
        <v>24</v>
      </c>
      <c r="B30" s="44">
        <f>VLOOKUP(A30,YearToDate!$A$8:$B$39,2,0)</f>
        <v>0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53"/>
      <c r="AH30" s="54">
        <f t="shared" si="2"/>
        <v>0</v>
      </c>
      <c r="AI30" s="54">
        <f t="shared" si="2"/>
        <v>0</v>
      </c>
      <c r="AJ30" s="54">
        <f t="shared" si="2"/>
        <v>0</v>
      </c>
      <c r="AK30" s="54">
        <f t="shared" si="2"/>
        <v>0</v>
      </c>
      <c r="AL30" s="54">
        <f t="shared" si="2"/>
        <v>0</v>
      </c>
      <c r="AM30" s="54">
        <f t="shared" si="2"/>
        <v>0</v>
      </c>
      <c r="AN30" s="21"/>
    </row>
    <row r="31" spans="1:40" ht="16.5" customHeight="1" x14ac:dyDescent="0.2">
      <c r="A31" s="43">
        <v>25</v>
      </c>
      <c r="B31" s="44">
        <f>VLOOKUP(A31,YearToDate!$A$8:$B$39,2,0)</f>
        <v>0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53"/>
      <c r="AH31" s="54">
        <f t="shared" si="2"/>
        <v>0</v>
      </c>
      <c r="AI31" s="54">
        <f t="shared" si="2"/>
        <v>0</v>
      </c>
      <c r="AJ31" s="54">
        <f t="shared" si="2"/>
        <v>0</v>
      </c>
      <c r="AK31" s="54">
        <f t="shared" si="2"/>
        <v>0</v>
      </c>
      <c r="AL31" s="54">
        <f t="shared" si="2"/>
        <v>0</v>
      </c>
      <c r="AM31" s="54">
        <f t="shared" si="2"/>
        <v>0</v>
      </c>
      <c r="AN31" s="21"/>
    </row>
    <row r="32" spans="1:40" ht="16.5" customHeight="1" x14ac:dyDescent="0.2">
      <c r="A32" s="43">
        <v>26</v>
      </c>
      <c r="B32" s="44">
        <f>VLOOKUP(A32,YearToDate!$A$8:$B$39,2,0)</f>
        <v>0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53"/>
      <c r="AH32" s="54">
        <f t="shared" si="2"/>
        <v>0</v>
      </c>
      <c r="AI32" s="54">
        <f t="shared" si="2"/>
        <v>0</v>
      </c>
      <c r="AJ32" s="54">
        <f t="shared" si="2"/>
        <v>0</v>
      </c>
      <c r="AK32" s="54">
        <f t="shared" si="2"/>
        <v>0</v>
      </c>
      <c r="AL32" s="54">
        <f t="shared" si="2"/>
        <v>0</v>
      </c>
      <c r="AM32" s="54">
        <f t="shared" si="2"/>
        <v>0</v>
      </c>
      <c r="AN32" s="21"/>
    </row>
    <row r="33" spans="1:40" ht="16.5" customHeight="1" x14ac:dyDescent="0.2">
      <c r="A33" s="43">
        <v>27</v>
      </c>
      <c r="B33" s="44">
        <f>VLOOKUP(A33,YearToDate!$A$8:$B$39,2,0)</f>
        <v>0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53"/>
      <c r="AH33" s="54">
        <f t="shared" si="2"/>
        <v>0</v>
      </c>
      <c r="AI33" s="54">
        <f t="shared" si="2"/>
        <v>0</v>
      </c>
      <c r="AJ33" s="54">
        <f t="shared" si="2"/>
        <v>0</v>
      </c>
      <c r="AK33" s="54">
        <f t="shared" si="2"/>
        <v>0</v>
      </c>
      <c r="AL33" s="54">
        <f t="shared" si="2"/>
        <v>0</v>
      </c>
      <c r="AM33" s="54">
        <f t="shared" si="2"/>
        <v>0</v>
      </c>
      <c r="AN33" s="21"/>
    </row>
    <row r="34" spans="1:40" ht="16.5" customHeight="1" x14ac:dyDescent="0.2">
      <c r="A34" s="43">
        <v>28</v>
      </c>
      <c r="B34" s="44">
        <f>VLOOKUP(A34,YearToDate!$A$8:$B$39,2,0)</f>
        <v>0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53"/>
      <c r="AH34" s="54">
        <f t="shared" si="2"/>
        <v>0</v>
      </c>
      <c r="AI34" s="54">
        <f t="shared" si="2"/>
        <v>0</v>
      </c>
      <c r="AJ34" s="54">
        <f t="shared" si="2"/>
        <v>0</v>
      </c>
      <c r="AK34" s="54">
        <f t="shared" si="2"/>
        <v>0</v>
      </c>
      <c r="AL34" s="54">
        <f t="shared" si="2"/>
        <v>0</v>
      </c>
      <c r="AM34" s="54">
        <f t="shared" si="2"/>
        <v>0</v>
      </c>
      <c r="AN34" s="21"/>
    </row>
    <row r="35" spans="1:40" ht="16.5" customHeight="1" x14ac:dyDescent="0.2">
      <c r="A35" s="43">
        <v>29</v>
      </c>
      <c r="B35" s="44">
        <f>VLOOKUP(A35,YearToDate!$A$8:$B$39,2,0)</f>
        <v>0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53"/>
      <c r="AH35" s="54">
        <f t="shared" si="2"/>
        <v>0</v>
      </c>
      <c r="AI35" s="54">
        <f t="shared" si="2"/>
        <v>0</v>
      </c>
      <c r="AJ35" s="54">
        <f t="shared" si="2"/>
        <v>0</v>
      </c>
      <c r="AK35" s="54">
        <f t="shared" si="2"/>
        <v>0</v>
      </c>
      <c r="AL35" s="54">
        <f t="shared" si="2"/>
        <v>0</v>
      </c>
      <c r="AM35" s="54">
        <f t="shared" si="2"/>
        <v>0</v>
      </c>
      <c r="AN35" s="21"/>
    </row>
    <row r="36" spans="1:40" ht="16.5" customHeight="1" x14ac:dyDescent="0.2">
      <c r="A36" s="43">
        <v>30</v>
      </c>
      <c r="B36" s="44">
        <f>VLOOKUP(A36,YearToDate!$A$8:$B$39,2,0)</f>
        <v>0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53"/>
      <c r="AH36" s="54">
        <f t="shared" si="2"/>
        <v>0</v>
      </c>
      <c r="AI36" s="54">
        <f t="shared" si="2"/>
        <v>0</v>
      </c>
      <c r="AJ36" s="54">
        <f t="shared" si="2"/>
        <v>0</v>
      </c>
      <c r="AK36" s="54">
        <f t="shared" si="2"/>
        <v>0</v>
      </c>
      <c r="AL36" s="54">
        <f t="shared" si="2"/>
        <v>0</v>
      </c>
      <c r="AM36" s="54">
        <f t="shared" si="2"/>
        <v>0</v>
      </c>
      <c r="AN36" s="21"/>
    </row>
    <row r="37" spans="1:40" s="31" customFormat="1" ht="16.5" customHeight="1" x14ac:dyDescent="0.2">
      <c r="A37" s="35"/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55"/>
      <c r="AI37" s="55"/>
      <c r="AJ37" s="55"/>
      <c r="AK37" s="55"/>
      <c r="AL37" s="55"/>
      <c r="AM37" s="55"/>
      <c r="AN37" s="38"/>
    </row>
    <row r="38" spans="1:40" s="21" customFormat="1" ht="16.5" customHeight="1" x14ac:dyDescent="0.2">
      <c r="A38" s="32" t="str">
        <f>HYPERLINK("https://www.vertex42.com/templates/employee-leave-tracker.html","https://www.vertex42.com/templates/employee-leave-tracker.html")</f>
        <v>https://www.vertex42.com/templates/employee-leave-tracker.html</v>
      </c>
      <c r="B38" s="39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AG38" s="41" t="s">
        <v>3</v>
      </c>
      <c r="AH38" s="56">
        <f t="shared" ref="AH38:AM38" si="3">SUM(AH7:AH37)</f>
        <v>1.5</v>
      </c>
      <c r="AI38" s="56">
        <f t="shared" si="3"/>
        <v>5.5</v>
      </c>
      <c r="AJ38" s="56">
        <f t="shared" si="3"/>
        <v>3</v>
      </c>
      <c r="AK38" s="56">
        <f t="shared" si="3"/>
        <v>0</v>
      </c>
      <c r="AL38" s="56">
        <f t="shared" si="3"/>
        <v>0</v>
      </c>
      <c r="AM38" s="56">
        <f t="shared" si="3"/>
        <v>18</v>
      </c>
    </row>
    <row r="39" spans="1:40" x14ac:dyDescent="0.2">
      <c r="A39" s="78"/>
      <c r="B39" s="7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1:40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</sheetData>
  <mergeCells count="3">
    <mergeCell ref="A39:B39"/>
    <mergeCell ref="C4:AG4"/>
    <mergeCell ref="AH4:AM4"/>
  </mergeCells>
  <conditionalFormatting sqref="C6:AG6">
    <cfRule type="expression" dxfId="47" priority="2" stopIfTrue="1">
      <formula>OR(WEEKDAY(C$6,1)=1,WEEKDAY(C$6,1)=7)</formula>
    </cfRule>
    <cfRule type="cellIs" dxfId="46" priority="3" stopIfTrue="1" operator="equal">
      <formula>""</formula>
    </cfRule>
  </conditionalFormatting>
  <conditionalFormatting sqref="C7:AG36">
    <cfRule type="expression" dxfId="45" priority="4" stopIfTrue="1">
      <formula>OR(WEEKDAY(C$6)=1,WEEKDAY(C$6)=7)</formula>
    </cfRule>
    <cfRule type="expression" dxfId="44" priority="5" stopIfTrue="1">
      <formula>C$6=""</formula>
    </cfRule>
  </conditionalFormatting>
  <dataValidations disablePrompts="1" count="1">
    <dataValidation type="list" allowBlank="1" sqref="C7:AG36" xr:uid="{D61F22B7-EBCC-4554-8AF3-56E48B495CA7}">
      <formula1>$AH$6:$AM$6</formula1>
    </dataValidation>
  </dataValidations>
  <printOptions horizontalCentered="1"/>
  <pageMargins left="0.25" right="0.25" top="0.25" bottom="0.25" header="0.5" footer="0.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N40"/>
  <sheetViews>
    <sheetView showGridLines="0" workbookViewId="0"/>
  </sheetViews>
  <sheetFormatPr defaultColWidth="9.140625" defaultRowHeight="12.75" x14ac:dyDescent="0.2"/>
  <cols>
    <col min="1" max="1" width="5.42578125" style="20" customWidth="1"/>
    <col min="2" max="2" width="18.7109375" style="20" customWidth="1"/>
    <col min="3" max="33" width="3.28515625" style="20" customWidth="1"/>
    <col min="34" max="39" width="4.28515625" style="20" customWidth="1"/>
    <col min="40" max="16384" width="9.140625" style="20"/>
  </cols>
  <sheetData>
    <row r="1" spans="1:40" ht="26.25" customHeight="1" x14ac:dyDescent="0.2">
      <c r="A1" s="19" t="str">
        <f>"February "&amp;YearToDate!$B$3</f>
        <v>February 2021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29" t="s">
        <v>16</v>
      </c>
    </row>
    <row r="2" spans="1:40" x14ac:dyDescent="0.2">
      <c r="AM2" s="30" t="s">
        <v>34</v>
      </c>
    </row>
    <row r="3" spans="1:40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1:40" ht="21.95" customHeight="1" x14ac:dyDescent="0.2">
      <c r="A4" s="69" t="s">
        <v>21</v>
      </c>
      <c r="B4" s="70"/>
      <c r="C4" s="79" t="str">
        <f>YearToDate!$A$5</f>
        <v>V = Vacation,  S = Sick, P = Personal, D = Disability, O = Other Paid, U = Unpaid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6" t="s">
        <v>0</v>
      </c>
      <c r="AI4" s="76"/>
      <c r="AJ4" s="76"/>
      <c r="AK4" s="76"/>
      <c r="AL4" s="76"/>
      <c r="AM4" s="76"/>
      <c r="AN4" s="21"/>
    </row>
    <row r="5" spans="1:40" ht="16.5" customHeight="1" x14ac:dyDescent="0.2">
      <c r="A5" s="67"/>
      <c r="B5" s="68"/>
      <c r="C5" s="33" t="str">
        <f>IF(C6="","",INDEX({"Su";"M";"Tu";"W";"Th";"F";"Sa"},WEEKDAY(C6,1)))</f>
        <v>M</v>
      </c>
      <c r="D5" s="33" t="str">
        <f>IF(D6="","",INDEX({"Su";"M";"Tu";"W";"Th";"F";"Sa"},WEEKDAY(D6,1)))</f>
        <v>Tu</v>
      </c>
      <c r="E5" s="33" t="str">
        <f>IF(E6="","",INDEX({"Su";"M";"Tu";"W";"Th";"F";"Sa"},WEEKDAY(E6,1)))</f>
        <v>W</v>
      </c>
      <c r="F5" s="33" t="str">
        <f>IF(F6="","",INDEX({"Su";"M";"Tu";"W";"Th";"F";"Sa"},WEEKDAY(F6,1)))</f>
        <v>Th</v>
      </c>
      <c r="G5" s="33" t="str">
        <f>IF(G6="","",INDEX({"Su";"M";"Tu";"W";"Th";"F";"Sa"},WEEKDAY(G6,1)))</f>
        <v>F</v>
      </c>
      <c r="H5" s="33" t="str">
        <f>IF(H6="","",INDEX({"Su";"M";"Tu";"W";"Th";"F";"Sa"},WEEKDAY(H6,1)))</f>
        <v>Sa</v>
      </c>
      <c r="I5" s="33" t="str">
        <f>IF(I6="","",INDEX({"Su";"M";"Tu";"W";"Th";"F";"Sa"},WEEKDAY(I6,1)))</f>
        <v>Su</v>
      </c>
      <c r="J5" s="33" t="str">
        <f>IF(J6="","",INDEX({"Su";"M";"Tu";"W";"Th";"F";"Sa"},WEEKDAY(J6,1)))</f>
        <v>M</v>
      </c>
      <c r="K5" s="33" t="str">
        <f>IF(K6="","",INDEX({"Su";"M";"Tu";"W";"Th";"F";"Sa"},WEEKDAY(K6,1)))</f>
        <v>Tu</v>
      </c>
      <c r="L5" s="33" t="str">
        <f>IF(L6="","",INDEX({"Su";"M";"Tu";"W";"Th";"F";"Sa"},WEEKDAY(L6,1)))</f>
        <v>W</v>
      </c>
      <c r="M5" s="33" t="str">
        <f>IF(M6="","",INDEX({"Su";"M";"Tu";"W";"Th";"F";"Sa"},WEEKDAY(M6,1)))</f>
        <v>Th</v>
      </c>
      <c r="N5" s="33" t="str">
        <f>IF(N6="","",INDEX({"Su";"M";"Tu";"W";"Th";"F";"Sa"},WEEKDAY(N6,1)))</f>
        <v>F</v>
      </c>
      <c r="O5" s="33" t="str">
        <f>IF(O6="","",INDEX({"Su";"M";"Tu";"W";"Th";"F";"Sa"},WEEKDAY(O6,1)))</f>
        <v>Sa</v>
      </c>
      <c r="P5" s="33" t="str">
        <f>IF(P6="","",INDEX({"Su";"M";"Tu";"W";"Th";"F";"Sa"},WEEKDAY(P6,1)))</f>
        <v>Su</v>
      </c>
      <c r="Q5" s="33" t="str">
        <f>IF(Q6="","",INDEX({"Su";"M";"Tu";"W";"Th";"F";"Sa"},WEEKDAY(Q6,1)))</f>
        <v>M</v>
      </c>
      <c r="R5" s="33" t="str">
        <f>IF(R6="","",INDEX({"Su";"M";"Tu";"W";"Th";"F";"Sa"},WEEKDAY(R6,1)))</f>
        <v>Tu</v>
      </c>
      <c r="S5" s="33" t="str">
        <f>IF(S6="","",INDEX({"Su";"M";"Tu";"W";"Th";"F";"Sa"},WEEKDAY(S6,1)))</f>
        <v>W</v>
      </c>
      <c r="T5" s="33" t="str">
        <f>IF(T6="","",INDEX({"Su";"M";"Tu";"W";"Th";"F";"Sa"},WEEKDAY(T6,1)))</f>
        <v>Th</v>
      </c>
      <c r="U5" s="33" t="str">
        <f>IF(U6="","",INDEX({"Su";"M";"Tu";"W";"Th";"F";"Sa"},WEEKDAY(U6,1)))</f>
        <v>F</v>
      </c>
      <c r="V5" s="33" t="str">
        <f>IF(V6="","",INDEX({"Su";"M";"Tu";"W";"Th";"F";"Sa"},WEEKDAY(V6,1)))</f>
        <v>Sa</v>
      </c>
      <c r="W5" s="33" t="str">
        <f>IF(W6="","",INDEX({"Su";"M";"Tu";"W";"Th";"F";"Sa"},WEEKDAY(W6,1)))</f>
        <v>Su</v>
      </c>
      <c r="X5" s="33" t="str">
        <f>IF(X6="","",INDEX({"Su";"M";"Tu";"W";"Th";"F";"Sa"},WEEKDAY(X6,1)))</f>
        <v>M</v>
      </c>
      <c r="Y5" s="33" t="str">
        <f>IF(Y6="","",INDEX({"Su";"M";"Tu";"W";"Th";"F";"Sa"},WEEKDAY(Y6,1)))</f>
        <v>Tu</v>
      </c>
      <c r="Z5" s="33" t="str">
        <f>IF(Z6="","",INDEX({"Su";"M";"Tu";"W";"Th";"F";"Sa"},WEEKDAY(Z6,1)))</f>
        <v>W</v>
      </c>
      <c r="AA5" s="33" t="str">
        <f>IF(AA6="","",INDEX({"Su";"M";"Tu";"W";"Th";"F";"Sa"},WEEKDAY(AA6,1)))</f>
        <v>Th</v>
      </c>
      <c r="AB5" s="33" t="str">
        <f>IF(AB6="","",INDEX({"Su";"M";"Tu";"W";"Th";"F";"Sa"},WEEKDAY(AB6,1)))</f>
        <v>F</v>
      </c>
      <c r="AC5" s="33" t="str">
        <f>IF(AC6="","",INDEX({"Su";"M";"Tu";"W";"Th";"F";"Sa"},WEEKDAY(AC6,1)))</f>
        <v>Sa</v>
      </c>
      <c r="AD5" s="33" t="str">
        <f>IF(AD6="","",INDEX({"Su";"M";"Tu";"W";"Th";"F";"Sa"},WEEKDAY(AD6,1)))</f>
        <v>Su</v>
      </c>
      <c r="AE5" s="33" t="str">
        <f>IF(AE6="","",INDEX({"Su";"M";"Tu";"W";"Th";"F";"Sa"},WEEKDAY(AE6,1)))</f>
        <v/>
      </c>
      <c r="AF5" s="33" t="str">
        <f>IF(AF6="","",INDEX({"Su";"M";"Tu";"W";"Th";"F";"Sa"},WEEKDAY(AF6,1)))</f>
        <v/>
      </c>
      <c r="AG5" s="33" t="str">
        <f>IF(AG6="","",INDEX({"Su";"M";"Tu";"W";"Th";"F";"Sa"},WEEKDAY(AG6,1)))</f>
        <v/>
      </c>
      <c r="AH5" s="71"/>
      <c r="AI5" s="71"/>
      <c r="AJ5" s="71"/>
      <c r="AK5" s="71"/>
      <c r="AL5" s="71"/>
      <c r="AM5" s="71"/>
      <c r="AN5" s="21"/>
    </row>
    <row r="6" spans="1:40" ht="16.5" customHeight="1" x14ac:dyDescent="0.2">
      <c r="A6" s="52" t="s">
        <v>7</v>
      </c>
      <c r="B6" s="42" t="s">
        <v>8</v>
      </c>
      <c r="C6" s="49">
        <f>DATE(YearToDate!$B$3,2,1)</f>
        <v>44228</v>
      </c>
      <c r="D6" s="49">
        <f>C6+1</f>
        <v>44229</v>
      </c>
      <c r="E6" s="49">
        <f t="shared" ref="E6:AD6" si="0">D6+1</f>
        <v>44230</v>
      </c>
      <c r="F6" s="49">
        <f t="shared" si="0"/>
        <v>44231</v>
      </c>
      <c r="G6" s="49">
        <f>F6+1</f>
        <v>44232</v>
      </c>
      <c r="H6" s="49">
        <f t="shared" si="0"/>
        <v>44233</v>
      </c>
      <c r="I6" s="49">
        <f t="shared" si="0"/>
        <v>44234</v>
      </c>
      <c r="J6" s="49">
        <f t="shared" si="0"/>
        <v>44235</v>
      </c>
      <c r="K6" s="49">
        <f t="shared" si="0"/>
        <v>44236</v>
      </c>
      <c r="L6" s="49">
        <f t="shared" si="0"/>
        <v>44237</v>
      </c>
      <c r="M6" s="49">
        <f t="shared" si="0"/>
        <v>44238</v>
      </c>
      <c r="N6" s="49">
        <f t="shared" si="0"/>
        <v>44239</v>
      </c>
      <c r="O6" s="49">
        <f t="shared" si="0"/>
        <v>44240</v>
      </c>
      <c r="P6" s="49">
        <f t="shared" si="0"/>
        <v>44241</v>
      </c>
      <c r="Q6" s="49">
        <f t="shared" si="0"/>
        <v>44242</v>
      </c>
      <c r="R6" s="49">
        <f t="shared" si="0"/>
        <v>44243</v>
      </c>
      <c r="S6" s="49">
        <f t="shared" si="0"/>
        <v>44244</v>
      </c>
      <c r="T6" s="49">
        <f t="shared" si="0"/>
        <v>44245</v>
      </c>
      <c r="U6" s="49">
        <f t="shared" si="0"/>
        <v>44246</v>
      </c>
      <c r="V6" s="49">
        <f t="shared" si="0"/>
        <v>44247</v>
      </c>
      <c r="W6" s="49">
        <f t="shared" si="0"/>
        <v>44248</v>
      </c>
      <c r="X6" s="49">
        <f t="shared" si="0"/>
        <v>44249</v>
      </c>
      <c r="Y6" s="49">
        <f t="shared" si="0"/>
        <v>44250</v>
      </c>
      <c r="Z6" s="49">
        <f t="shared" si="0"/>
        <v>44251</v>
      </c>
      <c r="AA6" s="49">
        <f t="shared" si="0"/>
        <v>44252</v>
      </c>
      <c r="AB6" s="49">
        <f t="shared" si="0"/>
        <v>44253</v>
      </c>
      <c r="AC6" s="49">
        <f t="shared" si="0"/>
        <v>44254</v>
      </c>
      <c r="AD6" s="49">
        <f t="shared" si="0"/>
        <v>44255</v>
      </c>
      <c r="AE6" s="49" t="str">
        <f>IF(MONTH($AD6+1)&gt;MONTH($C$6),"",$AD6+1)</f>
        <v/>
      </c>
      <c r="AF6" s="49" t="str">
        <f>IF(MONTH($AD6+2)&gt;MONTH($C$6),"",$AD6+2)</f>
        <v/>
      </c>
      <c r="AG6" s="49" t="str">
        <f>IF(MONTH($AD6+3)&gt;MONTH($C$6),"",$AD6+3)</f>
        <v/>
      </c>
      <c r="AH6" s="34" t="str">
        <f>YearToDate!C8</f>
        <v>V</v>
      </c>
      <c r="AI6" s="34" t="str">
        <f>YearToDate!D8</f>
        <v>S</v>
      </c>
      <c r="AJ6" s="34" t="str">
        <f>YearToDate!E8</f>
        <v>P</v>
      </c>
      <c r="AK6" s="34" t="str">
        <f>YearToDate!F8</f>
        <v>D</v>
      </c>
      <c r="AL6" s="34" t="str">
        <f>YearToDate!G8</f>
        <v>O</v>
      </c>
      <c r="AM6" s="34" t="str">
        <f>YearToDate!H8</f>
        <v>U</v>
      </c>
      <c r="AN6" s="21"/>
    </row>
    <row r="7" spans="1:40" ht="16.5" customHeight="1" x14ac:dyDescent="0.2">
      <c r="A7" s="43">
        <v>1</v>
      </c>
      <c r="B7" s="44" t="str">
        <f>VLOOKUP(A7,YearToDate!$A$8:$B$39,2,0)</f>
        <v>Name 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54">
        <f>COUNTIF($C7:$AG7,AH$6)+0.5*COUNTIF($C7:$AG7,AH$6&amp;"H")+0.5*COUNTIF($C7:$AG7,"H"&amp;AH$6)</f>
        <v>0</v>
      </c>
      <c r="AI7" s="54">
        <f t="shared" ref="AI7:AM22" si="1">COUNTIF($C7:$AG7,AI$6)+0.5*COUNTIF($C7:$AG7,AI$6&amp;"H")+0.5*COUNTIF($C7:$AG7,"H"&amp;AI$6)</f>
        <v>0</v>
      </c>
      <c r="AJ7" s="54">
        <f t="shared" si="1"/>
        <v>0</v>
      </c>
      <c r="AK7" s="54">
        <f t="shared" si="1"/>
        <v>0</v>
      </c>
      <c r="AL7" s="54">
        <f t="shared" si="1"/>
        <v>0</v>
      </c>
      <c r="AM7" s="54">
        <f t="shared" si="1"/>
        <v>0</v>
      </c>
      <c r="AN7" s="21"/>
    </row>
    <row r="8" spans="1:40" ht="16.5" customHeight="1" x14ac:dyDescent="0.2">
      <c r="A8" s="43">
        <v>2</v>
      </c>
      <c r="B8" s="44" t="str">
        <f>VLOOKUP(A8,YearToDate!$A$8:$B$39,2,0)</f>
        <v>Name 2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54">
        <f t="shared" ref="AH8:AM36" si="2">COUNTIF($C8:$AG8,AH$6)+0.5*COUNTIF($C8:$AG8,AH$6&amp;"H")+0.5*COUNTIF($C8:$AG8,"H"&amp;AH$6)</f>
        <v>0</v>
      </c>
      <c r="AI8" s="54">
        <f t="shared" si="1"/>
        <v>0</v>
      </c>
      <c r="AJ8" s="54">
        <f t="shared" si="1"/>
        <v>0</v>
      </c>
      <c r="AK8" s="54">
        <f t="shared" si="1"/>
        <v>0</v>
      </c>
      <c r="AL8" s="54">
        <f t="shared" si="1"/>
        <v>0</v>
      </c>
      <c r="AM8" s="54">
        <f t="shared" si="1"/>
        <v>0</v>
      </c>
      <c r="AN8" s="21"/>
    </row>
    <row r="9" spans="1:40" ht="16.5" customHeight="1" x14ac:dyDescent="0.2">
      <c r="A9" s="43">
        <v>3</v>
      </c>
      <c r="B9" s="44" t="str">
        <f>VLOOKUP(A9,YearToDate!$A$8:$B$39,2,0)</f>
        <v>Name 3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54">
        <f t="shared" si="2"/>
        <v>0</v>
      </c>
      <c r="AI9" s="54">
        <f t="shared" si="1"/>
        <v>0</v>
      </c>
      <c r="AJ9" s="54">
        <f t="shared" si="1"/>
        <v>0</v>
      </c>
      <c r="AK9" s="54">
        <f t="shared" si="1"/>
        <v>0</v>
      </c>
      <c r="AL9" s="54">
        <f t="shared" si="1"/>
        <v>0</v>
      </c>
      <c r="AM9" s="54">
        <f t="shared" si="1"/>
        <v>0</v>
      </c>
      <c r="AN9" s="21"/>
    </row>
    <row r="10" spans="1:40" ht="16.5" customHeight="1" x14ac:dyDescent="0.2">
      <c r="A10" s="43">
        <v>4</v>
      </c>
      <c r="B10" s="44" t="str">
        <f>VLOOKUP(A10,YearToDate!$A$8:$B$39,2,0)</f>
        <v>Name 4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54">
        <f t="shared" si="2"/>
        <v>0</v>
      </c>
      <c r="AI10" s="54">
        <f t="shared" si="1"/>
        <v>0</v>
      </c>
      <c r="AJ10" s="54">
        <f t="shared" si="1"/>
        <v>0</v>
      </c>
      <c r="AK10" s="54">
        <f t="shared" si="1"/>
        <v>0</v>
      </c>
      <c r="AL10" s="54">
        <f t="shared" si="1"/>
        <v>0</v>
      </c>
      <c r="AM10" s="54">
        <f t="shared" si="1"/>
        <v>0</v>
      </c>
      <c r="AN10" s="21"/>
    </row>
    <row r="11" spans="1:40" ht="16.5" customHeight="1" x14ac:dyDescent="0.2">
      <c r="A11" s="43">
        <v>5</v>
      </c>
      <c r="B11" s="44" t="str">
        <f>VLOOKUP(A11,YearToDate!$A$8:$B$39,2,0)</f>
        <v>Name 5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54">
        <f t="shared" si="2"/>
        <v>0</v>
      </c>
      <c r="AI11" s="54">
        <f t="shared" si="1"/>
        <v>0</v>
      </c>
      <c r="AJ11" s="54">
        <f t="shared" si="1"/>
        <v>0</v>
      </c>
      <c r="AK11" s="54">
        <f t="shared" si="1"/>
        <v>0</v>
      </c>
      <c r="AL11" s="54">
        <f t="shared" si="1"/>
        <v>0</v>
      </c>
      <c r="AM11" s="54">
        <f t="shared" si="1"/>
        <v>0</v>
      </c>
      <c r="AN11" s="21"/>
    </row>
    <row r="12" spans="1:40" ht="16.5" customHeight="1" x14ac:dyDescent="0.2">
      <c r="A12" s="43">
        <v>6</v>
      </c>
      <c r="B12" s="44">
        <f>VLOOKUP(A12,YearToDate!$A$8:$B$39,2,0)</f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54">
        <f t="shared" si="2"/>
        <v>0</v>
      </c>
      <c r="AI12" s="54">
        <f t="shared" si="1"/>
        <v>0</v>
      </c>
      <c r="AJ12" s="54">
        <f t="shared" si="1"/>
        <v>0</v>
      </c>
      <c r="AK12" s="54">
        <f t="shared" si="1"/>
        <v>0</v>
      </c>
      <c r="AL12" s="54">
        <f t="shared" si="1"/>
        <v>0</v>
      </c>
      <c r="AM12" s="54">
        <f t="shared" si="1"/>
        <v>0</v>
      </c>
      <c r="AN12" s="21"/>
    </row>
    <row r="13" spans="1:40" ht="16.5" customHeight="1" x14ac:dyDescent="0.2">
      <c r="A13" s="43">
        <v>7</v>
      </c>
      <c r="B13" s="44">
        <f>VLOOKUP(A13,YearToDate!$A$8:$B$39,2,0)</f>
        <v>0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54">
        <f t="shared" si="2"/>
        <v>0</v>
      </c>
      <c r="AI13" s="54">
        <f t="shared" si="1"/>
        <v>0</v>
      </c>
      <c r="AJ13" s="54">
        <f t="shared" si="1"/>
        <v>0</v>
      </c>
      <c r="AK13" s="54">
        <f t="shared" si="1"/>
        <v>0</v>
      </c>
      <c r="AL13" s="54">
        <f t="shared" si="1"/>
        <v>0</v>
      </c>
      <c r="AM13" s="54">
        <f t="shared" si="1"/>
        <v>0</v>
      </c>
      <c r="AN13" s="21"/>
    </row>
    <row r="14" spans="1:40" ht="16.5" customHeight="1" x14ac:dyDescent="0.2">
      <c r="A14" s="43">
        <v>8</v>
      </c>
      <c r="B14" s="44">
        <f>VLOOKUP(A14,YearToDate!$A$8:$B$39,2,0)</f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54">
        <f t="shared" si="2"/>
        <v>0</v>
      </c>
      <c r="AI14" s="54">
        <f t="shared" si="1"/>
        <v>0</v>
      </c>
      <c r="AJ14" s="54">
        <f t="shared" si="1"/>
        <v>0</v>
      </c>
      <c r="AK14" s="54">
        <f t="shared" si="1"/>
        <v>0</v>
      </c>
      <c r="AL14" s="54">
        <f t="shared" si="1"/>
        <v>0</v>
      </c>
      <c r="AM14" s="54">
        <f t="shared" si="1"/>
        <v>0</v>
      </c>
      <c r="AN14" s="21"/>
    </row>
    <row r="15" spans="1:40" ht="16.5" customHeight="1" x14ac:dyDescent="0.2">
      <c r="A15" s="43">
        <v>9</v>
      </c>
      <c r="B15" s="44">
        <f>VLOOKUP(A15,YearToDate!$A$8:$B$39,2,0)</f>
        <v>0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54">
        <f t="shared" si="2"/>
        <v>0</v>
      </c>
      <c r="AI15" s="54">
        <f t="shared" si="1"/>
        <v>0</v>
      </c>
      <c r="AJ15" s="54">
        <f t="shared" si="1"/>
        <v>0</v>
      </c>
      <c r="AK15" s="54">
        <f t="shared" si="1"/>
        <v>0</v>
      </c>
      <c r="AL15" s="54">
        <f t="shared" si="1"/>
        <v>0</v>
      </c>
      <c r="AM15" s="54">
        <f t="shared" si="1"/>
        <v>0</v>
      </c>
      <c r="AN15" s="21"/>
    </row>
    <row r="16" spans="1:40" ht="16.5" customHeight="1" x14ac:dyDescent="0.2">
      <c r="A16" s="43">
        <v>10</v>
      </c>
      <c r="B16" s="44">
        <f>VLOOKUP(A16,YearToDate!$A$8:$B$39,2,0)</f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54">
        <f t="shared" si="2"/>
        <v>0</v>
      </c>
      <c r="AI16" s="54">
        <f t="shared" si="1"/>
        <v>0</v>
      </c>
      <c r="AJ16" s="54">
        <f t="shared" si="1"/>
        <v>0</v>
      </c>
      <c r="AK16" s="54">
        <f t="shared" si="1"/>
        <v>0</v>
      </c>
      <c r="AL16" s="54">
        <f t="shared" si="1"/>
        <v>0</v>
      </c>
      <c r="AM16" s="54">
        <f t="shared" si="1"/>
        <v>0</v>
      </c>
      <c r="AN16" s="21"/>
    </row>
    <row r="17" spans="1:40" ht="16.5" customHeight="1" x14ac:dyDescent="0.2">
      <c r="A17" s="43">
        <v>11</v>
      </c>
      <c r="B17" s="44">
        <f>VLOOKUP(A17,YearToDate!$A$8:$B$39,2,0)</f>
        <v>0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54">
        <f t="shared" si="2"/>
        <v>0</v>
      </c>
      <c r="AI17" s="54">
        <f t="shared" si="1"/>
        <v>0</v>
      </c>
      <c r="AJ17" s="54">
        <f t="shared" si="1"/>
        <v>0</v>
      </c>
      <c r="AK17" s="54">
        <f t="shared" si="1"/>
        <v>0</v>
      </c>
      <c r="AL17" s="54">
        <f t="shared" si="1"/>
        <v>0</v>
      </c>
      <c r="AM17" s="54">
        <f t="shared" si="1"/>
        <v>0</v>
      </c>
      <c r="AN17" s="21"/>
    </row>
    <row r="18" spans="1:40" ht="16.5" customHeight="1" x14ac:dyDescent="0.2">
      <c r="A18" s="43">
        <v>12</v>
      </c>
      <c r="B18" s="44">
        <f>VLOOKUP(A18,YearToDate!$A$8:$B$39,2,0)</f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54">
        <f t="shared" si="2"/>
        <v>0</v>
      </c>
      <c r="AI18" s="54">
        <f t="shared" si="1"/>
        <v>0</v>
      </c>
      <c r="AJ18" s="54">
        <f t="shared" si="1"/>
        <v>0</v>
      </c>
      <c r="AK18" s="54">
        <f t="shared" si="1"/>
        <v>0</v>
      </c>
      <c r="AL18" s="54">
        <f t="shared" si="1"/>
        <v>0</v>
      </c>
      <c r="AM18" s="54">
        <f t="shared" si="1"/>
        <v>0</v>
      </c>
      <c r="AN18" s="21"/>
    </row>
    <row r="19" spans="1:40" ht="16.5" customHeight="1" x14ac:dyDescent="0.2">
      <c r="A19" s="43">
        <v>13</v>
      </c>
      <c r="B19" s="44">
        <f>VLOOKUP(A19,YearToDate!$A$8:$B$39,2,0)</f>
        <v>0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54">
        <f t="shared" si="2"/>
        <v>0</v>
      </c>
      <c r="AI19" s="54">
        <f t="shared" si="1"/>
        <v>0</v>
      </c>
      <c r="AJ19" s="54">
        <f t="shared" si="1"/>
        <v>0</v>
      </c>
      <c r="AK19" s="54">
        <f t="shared" si="1"/>
        <v>0</v>
      </c>
      <c r="AL19" s="54">
        <f t="shared" si="1"/>
        <v>0</v>
      </c>
      <c r="AM19" s="54">
        <f t="shared" si="1"/>
        <v>0</v>
      </c>
      <c r="AN19" s="21"/>
    </row>
    <row r="20" spans="1:40" ht="16.5" customHeight="1" x14ac:dyDescent="0.2">
      <c r="A20" s="43">
        <v>14</v>
      </c>
      <c r="B20" s="44">
        <f>VLOOKUP(A20,YearToDate!$A$8:$B$39,2,0)</f>
        <v>0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54">
        <f t="shared" si="2"/>
        <v>0</v>
      </c>
      <c r="AI20" s="54">
        <f t="shared" si="1"/>
        <v>0</v>
      </c>
      <c r="AJ20" s="54">
        <f t="shared" si="1"/>
        <v>0</v>
      </c>
      <c r="AK20" s="54">
        <f t="shared" si="1"/>
        <v>0</v>
      </c>
      <c r="AL20" s="54">
        <f t="shared" si="1"/>
        <v>0</v>
      </c>
      <c r="AM20" s="54">
        <f t="shared" si="1"/>
        <v>0</v>
      </c>
      <c r="AN20" s="21"/>
    </row>
    <row r="21" spans="1:40" ht="16.5" customHeight="1" x14ac:dyDescent="0.2">
      <c r="A21" s="43">
        <v>15</v>
      </c>
      <c r="B21" s="44">
        <f>VLOOKUP(A21,YearToDate!$A$8:$B$39,2,0)</f>
        <v>0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54">
        <f t="shared" si="2"/>
        <v>0</v>
      </c>
      <c r="AI21" s="54">
        <f t="shared" si="1"/>
        <v>0</v>
      </c>
      <c r="AJ21" s="54">
        <f t="shared" si="1"/>
        <v>0</v>
      </c>
      <c r="AK21" s="54">
        <f t="shared" si="1"/>
        <v>0</v>
      </c>
      <c r="AL21" s="54">
        <f t="shared" si="1"/>
        <v>0</v>
      </c>
      <c r="AM21" s="54">
        <f t="shared" si="1"/>
        <v>0</v>
      </c>
      <c r="AN21" s="21"/>
    </row>
    <row r="22" spans="1:40" ht="16.5" customHeight="1" x14ac:dyDescent="0.2">
      <c r="A22" s="43">
        <v>16</v>
      </c>
      <c r="B22" s="44">
        <f>VLOOKUP(A22,YearToDate!$A$8:$B$39,2,0)</f>
        <v>0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54">
        <f t="shared" si="2"/>
        <v>0</v>
      </c>
      <c r="AI22" s="54">
        <f t="shared" si="1"/>
        <v>0</v>
      </c>
      <c r="AJ22" s="54">
        <f t="shared" si="1"/>
        <v>0</v>
      </c>
      <c r="AK22" s="54">
        <f t="shared" si="1"/>
        <v>0</v>
      </c>
      <c r="AL22" s="54">
        <f t="shared" si="1"/>
        <v>0</v>
      </c>
      <c r="AM22" s="54">
        <f t="shared" si="1"/>
        <v>0</v>
      </c>
      <c r="AN22" s="21"/>
    </row>
    <row r="23" spans="1:40" ht="16.5" customHeight="1" x14ac:dyDescent="0.2">
      <c r="A23" s="43">
        <v>17</v>
      </c>
      <c r="B23" s="44">
        <f>VLOOKUP(A23,YearToDate!$A$8:$B$39,2,0)</f>
        <v>0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54">
        <f t="shared" si="2"/>
        <v>0</v>
      </c>
      <c r="AI23" s="54">
        <f t="shared" si="2"/>
        <v>0</v>
      </c>
      <c r="AJ23" s="54">
        <f t="shared" si="2"/>
        <v>0</v>
      </c>
      <c r="AK23" s="54">
        <f t="shared" si="2"/>
        <v>0</v>
      </c>
      <c r="AL23" s="54">
        <f t="shared" si="2"/>
        <v>0</v>
      </c>
      <c r="AM23" s="54">
        <f t="shared" si="2"/>
        <v>0</v>
      </c>
      <c r="AN23" s="21"/>
    </row>
    <row r="24" spans="1:40" ht="16.5" customHeight="1" x14ac:dyDescent="0.2">
      <c r="A24" s="43">
        <v>18</v>
      </c>
      <c r="B24" s="44">
        <f>VLOOKUP(A24,YearToDate!$A$8:$B$39,2,0)</f>
        <v>0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54">
        <f t="shared" si="2"/>
        <v>0</v>
      </c>
      <c r="AI24" s="54">
        <f t="shared" si="2"/>
        <v>0</v>
      </c>
      <c r="AJ24" s="54">
        <f t="shared" si="2"/>
        <v>0</v>
      </c>
      <c r="AK24" s="54">
        <f t="shared" si="2"/>
        <v>0</v>
      </c>
      <c r="AL24" s="54">
        <f t="shared" si="2"/>
        <v>0</v>
      </c>
      <c r="AM24" s="54">
        <f t="shared" si="2"/>
        <v>0</v>
      </c>
      <c r="AN24" s="21"/>
    </row>
    <row r="25" spans="1:40" ht="16.5" customHeight="1" x14ac:dyDescent="0.2">
      <c r="A25" s="43">
        <v>19</v>
      </c>
      <c r="B25" s="44">
        <f>VLOOKUP(A25,YearToDate!$A$8:$B$39,2,0)</f>
        <v>0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54">
        <f t="shared" si="2"/>
        <v>0</v>
      </c>
      <c r="AI25" s="54">
        <f t="shared" si="2"/>
        <v>0</v>
      </c>
      <c r="AJ25" s="54">
        <f t="shared" si="2"/>
        <v>0</v>
      </c>
      <c r="AK25" s="54">
        <f t="shared" si="2"/>
        <v>0</v>
      </c>
      <c r="AL25" s="54">
        <f t="shared" si="2"/>
        <v>0</v>
      </c>
      <c r="AM25" s="54">
        <f t="shared" si="2"/>
        <v>0</v>
      </c>
      <c r="AN25" s="21"/>
    </row>
    <row r="26" spans="1:40" ht="16.5" customHeight="1" x14ac:dyDescent="0.2">
      <c r="A26" s="43">
        <v>20</v>
      </c>
      <c r="B26" s="44">
        <f>VLOOKUP(A26,YearToDate!$A$8:$B$39,2,0)</f>
        <v>0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54">
        <f t="shared" si="2"/>
        <v>0</v>
      </c>
      <c r="AI26" s="54">
        <f t="shared" si="2"/>
        <v>0</v>
      </c>
      <c r="AJ26" s="54">
        <f t="shared" si="2"/>
        <v>0</v>
      </c>
      <c r="AK26" s="54">
        <f t="shared" si="2"/>
        <v>0</v>
      </c>
      <c r="AL26" s="54">
        <f t="shared" si="2"/>
        <v>0</v>
      </c>
      <c r="AM26" s="54">
        <f t="shared" si="2"/>
        <v>0</v>
      </c>
      <c r="AN26" s="21"/>
    </row>
    <row r="27" spans="1:40" ht="16.5" customHeight="1" x14ac:dyDescent="0.2">
      <c r="A27" s="43">
        <v>21</v>
      </c>
      <c r="B27" s="44">
        <f>VLOOKUP(A27,YearToDate!$A$8:$B$39,2,0)</f>
        <v>0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54">
        <f t="shared" si="2"/>
        <v>0</v>
      </c>
      <c r="AI27" s="54">
        <f t="shared" si="2"/>
        <v>0</v>
      </c>
      <c r="AJ27" s="54">
        <f t="shared" si="2"/>
        <v>0</v>
      </c>
      <c r="AK27" s="54">
        <f t="shared" si="2"/>
        <v>0</v>
      </c>
      <c r="AL27" s="54">
        <f t="shared" si="2"/>
        <v>0</v>
      </c>
      <c r="AM27" s="54">
        <f t="shared" si="2"/>
        <v>0</v>
      </c>
      <c r="AN27" s="21"/>
    </row>
    <row r="28" spans="1:40" ht="16.5" customHeight="1" x14ac:dyDescent="0.2">
      <c r="A28" s="43">
        <v>22</v>
      </c>
      <c r="B28" s="44">
        <f>VLOOKUP(A28,YearToDate!$A$8:$B$39,2,0)</f>
        <v>0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54">
        <f t="shared" si="2"/>
        <v>0</v>
      </c>
      <c r="AI28" s="54">
        <f t="shared" si="2"/>
        <v>0</v>
      </c>
      <c r="AJ28" s="54">
        <f t="shared" si="2"/>
        <v>0</v>
      </c>
      <c r="AK28" s="54">
        <f t="shared" si="2"/>
        <v>0</v>
      </c>
      <c r="AL28" s="54">
        <f t="shared" si="2"/>
        <v>0</v>
      </c>
      <c r="AM28" s="54">
        <f t="shared" si="2"/>
        <v>0</v>
      </c>
      <c r="AN28" s="21"/>
    </row>
    <row r="29" spans="1:40" ht="16.5" customHeight="1" x14ac:dyDescent="0.2">
      <c r="A29" s="43">
        <v>23</v>
      </c>
      <c r="B29" s="44">
        <f>VLOOKUP(A29,YearToDate!$A$8:$B$39,2,0)</f>
        <v>0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54">
        <f t="shared" si="2"/>
        <v>0</v>
      </c>
      <c r="AI29" s="54">
        <f t="shared" si="2"/>
        <v>0</v>
      </c>
      <c r="AJ29" s="54">
        <f t="shared" si="2"/>
        <v>0</v>
      </c>
      <c r="AK29" s="54">
        <f t="shared" si="2"/>
        <v>0</v>
      </c>
      <c r="AL29" s="54">
        <f t="shared" si="2"/>
        <v>0</v>
      </c>
      <c r="AM29" s="54">
        <f t="shared" si="2"/>
        <v>0</v>
      </c>
      <c r="AN29" s="21"/>
    </row>
    <row r="30" spans="1:40" ht="16.5" customHeight="1" x14ac:dyDescent="0.2">
      <c r="A30" s="43">
        <v>24</v>
      </c>
      <c r="B30" s="44">
        <f>VLOOKUP(A30,YearToDate!$A$8:$B$39,2,0)</f>
        <v>0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54">
        <f t="shared" si="2"/>
        <v>0</v>
      </c>
      <c r="AI30" s="54">
        <f t="shared" si="2"/>
        <v>0</v>
      </c>
      <c r="AJ30" s="54">
        <f t="shared" si="2"/>
        <v>0</v>
      </c>
      <c r="AK30" s="54">
        <f t="shared" si="2"/>
        <v>0</v>
      </c>
      <c r="AL30" s="54">
        <f t="shared" si="2"/>
        <v>0</v>
      </c>
      <c r="AM30" s="54">
        <f t="shared" si="2"/>
        <v>0</v>
      </c>
      <c r="AN30" s="21"/>
    </row>
    <row r="31" spans="1:40" ht="16.5" customHeight="1" x14ac:dyDescent="0.2">
      <c r="A31" s="43">
        <v>25</v>
      </c>
      <c r="B31" s="44">
        <f>VLOOKUP(A31,YearToDate!$A$8:$B$39,2,0)</f>
        <v>0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54">
        <f t="shared" si="2"/>
        <v>0</v>
      </c>
      <c r="AI31" s="54">
        <f t="shared" si="2"/>
        <v>0</v>
      </c>
      <c r="AJ31" s="54">
        <f t="shared" si="2"/>
        <v>0</v>
      </c>
      <c r="AK31" s="54">
        <f t="shared" si="2"/>
        <v>0</v>
      </c>
      <c r="AL31" s="54">
        <f t="shared" si="2"/>
        <v>0</v>
      </c>
      <c r="AM31" s="54">
        <f t="shared" si="2"/>
        <v>0</v>
      </c>
      <c r="AN31" s="21"/>
    </row>
    <row r="32" spans="1:40" ht="16.5" customHeight="1" x14ac:dyDescent="0.2">
      <c r="A32" s="43">
        <v>26</v>
      </c>
      <c r="B32" s="44">
        <f>VLOOKUP(A32,YearToDate!$A$8:$B$39,2,0)</f>
        <v>0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54">
        <f t="shared" si="2"/>
        <v>0</v>
      </c>
      <c r="AI32" s="54">
        <f t="shared" si="2"/>
        <v>0</v>
      </c>
      <c r="AJ32" s="54">
        <f t="shared" si="2"/>
        <v>0</v>
      </c>
      <c r="AK32" s="54">
        <f t="shared" si="2"/>
        <v>0</v>
      </c>
      <c r="AL32" s="54">
        <f t="shared" si="2"/>
        <v>0</v>
      </c>
      <c r="AM32" s="54">
        <f t="shared" si="2"/>
        <v>0</v>
      </c>
      <c r="AN32" s="21"/>
    </row>
    <row r="33" spans="1:40" ht="16.5" customHeight="1" x14ac:dyDescent="0.2">
      <c r="A33" s="43">
        <v>27</v>
      </c>
      <c r="B33" s="44">
        <f>VLOOKUP(A33,YearToDate!$A$8:$B$39,2,0)</f>
        <v>0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54">
        <f t="shared" si="2"/>
        <v>0</v>
      </c>
      <c r="AI33" s="54">
        <f t="shared" si="2"/>
        <v>0</v>
      </c>
      <c r="AJ33" s="54">
        <f t="shared" si="2"/>
        <v>0</v>
      </c>
      <c r="AK33" s="54">
        <f t="shared" si="2"/>
        <v>0</v>
      </c>
      <c r="AL33" s="54">
        <f t="shared" si="2"/>
        <v>0</v>
      </c>
      <c r="AM33" s="54">
        <f t="shared" si="2"/>
        <v>0</v>
      </c>
      <c r="AN33" s="21"/>
    </row>
    <row r="34" spans="1:40" ht="16.5" customHeight="1" x14ac:dyDescent="0.2">
      <c r="A34" s="43">
        <v>28</v>
      </c>
      <c r="B34" s="44">
        <f>VLOOKUP(A34,YearToDate!$A$8:$B$39,2,0)</f>
        <v>0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54">
        <f t="shared" si="2"/>
        <v>0</v>
      </c>
      <c r="AI34" s="54">
        <f t="shared" si="2"/>
        <v>0</v>
      </c>
      <c r="AJ34" s="54">
        <f t="shared" si="2"/>
        <v>0</v>
      </c>
      <c r="AK34" s="54">
        <f t="shared" si="2"/>
        <v>0</v>
      </c>
      <c r="AL34" s="54">
        <f t="shared" si="2"/>
        <v>0</v>
      </c>
      <c r="AM34" s="54">
        <f t="shared" si="2"/>
        <v>0</v>
      </c>
      <c r="AN34" s="21"/>
    </row>
    <row r="35" spans="1:40" ht="16.5" customHeight="1" x14ac:dyDescent="0.2">
      <c r="A35" s="43">
        <v>29</v>
      </c>
      <c r="B35" s="44">
        <f>VLOOKUP(A35,YearToDate!$A$8:$B$39,2,0)</f>
        <v>0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54">
        <f t="shared" si="2"/>
        <v>0</v>
      </c>
      <c r="AI35" s="54">
        <f t="shared" si="2"/>
        <v>0</v>
      </c>
      <c r="AJ35" s="54">
        <f t="shared" si="2"/>
        <v>0</v>
      </c>
      <c r="AK35" s="54">
        <f t="shared" si="2"/>
        <v>0</v>
      </c>
      <c r="AL35" s="54">
        <f t="shared" si="2"/>
        <v>0</v>
      </c>
      <c r="AM35" s="54">
        <f t="shared" si="2"/>
        <v>0</v>
      </c>
      <c r="AN35" s="21"/>
    </row>
    <row r="36" spans="1:40" ht="16.5" customHeight="1" x14ac:dyDescent="0.2">
      <c r="A36" s="43">
        <v>30</v>
      </c>
      <c r="B36" s="44">
        <f>VLOOKUP(A36,YearToDate!$A$8:$B$39,2,0)</f>
        <v>0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54">
        <f t="shared" si="2"/>
        <v>0</v>
      </c>
      <c r="AI36" s="54">
        <f t="shared" si="2"/>
        <v>0</v>
      </c>
      <c r="AJ36" s="54">
        <f t="shared" si="2"/>
        <v>0</v>
      </c>
      <c r="AK36" s="54">
        <f t="shared" si="2"/>
        <v>0</v>
      </c>
      <c r="AL36" s="54">
        <f t="shared" si="2"/>
        <v>0</v>
      </c>
      <c r="AM36" s="54">
        <f t="shared" si="2"/>
        <v>0</v>
      </c>
      <c r="AN36" s="21"/>
    </row>
    <row r="37" spans="1:40" s="31" customFormat="1" ht="16.5" customHeight="1" x14ac:dyDescent="0.2">
      <c r="A37" s="35"/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55"/>
      <c r="AI37" s="55"/>
      <c r="AJ37" s="55"/>
      <c r="AK37" s="55"/>
      <c r="AL37" s="55"/>
      <c r="AM37" s="55"/>
      <c r="AN37" s="38"/>
    </row>
    <row r="38" spans="1:40" ht="16.5" customHeight="1" x14ac:dyDescent="0.2">
      <c r="A38" s="32" t="str">
        <f>HYPERLINK("https://www.vertex42.com/templates/employee-leave-tracker.html","https://www.vertex42.com/templates/employee-leave-tracker.html")</f>
        <v>https://www.vertex42.com/templates/employee-leave-tracker.html</v>
      </c>
      <c r="B38" s="39"/>
      <c r="C38" s="21"/>
      <c r="D38" s="21"/>
      <c r="E38" s="21"/>
      <c r="F38" s="21"/>
      <c r="G38" s="21"/>
      <c r="H38" s="21"/>
      <c r="I38" s="21"/>
      <c r="J38" s="21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21"/>
      <c r="Z38" s="21"/>
      <c r="AA38" s="21"/>
      <c r="AB38" s="21"/>
      <c r="AC38" s="21"/>
      <c r="AD38" s="21"/>
      <c r="AE38" s="21"/>
      <c r="AF38" s="21"/>
      <c r="AG38" s="41" t="s">
        <v>3</v>
      </c>
      <c r="AH38" s="56">
        <f t="shared" ref="AH38:AM38" si="3">SUM(AH7:AH37)</f>
        <v>0</v>
      </c>
      <c r="AI38" s="56">
        <f t="shared" si="3"/>
        <v>0</v>
      </c>
      <c r="AJ38" s="56">
        <f t="shared" si="3"/>
        <v>0</v>
      </c>
      <c r="AK38" s="56">
        <f t="shared" si="3"/>
        <v>0</v>
      </c>
      <c r="AL38" s="56">
        <f t="shared" si="3"/>
        <v>0</v>
      </c>
      <c r="AM38" s="56">
        <f t="shared" si="3"/>
        <v>0</v>
      </c>
      <c r="AN38" s="21"/>
    </row>
    <row r="39" spans="1:40" x14ac:dyDescent="0.2">
      <c r="A39" s="78"/>
      <c r="B39" s="7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1:40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</sheetData>
  <mergeCells count="3">
    <mergeCell ref="A39:B39"/>
    <mergeCell ref="C4:AG4"/>
    <mergeCell ref="AH4:AM4"/>
  </mergeCells>
  <conditionalFormatting sqref="C6:AG6">
    <cfRule type="expression" dxfId="43" priority="2" stopIfTrue="1">
      <formula>OR(WEEKDAY(C$6,1)=1,WEEKDAY(C$6,1)=7)</formula>
    </cfRule>
    <cfRule type="cellIs" dxfId="42" priority="3" stopIfTrue="1" operator="equal">
      <formula>""</formula>
    </cfRule>
  </conditionalFormatting>
  <conditionalFormatting sqref="C7:AG36">
    <cfRule type="expression" dxfId="41" priority="4" stopIfTrue="1">
      <formula>OR(WEEKDAY(C$6)=1,WEEKDAY(C$6)=7)</formula>
    </cfRule>
    <cfRule type="expression" dxfId="40" priority="5" stopIfTrue="1">
      <formula>C$6=""</formula>
    </cfRule>
  </conditionalFormatting>
  <dataValidations count="1">
    <dataValidation type="list" allowBlank="1" sqref="C7:AG36" xr:uid="{CD53A241-58CC-477F-A183-DE0B275493EA}">
      <formula1>$AH$6:$AM$6</formula1>
    </dataValidation>
  </dataValidations>
  <printOptions horizontalCentered="1"/>
  <pageMargins left="0.25" right="0.25" top="0.25" bottom="0.25" header="0.5" footer="0.5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N40"/>
  <sheetViews>
    <sheetView showGridLines="0" workbookViewId="0"/>
  </sheetViews>
  <sheetFormatPr defaultColWidth="9.140625" defaultRowHeight="12.75" x14ac:dyDescent="0.2"/>
  <cols>
    <col min="1" max="1" width="5.42578125" style="20" customWidth="1"/>
    <col min="2" max="2" width="18.7109375" style="20" customWidth="1"/>
    <col min="3" max="33" width="3.28515625" style="20" customWidth="1"/>
    <col min="34" max="39" width="4.28515625" style="20" customWidth="1"/>
    <col min="40" max="16384" width="9.140625" style="20"/>
  </cols>
  <sheetData>
    <row r="1" spans="1:40" ht="26.25" customHeight="1" x14ac:dyDescent="0.2">
      <c r="A1" s="19" t="str">
        <f>"March "&amp;YearToDate!$B$3</f>
        <v>March 2021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29" t="s">
        <v>16</v>
      </c>
    </row>
    <row r="2" spans="1:40" x14ac:dyDescent="0.2">
      <c r="AM2" s="30" t="s">
        <v>34</v>
      </c>
    </row>
    <row r="3" spans="1:40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1:40" ht="21.95" customHeight="1" x14ac:dyDescent="0.2">
      <c r="A4" s="69" t="s">
        <v>21</v>
      </c>
      <c r="B4" s="70"/>
      <c r="C4" s="79" t="str">
        <f>YearToDate!$A$5</f>
        <v>V = Vacation,  S = Sick, P = Personal, D = Disability, O = Other Paid, U = Unpaid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6" t="s">
        <v>0</v>
      </c>
      <c r="AI4" s="76"/>
      <c r="AJ4" s="76"/>
      <c r="AK4" s="76"/>
      <c r="AL4" s="76"/>
      <c r="AM4" s="76"/>
      <c r="AN4" s="21"/>
    </row>
    <row r="5" spans="1:40" ht="16.5" customHeight="1" x14ac:dyDescent="0.2">
      <c r="A5" s="67"/>
      <c r="B5" s="68"/>
      <c r="C5" s="33" t="str">
        <f>IF(C6="","",INDEX({"Su";"M";"Tu";"W";"Th";"F";"Sa"},WEEKDAY(C6,1)))</f>
        <v>M</v>
      </c>
      <c r="D5" s="33" t="str">
        <f>IF(D6="","",INDEX({"Su";"M";"Tu";"W";"Th";"F";"Sa"},WEEKDAY(D6,1)))</f>
        <v>Tu</v>
      </c>
      <c r="E5" s="33" t="str">
        <f>IF(E6="","",INDEX({"Su";"M";"Tu";"W";"Th";"F";"Sa"},WEEKDAY(E6,1)))</f>
        <v>W</v>
      </c>
      <c r="F5" s="33" t="str">
        <f>IF(F6="","",INDEX({"Su";"M";"Tu";"W";"Th";"F";"Sa"},WEEKDAY(F6,1)))</f>
        <v>Th</v>
      </c>
      <c r="G5" s="33" t="str">
        <f>IF(G6="","",INDEX({"Su";"M";"Tu";"W";"Th";"F";"Sa"},WEEKDAY(G6,1)))</f>
        <v>F</v>
      </c>
      <c r="H5" s="33" t="str">
        <f>IF(H6="","",INDEX({"Su";"M";"Tu";"W";"Th";"F";"Sa"},WEEKDAY(H6,1)))</f>
        <v>Sa</v>
      </c>
      <c r="I5" s="33" t="str">
        <f>IF(I6="","",INDEX({"Su";"M";"Tu";"W";"Th";"F";"Sa"},WEEKDAY(I6,1)))</f>
        <v>Su</v>
      </c>
      <c r="J5" s="33" t="str">
        <f>IF(J6="","",INDEX({"Su";"M";"Tu";"W";"Th";"F";"Sa"},WEEKDAY(J6,1)))</f>
        <v>M</v>
      </c>
      <c r="K5" s="33" t="str">
        <f>IF(K6="","",INDEX({"Su";"M";"Tu";"W";"Th";"F";"Sa"},WEEKDAY(K6,1)))</f>
        <v>Tu</v>
      </c>
      <c r="L5" s="33" t="str">
        <f>IF(L6="","",INDEX({"Su";"M";"Tu";"W";"Th";"F";"Sa"},WEEKDAY(L6,1)))</f>
        <v>W</v>
      </c>
      <c r="M5" s="33" t="str">
        <f>IF(M6="","",INDEX({"Su";"M";"Tu";"W";"Th";"F";"Sa"},WEEKDAY(M6,1)))</f>
        <v>Th</v>
      </c>
      <c r="N5" s="33" t="str">
        <f>IF(N6="","",INDEX({"Su";"M";"Tu";"W";"Th";"F";"Sa"},WEEKDAY(N6,1)))</f>
        <v>F</v>
      </c>
      <c r="O5" s="33" t="str">
        <f>IF(O6="","",INDEX({"Su";"M";"Tu";"W";"Th";"F";"Sa"},WEEKDAY(O6,1)))</f>
        <v>Sa</v>
      </c>
      <c r="P5" s="33" t="str">
        <f>IF(P6="","",INDEX({"Su";"M";"Tu";"W";"Th";"F";"Sa"},WEEKDAY(P6,1)))</f>
        <v>Su</v>
      </c>
      <c r="Q5" s="33" t="str">
        <f>IF(Q6="","",INDEX({"Su";"M";"Tu";"W";"Th";"F";"Sa"},WEEKDAY(Q6,1)))</f>
        <v>M</v>
      </c>
      <c r="R5" s="33" t="str">
        <f>IF(R6="","",INDEX({"Su";"M";"Tu";"W";"Th";"F";"Sa"},WEEKDAY(R6,1)))</f>
        <v>Tu</v>
      </c>
      <c r="S5" s="33" t="str">
        <f>IF(S6="","",INDEX({"Su";"M";"Tu";"W";"Th";"F";"Sa"},WEEKDAY(S6,1)))</f>
        <v>W</v>
      </c>
      <c r="T5" s="33" t="str">
        <f>IF(T6="","",INDEX({"Su";"M";"Tu";"W";"Th";"F";"Sa"},WEEKDAY(T6,1)))</f>
        <v>Th</v>
      </c>
      <c r="U5" s="33" t="str">
        <f>IF(U6="","",INDEX({"Su";"M";"Tu";"W";"Th";"F";"Sa"},WEEKDAY(U6,1)))</f>
        <v>F</v>
      </c>
      <c r="V5" s="33" t="str">
        <f>IF(V6="","",INDEX({"Su";"M";"Tu";"W";"Th";"F";"Sa"},WEEKDAY(V6,1)))</f>
        <v>Sa</v>
      </c>
      <c r="W5" s="33" t="str">
        <f>IF(W6="","",INDEX({"Su";"M";"Tu";"W";"Th";"F";"Sa"},WEEKDAY(W6,1)))</f>
        <v>Su</v>
      </c>
      <c r="X5" s="33" t="str">
        <f>IF(X6="","",INDEX({"Su";"M";"Tu";"W";"Th";"F";"Sa"},WEEKDAY(X6,1)))</f>
        <v>M</v>
      </c>
      <c r="Y5" s="33" t="str">
        <f>IF(Y6="","",INDEX({"Su";"M";"Tu";"W";"Th";"F";"Sa"},WEEKDAY(Y6,1)))</f>
        <v>Tu</v>
      </c>
      <c r="Z5" s="33" t="str">
        <f>IF(Z6="","",INDEX({"Su";"M";"Tu";"W";"Th";"F";"Sa"},WEEKDAY(Z6,1)))</f>
        <v>W</v>
      </c>
      <c r="AA5" s="33" t="str">
        <f>IF(AA6="","",INDEX({"Su";"M";"Tu";"W";"Th";"F";"Sa"},WEEKDAY(AA6,1)))</f>
        <v>Th</v>
      </c>
      <c r="AB5" s="33" t="str">
        <f>IF(AB6="","",INDEX({"Su";"M";"Tu";"W";"Th";"F";"Sa"},WEEKDAY(AB6,1)))</f>
        <v>F</v>
      </c>
      <c r="AC5" s="33" t="str">
        <f>IF(AC6="","",INDEX({"Su";"M";"Tu";"W";"Th";"F";"Sa"},WEEKDAY(AC6,1)))</f>
        <v>Sa</v>
      </c>
      <c r="AD5" s="33" t="str">
        <f>IF(AD6="","",INDEX({"Su";"M";"Tu";"W";"Th";"F";"Sa"},WEEKDAY(AD6,1)))</f>
        <v>Su</v>
      </c>
      <c r="AE5" s="33" t="str">
        <f>IF(AE6="","",INDEX({"Su";"M";"Tu";"W";"Th";"F";"Sa"},WEEKDAY(AE6,1)))</f>
        <v>M</v>
      </c>
      <c r="AF5" s="33" t="str">
        <f>IF(AF6="","",INDEX({"Su";"M";"Tu";"W";"Th";"F";"Sa"},WEEKDAY(AF6,1)))</f>
        <v>Tu</v>
      </c>
      <c r="AG5" s="33" t="str">
        <f>IF(AG6="","",INDEX({"Su";"M";"Tu";"W";"Th";"F";"Sa"},WEEKDAY(AG6,1)))</f>
        <v>W</v>
      </c>
      <c r="AH5" s="71"/>
      <c r="AI5" s="71"/>
      <c r="AJ5" s="71"/>
      <c r="AK5" s="71"/>
      <c r="AL5" s="71"/>
      <c r="AM5" s="71"/>
      <c r="AN5" s="21"/>
    </row>
    <row r="6" spans="1:40" ht="16.5" customHeight="1" x14ac:dyDescent="0.2">
      <c r="A6" s="52" t="s">
        <v>7</v>
      </c>
      <c r="B6" s="42" t="s">
        <v>8</v>
      </c>
      <c r="C6" s="49">
        <f>DATE(YearToDate!$B$3,3,1)</f>
        <v>44256</v>
      </c>
      <c r="D6" s="49">
        <f>C6+1</f>
        <v>44257</v>
      </c>
      <c r="E6" s="49">
        <f t="shared" ref="E6:AD6" si="0">D6+1</f>
        <v>44258</v>
      </c>
      <c r="F6" s="49">
        <f t="shared" si="0"/>
        <v>44259</v>
      </c>
      <c r="G6" s="49">
        <f>F6+1</f>
        <v>44260</v>
      </c>
      <c r="H6" s="49">
        <f t="shared" si="0"/>
        <v>44261</v>
      </c>
      <c r="I6" s="49">
        <f t="shared" si="0"/>
        <v>44262</v>
      </c>
      <c r="J6" s="49">
        <f t="shared" si="0"/>
        <v>44263</v>
      </c>
      <c r="K6" s="49">
        <f t="shared" si="0"/>
        <v>44264</v>
      </c>
      <c r="L6" s="49">
        <f t="shared" si="0"/>
        <v>44265</v>
      </c>
      <c r="M6" s="49">
        <f t="shared" si="0"/>
        <v>44266</v>
      </c>
      <c r="N6" s="49">
        <f t="shared" si="0"/>
        <v>44267</v>
      </c>
      <c r="O6" s="49">
        <f t="shared" si="0"/>
        <v>44268</v>
      </c>
      <c r="P6" s="49">
        <f t="shared" si="0"/>
        <v>44269</v>
      </c>
      <c r="Q6" s="49">
        <f t="shared" si="0"/>
        <v>44270</v>
      </c>
      <c r="R6" s="49">
        <f t="shared" si="0"/>
        <v>44271</v>
      </c>
      <c r="S6" s="49">
        <f t="shared" si="0"/>
        <v>44272</v>
      </c>
      <c r="T6" s="49">
        <f t="shared" si="0"/>
        <v>44273</v>
      </c>
      <c r="U6" s="49">
        <f t="shared" si="0"/>
        <v>44274</v>
      </c>
      <c r="V6" s="49">
        <f t="shared" si="0"/>
        <v>44275</v>
      </c>
      <c r="W6" s="49">
        <f t="shared" si="0"/>
        <v>44276</v>
      </c>
      <c r="X6" s="49">
        <f t="shared" si="0"/>
        <v>44277</v>
      </c>
      <c r="Y6" s="49">
        <f t="shared" si="0"/>
        <v>44278</v>
      </c>
      <c r="Z6" s="49">
        <f t="shared" si="0"/>
        <v>44279</v>
      </c>
      <c r="AA6" s="49">
        <f t="shared" si="0"/>
        <v>44280</v>
      </c>
      <c r="AB6" s="49">
        <f t="shared" si="0"/>
        <v>44281</v>
      </c>
      <c r="AC6" s="49">
        <f t="shared" si="0"/>
        <v>44282</v>
      </c>
      <c r="AD6" s="49">
        <f t="shared" si="0"/>
        <v>44283</v>
      </c>
      <c r="AE6" s="49">
        <f>IF(MONTH($AD6+1)&gt;MONTH($C$6),"",$AD6+1)</f>
        <v>44284</v>
      </c>
      <c r="AF6" s="49">
        <f>IF(MONTH($AD6+2)&gt;MONTH($C$6),"",$AD6+2)</f>
        <v>44285</v>
      </c>
      <c r="AG6" s="49">
        <f>IF(MONTH($AD6+3)&gt;MONTH($C$6),"",$AD6+3)</f>
        <v>44286</v>
      </c>
      <c r="AH6" s="34" t="str">
        <f>YearToDate!C8</f>
        <v>V</v>
      </c>
      <c r="AI6" s="34" t="str">
        <f>YearToDate!D8</f>
        <v>S</v>
      </c>
      <c r="AJ6" s="34" t="str">
        <f>YearToDate!E8</f>
        <v>P</v>
      </c>
      <c r="AK6" s="34" t="str">
        <f>YearToDate!F8</f>
        <v>D</v>
      </c>
      <c r="AL6" s="34" t="str">
        <f>YearToDate!G8</f>
        <v>O</v>
      </c>
      <c r="AM6" s="34" t="str">
        <f>YearToDate!H8</f>
        <v>U</v>
      </c>
      <c r="AN6" s="21"/>
    </row>
    <row r="7" spans="1:40" ht="16.5" customHeight="1" x14ac:dyDescent="0.2">
      <c r="A7" s="43">
        <v>1</v>
      </c>
      <c r="B7" s="44" t="str">
        <f>VLOOKUP(A7,YearToDate!$A$8:$B$39,2,0)</f>
        <v>Name 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54">
        <f>COUNTIF($C7:$AG7,AH$6)+0.5*COUNTIF($C7:$AG7,AH$6&amp;"H")+0.5*COUNTIF($C7:$AG7,"H"&amp;AH$6)</f>
        <v>0</v>
      </c>
      <c r="AI7" s="54">
        <f t="shared" ref="AI7:AM22" si="1">COUNTIF($C7:$AG7,AI$6)+0.5*COUNTIF($C7:$AG7,AI$6&amp;"H")+0.5*COUNTIF($C7:$AG7,"H"&amp;AI$6)</f>
        <v>0</v>
      </c>
      <c r="AJ7" s="54">
        <f t="shared" si="1"/>
        <v>0</v>
      </c>
      <c r="AK7" s="54">
        <f t="shared" si="1"/>
        <v>0</v>
      </c>
      <c r="AL7" s="54">
        <f t="shared" si="1"/>
        <v>0</v>
      </c>
      <c r="AM7" s="54">
        <f t="shared" si="1"/>
        <v>0</v>
      </c>
      <c r="AN7" s="21"/>
    </row>
    <row r="8" spans="1:40" ht="16.5" customHeight="1" x14ac:dyDescent="0.2">
      <c r="A8" s="43">
        <v>2</v>
      </c>
      <c r="B8" s="44" t="str">
        <f>VLOOKUP(A8,YearToDate!$A$8:$B$39,2,0)</f>
        <v>Name 2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54">
        <f t="shared" ref="AH8:AM36" si="2">COUNTIF($C8:$AG8,AH$6)+0.5*COUNTIF($C8:$AG8,AH$6&amp;"H")+0.5*COUNTIF($C8:$AG8,"H"&amp;AH$6)</f>
        <v>0</v>
      </c>
      <c r="AI8" s="54">
        <f t="shared" si="1"/>
        <v>0</v>
      </c>
      <c r="AJ8" s="54">
        <f t="shared" si="1"/>
        <v>0</v>
      </c>
      <c r="AK8" s="54">
        <f t="shared" si="1"/>
        <v>0</v>
      </c>
      <c r="AL8" s="54">
        <f t="shared" si="1"/>
        <v>0</v>
      </c>
      <c r="AM8" s="54">
        <f t="shared" si="1"/>
        <v>0</v>
      </c>
      <c r="AN8" s="21"/>
    </row>
    <row r="9" spans="1:40" ht="16.5" customHeight="1" x14ac:dyDescent="0.2">
      <c r="A9" s="43">
        <v>3</v>
      </c>
      <c r="B9" s="44" t="str">
        <f>VLOOKUP(A9,YearToDate!$A$8:$B$39,2,0)</f>
        <v>Name 3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54">
        <f t="shared" si="2"/>
        <v>0</v>
      </c>
      <c r="AI9" s="54">
        <f t="shared" si="1"/>
        <v>0</v>
      </c>
      <c r="AJ9" s="54">
        <f t="shared" si="1"/>
        <v>0</v>
      </c>
      <c r="AK9" s="54">
        <f t="shared" si="1"/>
        <v>0</v>
      </c>
      <c r="AL9" s="54">
        <f t="shared" si="1"/>
        <v>0</v>
      </c>
      <c r="AM9" s="54">
        <f t="shared" si="1"/>
        <v>0</v>
      </c>
      <c r="AN9" s="21"/>
    </row>
    <row r="10" spans="1:40" ht="16.5" customHeight="1" x14ac:dyDescent="0.2">
      <c r="A10" s="43">
        <v>4</v>
      </c>
      <c r="B10" s="44" t="str">
        <f>VLOOKUP(A10,YearToDate!$A$8:$B$39,2,0)</f>
        <v>Name 4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54">
        <f t="shared" si="2"/>
        <v>0</v>
      </c>
      <c r="AI10" s="54">
        <f t="shared" si="1"/>
        <v>0</v>
      </c>
      <c r="AJ10" s="54">
        <f t="shared" si="1"/>
        <v>0</v>
      </c>
      <c r="AK10" s="54">
        <f t="shared" si="1"/>
        <v>0</v>
      </c>
      <c r="AL10" s="54">
        <f t="shared" si="1"/>
        <v>0</v>
      </c>
      <c r="AM10" s="54">
        <f t="shared" si="1"/>
        <v>0</v>
      </c>
      <c r="AN10" s="21"/>
    </row>
    <row r="11" spans="1:40" ht="16.5" customHeight="1" x14ac:dyDescent="0.2">
      <c r="A11" s="43">
        <v>5</v>
      </c>
      <c r="B11" s="44" t="str">
        <f>VLOOKUP(A11,YearToDate!$A$8:$B$39,2,0)</f>
        <v>Name 5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54">
        <f t="shared" si="2"/>
        <v>0</v>
      </c>
      <c r="AI11" s="54">
        <f t="shared" si="1"/>
        <v>0</v>
      </c>
      <c r="AJ11" s="54">
        <f t="shared" si="1"/>
        <v>0</v>
      </c>
      <c r="AK11" s="54">
        <f t="shared" si="1"/>
        <v>0</v>
      </c>
      <c r="AL11" s="54">
        <f t="shared" si="1"/>
        <v>0</v>
      </c>
      <c r="AM11" s="54">
        <f t="shared" si="1"/>
        <v>0</v>
      </c>
      <c r="AN11" s="21"/>
    </row>
    <row r="12" spans="1:40" ht="16.5" customHeight="1" x14ac:dyDescent="0.2">
      <c r="A12" s="43">
        <v>6</v>
      </c>
      <c r="B12" s="44">
        <f>VLOOKUP(A12,YearToDate!$A$8:$B$39,2,0)</f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54">
        <f t="shared" si="2"/>
        <v>0</v>
      </c>
      <c r="AI12" s="54">
        <f t="shared" si="1"/>
        <v>0</v>
      </c>
      <c r="AJ12" s="54">
        <f t="shared" si="1"/>
        <v>0</v>
      </c>
      <c r="AK12" s="54">
        <f t="shared" si="1"/>
        <v>0</v>
      </c>
      <c r="AL12" s="54">
        <f t="shared" si="1"/>
        <v>0</v>
      </c>
      <c r="AM12" s="54">
        <f t="shared" si="1"/>
        <v>0</v>
      </c>
      <c r="AN12" s="21"/>
    </row>
    <row r="13" spans="1:40" ht="16.5" customHeight="1" x14ac:dyDescent="0.2">
      <c r="A13" s="43">
        <v>7</v>
      </c>
      <c r="B13" s="44">
        <f>VLOOKUP(A13,YearToDate!$A$8:$B$39,2,0)</f>
        <v>0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54">
        <f t="shared" si="2"/>
        <v>0</v>
      </c>
      <c r="AI13" s="54">
        <f t="shared" si="1"/>
        <v>0</v>
      </c>
      <c r="AJ13" s="54">
        <f t="shared" si="1"/>
        <v>0</v>
      </c>
      <c r="AK13" s="54">
        <f t="shared" si="1"/>
        <v>0</v>
      </c>
      <c r="AL13" s="54">
        <f t="shared" si="1"/>
        <v>0</v>
      </c>
      <c r="AM13" s="54">
        <f t="shared" si="1"/>
        <v>0</v>
      </c>
      <c r="AN13" s="21"/>
    </row>
    <row r="14" spans="1:40" ht="16.5" customHeight="1" x14ac:dyDescent="0.2">
      <c r="A14" s="43">
        <v>8</v>
      </c>
      <c r="B14" s="44">
        <f>VLOOKUP(A14,YearToDate!$A$8:$B$39,2,0)</f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54">
        <f t="shared" si="2"/>
        <v>0</v>
      </c>
      <c r="AI14" s="54">
        <f t="shared" si="1"/>
        <v>0</v>
      </c>
      <c r="AJ14" s="54">
        <f t="shared" si="1"/>
        <v>0</v>
      </c>
      <c r="AK14" s="54">
        <f t="shared" si="1"/>
        <v>0</v>
      </c>
      <c r="AL14" s="54">
        <f t="shared" si="1"/>
        <v>0</v>
      </c>
      <c r="AM14" s="54">
        <f t="shared" si="1"/>
        <v>0</v>
      </c>
      <c r="AN14" s="21"/>
    </row>
    <row r="15" spans="1:40" ht="16.5" customHeight="1" x14ac:dyDescent="0.2">
      <c r="A15" s="43">
        <v>9</v>
      </c>
      <c r="B15" s="44">
        <f>VLOOKUP(A15,YearToDate!$A$8:$B$39,2,0)</f>
        <v>0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54">
        <f t="shared" si="2"/>
        <v>0</v>
      </c>
      <c r="AI15" s="54">
        <f t="shared" si="1"/>
        <v>0</v>
      </c>
      <c r="AJ15" s="54">
        <f t="shared" si="1"/>
        <v>0</v>
      </c>
      <c r="AK15" s="54">
        <f t="shared" si="1"/>
        <v>0</v>
      </c>
      <c r="AL15" s="54">
        <f t="shared" si="1"/>
        <v>0</v>
      </c>
      <c r="AM15" s="54">
        <f t="shared" si="1"/>
        <v>0</v>
      </c>
      <c r="AN15" s="21"/>
    </row>
    <row r="16" spans="1:40" ht="16.5" customHeight="1" x14ac:dyDescent="0.2">
      <c r="A16" s="43">
        <v>10</v>
      </c>
      <c r="B16" s="44">
        <f>VLOOKUP(A16,YearToDate!$A$8:$B$39,2,0)</f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54">
        <f t="shared" si="2"/>
        <v>0</v>
      </c>
      <c r="AI16" s="54">
        <f t="shared" si="1"/>
        <v>0</v>
      </c>
      <c r="AJ16" s="54">
        <f t="shared" si="1"/>
        <v>0</v>
      </c>
      <c r="AK16" s="54">
        <f t="shared" si="1"/>
        <v>0</v>
      </c>
      <c r="AL16" s="54">
        <f t="shared" si="1"/>
        <v>0</v>
      </c>
      <c r="AM16" s="54">
        <f t="shared" si="1"/>
        <v>0</v>
      </c>
      <c r="AN16" s="21"/>
    </row>
    <row r="17" spans="1:40" ht="16.5" customHeight="1" x14ac:dyDescent="0.2">
      <c r="A17" s="43">
        <v>11</v>
      </c>
      <c r="B17" s="44">
        <f>VLOOKUP(A17,YearToDate!$A$8:$B$39,2,0)</f>
        <v>0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54">
        <f t="shared" si="2"/>
        <v>0</v>
      </c>
      <c r="AI17" s="54">
        <f t="shared" si="1"/>
        <v>0</v>
      </c>
      <c r="AJ17" s="54">
        <f t="shared" si="1"/>
        <v>0</v>
      </c>
      <c r="AK17" s="54">
        <f t="shared" si="1"/>
        <v>0</v>
      </c>
      <c r="AL17" s="54">
        <f t="shared" si="1"/>
        <v>0</v>
      </c>
      <c r="AM17" s="54">
        <f t="shared" si="1"/>
        <v>0</v>
      </c>
      <c r="AN17" s="21"/>
    </row>
    <row r="18" spans="1:40" ht="16.5" customHeight="1" x14ac:dyDescent="0.2">
      <c r="A18" s="43">
        <v>12</v>
      </c>
      <c r="B18" s="44">
        <f>VLOOKUP(A18,YearToDate!$A$8:$B$39,2,0)</f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54">
        <f t="shared" si="2"/>
        <v>0</v>
      </c>
      <c r="AI18" s="54">
        <f t="shared" si="1"/>
        <v>0</v>
      </c>
      <c r="AJ18" s="54">
        <f t="shared" si="1"/>
        <v>0</v>
      </c>
      <c r="AK18" s="54">
        <f t="shared" si="1"/>
        <v>0</v>
      </c>
      <c r="AL18" s="54">
        <f t="shared" si="1"/>
        <v>0</v>
      </c>
      <c r="AM18" s="54">
        <f t="shared" si="1"/>
        <v>0</v>
      </c>
      <c r="AN18" s="21"/>
    </row>
    <row r="19" spans="1:40" ht="16.5" customHeight="1" x14ac:dyDescent="0.2">
      <c r="A19" s="43">
        <v>13</v>
      </c>
      <c r="B19" s="44">
        <f>VLOOKUP(A19,YearToDate!$A$8:$B$39,2,0)</f>
        <v>0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54">
        <f t="shared" si="2"/>
        <v>0</v>
      </c>
      <c r="AI19" s="54">
        <f t="shared" si="1"/>
        <v>0</v>
      </c>
      <c r="AJ19" s="54">
        <f t="shared" si="1"/>
        <v>0</v>
      </c>
      <c r="AK19" s="54">
        <f t="shared" si="1"/>
        <v>0</v>
      </c>
      <c r="AL19" s="54">
        <f t="shared" si="1"/>
        <v>0</v>
      </c>
      <c r="AM19" s="54">
        <f t="shared" si="1"/>
        <v>0</v>
      </c>
      <c r="AN19" s="21"/>
    </row>
    <row r="20" spans="1:40" ht="16.5" customHeight="1" x14ac:dyDescent="0.2">
      <c r="A20" s="43">
        <v>14</v>
      </c>
      <c r="B20" s="44">
        <f>VLOOKUP(A20,YearToDate!$A$8:$B$39,2,0)</f>
        <v>0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54">
        <f t="shared" si="2"/>
        <v>0</v>
      </c>
      <c r="AI20" s="54">
        <f t="shared" si="1"/>
        <v>0</v>
      </c>
      <c r="AJ20" s="54">
        <f t="shared" si="1"/>
        <v>0</v>
      </c>
      <c r="AK20" s="54">
        <f t="shared" si="1"/>
        <v>0</v>
      </c>
      <c r="AL20" s="54">
        <f t="shared" si="1"/>
        <v>0</v>
      </c>
      <c r="AM20" s="54">
        <f t="shared" si="1"/>
        <v>0</v>
      </c>
      <c r="AN20" s="21"/>
    </row>
    <row r="21" spans="1:40" ht="16.5" customHeight="1" x14ac:dyDescent="0.2">
      <c r="A21" s="43">
        <v>15</v>
      </c>
      <c r="B21" s="44">
        <f>VLOOKUP(A21,YearToDate!$A$8:$B$39,2,0)</f>
        <v>0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54">
        <f t="shared" si="2"/>
        <v>0</v>
      </c>
      <c r="AI21" s="54">
        <f t="shared" si="1"/>
        <v>0</v>
      </c>
      <c r="AJ21" s="54">
        <f t="shared" si="1"/>
        <v>0</v>
      </c>
      <c r="AK21" s="54">
        <f t="shared" si="1"/>
        <v>0</v>
      </c>
      <c r="AL21" s="54">
        <f t="shared" si="1"/>
        <v>0</v>
      </c>
      <c r="AM21" s="54">
        <f t="shared" si="1"/>
        <v>0</v>
      </c>
      <c r="AN21" s="21"/>
    </row>
    <row r="22" spans="1:40" ht="16.5" customHeight="1" x14ac:dyDescent="0.2">
      <c r="A22" s="43">
        <v>16</v>
      </c>
      <c r="B22" s="44">
        <f>VLOOKUP(A22,YearToDate!$A$8:$B$39,2,0)</f>
        <v>0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54">
        <f t="shared" si="2"/>
        <v>0</v>
      </c>
      <c r="AI22" s="54">
        <f t="shared" si="1"/>
        <v>0</v>
      </c>
      <c r="AJ22" s="54">
        <f t="shared" si="1"/>
        <v>0</v>
      </c>
      <c r="AK22" s="54">
        <f t="shared" si="1"/>
        <v>0</v>
      </c>
      <c r="AL22" s="54">
        <f t="shared" si="1"/>
        <v>0</v>
      </c>
      <c r="AM22" s="54">
        <f t="shared" si="1"/>
        <v>0</v>
      </c>
      <c r="AN22" s="21"/>
    </row>
    <row r="23" spans="1:40" ht="16.5" customHeight="1" x14ac:dyDescent="0.2">
      <c r="A23" s="43">
        <v>17</v>
      </c>
      <c r="B23" s="44">
        <f>VLOOKUP(A23,YearToDate!$A$8:$B$39,2,0)</f>
        <v>0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54">
        <f t="shared" si="2"/>
        <v>0</v>
      </c>
      <c r="AI23" s="54">
        <f t="shared" si="2"/>
        <v>0</v>
      </c>
      <c r="AJ23" s="54">
        <f t="shared" si="2"/>
        <v>0</v>
      </c>
      <c r="AK23" s="54">
        <f t="shared" si="2"/>
        <v>0</v>
      </c>
      <c r="AL23" s="54">
        <f t="shared" si="2"/>
        <v>0</v>
      </c>
      <c r="AM23" s="54">
        <f t="shared" si="2"/>
        <v>0</v>
      </c>
      <c r="AN23" s="21"/>
    </row>
    <row r="24" spans="1:40" ht="16.5" customHeight="1" x14ac:dyDescent="0.2">
      <c r="A24" s="43">
        <v>18</v>
      </c>
      <c r="B24" s="44">
        <f>VLOOKUP(A24,YearToDate!$A$8:$B$39,2,0)</f>
        <v>0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54">
        <f t="shared" si="2"/>
        <v>0</v>
      </c>
      <c r="AI24" s="54">
        <f t="shared" si="2"/>
        <v>0</v>
      </c>
      <c r="AJ24" s="54">
        <f t="shared" si="2"/>
        <v>0</v>
      </c>
      <c r="AK24" s="54">
        <f t="shared" si="2"/>
        <v>0</v>
      </c>
      <c r="AL24" s="54">
        <f t="shared" si="2"/>
        <v>0</v>
      </c>
      <c r="AM24" s="54">
        <f t="shared" si="2"/>
        <v>0</v>
      </c>
      <c r="AN24" s="21"/>
    </row>
    <row r="25" spans="1:40" ht="16.5" customHeight="1" x14ac:dyDescent="0.2">
      <c r="A25" s="43">
        <v>19</v>
      </c>
      <c r="B25" s="44">
        <f>VLOOKUP(A25,YearToDate!$A$8:$B$39,2,0)</f>
        <v>0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54">
        <f t="shared" si="2"/>
        <v>0</v>
      </c>
      <c r="AI25" s="54">
        <f t="shared" si="2"/>
        <v>0</v>
      </c>
      <c r="AJ25" s="54">
        <f t="shared" si="2"/>
        <v>0</v>
      </c>
      <c r="AK25" s="54">
        <f t="shared" si="2"/>
        <v>0</v>
      </c>
      <c r="AL25" s="54">
        <f t="shared" si="2"/>
        <v>0</v>
      </c>
      <c r="AM25" s="54">
        <f t="shared" si="2"/>
        <v>0</v>
      </c>
      <c r="AN25" s="21"/>
    </row>
    <row r="26" spans="1:40" ht="16.5" customHeight="1" x14ac:dyDescent="0.2">
      <c r="A26" s="43">
        <v>20</v>
      </c>
      <c r="B26" s="44">
        <f>VLOOKUP(A26,YearToDate!$A$8:$B$39,2,0)</f>
        <v>0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54">
        <f t="shared" si="2"/>
        <v>0</v>
      </c>
      <c r="AI26" s="54">
        <f t="shared" si="2"/>
        <v>0</v>
      </c>
      <c r="AJ26" s="54">
        <f t="shared" si="2"/>
        <v>0</v>
      </c>
      <c r="AK26" s="54">
        <f t="shared" si="2"/>
        <v>0</v>
      </c>
      <c r="AL26" s="54">
        <f t="shared" si="2"/>
        <v>0</v>
      </c>
      <c r="AM26" s="54">
        <f t="shared" si="2"/>
        <v>0</v>
      </c>
      <c r="AN26" s="21"/>
    </row>
    <row r="27" spans="1:40" ht="16.5" customHeight="1" x14ac:dyDescent="0.2">
      <c r="A27" s="43">
        <v>21</v>
      </c>
      <c r="B27" s="44">
        <f>VLOOKUP(A27,YearToDate!$A$8:$B$39,2,0)</f>
        <v>0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54">
        <f t="shared" si="2"/>
        <v>0</v>
      </c>
      <c r="AI27" s="54">
        <f t="shared" si="2"/>
        <v>0</v>
      </c>
      <c r="AJ27" s="54">
        <f t="shared" si="2"/>
        <v>0</v>
      </c>
      <c r="AK27" s="54">
        <f t="shared" si="2"/>
        <v>0</v>
      </c>
      <c r="AL27" s="54">
        <f t="shared" si="2"/>
        <v>0</v>
      </c>
      <c r="AM27" s="54">
        <f t="shared" si="2"/>
        <v>0</v>
      </c>
      <c r="AN27" s="21"/>
    </row>
    <row r="28" spans="1:40" ht="16.5" customHeight="1" x14ac:dyDescent="0.2">
      <c r="A28" s="43">
        <v>22</v>
      </c>
      <c r="B28" s="44">
        <f>VLOOKUP(A28,YearToDate!$A$8:$B$39,2,0)</f>
        <v>0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54">
        <f t="shared" si="2"/>
        <v>0</v>
      </c>
      <c r="AI28" s="54">
        <f t="shared" si="2"/>
        <v>0</v>
      </c>
      <c r="AJ28" s="54">
        <f t="shared" si="2"/>
        <v>0</v>
      </c>
      <c r="AK28" s="54">
        <f t="shared" si="2"/>
        <v>0</v>
      </c>
      <c r="AL28" s="54">
        <f t="shared" si="2"/>
        <v>0</v>
      </c>
      <c r="AM28" s="54">
        <f t="shared" si="2"/>
        <v>0</v>
      </c>
      <c r="AN28" s="21"/>
    </row>
    <row r="29" spans="1:40" ht="16.5" customHeight="1" x14ac:dyDescent="0.2">
      <c r="A29" s="43">
        <v>23</v>
      </c>
      <c r="B29" s="44">
        <f>VLOOKUP(A29,YearToDate!$A$8:$B$39,2,0)</f>
        <v>0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54">
        <f t="shared" si="2"/>
        <v>0</v>
      </c>
      <c r="AI29" s="54">
        <f t="shared" si="2"/>
        <v>0</v>
      </c>
      <c r="AJ29" s="54">
        <f t="shared" si="2"/>
        <v>0</v>
      </c>
      <c r="AK29" s="54">
        <f t="shared" si="2"/>
        <v>0</v>
      </c>
      <c r="AL29" s="54">
        <f t="shared" si="2"/>
        <v>0</v>
      </c>
      <c r="AM29" s="54">
        <f t="shared" si="2"/>
        <v>0</v>
      </c>
      <c r="AN29" s="21"/>
    </row>
    <row r="30" spans="1:40" ht="16.5" customHeight="1" x14ac:dyDescent="0.2">
      <c r="A30" s="43">
        <v>24</v>
      </c>
      <c r="B30" s="44">
        <f>VLOOKUP(A30,YearToDate!$A$8:$B$39,2,0)</f>
        <v>0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54">
        <f t="shared" si="2"/>
        <v>0</v>
      </c>
      <c r="AI30" s="54">
        <f t="shared" si="2"/>
        <v>0</v>
      </c>
      <c r="AJ30" s="54">
        <f t="shared" si="2"/>
        <v>0</v>
      </c>
      <c r="AK30" s="54">
        <f t="shared" si="2"/>
        <v>0</v>
      </c>
      <c r="AL30" s="54">
        <f t="shared" si="2"/>
        <v>0</v>
      </c>
      <c r="AM30" s="54">
        <f t="shared" si="2"/>
        <v>0</v>
      </c>
      <c r="AN30" s="21"/>
    </row>
    <row r="31" spans="1:40" ht="16.5" customHeight="1" x14ac:dyDescent="0.2">
      <c r="A31" s="43">
        <v>25</v>
      </c>
      <c r="B31" s="44">
        <f>VLOOKUP(A31,YearToDate!$A$8:$B$39,2,0)</f>
        <v>0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54">
        <f t="shared" si="2"/>
        <v>0</v>
      </c>
      <c r="AI31" s="54">
        <f t="shared" si="2"/>
        <v>0</v>
      </c>
      <c r="AJ31" s="54">
        <f t="shared" si="2"/>
        <v>0</v>
      </c>
      <c r="AK31" s="54">
        <f t="shared" si="2"/>
        <v>0</v>
      </c>
      <c r="AL31" s="54">
        <f t="shared" si="2"/>
        <v>0</v>
      </c>
      <c r="AM31" s="54">
        <f t="shared" si="2"/>
        <v>0</v>
      </c>
      <c r="AN31" s="21"/>
    </row>
    <row r="32" spans="1:40" ht="16.5" customHeight="1" x14ac:dyDescent="0.2">
      <c r="A32" s="43">
        <v>26</v>
      </c>
      <c r="B32" s="44">
        <f>VLOOKUP(A32,YearToDate!$A$8:$B$39,2,0)</f>
        <v>0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54">
        <f t="shared" si="2"/>
        <v>0</v>
      </c>
      <c r="AI32" s="54">
        <f t="shared" si="2"/>
        <v>0</v>
      </c>
      <c r="AJ32" s="54">
        <f t="shared" si="2"/>
        <v>0</v>
      </c>
      <c r="AK32" s="54">
        <f t="shared" si="2"/>
        <v>0</v>
      </c>
      <c r="AL32" s="54">
        <f t="shared" si="2"/>
        <v>0</v>
      </c>
      <c r="AM32" s="54">
        <f t="shared" si="2"/>
        <v>0</v>
      </c>
      <c r="AN32" s="21"/>
    </row>
    <row r="33" spans="1:40" ht="16.5" customHeight="1" x14ac:dyDescent="0.2">
      <c r="A33" s="43">
        <v>27</v>
      </c>
      <c r="B33" s="44">
        <f>VLOOKUP(A33,YearToDate!$A$8:$B$39,2,0)</f>
        <v>0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54">
        <f t="shared" si="2"/>
        <v>0</v>
      </c>
      <c r="AI33" s="54">
        <f t="shared" si="2"/>
        <v>0</v>
      </c>
      <c r="AJ33" s="54">
        <f t="shared" si="2"/>
        <v>0</v>
      </c>
      <c r="AK33" s="54">
        <f t="shared" si="2"/>
        <v>0</v>
      </c>
      <c r="AL33" s="54">
        <f t="shared" si="2"/>
        <v>0</v>
      </c>
      <c r="AM33" s="54">
        <f t="shared" si="2"/>
        <v>0</v>
      </c>
      <c r="AN33" s="21"/>
    </row>
    <row r="34" spans="1:40" ht="16.5" customHeight="1" x14ac:dyDescent="0.2">
      <c r="A34" s="43">
        <v>28</v>
      </c>
      <c r="B34" s="44">
        <f>VLOOKUP(A34,YearToDate!$A$8:$B$39,2,0)</f>
        <v>0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54">
        <f t="shared" si="2"/>
        <v>0</v>
      </c>
      <c r="AI34" s="54">
        <f t="shared" si="2"/>
        <v>0</v>
      </c>
      <c r="AJ34" s="54">
        <f t="shared" si="2"/>
        <v>0</v>
      </c>
      <c r="AK34" s="54">
        <f t="shared" si="2"/>
        <v>0</v>
      </c>
      <c r="AL34" s="54">
        <f t="shared" si="2"/>
        <v>0</v>
      </c>
      <c r="AM34" s="54">
        <f t="shared" si="2"/>
        <v>0</v>
      </c>
      <c r="AN34" s="21"/>
    </row>
    <row r="35" spans="1:40" ht="16.5" customHeight="1" x14ac:dyDescent="0.2">
      <c r="A35" s="43">
        <v>29</v>
      </c>
      <c r="B35" s="44">
        <f>VLOOKUP(A35,YearToDate!$A$8:$B$39,2,0)</f>
        <v>0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54">
        <f t="shared" si="2"/>
        <v>0</v>
      </c>
      <c r="AI35" s="54">
        <f t="shared" si="2"/>
        <v>0</v>
      </c>
      <c r="AJ35" s="54">
        <f t="shared" si="2"/>
        <v>0</v>
      </c>
      <c r="AK35" s="54">
        <f t="shared" si="2"/>
        <v>0</v>
      </c>
      <c r="AL35" s="54">
        <f t="shared" si="2"/>
        <v>0</v>
      </c>
      <c r="AM35" s="54">
        <f t="shared" si="2"/>
        <v>0</v>
      </c>
      <c r="AN35" s="21"/>
    </row>
    <row r="36" spans="1:40" ht="16.5" customHeight="1" x14ac:dyDescent="0.2">
      <c r="A36" s="43">
        <v>30</v>
      </c>
      <c r="B36" s="44">
        <f>VLOOKUP(A36,YearToDate!$A$8:$B$39,2,0)</f>
        <v>0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54">
        <f t="shared" si="2"/>
        <v>0</v>
      </c>
      <c r="AI36" s="54">
        <f t="shared" si="2"/>
        <v>0</v>
      </c>
      <c r="AJ36" s="54">
        <f t="shared" si="2"/>
        <v>0</v>
      </c>
      <c r="AK36" s="54">
        <f t="shared" si="2"/>
        <v>0</v>
      </c>
      <c r="AL36" s="54">
        <f t="shared" si="2"/>
        <v>0</v>
      </c>
      <c r="AM36" s="54">
        <f t="shared" si="2"/>
        <v>0</v>
      </c>
      <c r="AN36" s="21"/>
    </row>
    <row r="37" spans="1:40" s="31" customFormat="1" ht="16.5" customHeight="1" x14ac:dyDescent="0.2">
      <c r="A37" s="35"/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55"/>
      <c r="AI37" s="55"/>
      <c r="AJ37" s="55"/>
      <c r="AK37" s="55"/>
      <c r="AL37" s="55"/>
      <c r="AM37" s="55"/>
      <c r="AN37" s="38"/>
    </row>
    <row r="38" spans="1:40" ht="16.5" customHeight="1" x14ac:dyDescent="0.2">
      <c r="A38" s="32" t="str">
        <f>HYPERLINK("https://www.vertex42.com/templates/employee-leave-tracker.html","https://www.vertex42.com/templates/employee-leave-tracker.html")</f>
        <v>https://www.vertex42.com/templates/employee-leave-tracker.html</v>
      </c>
      <c r="B38" s="39"/>
      <c r="C38" s="21"/>
      <c r="D38" s="21"/>
      <c r="E38" s="21"/>
      <c r="F38" s="21"/>
      <c r="G38" s="21"/>
      <c r="H38" s="21"/>
      <c r="I38" s="21"/>
      <c r="J38" s="21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21"/>
      <c r="Z38" s="21"/>
      <c r="AA38" s="21"/>
      <c r="AB38" s="21"/>
      <c r="AC38" s="21"/>
      <c r="AD38" s="21"/>
      <c r="AE38" s="21"/>
      <c r="AF38" s="21"/>
      <c r="AG38" s="41" t="s">
        <v>3</v>
      </c>
      <c r="AH38" s="56">
        <f t="shared" ref="AH38:AM38" si="3">SUM(AH7:AH37)</f>
        <v>0</v>
      </c>
      <c r="AI38" s="56">
        <f t="shared" si="3"/>
        <v>0</v>
      </c>
      <c r="AJ38" s="56">
        <f t="shared" si="3"/>
        <v>0</v>
      </c>
      <c r="AK38" s="56">
        <f t="shared" si="3"/>
        <v>0</v>
      </c>
      <c r="AL38" s="56">
        <f t="shared" si="3"/>
        <v>0</v>
      </c>
      <c r="AM38" s="56">
        <f t="shared" si="3"/>
        <v>0</v>
      </c>
      <c r="AN38" s="21"/>
    </row>
    <row r="39" spans="1:40" x14ac:dyDescent="0.2">
      <c r="A39" s="78"/>
      <c r="B39" s="7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1:40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</sheetData>
  <mergeCells count="3">
    <mergeCell ref="A39:B39"/>
    <mergeCell ref="C4:AG4"/>
    <mergeCell ref="AH4:AM4"/>
  </mergeCells>
  <conditionalFormatting sqref="C6:AG6">
    <cfRule type="expression" dxfId="39" priority="2" stopIfTrue="1">
      <formula>OR(WEEKDAY(C$6,1)=1,WEEKDAY(C$6,1)=7)</formula>
    </cfRule>
    <cfRule type="cellIs" dxfId="38" priority="3" stopIfTrue="1" operator="equal">
      <formula>""</formula>
    </cfRule>
  </conditionalFormatting>
  <conditionalFormatting sqref="C7:AG36">
    <cfRule type="expression" dxfId="37" priority="4" stopIfTrue="1">
      <formula>OR(WEEKDAY(C$6)=1,WEEKDAY(C$6)=7)</formula>
    </cfRule>
    <cfRule type="expression" dxfId="36" priority="5" stopIfTrue="1">
      <formula>C$6=""</formula>
    </cfRule>
  </conditionalFormatting>
  <dataValidations count="1">
    <dataValidation type="list" allowBlank="1" sqref="C7:AG36" xr:uid="{04024650-60BA-47D4-BB73-1C707FC781E7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N40"/>
  <sheetViews>
    <sheetView showGridLines="0" workbookViewId="0"/>
  </sheetViews>
  <sheetFormatPr defaultColWidth="9.140625" defaultRowHeight="12.75" x14ac:dyDescent="0.2"/>
  <cols>
    <col min="1" max="1" width="5.42578125" style="20" customWidth="1"/>
    <col min="2" max="2" width="18.7109375" style="20" customWidth="1"/>
    <col min="3" max="33" width="3.28515625" style="20" customWidth="1"/>
    <col min="34" max="39" width="4.28515625" style="20" customWidth="1"/>
    <col min="40" max="16384" width="9.140625" style="20"/>
  </cols>
  <sheetData>
    <row r="1" spans="1:40" ht="26.25" customHeight="1" x14ac:dyDescent="0.2">
      <c r="A1" s="19" t="str">
        <f>"April "&amp;YearToDate!$B$3</f>
        <v>April 2021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29" t="s">
        <v>16</v>
      </c>
    </row>
    <row r="2" spans="1:40" x14ac:dyDescent="0.2">
      <c r="AM2" s="30" t="s">
        <v>34</v>
      </c>
    </row>
    <row r="3" spans="1:40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1:40" ht="21.95" customHeight="1" x14ac:dyDescent="0.2">
      <c r="A4" s="69" t="s">
        <v>21</v>
      </c>
      <c r="B4" s="70"/>
      <c r="C4" s="79" t="str">
        <f>YearToDate!$A$5</f>
        <v>V = Vacation,  S = Sick, P = Personal, D = Disability, O = Other Paid, U = Unpaid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6" t="s">
        <v>0</v>
      </c>
      <c r="AI4" s="76"/>
      <c r="AJ4" s="76"/>
      <c r="AK4" s="76"/>
      <c r="AL4" s="76"/>
      <c r="AM4" s="76"/>
      <c r="AN4" s="21"/>
    </row>
    <row r="5" spans="1:40" ht="16.5" customHeight="1" x14ac:dyDescent="0.2">
      <c r="A5" s="67"/>
      <c r="B5" s="68"/>
      <c r="C5" s="33" t="str">
        <f>IF(C6="","",INDEX({"Su";"M";"Tu";"W";"Th";"F";"Sa"},WEEKDAY(C6,1)))</f>
        <v>Th</v>
      </c>
      <c r="D5" s="33" t="str">
        <f>IF(D6="","",INDEX({"Su";"M";"Tu";"W";"Th";"F";"Sa"},WEEKDAY(D6,1)))</f>
        <v>F</v>
      </c>
      <c r="E5" s="33" t="str">
        <f>IF(E6="","",INDEX({"Su";"M";"Tu";"W";"Th";"F";"Sa"},WEEKDAY(E6,1)))</f>
        <v>Sa</v>
      </c>
      <c r="F5" s="33" t="str">
        <f>IF(F6="","",INDEX({"Su";"M";"Tu";"W";"Th";"F";"Sa"},WEEKDAY(F6,1)))</f>
        <v>Su</v>
      </c>
      <c r="G5" s="33" t="str">
        <f>IF(G6="","",INDEX({"Su";"M";"Tu";"W";"Th";"F";"Sa"},WEEKDAY(G6,1)))</f>
        <v>M</v>
      </c>
      <c r="H5" s="33" t="str">
        <f>IF(H6="","",INDEX({"Su";"M";"Tu";"W";"Th";"F";"Sa"},WEEKDAY(H6,1)))</f>
        <v>Tu</v>
      </c>
      <c r="I5" s="33" t="str">
        <f>IF(I6="","",INDEX({"Su";"M";"Tu";"W";"Th";"F";"Sa"},WEEKDAY(I6,1)))</f>
        <v>W</v>
      </c>
      <c r="J5" s="33" t="str">
        <f>IF(J6="","",INDEX({"Su";"M";"Tu";"W";"Th";"F";"Sa"},WEEKDAY(J6,1)))</f>
        <v>Th</v>
      </c>
      <c r="K5" s="33" t="str">
        <f>IF(K6="","",INDEX({"Su";"M";"Tu";"W";"Th";"F";"Sa"},WEEKDAY(K6,1)))</f>
        <v>F</v>
      </c>
      <c r="L5" s="33" t="str">
        <f>IF(L6="","",INDEX({"Su";"M";"Tu";"W";"Th";"F";"Sa"},WEEKDAY(L6,1)))</f>
        <v>Sa</v>
      </c>
      <c r="M5" s="33" t="str">
        <f>IF(M6="","",INDEX({"Su";"M";"Tu";"W";"Th";"F";"Sa"},WEEKDAY(M6,1)))</f>
        <v>Su</v>
      </c>
      <c r="N5" s="33" t="str">
        <f>IF(N6="","",INDEX({"Su";"M";"Tu";"W";"Th";"F";"Sa"},WEEKDAY(N6,1)))</f>
        <v>M</v>
      </c>
      <c r="O5" s="33" t="str">
        <f>IF(O6="","",INDEX({"Su";"M";"Tu";"W";"Th";"F";"Sa"},WEEKDAY(O6,1)))</f>
        <v>Tu</v>
      </c>
      <c r="P5" s="33" t="str">
        <f>IF(P6="","",INDEX({"Su";"M";"Tu";"W";"Th";"F";"Sa"},WEEKDAY(P6,1)))</f>
        <v>W</v>
      </c>
      <c r="Q5" s="33" t="str">
        <f>IF(Q6="","",INDEX({"Su";"M";"Tu";"W";"Th";"F";"Sa"},WEEKDAY(Q6,1)))</f>
        <v>Th</v>
      </c>
      <c r="R5" s="33" t="str">
        <f>IF(R6="","",INDEX({"Su";"M";"Tu";"W";"Th";"F";"Sa"},WEEKDAY(R6,1)))</f>
        <v>F</v>
      </c>
      <c r="S5" s="33" t="str">
        <f>IF(S6="","",INDEX({"Su";"M";"Tu";"W";"Th";"F";"Sa"},WEEKDAY(S6,1)))</f>
        <v>Sa</v>
      </c>
      <c r="T5" s="33" t="str">
        <f>IF(T6="","",INDEX({"Su";"M";"Tu";"W";"Th";"F";"Sa"},WEEKDAY(T6,1)))</f>
        <v>Su</v>
      </c>
      <c r="U5" s="33" t="str">
        <f>IF(U6="","",INDEX({"Su";"M";"Tu";"W";"Th";"F";"Sa"},WEEKDAY(U6,1)))</f>
        <v>M</v>
      </c>
      <c r="V5" s="33" t="str">
        <f>IF(V6="","",INDEX({"Su";"M";"Tu";"W";"Th";"F";"Sa"},WEEKDAY(V6,1)))</f>
        <v>Tu</v>
      </c>
      <c r="W5" s="33" t="str">
        <f>IF(W6="","",INDEX({"Su";"M";"Tu";"W";"Th";"F";"Sa"},WEEKDAY(W6,1)))</f>
        <v>W</v>
      </c>
      <c r="X5" s="33" t="str">
        <f>IF(X6="","",INDEX({"Su";"M";"Tu";"W";"Th";"F";"Sa"},WEEKDAY(X6,1)))</f>
        <v>Th</v>
      </c>
      <c r="Y5" s="33" t="str">
        <f>IF(Y6="","",INDEX({"Su";"M";"Tu";"W";"Th";"F";"Sa"},WEEKDAY(Y6,1)))</f>
        <v>F</v>
      </c>
      <c r="Z5" s="33" t="str">
        <f>IF(Z6="","",INDEX({"Su";"M";"Tu";"W";"Th";"F";"Sa"},WEEKDAY(Z6,1)))</f>
        <v>Sa</v>
      </c>
      <c r="AA5" s="33" t="str">
        <f>IF(AA6="","",INDEX({"Su";"M";"Tu";"W";"Th";"F";"Sa"},WEEKDAY(AA6,1)))</f>
        <v>Su</v>
      </c>
      <c r="AB5" s="33" t="str">
        <f>IF(AB6="","",INDEX({"Su";"M";"Tu";"W";"Th";"F";"Sa"},WEEKDAY(AB6,1)))</f>
        <v>M</v>
      </c>
      <c r="AC5" s="33" t="str">
        <f>IF(AC6="","",INDEX({"Su";"M";"Tu";"W";"Th";"F";"Sa"},WEEKDAY(AC6,1)))</f>
        <v>Tu</v>
      </c>
      <c r="AD5" s="33" t="str">
        <f>IF(AD6="","",INDEX({"Su";"M";"Tu";"W";"Th";"F";"Sa"},WEEKDAY(AD6,1)))</f>
        <v>W</v>
      </c>
      <c r="AE5" s="33" t="str">
        <f>IF(AE6="","",INDEX({"Su";"M";"Tu";"W";"Th";"F";"Sa"},WEEKDAY(AE6,1)))</f>
        <v>Th</v>
      </c>
      <c r="AF5" s="33" t="str">
        <f>IF(AF6="","",INDEX({"Su";"M";"Tu";"W";"Th";"F";"Sa"},WEEKDAY(AF6,1)))</f>
        <v>F</v>
      </c>
      <c r="AG5" s="33" t="str">
        <f>IF(AG6="","",INDEX({"Su";"M";"Tu";"W";"Th";"F";"Sa"},WEEKDAY(AG6,1)))</f>
        <v/>
      </c>
      <c r="AH5" s="71"/>
      <c r="AI5" s="71"/>
      <c r="AJ5" s="71"/>
      <c r="AK5" s="71"/>
      <c r="AL5" s="71"/>
      <c r="AM5" s="71"/>
      <c r="AN5" s="21"/>
    </row>
    <row r="6" spans="1:40" ht="16.5" customHeight="1" x14ac:dyDescent="0.2">
      <c r="A6" s="52" t="s">
        <v>7</v>
      </c>
      <c r="B6" s="42" t="s">
        <v>8</v>
      </c>
      <c r="C6" s="49">
        <f>DATE(YearToDate!$B$3,4,1)</f>
        <v>44287</v>
      </c>
      <c r="D6" s="49">
        <f>C6+1</f>
        <v>44288</v>
      </c>
      <c r="E6" s="49">
        <f t="shared" ref="E6:AD6" si="0">D6+1</f>
        <v>44289</v>
      </c>
      <c r="F6" s="49">
        <f t="shared" si="0"/>
        <v>44290</v>
      </c>
      <c r="G6" s="49">
        <f>F6+1</f>
        <v>44291</v>
      </c>
      <c r="H6" s="49">
        <f t="shared" si="0"/>
        <v>44292</v>
      </c>
      <c r="I6" s="49">
        <f t="shared" si="0"/>
        <v>44293</v>
      </c>
      <c r="J6" s="49">
        <f t="shared" si="0"/>
        <v>44294</v>
      </c>
      <c r="K6" s="49">
        <f t="shared" si="0"/>
        <v>44295</v>
      </c>
      <c r="L6" s="49">
        <f t="shared" si="0"/>
        <v>44296</v>
      </c>
      <c r="M6" s="49">
        <f t="shared" si="0"/>
        <v>44297</v>
      </c>
      <c r="N6" s="49">
        <f t="shared" si="0"/>
        <v>44298</v>
      </c>
      <c r="O6" s="49">
        <f t="shared" si="0"/>
        <v>44299</v>
      </c>
      <c r="P6" s="49">
        <f t="shared" si="0"/>
        <v>44300</v>
      </c>
      <c r="Q6" s="49">
        <f t="shared" si="0"/>
        <v>44301</v>
      </c>
      <c r="R6" s="49">
        <f t="shared" si="0"/>
        <v>44302</v>
      </c>
      <c r="S6" s="49">
        <f t="shared" si="0"/>
        <v>44303</v>
      </c>
      <c r="T6" s="49">
        <f t="shared" si="0"/>
        <v>44304</v>
      </c>
      <c r="U6" s="49">
        <f t="shared" si="0"/>
        <v>44305</v>
      </c>
      <c r="V6" s="49">
        <f t="shared" si="0"/>
        <v>44306</v>
      </c>
      <c r="W6" s="49">
        <f t="shared" si="0"/>
        <v>44307</v>
      </c>
      <c r="X6" s="49">
        <f t="shared" si="0"/>
        <v>44308</v>
      </c>
      <c r="Y6" s="49">
        <f t="shared" si="0"/>
        <v>44309</v>
      </c>
      <c r="Z6" s="49">
        <f t="shared" si="0"/>
        <v>44310</v>
      </c>
      <c r="AA6" s="49">
        <f t="shared" si="0"/>
        <v>44311</v>
      </c>
      <c r="AB6" s="49">
        <f t="shared" si="0"/>
        <v>44312</v>
      </c>
      <c r="AC6" s="49">
        <f t="shared" si="0"/>
        <v>44313</v>
      </c>
      <c r="AD6" s="49">
        <f t="shared" si="0"/>
        <v>44314</v>
      </c>
      <c r="AE6" s="49">
        <f>IF(MONTH($AD6+1)&gt;MONTH($C$6),"",$AD6+1)</f>
        <v>44315</v>
      </c>
      <c r="AF6" s="49">
        <f>IF(MONTH($AD6+2)&gt;MONTH($C$6),"",$AD6+2)</f>
        <v>44316</v>
      </c>
      <c r="AG6" s="49" t="str">
        <f>IF(MONTH($AD6+3)&gt;MONTH($C$6),"",$AD6+3)</f>
        <v/>
      </c>
      <c r="AH6" s="34" t="str">
        <f>YearToDate!C8</f>
        <v>V</v>
      </c>
      <c r="AI6" s="34" t="str">
        <f>YearToDate!D8</f>
        <v>S</v>
      </c>
      <c r="AJ6" s="34" t="str">
        <f>YearToDate!E8</f>
        <v>P</v>
      </c>
      <c r="AK6" s="34" t="str">
        <f>YearToDate!F8</f>
        <v>D</v>
      </c>
      <c r="AL6" s="34" t="str">
        <f>YearToDate!G8</f>
        <v>O</v>
      </c>
      <c r="AM6" s="34" t="str">
        <f>YearToDate!H8</f>
        <v>U</v>
      </c>
      <c r="AN6" s="21"/>
    </row>
    <row r="7" spans="1:40" ht="16.5" customHeight="1" x14ac:dyDescent="0.2">
      <c r="A7" s="43">
        <v>1</v>
      </c>
      <c r="B7" s="44" t="str">
        <f>VLOOKUP(A7,YearToDate!$A$8:$B$39,2,0)</f>
        <v>Name 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54">
        <f>COUNTIF($C7:$AG7,AH$6)+0.5*COUNTIF($C7:$AG7,AH$6&amp;"H")+0.5*COUNTIF($C7:$AG7,"H"&amp;AH$6)</f>
        <v>0</v>
      </c>
      <c r="AI7" s="54">
        <f t="shared" ref="AI7:AM22" si="1">COUNTIF($C7:$AG7,AI$6)+0.5*COUNTIF($C7:$AG7,AI$6&amp;"H")+0.5*COUNTIF($C7:$AG7,"H"&amp;AI$6)</f>
        <v>0</v>
      </c>
      <c r="AJ7" s="54">
        <f t="shared" si="1"/>
        <v>0</v>
      </c>
      <c r="AK7" s="54">
        <f t="shared" si="1"/>
        <v>0</v>
      </c>
      <c r="AL7" s="54">
        <f t="shared" si="1"/>
        <v>0</v>
      </c>
      <c r="AM7" s="54">
        <f t="shared" si="1"/>
        <v>0</v>
      </c>
      <c r="AN7" s="21"/>
    </row>
    <row r="8" spans="1:40" ht="16.5" customHeight="1" x14ac:dyDescent="0.2">
      <c r="A8" s="43">
        <v>2</v>
      </c>
      <c r="B8" s="44" t="str">
        <f>VLOOKUP(A8,YearToDate!$A$8:$B$39,2,0)</f>
        <v>Name 2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54">
        <f t="shared" ref="AH8:AM36" si="2">COUNTIF($C8:$AG8,AH$6)+0.5*COUNTIF($C8:$AG8,AH$6&amp;"H")+0.5*COUNTIF($C8:$AG8,"H"&amp;AH$6)</f>
        <v>0</v>
      </c>
      <c r="AI8" s="54">
        <f t="shared" si="1"/>
        <v>0</v>
      </c>
      <c r="AJ8" s="54">
        <f t="shared" si="1"/>
        <v>0</v>
      </c>
      <c r="AK8" s="54">
        <f t="shared" si="1"/>
        <v>0</v>
      </c>
      <c r="AL8" s="54">
        <f t="shared" si="1"/>
        <v>0</v>
      </c>
      <c r="AM8" s="54">
        <f t="shared" si="1"/>
        <v>0</v>
      </c>
      <c r="AN8" s="21"/>
    </row>
    <row r="9" spans="1:40" ht="16.5" customHeight="1" x14ac:dyDescent="0.2">
      <c r="A9" s="43">
        <v>3</v>
      </c>
      <c r="B9" s="44" t="str">
        <f>VLOOKUP(A9,YearToDate!$A$8:$B$39,2,0)</f>
        <v>Name 3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54">
        <f t="shared" si="2"/>
        <v>0</v>
      </c>
      <c r="AI9" s="54">
        <f t="shared" si="1"/>
        <v>0</v>
      </c>
      <c r="AJ9" s="54">
        <f t="shared" si="1"/>
        <v>0</v>
      </c>
      <c r="AK9" s="54">
        <f t="shared" si="1"/>
        <v>0</v>
      </c>
      <c r="AL9" s="54">
        <f t="shared" si="1"/>
        <v>0</v>
      </c>
      <c r="AM9" s="54">
        <f t="shared" si="1"/>
        <v>0</v>
      </c>
      <c r="AN9" s="21"/>
    </row>
    <row r="10" spans="1:40" ht="16.5" customHeight="1" x14ac:dyDescent="0.2">
      <c r="A10" s="43">
        <v>4</v>
      </c>
      <c r="B10" s="44" t="str">
        <f>VLOOKUP(A10,YearToDate!$A$8:$B$39,2,0)</f>
        <v>Name 4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54">
        <f t="shared" si="2"/>
        <v>0</v>
      </c>
      <c r="AI10" s="54">
        <f t="shared" si="1"/>
        <v>0</v>
      </c>
      <c r="AJ10" s="54">
        <f t="shared" si="1"/>
        <v>0</v>
      </c>
      <c r="AK10" s="54">
        <f t="shared" si="1"/>
        <v>0</v>
      </c>
      <c r="AL10" s="54">
        <f t="shared" si="1"/>
        <v>0</v>
      </c>
      <c r="AM10" s="54">
        <f t="shared" si="1"/>
        <v>0</v>
      </c>
      <c r="AN10" s="21"/>
    </row>
    <row r="11" spans="1:40" ht="16.5" customHeight="1" x14ac:dyDescent="0.2">
      <c r="A11" s="43">
        <v>5</v>
      </c>
      <c r="B11" s="44" t="str">
        <f>VLOOKUP(A11,YearToDate!$A$8:$B$39,2,0)</f>
        <v>Name 5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54">
        <f t="shared" si="2"/>
        <v>0</v>
      </c>
      <c r="AI11" s="54">
        <f t="shared" si="1"/>
        <v>0</v>
      </c>
      <c r="AJ11" s="54">
        <f t="shared" si="1"/>
        <v>0</v>
      </c>
      <c r="AK11" s="54">
        <f t="shared" si="1"/>
        <v>0</v>
      </c>
      <c r="AL11" s="54">
        <f t="shared" si="1"/>
        <v>0</v>
      </c>
      <c r="AM11" s="54">
        <f t="shared" si="1"/>
        <v>0</v>
      </c>
      <c r="AN11" s="21"/>
    </row>
    <row r="12" spans="1:40" ht="16.5" customHeight="1" x14ac:dyDescent="0.2">
      <c r="A12" s="43">
        <v>6</v>
      </c>
      <c r="B12" s="44">
        <f>VLOOKUP(A12,YearToDate!$A$8:$B$39,2,0)</f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54">
        <f t="shared" si="2"/>
        <v>0</v>
      </c>
      <c r="AI12" s="54">
        <f t="shared" si="1"/>
        <v>0</v>
      </c>
      <c r="AJ12" s="54">
        <f t="shared" si="1"/>
        <v>0</v>
      </c>
      <c r="AK12" s="54">
        <f t="shared" si="1"/>
        <v>0</v>
      </c>
      <c r="AL12" s="54">
        <f t="shared" si="1"/>
        <v>0</v>
      </c>
      <c r="AM12" s="54">
        <f t="shared" si="1"/>
        <v>0</v>
      </c>
      <c r="AN12" s="21"/>
    </row>
    <row r="13" spans="1:40" ht="16.5" customHeight="1" x14ac:dyDescent="0.2">
      <c r="A13" s="43">
        <v>7</v>
      </c>
      <c r="B13" s="44">
        <f>VLOOKUP(A13,YearToDate!$A$8:$B$39,2,0)</f>
        <v>0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54">
        <f t="shared" si="2"/>
        <v>0</v>
      </c>
      <c r="AI13" s="54">
        <f t="shared" si="1"/>
        <v>0</v>
      </c>
      <c r="AJ13" s="54">
        <f t="shared" si="1"/>
        <v>0</v>
      </c>
      <c r="AK13" s="54">
        <f t="shared" si="1"/>
        <v>0</v>
      </c>
      <c r="AL13" s="54">
        <f t="shared" si="1"/>
        <v>0</v>
      </c>
      <c r="AM13" s="54">
        <f t="shared" si="1"/>
        <v>0</v>
      </c>
      <c r="AN13" s="21"/>
    </row>
    <row r="14" spans="1:40" ht="16.5" customHeight="1" x14ac:dyDescent="0.2">
      <c r="A14" s="43">
        <v>8</v>
      </c>
      <c r="B14" s="44">
        <f>VLOOKUP(A14,YearToDate!$A$8:$B$39,2,0)</f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54">
        <f t="shared" si="2"/>
        <v>0</v>
      </c>
      <c r="AI14" s="54">
        <f t="shared" si="1"/>
        <v>0</v>
      </c>
      <c r="AJ14" s="54">
        <f t="shared" si="1"/>
        <v>0</v>
      </c>
      <c r="AK14" s="54">
        <f t="shared" si="1"/>
        <v>0</v>
      </c>
      <c r="AL14" s="54">
        <f t="shared" si="1"/>
        <v>0</v>
      </c>
      <c r="AM14" s="54">
        <f t="shared" si="1"/>
        <v>0</v>
      </c>
      <c r="AN14" s="21"/>
    </row>
    <row r="15" spans="1:40" ht="16.5" customHeight="1" x14ac:dyDescent="0.2">
      <c r="A15" s="43">
        <v>9</v>
      </c>
      <c r="B15" s="44">
        <f>VLOOKUP(A15,YearToDate!$A$8:$B$39,2,0)</f>
        <v>0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54">
        <f t="shared" si="2"/>
        <v>0</v>
      </c>
      <c r="AI15" s="54">
        <f t="shared" si="1"/>
        <v>0</v>
      </c>
      <c r="AJ15" s="54">
        <f t="shared" si="1"/>
        <v>0</v>
      </c>
      <c r="AK15" s="54">
        <f t="shared" si="1"/>
        <v>0</v>
      </c>
      <c r="AL15" s="54">
        <f t="shared" si="1"/>
        <v>0</v>
      </c>
      <c r="AM15" s="54">
        <f t="shared" si="1"/>
        <v>0</v>
      </c>
      <c r="AN15" s="21"/>
    </row>
    <row r="16" spans="1:40" ht="16.5" customHeight="1" x14ac:dyDescent="0.2">
      <c r="A16" s="43">
        <v>10</v>
      </c>
      <c r="B16" s="44">
        <f>VLOOKUP(A16,YearToDate!$A$8:$B$39,2,0)</f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54">
        <f t="shared" si="2"/>
        <v>0</v>
      </c>
      <c r="AI16" s="54">
        <f t="shared" si="1"/>
        <v>0</v>
      </c>
      <c r="AJ16" s="54">
        <f t="shared" si="1"/>
        <v>0</v>
      </c>
      <c r="AK16" s="54">
        <f t="shared" si="1"/>
        <v>0</v>
      </c>
      <c r="AL16" s="54">
        <f t="shared" si="1"/>
        <v>0</v>
      </c>
      <c r="AM16" s="54">
        <f t="shared" si="1"/>
        <v>0</v>
      </c>
      <c r="AN16" s="21"/>
    </row>
    <row r="17" spans="1:40" ht="16.5" customHeight="1" x14ac:dyDescent="0.2">
      <c r="A17" s="43">
        <v>11</v>
      </c>
      <c r="B17" s="44">
        <f>VLOOKUP(A17,YearToDate!$A$8:$B$39,2,0)</f>
        <v>0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54">
        <f t="shared" si="2"/>
        <v>0</v>
      </c>
      <c r="AI17" s="54">
        <f t="shared" si="1"/>
        <v>0</v>
      </c>
      <c r="AJ17" s="54">
        <f t="shared" si="1"/>
        <v>0</v>
      </c>
      <c r="AK17" s="54">
        <f t="shared" si="1"/>
        <v>0</v>
      </c>
      <c r="AL17" s="54">
        <f t="shared" si="1"/>
        <v>0</v>
      </c>
      <c r="AM17" s="54">
        <f t="shared" si="1"/>
        <v>0</v>
      </c>
      <c r="AN17" s="21"/>
    </row>
    <row r="18" spans="1:40" ht="16.5" customHeight="1" x14ac:dyDescent="0.2">
      <c r="A18" s="43">
        <v>12</v>
      </c>
      <c r="B18" s="44">
        <f>VLOOKUP(A18,YearToDate!$A$8:$B$39,2,0)</f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54">
        <f t="shared" si="2"/>
        <v>0</v>
      </c>
      <c r="AI18" s="54">
        <f t="shared" si="1"/>
        <v>0</v>
      </c>
      <c r="AJ18" s="54">
        <f t="shared" si="1"/>
        <v>0</v>
      </c>
      <c r="AK18" s="54">
        <f t="shared" si="1"/>
        <v>0</v>
      </c>
      <c r="AL18" s="54">
        <f t="shared" si="1"/>
        <v>0</v>
      </c>
      <c r="AM18" s="54">
        <f t="shared" si="1"/>
        <v>0</v>
      </c>
      <c r="AN18" s="21"/>
    </row>
    <row r="19" spans="1:40" ht="16.5" customHeight="1" x14ac:dyDescent="0.2">
      <c r="A19" s="43">
        <v>13</v>
      </c>
      <c r="B19" s="44">
        <f>VLOOKUP(A19,YearToDate!$A$8:$B$39,2,0)</f>
        <v>0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54">
        <f t="shared" si="2"/>
        <v>0</v>
      </c>
      <c r="AI19" s="54">
        <f t="shared" si="1"/>
        <v>0</v>
      </c>
      <c r="AJ19" s="54">
        <f t="shared" si="1"/>
        <v>0</v>
      </c>
      <c r="AK19" s="54">
        <f t="shared" si="1"/>
        <v>0</v>
      </c>
      <c r="AL19" s="54">
        <f t="shared" si="1"/>
        <v>0</v>
      </c>
      <c r="AM19" s="54">
        <f t="shared" si="1"/>
        <v>0</v>
      </c>
      <c r="AN19" s="21"/>
    </row>
    <row r="20" spans="1:40" ht="16.5" customHeight="1" x14ac:dyDescent="0.2">
      <c r="A20" s="43">
        <v>14</v>
      </c>
      <c r="B20" s="44">
        <f>VLOOKUP(A20,YearToDate!$A$8:$B$39,2,0)</f>
        <v>0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54">
        <f t="shared" si="2"/>
        <v>0</v>
      </c>
      <c r="AI20" s="54">
        <f t="shared" si="1"/>
        <v>0</v>
      </c>
      <c r="AJ20" s="54">
        <f t="shared" si="1"/>
        <v>0</v>
      </c>
      <c r="AK20" s="54">
        <f t="shared" si="1"/>
        <v>0</v>
      </c>
      <c r="AL20" s="54">
        <f t="shared" si="1"/>
        <v>0</v>
      </c>
      <c r="AM20" s="54">
        <f t="shared" si="1"/>
        <v>0</v>
      </c>
      <c r="AN20" s="21"/>
    </row>
    <row r="21" spans="1:40" ht="16.5" customHeight="1" x14ac:dyDescent="0.2">
      <c r="A21" s="43">
        <v>15</v>
      </c>
      <c r="B21" s="44">
        <f>VLOOKUP(A21,YearToDate!$A$8:$B$39,2,0)</f>
        <v>0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54">
        <f t="shared" si="2"/>
        <v>0</v>
      </c>
      <c r="AI21" s="54">
        <f t="shared" si="1"/>
        <v>0</v>
      </c>
      <c r="AJ21" s="54">
        <f t="shared" si="1"/>
        <v>0</v>
      </c>
      <c r="AK21" s="54">
        <f t="shared" si="1"/>
        <v>0</v>
      </c>
      <c r="AL21" s="54">
        <f t="shared" si="1"/>
        <v>0</v>
      </c>
      <c r="AM21" s="54">
        <f t="shared" si="1"/>
        <v>0</v>
      </c>
      <c r="AN21" s="21"/>
    </row>
    <row r="22" spans="1:40" ht="16.5" customHeight="1" x14ac:dyDescent="0.2">
      <c r="A22" s="43">
        <v>16</v>
      </c>
      <c r="B22" s="44">
        <f>VLOOKUP(A22,YearToDate!$A$8:$B$39,2,0)</f>
        <v>0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54">
        <f t="shared" si="2"/>
        <v>0</v>
      </c>
      <c r="AI22" s="54">
        <f t="shared" si="1"/>
        <v>0</v>
      </c>
      <c r="AJ22" s="54">
        <f t="shared" si="1"/>
        <v>0</v>
      </c>
      <c r="AK22" s="54">
        <f t="shared" si="1"/>
        <v>0</v>
      </c>
      <c r="AL22" s="54">
        <f t="shared" si="1"/>
        <v>0</v>
      </c>
      <c r="AM22" s="54">
        <f t="shared" si="1"/>
        <v>0</v>
      </c>
      <c r="AN22" s="21"/>
    </row>
    <row r="23" spans="1:40" ht="16.5" customHeight="1" x14ac:dyDescent="0.2">
      <c r="A23" s="43">
        <v>17</v>
      </c>
      <c r="B23" s="44">
        <f>VLOOKUP(A23,YearToDate!$A$8:$B$39,2,0)</f>
        <v>0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54">
        <f t="shared" si="2"/>
        <v>0</v>
      </c>
      <c r="AI23" s="54">
        <f t="shared" si="2"/>
        <v>0</v>
      </c>
      <c r="AJ23" s="54">
        <f t="shared" si="2"/>
        <v>0</v>
      </c>
      <c r="AK23" s="54">
        <f t="shared" si="2"/>
        <v>0</v>
      </c>
      <c r="AL23" s="54">
        <f t="shared" si="2"/>
        <v>0</v>
      </c>
      <c r="AM23" s="54">
        <f t="shared" si="2"/>
        <v>0</v>
      </c>
      <c r="AN23" s="21"/>
    </row>
    <row r="24" spans="1:40" ht="16.5" customHeight="1" x14ac:dyDescent="0.2">
      <c r="A24" s="43">
        <v>18</v>
      </c>
      <c r="B24" s="44">
        <f>VLOOKUP(A24,YearToDate!$A$8:$B$39,2,0)</f>
        <v>0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54">
        <f t="shared" si="2"/>
        <v>0</v>
      </c>
      <c r="AI24" s="54">
        <f t="shared" si="2"/>
        <v>0</v>
      </c>
      <c r="AJ24" s="54">
        <f t="shared" si="2"/>
        <v>0</v>
      </c>
      <c r="AK24" s="54">
        <f t="shared" si="2"/>
        <v>0</v>
      </c>
      <c r="AL24" s="54">
        <f t="shared" si="2"/>
        <v>0</v>
      </c>
      <c r="AM24" s="54">
        <f t="shared" si="2"/>
        <v>0</v>
      </c>
      <c r="AN24" s="21"/>
    </row>
    <row r="25" spans="1:40" ht="16.5" customHeight="1" x14ac:dyDescent="0.2">
      <c r="A25" s="43">
        <v>19</v>
      </c>
      <c r="B25" s="44">
        <f>VLOOKUP(A25,YearToDate!$A$8:$B$39,2,0)</f>
        <v>0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54">
        <f t="shared" si="2"/>
        <v>0</v>
      </c>
      <c r="AI25" s="54">
        <f t="shared" si="2"/>
        <v>0</v>
      </c>
      <c r="AJ25" s="54">
        <f t="shared" si="2"/>
        <v>0</v>
      </c>
      <c r="AK25" s="54">
        <f t="shared" si="2"/>
        <v>0</v>
      </c>
      <c r="AL25" s="54">
        <f t="shared" si="2"/>
        <v>0</v>
      </c>
      <c r="AM25" s="54">
        <f t="shared" si="2"/>
        <v>0</v>
      </c>
      <c r="AN25" s="21"/>
    </row>
    <row r="26" spans="1:40" ht="16.5" customHeight="1" x14ac:dyDescent="0.2">
      <c r="A26" s="43">
        <v>20</v>
      </c>
      <c r="B26" s="44">
        <f>VLOOKUP(A26,YearToDate!$A$8:$B$39,2,0)</f>
        <v>0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54">
        <f t="shared" si="2"/>
        <v>0</v>
      </c>
      <c r="AI26" s="54">
        <f t="shared" si="2"/>
        <v>0</v>
      </c>
      <c r="AJ26" s="54">
        <f t="shared" si="2"/>
        <v>0</v>
      </c>
      <c r="AK26" s="54">
        <f t="shared" si="2"/>
        <v>0</v>
      </c>
      <c r="AL26" s="54">
        <f t="shared" si="2"/>
        <v>0</v>
      </c>
      <c r="AM26" s="54">
        <f t="shared" si="2"/>
        <v>0</v>
      </c>
      <c r="AN26" s="21"/>
    </row>
    <row r="27" spans="1:40" ht="16.5" customHeight="1" x14ac:dyDescent="0.2">
      <c r="A27" s="43">
        <v>21</v>
      </c>
      <c r="B27" s="44">
        <f>VLOOKUP(A27,YearToDate!$A$8:$B$39,2,0)</f>
        <v>0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54">
        <f t="shared" si="2"/>
        <v>0</v>
      </c>
      <c r="AI27" s="54">
        <f t="shared" si="2"/>
        <v>0</v>
      </c>
      <c r="AJ27" s="54">
        <f t="shared" si="2"/>
        <v>0</v>
      </c>
      <c r="AK27" s="54">
        <f t="shared" si="2"/>
        <v>0</v>
      </c>
      <c r="AL27" s="54">
        <f t="shared" si="2"/>
        <v>0</v>
      </c>
      <c r="AM27" s="54">
        <f t="shared" si="2"/>
        <v>0</v>
      </c>
      <c r="AN27" s="21"/>
    </row>
    <row r="28" spans="1:40" ht="16.5" customHeight="1" x14ac:dyDescent="0.2">
      <c r="A28" s="43">
        <v>22</v>
      </c>
      <c r="B28" s="44">
        <f>VLOOKUP(A28,YearToDate!$A$8:$B$39,2,0)</f>
        <v>0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54">
        <f t="shared" si="2"/>
        <v>0</v>
      </c>
      <c r="AI28" s="54">
        <f t="shared" si="2"/>
        <v>0</v>
      </c>
      <c r="AJ28" s="54">
        <f t="shared" si="2"/>
        <v>0</v>
      </c>
      <c r="AK28" s="54">
        <f t="shared" si="2"/>
        <v>0</v>
      </c>
      <c r="AL28" s="54">
        <f t="shared" si="2"/>
        <v>0</v>
      </c>
      <c r="AM28" s="54">
        <f t="shared" si="2"/>
        <v>0</v>
      </c>
      <c r="AN28" s="21"/>
    </row>
    <row r="29" spans="1:40" ht="16.5" customHeight="1" x14ac:dyDescent="0.2">
      <c r="A29" s="43">
        <v>23</v>
      </c>
      <c r="B29" s="44">
        <f>VLOOKUP(A29,YearToDate!$A$8:$B$39,2,0)</f>
        <v>0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54">
        <f t="shared" si="2"/>
        <v>0</v>
      </c>
      <c r="AI29" s="54">
        <f t="shared" si="2"/>
        <v>0</v>
      </c>
      <c r="AJ29" s="54">
        <f t="shared" si="2"/>
        <v>0</v>
      </c>
      <c r="AK29" s="54">
        <f t="shared" si="2"/>
        <v>0</v>
      </c>
      <c r="AL29" s="54">
        <f t="shared" si="2"/>
        <v>0</v>
      </c>
      <c r="AM29" s="54">
        <f t="shared" si="2"/>
        <v>0</v>
      </c>
      <c r="AN29" s="21"/>
    </row>
    <row r="30" spans="1:40" ht="16.5" customHeight="1" x14ac:dyDescent="0.2">
      <c r="A30" s="43">
        <v>24</v>
      </c>
      <c r="B30" s="44">
        <f>VLOOKUP(A30,YearToDate!$A$8:$B$39,2,0)</f>
        <v>0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54">
        <f t="shared" si="2"/>
        <v>0</v>
      </c>
      <c r="AI30" s="54">
        <f t="shared" si="2"/>
        <v>0</v>
      </c>
      <c r="AJ30" s="54">
        <f t="shared" si="2"/>
        <v>0</v>
      </c>
      <c r="AK30" s="54">
        <f t="shared" si="2"/>
        <v>0</v>
      </c>
      <c r="AL30" s="54">
        <f t="shared" si="2"/>
        <v>0</v>
      </c>
      <c r="AM30" s="54">
        <f t="shared" si="2"/>
        <v>0</v>
      </c>
      <c r="AN30" s="21"/>
    </row>
    <row r="31" spans="1:40" ht="16.5" customHeight="1" x14ac:dyDescent="0.2">
      <c r="A31" s="43">
        <v>25</v>
      </c>
      <c r="B31" s="44">
        <f>VLOOKUP(A31,YearToDate!$A$8:$B$39,2,0)</f>
        <v>0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54">
        <f t="shared" si="2"/>
        <v>0</v>
      </c>
      <c r="AI31" s="54">
        <f t="shared" si="2"/>
        <v>0</v>
      </c>
      <c r="AJ31" s="54">
        <f t="shared" si="2"/>
        <v>0</v>
      </c>
      <c r="AK31" s="54">
        <f t="shared" si="2"/>
        <v>0</v>
      </c>
      <c r="AL31" s="54">
        <f t="shared" si="2"/>
        <v>0</v>
      </c>
      <c r="AM31" s="54">
        <f t="shared" si="2"/>
        <v>0</v>
      </c>
      <c r="AN31" s="21"/>
    </row>
    <row r="32" spans="1:40" ht="16.5" customHeight="1" x14ac:dyDescent="0.2">
      <c r="A32" s="43">
        <v>26</v>
      </c>
      <c r="B32" s="44">
        <f>VLOOKUP(A32,YearToDate!$A$8:$B$39,2,0)</f>
        <v>0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54">
        <f t="shared" si="2"/>
        <v>0</v>
      </c>
      <c r="AI32" s="54">
        <f t="shared" si="2"/>
        <v>0</v>
      </c>
      <c r="AJ32" s="54">
        <f t="shared" si="2"/>
        <v>0</v>
      </c>
      <c r="AK32" s="54">
        <f t="shared" si="2"/>
        <v>0</v>
      </c>
      <c r="AL32" s="54">
        <f t="shared" si="2"/>
        <v>0</v>
      </c>
      <c r="AM32" s="54">
        <f t="shared" si="2"/>
        <v>0</v>
      </c>
      <c r="AN32" s="21"/>
    </row>
    <row r="33" spans="1:40" ht="16.5" customHeight="1" x14ac:dyDescent="0.2">
      <c r="A33" s="43">
        <v>27</v>
      </c>
      <c r="B33" s="44">
        <f>VLOOKUP(A33,YearToDate!$A$8:$B$39,2,0)</f>
        <v>0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54">
        <f t="shared" si="2"/>
        <v>0</v>
      </c>
      <c r="AI33" s="54">
        <f t="shared" si="2"/>
        <v>0</v>
      </c>
      <c r="AJ33" s="54">
        <f t="shared" si="2"/>
        <v>0</v>
      </c>
      <c r="AK33" s="54">
        <f t="shared" si="2"/>
        <v>0</v>
      </c>
      <c r="AL33" s="54">
        <f t="shared" si="2"/>
        <v>0</v>
      </c>
      <c r="AM33" s="54">
        <f t="shared" si="2"/>
        <v>0</v>
      </c>
      <c r="AN33" s="21"/>
    </row>
    <row r="34" spans="1:40" ht="16.5" customHeight="1" x14ac:dyDescent="0.2">
      <c r="A34" s="43">
        <v>28</v>
      </c>
      <c r="B34" s="44">
        <f>VLOOKUP(A34,YearToDate!$A$8:$B$39,2,0)</f>
        <v>0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54">
        <f t="shared" si="2"/>
        <v>0</v>
      </c>
      <c r="AI34" s="54">
        <f t="shared" si="2"/>
        <v>0</v>
      </c>
      <c r="AJ34" s="54">
        <f t="shared" si="2"/>
        <v>0</v>
      </c>
      <c r="AK34" s="54">
        <f t="shared" si="2"/>
        <v>0</v>
      </c>
      <c r="AL34" s="54">
        <f t="shared" si="2"/>
        <v>0</v>
      </c>
      <c r="AM34" s="54">
        <f t="shared" si="2"/>
        <v>0</v>
      </c>
      <c r="AN34" s="21"/>
    </row>
    <row r="35" spans="1:40" ht="16.5" customHeight="1" x14ac:dyDescent="0.2">
      <c r="A35" s="43">
        <v>29</v>
      </c>
      <c r="B35" s="44">
        <f>VLOOKUP(A35,YearToDate!$A$8:$B$39,2,0)</f>
        <v>0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54">
        <f t="shared" si="2"/>
        <v>0</v>
      </c>
      <c r="AI35" s="54">
        <f t="shared" si="2"/>
        <v>0</v>
      </c>
      <c r="AJ35" s="54">
        <f t="shared" si="2"/>
        <v>0</v>
      </c>
      <c r="AK35" s="54">
        <f t="shared" si="2"/>
        <v>0</v>
      </c>
      <c r="AL35" s="54">
        <f t="shared" si="2"/>
        <v>0</v>
      </c>
      <c r="AM35" s="54">
        <f t="shared" si="2"/>
        <v>0</v>
      </c>
      <c r="AN35" s="21"/>
    </row>
    <row r="36" spans="1:40" ht="16.5" customHeight="1" x14ac:dyDescent="0.2">
      <c r="A36" s="43">
        <v>30</v>
      </c>
      <c r="B36" s="44">
        <f>VLOOKUP(A36,YearToDate!$A$8:$B$39,2,0)</f>
        <v>0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54">
        <f t="shared" si="2"/>
        <v>0</v>
      </c>
      <c r="AI36" s="54">
        <f t="shared" si="2"/>
        <v>0</v>
      </c>
      <c r="AJ36" s="54">
        <f t="shared" si="2"/>
        <v>0</v>
      </c>
      <c r="AK36" s="54">
        <f t="shared" si="2"/>
        <v>0</v>
      </c>
      <c r="AL36" s="54">
        <f t="shared" si="2"/>
        <v>0</v>
      </c>
      <c r="AM36" s="54">
        <f t="shared" si="2"/>
        <v>0</v>
      </c>
      <c r="AN36" s="21"/>
    </row>
    <row r="37" spans="1:40" s="31" customFormat="1" ht="16.5" customHeight="1" x14ac:dyDescent="0.2">
      <c r="A37" s="35"/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55"/>
      <c r="AI37" s="55"/>
      <c r="AJ37" s="55"/>
      <c r="AK37" s="55"/>
      <c r="AL37" s="55"/>
      <c r="AM37" s="55"/>
      <c r="AN37" s="38"/>
    </row>
    <row r="38" spans="1:40" ht="16.5" customHeight="1" x14ac:dyDescent="0.2">
      <c r="A38" s="32" t="str">
        <f>HYPERLINK("https://www.vertex42.com/templates/employee-leave-tracker.html","https://www.vertex42.com/templates/employee-leave-tracker.html")</f>
        <v>https://www.vertex42.com/templates/employee-leave-tracker.html</v>
      </c>
      <c r="B38" s="39"/>
      <c r="C38" s="21"/>
      <c r="D38" s="21"/>
      <c r="E38" s="21"/>
      <c r="F38" s="21"/>
      <c r="G38" s="21"/>
      <c r="H38" s="21"/>
      <c r="I38" s="21"/>
      <c r="J38" s="21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21"/>
      <c r="Z38" s="21"/>
      <c r="AA38" s="21"/>
      <c r="AB38" s="21"/>
      <c r="AC38" s="21"/>
      <c r="AD38" s="21"/>
      <c r="AE38" s="21"/>
      <c r="AF38" s="21"/>
      <c r="AG38" s="41" t="s">
        <v>3</v>
      </c>
      <c r="AH38" s="56">
        <f t="shared" ref="AH38:AM38" si="3">SUM(AH7:AH37)</f>
        <v>0</v>
      </c>
      <c r="AI38" s="56">
        <f t="shared" si="3"/>
        <v>0</v>
      </c>
      <c r="AJ38" s="56">
        <f t="shared" si="3"/>
        <v>0</v>
      </c>
      <c r="AK38" s="56">
        <f t="shared" si="3"/>
        <v>0</v>
      </c>
      <c r="AL38" s="56">
        <f t="shared" si="3"/>
        <v>0</v>
      </c>
      <c r="AM38" s="56">
        <f t="shared" si="3"/>
        <v>0</v>
      </c>
      <c r="AN38" s="21"/>
    </row>
    <row r="39" spans="1:40" x14ac:dyDescent="0.2">
      <c r="A39" s="78"/>
      <c r="B39" s="7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1:40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</sheetData>
  <mergeCells count="3">
    <mergeCell ref="A39:B39"/>
    <mergeCell ref="C4:AG4"/>
    <mergeCell ref="AH4:AM4"/>
  </mergeCells>
  <conditionalFormatting sqref="C6:AG6">
    <cfRule type="expression" dxfId="35" priority="2" stopIfTrue="1">
      <formula>OR(WEEKDAY(C$6,1)=1,WEEKDAY(C$6,1)=7)</formula>
    </cfRule>
    <cfRule type="cellIs" dxfId="34" priority="3" stopIfTrue="1" operator="equal">
      <formula>""</formula>
    </cfRule>
  </conditionalFormatting>
  <conditionalFormatting sqref="C7:AG36">
    <cfRule type="expression" dxfId="33" priority="4" stopIfTrue="1">
      <formula>OR(WEEKDAY(C$6)=1,WEEKDAY(C$6)=7)</formula>
    </cfRule>
    <cfRule type="expression" dxfId="32" priority="5" stopIfTrue="1">
      <formula>C$6=""</formula>
    </cfRule>
  </conditionalFormatting>
  <dataValidations count="1">
    <dataValidation type="list" allowBlank="1" sqref="C7:AG36" xr:uid="{5F1579A6-32F6-4EAC-952B-E27EC1E01541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N40"/>
  <sheetViews>
    <sheetView showGridLines="0" workbookViewId="0"/>
  </sheetViews>
  <sheetFormatPr defaultColWidth="9.140625" defaultRowHeight="12.75" x14ac:dyDescent="0.2"/>
  <cols>
    <col min="1" max="1" width="5.42578125" style="20" customWidth="1"/>
    <col min="2" max="2" width="18.7109375" style="20" customWidth="1"/>
    <col min="3" max="33" width="3.28515625" style="20" customWidth="1"/>
    <col min="34" max="39" width="4.28515625" style="20" customWidth="1"/>
    <col min="40" max="16384" width="9.140625" style="20"/>
  </cols>
  <sheetData>
    <row r="1" spans="1:40" ht="26.25" customHeight="1" x14ac:dyDescent="0.2">
      <c r="A1" s="19" t="str">
        <f>"May "&amp;YearToDate!$B$3</f>
        <v>May 2021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29" t="s">
        <v>16</v>
      </c>
    </row>
    <row r="2" spans="1:40" x14ac:dyDescent="0.2">
      <c r="AM2" s="30" t="s">
        <v>34</v>
      </c>
    </row>
    <row r="3" spans="1:40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1:40" ht="21.95" customHeight="1" x14ac:dyDescent="0.2">
      <c r="A4" s="69" t="s">
        <v>21</v>
      </c>
      <c r="B4" s="70"/>
      <c r="C4" s="79" t="str">
        <f>YearToDate!$A$5</f>
        <v>V = Vacation,  S = Sick, P = Personal, D = Disability, O = Other Paid, U = Unpaid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6" t="s">
        <v>0</v>
      </c>
      <c r="AI4" s="76"/>
      <c r="AJ4" s="76"/>
      <c r="AK4" s="76"/>
      <c r="AL4" s="76"/>
      <c r="AM4" s="76"/>
      <c r="AN4" s="21"/>
    </row>
    <row r="5" spans="1:40" ht="16.5" customHeight="1" x14ac:dyDescent="0.2">
      <c r="A5" s="67"/>
      <c r="B5" s="68"/>
      <c r="C5" s="33" t="str">
        <f>IF(C6="","",INDEX({"Su";"M";"Tu";"W";"Th";"F";"Sa"},WEEKDAY(C6,1)))</f>
        <v>Sa</v>
      </c>
      <c r="D5" s="33" t="str">
        <f>IF(D6="","",INDEX({"Su";"M";"Tu";"W";"Th";"F";"Sa"},WEEKDAY(D6,1)))</f>
        <v>Su</v>
      </c>
      <c r="E5" s="33" t="str">
        <f>IF(E6="","",INDEX({"Su";"M";"Tu";"W";"Th";"F";"Sa"},WEEKDAY(E6,1)))</f>
        <v>M</v>
      </c>
      <c r="F5" s="33" t="str">
        <f>IF(F6="","",INDEX({"Su";"M";"Tu";"W";"Th";"F";"Sa"},WEEKDAY(F6,1)))</f>
        <v>Tu</v>
      </c>
      <c r="G5" s="33" t="str">
        <f>IF(G6="","",INDEX({"Su";"M";"Tu";"W";"Th";"F";"Sa"},WEEKDAY(G6,1)))</f>
        <v>W</v>
      </c>
      <c r="H5" s="33" t="str">
        <f>IF(H6="","",INDEX({"Su";"M";"Tu";"W";"Th";"F";"Sa"},WEEKDAY(H6,1)))</f>
        <v>Th</v>
      </c>
      <c r="I5" s="33" t="str">
        <f>IF(I6="","",INDEX({"Su";"M";"Tu";"W";"Th";"F";"Sa"},WEEKDAY(I6,1)))</f>
        <v>F</v>
      </c>
      <c r="J5" s="33" t="str">
        <f>IF(J6="","",INDEX({"Su";"M";"Tu";"W";"Th";"F";"Sa"},WEEKDAY(J6,1)))</f>
        <v>Sa</v>
      </c>
      <c r="K5" s="33" t="str">
        <f>IF(K6="","",INDEX({"Su";"M";"Tu";"W";"Th";"F";"Sa"},WEEKDAY(K6,1)))</f>
        <v>Su</v>
      </c>
      <c r="L5" s="33" t="str">
        <f>IF(L6="","",INDEX({"Su";"M";"Tu";"W";"Th";"F";"Sa"},WEEKDAY(L6,1)))</f>
        <v>M</v>
      </c>
      <c r="M5" s="33" t="str">
        <f>IF(M6="","",INDEX({"Su";"M";"Tu";"W";"Th";"F";"Sa"},WEEKDAY(M6,1)))</f>
        <v>Tu</v>
      </c>
      <c r="N5" s="33" t="str">
        <f>IF(N6="","",INDEX({"Su";"M";"Tu";"W";"Th";"F";"Sa"},WEEKDAY(N6,1)))</f>
        <v>W</v>
      </c>
      <c r="O5" s="33" t="str">
        <f>IF(O6="","",INDEX({"Su";"M";"Tu";"W";"Th";"F";"Sa"},WEEKDAY(O6,1)))</f>
        <v>Th</v>
      </c>
      <c r="P5" s="33" t="str">
        <f>IF(P6="","",INDEX({"Su";"M";"Tu";"W";"Th";"F";"Sa"},WEEKDAY(P6,1)))</f>
        <v>F</v>
      </c>
      <c r="Q5" s="33" t="str">
        <f>IF(Q6="","",INDEX({"Su";"M";"Tu";"W";"Th";"F";"Sa"},WEEKDAY(Q6,1)))</f>
        <v>Sa</v>
      </c>
      <c r="R5" s="33" t="str">
        <f>IF(R6="","",INDEX({"Su";"M";"Tu";"W";"Th";"F";"Sa"},WEEKDAY(R6,1)))</f>
        <v>Su</v>
      </c>
      <c r="S5" s="33" t="str">
        <f>IF(S6="","",INDEX({"Su";"M";"Tu";"W";"Th";"F";"Sa"},WEEKDAY(S6,1)))</f>
        <v>M</v>
      </c>
      <c r="T5" s="33" t="str">
        <f>IF(T6="","",INDEX({"Su";"M";"Tu";"W";"Th";"F";"Sa"},WEEKDAY(T6,1)))</f>
        <v>Tu</v>
      </c>
      <c r="U5" s="33" t="str">
        <f>IF(U6="","",INDEX({"Su";"M";"Tu";"W";"Th";"F";"Sa"},WEEKDAY(U6,1)))</f>
        <v>W</v>
      </c>
      <c r="V5" s="33" t="str">
        <f>IF(V6="","",INDEX({"Su";"M";"Tu";"W";"Th";"F";"Sa"},WEEKDAY(V6,1)))</f>
        <v>Th</v>
      </c>
      <c r="W5" s="33" t="str">
        <f>IF(W6="","",INDEX({"Su";"M";"Tu";"W";"Th";"F";"Sa"},WEEKDAY(W6,1)))</f>
        <v>F</v>
      </c>
      <c r="X5" s="33" t="str">
        <f>IF(X6="","",INDEX({"Su";"M";"Tu";"W";"Th";"F";"Sa"},WEEKDAY(X6,1)))</f>
        <v>Sa</v>
      </c>
      <c r="Y5" s="33" t="str">
        <f>IF(Y6="","",INDEX({"Su";"M";"Tu";"W";"Th";"F";"Sa"},WEEKDAY(Y6,1)))</f>
        <v>Su</v>
      </c>
      <c r="Z5" s="33" t="str">
        <f>IF(Z6="","",INDEX({"Su";"M";"Tu";"W";"Th";"F";"Sa"},WEEKDAY(Z6,1)))</f>
        <v>M</v>
      </c>
      <c r="AA5" s="33" t="str">
        <f>IF(AA6="","",INDEX({"Su";"M";"Tu";"W";"Th";"F";"Sa"},WEEKDAY(AA6,1)))</f>
        <v>Tu</v>
      </c>
      <c r="AB5" s="33" t="str">
        <f>IF(AB6="","",INDEX({"Su";"M";"Tu";"W";"Th";"F";"Sa"},WEEKDAY(AB6,1)))</f>
        <v>W</v>
      </c>
      <c r="AC5" s="33" t="str">
        <f>IF(AC6="","",INDEX({"Su";"M";"Tu";"W";"Th";"F";"Sa"},WEEKDAY(AC6,1)))</f>
        <v>Th</v>
      </c>
      <c r="AD5" s="33" t="str">
        <f>IF(AD6="","",INDEX({"Su";"M";"Tu";"W";"Th";"F";"Sa"},WEEKDAY(AD6,1)))</f>
        <v>F</v>
      </c>
      <c r="AE5" s="33" t="str">
        <f>IF(AE6="","",INDEX({"Su";"M";"Tu";"W";"Th";"F";"Sa"},WEEKDAY(AE6,1)))</f>
        <v>Sa</v>
      </c>
      <c r="AF5" s="33" t="str">
        <f>IF(AF6="","",INDEX({"Su";"M";"Tu";"W";"Th";"F";"Sa"},WEEKDAY(AF6,1)))</f>
        <v>Su</v>
      </c>
      <c r="AG5" s="33" t="str">
        <f>IF(AG6="","",INDEX({"Su";"M";"Tu";"W";"Th";"F";"Sa"},WEEKDAY(AG6,1)))</f>
        <v>M</v>
      </c>
      <c r="AH5" s="71"/>
      <c r="AI5" s="71"/>
      <c r="AJ5" s="71"/>
      <c r="AK5" s="71"/>
      <c r="AL5" s="71"/>
      <c r="AM5" s="71"/>
      <c r="AN5" s="21"/>
    </row>
    <row r="6" spans="1:40" ht="16.5" customHeight="1" x14ac:dyDescent="0.2">
      <c r="A6" s="52" t="s">
        <v>7</v>
      </c>
      <c r="B6" s="42" t="s">
        <v>8</v>
      </c>
      <c r="C6" s="49">
        <f>DATE(YearToDate!$B$3,5,1)</f>
        <v>44317</v>
      </c>
      <c r="D6" s="49">
        <f>C6+1</f>
        <v>44318</v>
      </c>
      <c r="E6" s="49">
        <f t="shared" ref="E6:AD6" si="0">D6+1</f>
        <v>44319</v>
      </c>
      <c r="F6" s="49">
        <f t="shared" si="0"/>
        <v>44320</v>
      </c>
      <c r="G6" s="49">
        <f>F6+1</f>
        <v>44321</v>
      </c>
      <c r="H6" s="49">
        <f t="shared" si="0"/>
        <v>44322</v>
      </c>
      <c r="I6" s="49">
        <f t="shared" si="0"/>
        <v>44323</v>
      </c>
      <c r="J6" s="49">
        <f t="shared" si="0"/>
        <v>44324</v>
      </c>
      <c r="K6" s="49">
        <f t="shared" si="0"/>
        <v>44325</v>
      </c>
      <c r="L6" s="49">
        <f t="shared" si="0"/>
        <v>44326</v>
      </c>
      <c r="M6" s="49">
        <f t="shared" si="0"/>
        <v>44327</v>
      </c>
      <c r="N6" s="49">
        <f t="shared" si="0"/>
        <v>44328</v>
      </c>
      <c r="O6" s="49">
        <f t="shared" si="0"/>
        <v>44329</v>
      </c>
      <c r="P6" s="49">
        <f t="shared" si="0"/>
        <v>44330</v>
      </c>
      <c r="Q6" s="49">
        <f t="shared" si="0"/>
        <v>44331</v>
      </c>
      <c r="R6" s="49">
        <f t="shared" si="0"/>
        <v>44332</v>
      </c>
      <c r="S6" s="49">
        <f t="shared" si="0"/>
        <v>44333</v>
      </c>
      <c r="T6" s="49">
        <f t="shared" si="0"/>
        <v>44334</v>
      </c>
      <c r="U6" s="49">
        <f t="shared" si="0"/>
        <v>44335</v>
      </c>
      <c r="V6" s="49">
        <f t="shared" si="0"/>
        <v>44336</v>
      </c>
      <c r="W6" s="49">
        <f t="shared" si="0"/>
        <v>44337</v>
      </c>
      <c r="X6" s="49">
        <f t="shared" si="0"/>
        <v>44338</v>
      </c>
      <c r="Y6" s="49">
        <f t="shared" si="0"/>
        <v>44339</v>
      </c>
      <c r="Z6" s="49">
        <f t="shared" si="0"/>
        <v>44340</v>
      </c>
      <c r="AA6" s="49">
        <f t="shared" si="0"/>
        <v>44341</v>
      </c>
      <c r="AB6" s="49">
        <f t="shared" si="0"/>
        <v>44342</v>
      </c>
      <c r="AC6" s="49">
        <f t="shared" si="0"/>
        <v>44343</v>
      </c>
      <c r="AD6" s="49">
        <f t="shared" si="0"/>
        <v>44344</v>
      </c>
      <c r="AE6" s="49">
        <f>IF(MONTH($AD6+1)&gt;MONTH($C$6),"",$AD6+1)</f>
        <v>44345</v>
      </c>
      <c r="AF6" s="49">
        <f>IF(MONTH($AD6+2)&gt;MONTH($C$6),"",$AD6+2)</f>
        <v>44346</v>
      </c>
      <c r="AG6" s="49">
        <f>IF(MONTH($AD6+3)&gt;MONTH($C$6),"",$AD6+3)</f>
        <v>44347</v>
      </c>
      <c r="AH6" s="34" t="str">
        <f>YearToDate!C8</f>
        <v>V</v>
      </c>
      <c r="AI6" s="34" t="str">
        <f>YearToDate!D8</f>
        <v>S</v>
      </c>
      <c r="AJ6" s="34" t="str">
        <f>YearToDate!E8</f>
        <v>P</v>
      </c>
      <c r="AK6" s="34" t="str">
        <f>YearToDate!F8</f>
        <v>D</v>
      </c>
      <c r="AL6" s="34" t="str">
        <f>YearToDate!G8</f>
        <v>O</v>
      </c>
      <c r="AM6" s="34" t="str">
        <f>YearToDate!H8</f>
        <v>U</v>
      </c>
      <c r="AN6" s="21"/>
    </row>
    <row r="7" spans="1:40" ht="16.5" customHeight="1" x14ac:dyDescent="0.2">
      <c r="A7" s="43">
        <v>1</v>
      </c>
      <c r="B7" s="44" t="str">
        <f>VLOOKUP(A7,YearToDate!$A$8:$B$39,2,0)</f>
        <v>Name 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54">
        <f>COUNTIF($C7:$AG7,AH$6)+0.5*COUNTIF($C7:$AG7,AH$6&amp;"H")+0.5*COUNTIF($C7:$AG7,"H"&amp;AH$6)</f>
        <v>0</v>
      </c>
      <c r="AI7" s="54">
        <f t="shared" ref="AI7:AM22" si="1">COUNTIF($C7:$AG7,AI$6)+0.5*COUNTIF($C7:$AG7,AI$6&amp;"H")+0.5*COUNTIF($C7:$AG7,"H"&amp;AI$6)</f>
        <v>0</v>
      </c>
      <c r="AJ7" s="54">
        <f t="shared" si="1"/>
        <v>0</v>
      </c>
      <c r="AK7" s="54">
        <f t="shared" si="1"/>
        <v>0</v>
      </c>
      <c r="AL7" s="54">
        <f t="shared" si="1"/>
        <v>0</v>
      </c>
      <c r="AM7" s="54">
        <f t="shared" si="1"/>
        <v>0</v>
      </c>
      <c r="AN7" s="21"/>
    </row>
    <row r="8" spans="1:40" ht="16.5" customHeight="1" x14ac:dyDescent="0.2">
      <c r="A8" s="43">
        <v>2</v>
      </c>
      <c r="B8" s="44" t="str">
        <f>VLOOKUP(A8,YearToDate!$A$8:$B$39,2,0)</f>
        <v>Name 2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54">
        <f t="shared" ref="AH8:AM36" si="2">COUNTIF($C8:$AG8,AH$6)+0.5*COUNTIF($C8:$AG8,AH$6&amp;"H")+0.5*COUNTIF($C8:$AG8,"H"&amp;AH$6)</f>
        <v>0</v>
      </c>
      <c r="AI8" s="54">
        <f t="shared" si="1"/>
        <v>0</v>
      </c>
      <c r="AJ8" s="54">
        <f t="shared" si="1"/>
        <v>0</v>
      </c>
      <c r="AK8" s="54">
        <f t="shared" si="1"/>
        <v>0</v>
      </c>
      <c r="AL8" s="54">
        <f t="shared" si="1"/>
        <v>0</v>
      </c>
      <c r="AM8" s="54">
        <f t="shared" si="1"/>
        <v>0</v>
      </c>
      <c r="AN8" s="21"/>
    </row>
    <row r="9" spans="1:40" ht="16.5" customHeight="1" x14ac:dyDescent="0.2">
      <c r="A9" s="43">
        <v>3</v>
      </c>
      <c r="B9" s="44" t="str">
        <f>VLOOKUP(A9,YearToDate!$A$8:$B$39,2,0)</f>
        <v>Name 3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54">
        <f t="shared" si="2"/>
        <v>0</v>
      </c>
      <c r="AI9" s="54">
        <f t="shared" si="1"/>
        <v>0</v>
      </c>
      <c r="AJ9" s="54">
        <f t="shared" si="1"/>
        <v>0</v>
      </c>
      <c r="AK9" s="54">
        <f t="shared" si="1"/>
        <v>0</v>
      </c>
      <c r="AL9" s="54">
        <f t="shared" si="1"/>
        <v>0</v>
      </c>
      <c r="AM9" s="54">
        <f t="shared" si="1"/>
        <v>0</v>
      </c>
      <c r="AN9" s="21"/>
    </row>
    <row r="10" spans="1:40" ht="16.5" customHeight="1" x14ac:dyDescent="0.2">
      <c r="A10" s="43">
        <v>4</v>
      </c>
      <c r="B10" s="44" t="str">
        <f>VLOOKUP(A10,YearToDate!$A$8:$B$39,2,0)</f>
        <v>Name 4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54">
        <f t="shared" si="2"/>
        <v>0</v>
      </c>
      <c r="AI10" s="54">
        <f t="shared" si="1"/>
        <v>0</v>
      </c>
      <c r="AJ10" s="54">
        <f t="shared" si="1"/>
        <v>0</v>
      </c>
      <c r="AK10" s="54">
        <f t="shared" si="1"/>
        <v>0</v>
      </c>
      <c r="AL10" s="54">
        <f t="shared" si="1"/>
        <v>0</v>
      </c>
      <c r="AM10" s="54">
        <f t="shared" si="1"/>
        <v>0</v>
      </c>
      <c r="AN10" s="21"/>
    </row>
    <row r="11" spans="1:40" ht="16.5" customHeight="1" x14ac:dyDescent="0.2">
      <c r="A11" s="43">
        <v>5</v>
      </c>
      <c r="B11" s="44" t="str">
        <f>VLOOKUP(A11,YearToDate!$A$8:$B$39,2,0)</f>
        <v>Name 5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54">
        <f t="shared" si="2"/>
        <v>0</v>
      </c>
      <c r="AI11" s="54">
        <f t="shared" si="1"/>
        <v>0</v>
      </c>
      <c r="AJ11" s="54">
        <f t="shared" si="1"/>
        <v>0</v>
      </c>
      <c r="AK11" s="54">
        <f t="shared" si="1"/>
        <v>0</v>
      </c>
      <c r="AL11" s="54">
        <f t="shared" si="1"/>
        <v>0</v>
      </c>
      <c r="AM11" s="54">
        <f t="shared" si="1"/>
        <v>0</v>
      </c>
      <c r="AN11" s="21"/>
    </row>
    <row r="12" spans="1:40" ht="16.5" customHeight="1" x14ac:dyDescent="0.2">
      <c r="A12" s="43">
        <v>6</v>
      </c>
      <c r="B12" s="44">
        <f>VLOOKUP(A12,YearToDate!$A$8:$B$39,2,0)</f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54">
        <f t="shared" si="2"/>
        <v>0</v>
      </c>
      <c r="AI12" s="54">
        <f t="shared" si="1"/>
        <v>0</v>
      </c>
      <c r="AJ12" s="54">
        <f t="shared" si="1"/>
        <v>0</v>
      </c>
      <c r="AK12" s="54">
        <f t="shared" si="1"/>
        <v>0</v>
      </c>
      <c r="AL12" s="54">
        <f t="shared" si="1"/>
        <v>0</v>
      </c>
      <c r="AM12" s="54">
        <f t="shared" si="1"/>
        <v>0</v>
      </c>
      <c r="AN12" s="21"/>
    </row>
    <row r="13" spans="1:40" ht="16.5" customHeight="1" x14ac:dyDescent="0.2">
      <c r="A13" s="43">
        <v>7</v>
      </c>
      <c r="B13" s="44">
        <f>VLOOKUP(A13,YearToDate!$A$8:$B$39,2,0)</f>
        <v>0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54">
        <f t="shared" si="2"/>
        <v>0</v>
      </c>
      <c r="AI13" s="54">
        <f t="shared" si="1"/>
        <v>0</v>
      </c>
      <c r="AJ13" s="54">
        <f t="shared" si="1"/>
        <v>0</v>
      </c>
      <c r="AK13" s="54">
        <f t="shared" si="1"/>
        <v>0</v>
      </c>
      <c r="AL13" s="54">
        <f t="shared" si="1"/>
        <v>0</v>
      </c>
      <c r="AM13" s="54">
        <f t="shared" si="1"/>
        <v>0</v>
      </c>
      <c r="AN13" s="21"/>
    </row>
    <row r="14" spans="1:40" ht="16.5" customHeight="1" x14ac:dyDescent="0.2">
      <c r="A14" s="43">
        <v>8</v>
      </c>
      <c r="B14" s="44">
        <f>VLOOKUP(A14,YearToDate!$A$8:$B$39,2,0)</f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54">
        <f t="shared" si="2"/>
        <v>0</v>
      </c>
      <c r="AI14" s="54">
        <f t="shared" si="1"/>
        <v>0</v>
      </c>
      <c r="AJ14" s="54">
        <f t="shared" si="1"/>
        <v>0</v>
      </c>
      <c r="AK14" s="54">
        <f t="shared" si="1"/>
        <v>0</v>
      </c>
      <c r="AL14" s="54">
        <f t="shared" si="1"/>
        <v>0</v>
      </c>
      <c r="AM14" s="54">
        <f t="shared" si="1"/>
        <v>0</v>
      </c>
      <c r="AN14" s="21"/>
    </row>
    <row r="15" spans="1:40" ht="16.5" customHeight="1" x14ac:dyDescent="0.2">
      <c r="A15" s="43">
        <v>9</v>
      </c>
      <c r="B15" s="44">
        <f>VLOOKUP(A15,YearToDate!$A$8:$B$39,2,0)</f>
        <v>0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54">
        <f t="shared" si="2"/>
        <v>0</v>
      </c>
      <c r="AI15" s="54">
        <f t="shared" si="1"/>
        <v>0</v>
      </c>
      <c r="AJ15" s="54">
        <f t="shared" si="1"/>
        <v>0</v>
      </c>
      <c r="AK15" s="54">
        <f t="shared" si="1"/>
        <v>0</v>
      </c>
      <c r="AL15" s="54">
        <f t="shared" si="1"/>
        <v>0</v>
      </c>
      <c r="AM15" s="54">
        <f t="shared" si="1"/>
        <v>0</v>
      </c>
      <c r="AN15" s="21"/>
    </row>
    <row r="16" spans="1:40" ht="16.5" customHeight="1" x14ac:dyDescent="0.2">
      <c r="A16" s="43">
        <v>10</v>
      </c>
      <c r="B16" s="44">
        <f>VLOOKUP(A16,YearToDate!$A$8:$B$39,2,0)</f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54">
        <f t="shared" si="2"/>
        <v>0</v>
      </c>
      <c r="AI16" s="54">
        <f t="shared" si="1"/>
        <v>0</v>
      </c>
      <c r="AJ16" s="54">
        <f t="shared" si="1"/>
        <v>0</v>
      </c>
      <c r="AK16" s="54">
        <f t="shared" si="1"/>
        <v>0</v>
      </c>
      <c r="AL16" s="54">
        <f t="shared" si="1"/>
        <v>0</v>
      </c>
      <c r="AM16" s="54">
        <f t="shared" si="1"/>
        <v>0</v>
      </c>
      <c r="AN16" s="21"/>
    </row>
    <row r="17" spans="1:40" ht="16.5" customHeight="1" x14ac:dyDescent="0.2">
      <c r="A17" s="43">
        <v>11</v>
      </c>
      <c r="B17" s="44">
        <f>VLOOKUP(A17,YearToDate!$A$8:$B$39,2,0)</f>
        <v>0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54">
        <f t="shared" si="2"/>
        <v>0</v>
      </c>
      <c r="AI17" s="54">
        <f t="shared" si="1"/>
        <v>0</v>
      </c>
      <c r="AJ17" s="54">
        <f t="shared" si="1"/>
        <v>0</v>
      </c>
      <c r="AK17" s="54">
        <f t="shared" si="1"/>
        <v>0</v>
      </c>
      <c r="AL17" s="54">
        <f t="shared" si="1"/>
        <v>0</v>
      </c>
      <c r="AM17" s="54">
        <f t="shared" si="1"/>
        <v>0</v>
      </c>
      <c r="AN17" s="21"/>
    </row>
    <row r="18" spans="1:40" ht="16.5" customHeight="1" x14ac:dyDescent="0.2">
      <c r="A18" s="43">
        <v>12</v>
      </c>
      <c r="B18" s="44">
        <f>VLOOKUP(A18,YearToDate!$A$8:$B$39,2,0)</f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54">
        <f t="shared" si="2"/>
        <v>0</v>
      </c>
      <c r="AI18" s="54">
        <f t="shared" si="1"/>
        <v>0</v>
      </c>
      <c r="AJ18" s="54">
        <f t="shared" si="1"/>
        <v>0</v>
      </c>
      <c r="AK18" s="54">
        <f t="shared" si="1"/>
        <v>0</v>
      </c>
      <c r="AL18" s="54">
        <f t="shared" si="1"/>
        <v>0</v>
      </c>
      <c r="AM18" s="54">
        <f t="shared" si="1"/>
        <v>0</v>
      </c>
      <c r="AN18" s="21"/>
    </row>
    <row r="19" spans="1:40" ht="16.5" customHeight="1" x14ac:dyDescent="0.2">
      <c r="A19" s="43">
        <v>13</v>
      </c>
      <c r="B19" s="44">
        <f>VLOOKUP(A19,YearToDate!$A$8:$B$39,2,0)</f>
        <v>0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54">
        <f t="shared" si="2"/>
        <v>0</v>
      </c>
      <c r="AI19" s="54">
        <f t="shared" si="1"/>
        <v>0</v>
      </c>
      <c r="AJ19" s="54">
        <f t="shared" si="1"/>
        <v>0</v>
      </c>
      <c r="AK19" s="54">
        <f t="shared" si="1"/>
        <v>0</v>
      </c>
      <c r="AL19" s="54">
        <f t="shared" si="1"/>
        <v>0</v>
      </c>
      <c r="AM19" s="54">
        <f t="shared" si="1"/>
        <v>0</v>
      </c>
      <c r="AN19" s="21"/>
    </row>
    <row r="20" spans="1:40" ht="16.5" customHeight="1" x14ac:dyDescent="0.2">
      <c r="A20" s="43">
        <v>14</v>
      </c>
      <c r="B20" s="44">
        <f>VLOOKUP(A20,YearToDate!$A$8:$B$39,2,0)</f>
        <v>0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54">
        <f t="shared" si="2"/>
        <v>0</v>
      </c>
      <c r="AI20" s="54">
        <f t="shared" si="1"/>
        <v>0</v>
      </c>
      <c r="AJ20" s="54">
        <f t="shared" si="1"/>
        <v>0</v>
      </c>
      <c r="AK20" s="54">
        <f t="shared" si="1"/>
        <v>0</v>
      </c>
      <c r="AL20" s="54">
        <f t="shared" si="1"/>
        <v>0</v>
      </c>
      <c r="AM20" s="54">
        <f t="shared" si="1"/>
        <v>0</v>
      </c>
      <c r="AN20" s="21"/>
    </row>
    <row r="21" spans="1:40" ht="16.5" customHeight="1" x14ac:dyDescent="0.2">
      <c r="A21" s="43">
        <v>15</v>
      </c>
      <c r="B21" s="44">
        <f>VLOOKUP(A21,YearToDate!$A$8:$B$39,2,0)</f>
        <v>0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54">
        <f t="shared" si="2"/>
        <v>0</v>
      </c>
      <c r="AI21" s="54">
        <f t="shared" si="1"/>
        <v>0</v>
      </c>
      <c r="AJ21" s="54">
        <f t="shared" si="1"/>
        <v>0</v>
      </c>
      <c r="AK21" s="54">
        <f t="shared" si="1"/>
        <v>0</v>
      </c>
      <c r="AL21" s="54">
        <f t="shared" si="1"/>
        <v>0</v>
      </c>
      <c r="AM21" s="54">
        <f t="shared" si="1"/>
        <v>0</v>
      </c>
      <c r="AN21" s="21"/>
    </row>
    <row r="22" spans="1:40" ht="16.5" customHeight="1" x14ac:dyDescent="0.2">
      <c r="A22" s="43">
        <v>16</v>
      </c>
      <c r="B22" s="44">
        <f>VLOOKUP(A22,YearToDate!$A$8:$B$39,2,0)</f>
        <v>0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54">
        <f t="shared" si="2"/>
        <v>0</v>
      </c>
      <c r="AI22" s="54">
        <f t="shared" si="1"/>
        <v>0</v>
      </c>
      <c r="AJ22" s="54">
        <f t="shared" si="1"/>
        <v>0</v>
      </c>
      <c r="AK22" s="54">
        <f t="shared" si="1"/>
        <v>0</v>
      </c>
      <c r="AL22" s="54">
        <f t="shared" si="1"/>
        <v>0</v>
      </c>
      <c r="AM22" s="54">
        <f t="shared" si="1"/>
        <v>0</v>
      </c>
      <c r="AN22" s="21"/>
    </row>
    <row r="23" spans="1:40" ht="16.5" customHeight="1" x14ac:dyDescent="0.2">
      <c r="A23" s="43">
        <v>17</v>
      </c>
      <c r="B23" s="44">
        <f>VLOOKUP(A23,YearToDate!$A$8:$B$39,2,0)</f>
        <v>0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54">
        <f t="shared" si="2"/>
        <v>0</v>
      </c>
      <c r="AI23" s="54">
        <f t="shared" si="2"/>
        <v>0</v>
      </c>
      <c r="AJ23" s="54">
        <f t="shared" si="2"/>
        <v>0</v>
      </c>
      <c r="AK23" s="54">
        <f t="shared" si="2"/>
        <v>0</v>
      </c>
      <c r="AL23" s="54">
        <f t="shared" si="2"/>
        <v>0</v>
      </c>
      <c r="AM23" s="54">
        <f t="shared" si="2"/>
        <v>0</v>
      </c>
      <c r="AN23" s="21"/>
    </row>
    <row r="24" spans="1:40" ht="16.5" customHeight="1" x14ac:dyDescent="0.2">
      <c r="A24" s="43">
        <v>18</v>
      </c>
      <c r="B24" s="44">
        <f>VLOOKUP(A24,YearToDate!$A$8:$B$39,2,0)</f>
        <v>0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54">
        <f t="shared" si="2"/>
        <v>0</v>
      </c>
      <c r="AI24" s="54">
        <f t="shared" si="2"/>
        <v>0</v>
      </c>
      <c r="AJ24" s="54">
        <f t="shared" si="2"/>
        <v>0</v>
      </c>
      <c r="AK24" s="54">
        <f t="shared" si="2"/>
        <v>0</v>
      </c>
      <c r="AL24" s="54">
        <f t="shared" si="2"/>
        <v>0</v>
      </c>
      <c r="AM24" s="54">
        <f t="shared" si="2"/>
        <v>0</v>
      </c>
      <c r="AN24" s="21"/>
    </row>
    <row r="25" spans="1:40" ht="16.5" customHeight="1" x14ac:dyDescent="0.2">
      <c r="A25" s="43">
        <v>19</v>
      </c>
      <c r="B25" s="44">
        <f>VLOOKUP(A25,YearToDate!$A$8:$B$39,2,0)</f>
        <v>0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54">
        <f t="shared" si="2"/>
        <v>0</v>
      </c>
      <c r="AI25" s="54">
        <f t="shared" si="2"/>
        <v>0</v>
      </c>
      <c r="AJ25" s="54">
        <f t="shared" si="2"/>
        <v>0</v>
      </c>
      <c r="AK25" s="54">
        <f t="shared" si="2"/>
        <v>0</v>
      </c>
      <c r="AL25" s="54">
        <f t="shared" si="2"/>
        <v>0</v>
      </c>
      <c r="AM25" s="54">
        <f t="shared" si="2"/>
        <v>0</v>
      </c>
      <c r="AN25" s="21"/>
    </row>
    <row r="26" spans="1:40" ht="16.5" customHeight="1" x14ac:dyDescent="0.2">
      <c r="A26" s="43">
        <v>20</v>
      </c>
      <c r="B26" s="44">
        <f>VLOOKUP(A26,YearToDate!$A$8:$B$39,2,0)</f>
        <v>0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54">
        <f t="shared" si="2"/>
        <v>0</v>
      </c>
      <c r="AI26" s="54">
        <f t="shared" si="2"/>
        <v>0</v>
      </c>
      <c r="AJ26" s="54">
        <f t="shared" si="2"/>
        <v>0</v>
      </c>
      <c r="AK26" s="54">
        <f t="shared" si="2"/>
        <v>0</v>
      </c>
      <c r="AL26" s="54">
        <f t="shared" si="2"/>
        <v>0</v>
      </c>
      <c r="AM26" s="54">
        <f t="shared" si="2"/>
        <v>0</v>
      </c>
      <c r="AN26" s="21"/>
    </row>
    <row r="27" spans="1:40" ht="16.5" customHeight="1" x14ac:dyDescent="0.2">
      <c r="A27" s="43">
        <v>21</v>
      </c>
      <c r="B27" s="44">
        <f>VLOOKUP(A27,YearToDate!$A$8:$B$39,2,0)</f>
        <v>0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54">
        <f t="shared" si="2"/>
        <v>0</v>
      </c>
      <c r="AI27" s="54">
        <f t="shared" si="2"/>
        <v>0</v>
      </c>
      <c r="AJ27" s="54">
        <f t="shared" si="2"/>
        <v>0</v>
      </c>
      <c r="AK27" s="54">
        <f t="shared" si="2"/>
        <v>0</v>
      </c>
      <c r="AL27" s="54">
        <f t="shared" si="2"/>
        <v>0</v>
      </c>
      <c r="AM27" s="54">
        <f t="shared" si="2"/>
        <v>0</v>
      </c>
      <c r="AN27" s="21"/>
    </row>
    <row r="28" spans="1:40" ht="16.5" customHeight="1" x14ac:dyDescent="0.2">
      <c r="A28" s="43">
        <v>22</v>
      </c>
      <c r="B28" s="44">
        <f>VLOOKUP(A28,YearToDate!$A$8:$B$39,2,0)</f>
        <v>0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54">
        <f t="shared" si="2"/>
        <v>0</v>
      </c>
      <c r="AI28" s="54">
        <f t="shared" si="2"/>
        <v>0</v>
      </c>
      <c r="AJ28" s="54">
        <f t="shared" si="2"/>
        <v>0</v>
      </c>
      <c r="AK28" s="54">
        <f t="shared" si="2"/>
        <v>0</v>
      </c>
      <c r="AL28" s="54">
        <f t="shared" si="2"/>
        <v>0</v>
      </c>
      <c r="AM28" s="54">
        <f t="shared" si="2"/>
        <v>0</v>
      </c>
      <c r="AN28" s="21"/>
    </row>
    <row r="29" spans="1:40" ht="16.5" customHeight="1" x14ac:dyDescent="0.2">
      <c r="A29" s="43">
        <v>23</v>
      </c>
      <c r="B29" s="44">
        <f>VLOOKUP(A29,YearToDate!$A$8:$B$39,2,0)</f>
        <v>0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54">
        <f t="shared" si="2"/>
        <v>0</v>
      </c>
      <c r="AI29" s="54">
        <f t="shared" si="2"/>
        <v>0</v>
      </c>
      <c r="AJ29" s="54">
        <f t="shared" si="2"/>
        <v>0</v>
      </c>
      <c r="AK29" s="54">
        <f t="shared" si="2"/>
        <v>0</v>
      </c>
      <c r="AL29" s="54">
        <f t="shared" si="2"/>
        <v>0</v>
      </c>
      <c r="AM29" s="54">
        <f t="shared" si="2"/>
        <v>0</v>
      </c>
      <c r="AN29" s="21"/>
    </row>
    <row r="30" spans="1:40" ht="16.5" customHeight="1" x14ac:dyDescent="0.2">
      <c r="A30" s="43">
        <v>24</v>
      </c>
      <c r="B30" s="44">
        <f>VLOOKUP(A30,YearToDate!$A$8:$B$39,2,0)</f>
        <v>0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54">
        <f t="shared" si="2"/>
        <v>0</v>
      </c>
      <c r="AI30" s="54">
        <f t="shared" si="2"/>
        <v>0</v>
      </c>
      <c r="AJ30" s="54">
        <f t="shared" si="2"/>
        <v>0</v>
      </c>
      <c r="AK30" s="54">
        <f t="shared" si="2"/>
        <v>0</v>
      </c>
      <c r="AL30" s="54">
        <f t="shared" si="2"/>
        <v>0</v>
      </c>
      <c r="AM30" s="54">
        <f t="shared" si="2"/>
        <v>0</v>
      </c>
      <c r="AN30" s="21"/>
    </row>
    <row r="31" spans="1:40" ht="16.5" customHeight="1" x14ac:dyDescent="0.2">
      <c r="A31" s="43">
        <v>25</v>
      </c>
      <c r="B31" s="44">
        <f>VLOOKUP(A31,YearToDate!$A$8:$B$39,2,0)</f>
        <v>0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54">
        <f t="shared" si="2"/>
        <v>0</v>
      </c>
      <c r="AI31" s="54">
        <f t="shared" si="2"/>
        <v>0</v>
      </c>
      <c r="AJ31" s="54">
        <f t="shared" si="2"/>
        <v>0</v>
      </c>
      <c r="AK31" s="54">
        <f t="shared" si="2"/>
        <v>0</v>
      </c>
      <c r="AL31" s="54">
        <f t="shared" si="2"/>
        <v>0</v>
      </c>
      <c r="AM31" s="54">
        <f t="shared" si="2"/>
        <v>0</v>
      </c>
      <c r="AN31" s="21"/>
    </row>
    <row r="32" spans="1:40" ht="16.5" customHeight="1" x14ac:dyDescent="0.2">
      <c r="A32" s="43">
        <v>26</v>
      </c>
      <c r="B32" s="44">
        <f>VLOOKUP(A32,YearToDate!$A$8:$B$39,2,0)</f>
        <v>0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54">
        <f t="shared" si="2"/>
        <v>0</v>
      </c>
      <c r="AI32" s="54">
        <f t="shared" si="2"/>
        <v>0</v>
      </c>
      <c r="AJ32" s="54">
        <f t="shared" si="2"/>
        <v>0</v>
      </c>
      <c r="AK32" s="54">
        <f t="shared" si="2"/>
        <v>0</v>
      </c>
      <c r="AL32" s="54">
        <f t="shared" si="2"/>
        <v>0</v>
      </c>
      <c r="AM32" s="54">
        <f t="shared" si="2"/>
        <v>0</v>
      </c>
      <c r="AN32" s="21"/>
    </row>
    <row r="33" spans="1:40" ht="16.5" customHeight="1" x14ac:dyDescent="0.2">
      <c r="A33" s="43">
        <v>27</v>
      </c>
      <c r="B33" s="44">
        <f>VLOOKUP(A33,YearToDate!$A$8:$B$39,2,0)</f>
        <v>0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54">
        <f t="shared" si="2"/>
        <v>0</v>
      </c>
      <c r="AI33" s="54">
        <f t="shared" si="2"/>
        <v>0</v>
      </c>
      <c r="AJ33" s="54">
        <f t="shared" si="2"/>
        <v>0</v>
      </c>
      <c r="AK33" s="54">
        <f t="shared" si="2"/>
        <v>0</v>
      </c>
      <c r="AL33" s="54">
        <f t="shared" si="2"/>
        <v>0</v>
      </c>
      <c r="AM33" s="54">
        <f t="shared" si="2"/>
        <v>0</v>
      </c>
      <c r="AN33" s="21"/>
    </row>
    <row r="34" spans="1:40" ht="16.5" customHeight="1" x14ac:dyDescent="0.2">
      <c r="A34" s="43">
        <v>28</v>
      </c>
      <c r="B34" s="44">
        <f>VLOOKUP(A34,YearToDate!$A$8:$B$39,2,0)</f>
        <v>0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54">
        <f t="shared" si="2"/>
        <v>0</v>
      </c>
      <c r="AI34" s="54">
        <f t="shared" si="2"/>
        <v>0</v>
      </c>
      <c r="AJ34" s="54">
        <f t="shared" si="2"/>
        <v>0</v>
      </c>
      <c r="AK34" s="54">
        <f t="shared" si="2"/>
        <v>0</v>
      </c>
      <c r="AL34" s="54">
        <f t="shared" si="2"/>
        <v>0</v>
      </c>
      <c r="AM34" s="54">
        <f t="shared" si="2"/>
        <v>0</v>
      </c>
      <c r="AN34" s="21"/>
    </row>
    <row r="35" spans="1:40" ht="16.5" customHeight="1" x14ac:dyDescent="0.2">
      <c r="A35" s="43">
        <v>29</v>
      </c>
      <c r="B35" s="44">
        <f>VLOOKUP(A35,YearToDate!$A$8:$B$39,2,0)</f>
        <v>0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54">
        <f t="shared" si="2"/>
        <v>0</v>
      </c>
      <c r="AI35" s="54">
        <f t="shared" si="2"/>
        <v>0</v>
      </c>
      <c r="AJ35" s="54">
        <f t="shared" si="2"/>
        <v>0</v>
      </c>
      <c r="AK35" s="54">
        <f t="shared" si="2"/>
        <v>0</v>
      </c>
      <c r="AL35" s="54">
        <f t="shared" si="2"/>
        <v>0</v>
      </c>
      <c r="AM35" s="54">
        <f t="shared" si="2"/>
        <v>0</v>
      </c>
      <c r="AN35" s="21"/>
    </row>
    <row r="36" spans="1:40" ht="16.5" customHeight="1" x14ac:dyDescent="0.2">
      <c r="A36" s="43">
        <v>30</v>
      </c>
      <c r="B36" s="44">
        <f>VLOOKUP(A36,YearToDate!$A$8:$B$39,2,0)</f>
        <v>0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54">
        <f t="shared" si="2"/>
        <v>0</v>
      </c>
      <c r="AI36" s="54">
        <f t="shared" si="2"/>
        <v>0</v>
      </c>
      <c r="AJ36" s="54">
        <f t="shared" si="2"/>
        <v>0</v>
      </c>
      <c r="AK36" s="54">
        <f t="shared" si="2"/>
        <v>0</v>
      </c>
      <c r="AL36" s="54">
        <f t="shared" si="2"/>
        <v>0</v>
      </c>
      <c r="AM36" s="54">
        <f t="shared" si="2"/>
        <v>0</v>
      </c>
      <c r="AN36" s="21"/>
    </row>
    <row r="37" spans="1:40" s="31" customFormat="1" ht="16.5" customHeight="1" x14ac:dyDescent="0.2">
      <c r="A37" s="35"/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55"/>
      <c r="AI37" s="55"/>
      <c r="AJ37" s="55"/>
      <c r="AK37" s="55"/>
      <c r="AL37" s="55"/>
      <c r="AM37" s="55"/>
      <c r="AN37" s="38"/>
    </row>
    <row r="38" spans="1:40" ht="16.5" customHeight="1" x14ac:dyDescent="0.2">
      <c r="A38" s="32" t="str">
        <f>HYPERLINK("https://www.vertex42.com/templates/employee-leave-tracker.html","https://www.vertex42.com/templates/employee-leave-tracker.html")</f>
        <v>https://www.vertex42.com/templates/employee-leave-tracker.html</v>
      </c>
      <c r="B38" s="39"/>
      <c r="C38" s="21"/>
      <c r="D38" s="21"/>
      <c r="E38" s="21"/>
      <c r="F38" s="21"/>
      <c r="G38" s="21"/>
      <c r="H38" s="21"/>
      <c r="I38" s="21"/>
      <c r="J38" s="21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21"/>
      <c r="Z38" s="21"/>
      <c r="AA38" s="21"/>
      <c r="AB38" s="21"/>
      <c r="AC38" s="21"/>
      <c r="AD38" s="21"/>
      <c r="AE38" s="21"/>
      <c r="AF38" s="21"/>
      <c r="AG38" s="41" t="s">
        <v>3</v>
      </c>
      <c r="AH38" s="56">
        <f t="shared" ref="AH38:AM38" si="3">SUM(AH7:AH37)</f>
        <v>0</v>
      </c>
      <c r="AI38" s="56">
        <f t="shared" si="3"/>
        <v>0</v>
      </c>
      <c r="AJ38" s="56">
        <f t="shared" si="3"/>
        <v>0</v>
      </c>
      <c r="AK38" s="56">
        <f t="shared" si="3"/>
        <v>0</v>
      </c>
      <c r="AL38" s="56">
        <f t="shared" si="3"/>
        <v>0</v>
      </c>
      <c r="AM38" s="56">
        <f t="shared" si="3"/>
        <v>0</v>
      </c>
      <c r="AN38" s="21"/>
    </row>
    <row r="39" spans="1:40" x14ac:dyDescent="0.2">
      <c r="A39" s="78"/>
      <c r="B39" s="7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1:40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</sheetData>
  <mergeCells count="3">
    <mergeCell ref="A39:B39"/>
    <mergeCell ref="C4:AG4"/>
    <mergeCell ref="AH4:AM4"/>
  </mergeCells>
  <conditionalFormatting sqref="C6:AG6">
    <cfRule type="expression" dxfId="31" priority="2" stopIfTrue="1">
      <formula>OR(WEEKDAY(C$6,1)=1,WEEKDAY(C$6,1)=7)</formula>
    </cfRule>
    <cfRule type="cellIs" dxfId="30" priority="3" stopIfTrue="1" operator="equal">
      <formula>""</formula>
    </cfRule>
  </conditionalFormatting>
  <conditionalFormatting sqref="C7:AG36">
    <cfRule type="expression" dxfId="29" priority="4" stopIfTrue="1">
      <formula>OR(WEEKDAY(C$6)=1,WEEKDAY(C$6)=7)</formula>
    </cfRule>
    <cfRule type="expression" dxfId="28" priority="5" stopIfTrue="1">
      <formula>C$6=""</formula>
    </cfRule>
  </conditionalFormatting>
  <dataValidations count="1">
    <dataValidation type="list" allowBlank="1" sqref="C7:AG36" xr:uid="{B7D9602F-657E-41AB-8DD4-81E4E36A25A8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N40"/>
  <sheetViews>
    <sheetView showGridLines="0" workbookViewId="0"/>
  </sheetViews>
  <sheetFormatPr defaultColWidth="9.140625" defaultRowHeight="12.75" x14ac:dyDescent="0.2"/>
  <cols>
    <col min="1" max="1" width="5.42578125" style="20" customWidth="1"/>
    <col min="2" max="2" width="18.7109375" style="20" customWidth="1"/>
    <col min="3" max="33" width="3.28515625" style="20" customWidth="1"/>
    <col min="34" max="39" width="4.28515625" style="20" customWidth="1"/>
    <col min="40" max="16384" width="9.140625" style="20"/>
  </cols>
  <sheetData>
    <row r="1" spans="1:40" ht="26.25" customHeight="1" x14ac:dyDescent="0.2">
      <c r="A1" s="19" t="str">
        <f>"June "&amp;YearToDate!$B$3</f>
        <v>June 2021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29" t="s">
        <v>16</v>
      </c>
    </row>
    <row r="2" spans="1:40" x14ac:dyDescent="0.2">
      <c r="AM2" s="30" t="s">
        <v>34</v>
      </c>
    </row>
    <row r="3" spans="1:40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1:40" ht="21.95" customHeight="1" x14ac:dyDescent="0.2">
      <c r="A4" s="69" t="s">
        <v>21</v>
      </c>
      <c r="B4" s="70"/>
      <c r="C4" s="79" t="str">
        <f>YearToDate!$A$5</f>
        <v>V = Vacation,  S = Sick, P = Personal, D = Disability, O = Other Paid, U = Unpaid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6" t="s">
        <v>0</v>
      </c>
      <c r="AI4" s="76"/>
      <c r="AJ4" s="76"/>
      <c r="AK4" s="76"/>
      <c r="AL4" s="76"/>
      <c r="AM4" s="76"/>
      <c r="AN4" s="21"/>
    </row>
    <row r="5" spans="1:40" ht="16.5" customHeight="1" x14ac:dyDescent="0.2">
      <c r="A5" s="67"/>
      <c r="B5" s="68"/>
      <c r="C5" s="33" t="str">
        <f>IF(C6="","",INDEX({"Su";"M";"Tu";"W";"Th";"F";"Sa"},WEEKDAY(C6,1)))</f>
        <v>Tu</v>
      </c>
      <c r="D5" s="33" t="str">
        <f>IF(D6="","",INDEX({"Su";"M";"Tu";"W";"Th";"F";"Sa"},WEEKDAY(D6,1)))</f>
        <v>W</v>
      </c>
      <c r="E5" s="33" t="str">
        <f>IF(E6="","",INDEX({"Su";"M";"Tu";"W";"Th";"F";"Sa"},WEEKDAY(E6,1)))</f>
        <v>Th</v>
      </c>
      <c r="F5" s="33" t="str">
        <f>IF(F6="","",INDEX({"Su";"M";"Tu";"W";"Th";"F";"Sa"},WEEKDAY(F6,1)))</f>
        <v>F</v>
      </c>
      <c r="G5" s="33" t="str">
        <f>IF(G6="","",INDEX({"Su";"M";"Tu";"W";"Th";"F";"Sa"},WEEKDAY(G6,1)))</f>
        <v>Sa</v>
      </c>
      <c r="H5" s="33" t="str">
        <f>IF(H6="","",INDEX({"Su";"M";"Tu";"W";"Th";"F";"Sa"},WEEKDAY(H6,1)))</f>
        <v>Su</v>
      </c>
      <c r="I5" s="33" t="str">
        <f>IF(I6="","",INDEX({"Su";"M";"Tu";"W";"Th";"F";"Sa"},WEEKDAY(I6,1)))</f>
        <v>M</v>
      </c>
      <c r="J5" s="33" t="str">
        <f>IF(J6="","",INDEX({"Su";"M";"Tu";"W";"Th";"F";"Sa"},WEEKDAY(J6,1)))</f>
        <v>Tu</v>
      </c>
      <c r="K5" s="33" t="str">
        <f>IF(K6="","",INDEX({"Su";"M";"Tu";"W";"Th";"F";"Sa"},WEEKDAY(K6,1)))</f>
        <v>W</v>
      </c>
      <c r="L5" s="33" t="str">
        <f>IF(L6="","",INDEX({"Su";"M";"Tu";"W";"Th";"F";"Sa"},WEEKDAY(L6,1)))</f>
        <v>Th</v>
      </c>
      <c r="M5" s="33" t="str">
        <f>IF(M6="","",INDEX({"Su";"M";"Tu";"W";"Th";"F";"Sa"},WEEKDAY(M6,1)))</f>
        <v>F</v>
      </c>
      <c r="N5" s="33" t="str">
        <f>IF(N6="","",INDEX({"Su";"M";"Tu";"W";"Th";"F";"Sa"},WEEKDAY(N6,1)))</f>
        <v>Sa</v>
      </c>
      <c r="O5" s="33" t="str">
        <f>IF(O6="","",INDEX({"Su";"M";"Tu";"W";"Th";"F";"Sa"},WEEKDAY(O6,1)))</f>
        <v>Su</v>
      </c>
      <c r="P5" s="33" t="str">
        <f>IF(P6="","",INDEX({"Su";"M";"Tu";"W";"Th";"F";"Sa"},WEEKDAY(P6,1)))</f>
        <v>M</v>
      </c>
      <c r="Q5" s="33" t="str">
        <f>IF(Q6="","",INDEX({"Su";"M";"Tu";"W";"Th";"F";"Sa"},WEEKDAY(Q6,1)))</f>
        <v>Tu</v>
      </c>
      <c r="R5" s="33" t="str">
        <f>IF(R6="","",INDEX({"Su";"M";"Tu";"W";"Th";"F";"Sa"},WEEKDAY(R6,1)))</f>
        <v>W</v>
      </c>
      <c r="S5" s="33" t="str">
        <f>IF(S6="","",INDEX({"Su";"M";"Tu";"W";"Th";"F";"Sa"},WEEKDAY(S6,1)))</f>
        <v>Th</v>
      </c>
      <c r="T5" s="33" t="str">
        <f>IF(T6="","",INDEX({"Su";"M";"Tu";"W";"Th";"F";"Sa"},WEEKDAY(T6,1)))</f>
        <v>F</v>
      </c>
      <c r="U5" s="33" t="str">
        <f>IF(U6="","",INDEX({"Su";"M";"Tu";"W";"Th";"F";"Sa"},WEEKDAY(U6,1)))</f>
        <v>Sa</v>
      </c>
      <c r="V5" s="33" t="str">
        <f>IF(V6="","",INDEX({"Su";"M";"Tu";"W";"Th";"F";"Sa"},WEEKDAY(V6,1)))</f>
        <v>Su</v>
      </c>
      <c r="W5" s="33" t="str">
        <f>IF(W6="","",INDEX({"Su";"M";"Tu";"W";"Th";"F";"Sa"},WEEKDAY(W6,1)))</f>
        <v>M</v>
      </c>
      <c r="X5" s="33" t="str">
        <f>IF(X6="","",INDEX({"Su";"M";"Tu";"W";"Th";"F";"Sa"},WEEKDAY(X6,1)))</f>
        <v>Tu</v>
      </c>
      <c r="Y5" s="33" t="str">
        <f>IF(Y6="","",INDEX({"Su";"M";"Tu";"W";"Th";"F";"Sa"},WEEKDAY(Y6,1)))</f>
        <v>W</v>
      </c>
      <c r="Z5" s="33" t="str">
        <f>IF(Z6="","",INDEX({"Su";"M";"Tu";"W";"Th";"F";"Sa"},WEEKDAY(Z6,1)))</f>
        <v>Th</v>
      </c>
      <c r="AA5" s="33" t="str">
        <f>IF(AA6="","",INDEX({"Su";"M";"Tu";"W";"Th";"F";"Sa"},WEEKDAY(AA6,1)))</f>
        <v>F</v>
      </c>
      <c r="AB5" s="33" t="str">
        <f>IF(AB6="","",INDEX({"Su";"M";"Tu";"W";"Th";"F";"Sa"},WEEKDAY(AB6,1)))</f>
        <v>Sa</v>
      </c>
      <c r="AC5" s="33" t="str">
        <f>IF(AC6="","",INDEX({"Su";"M";"Tu";"W";"Th";"F";"Sa"},WEEKDAY(AC6,1)))</f>
        <v>Su</v>
      </c>
      <c r="AD5" s="33" t="str">
        <f>IF(AD6="","",INDEX({"Su";"M";"Tu";"W";"Th";"F";"Sa"},WEEKDAY(AD6,1)))</f>
        <v>M</v>
      </c>
      <c r="AE5" s="33" t="str">
        <f>IF(AE6="","",INDEX({"Su";"M";"Tu";"W";"Th";"F";"Sa"},WEEKDAY(AE6,1)))</f>
        <v>Tu</v>
      </c>
      <c r="AF5" s="33" t="str">
        <f>IF(AF6="","",INDEX({"Su";"M";"Tu";"W";"Th";"F";"Sa"},WEEKDAY(AF6,1)))</f>
        <v>W</v>
      </c>
      <c r="AG5" s="33" t="str">
        <f>IF(AG6="","",INDEX({"Su";"M";"Tu";"W";"Th";"F";"Sa"},WEEKDAY(AG6,1)))</f>
        <v/>
      </c>
      <c r="AH5" s="71"/>
      <c r="AI5" s="71"/>
      <c r="AJ5" s="71"/>
      <c r="AK5" s="71"/>
      <c r="AL5" s="71"/>
      <c r="AM5" s="71"/>
      <c r="AN5" s="21"/>
    </row>
    <row r="6" spans="1:40" ht="16.5" customHeight="1" x14ac:dyDescent="0.2">
      <c r="A6" s="52" t="s">
        <v>7</v>
      </c>
      <c r="B6" s="42" t="s">
        <v>8</v>
      </c>
      <c r="C6" s="49">
        <f>DATE(YearToDate!$B$3,6,1)</f>
        <v>44348</v>
      </c>
      <c r="D6" s="49">
        <f>C6+1</f>
        <v>44349</v>
      </c>
      <c r="E6" s="49">
        <f t="shared" ref="E6:AD6" si="0">D6+1</f>
        <v>44350</v>
      </c>
      <c r="F6" s="49">
        <f t="shared" si="0"/>
        <v>44351</v>
      </c>
      <c r="G6" s="49">
        <f>F6+1</f>
        <v>44352</v>
      </c>
      <c r="H6" s="49">
        <f t="shared" si="0"/>
        <v>44353</v>
      </c>
      <c r="I6" s="49">
        <f t="shared" si="0"/>
        <v>44354</v>
      </c>
      <c r="J6" s="49">
        <f t="shared" si="0"/>
        <v>44355</v>
      </c>
      <c r="K6" s="49">
        <f t="shared" si="0"/>
        <v>44356</v>
      </c>
      <c r="L6" s="49">
        <f t="shared" si="0"/>
        <v>44357</v>
      </c>
      <c r="M6" s="49">
        <f t="shared" si="0"/>
        <v>44358</v>
      </c>
      <c r="N6" s="49">
        <f t="shared" si="0"/>
        <v>44359</v>
      </c>
      <c r="O6" s="49">
        <f t="shared" si="0"/>
        <v>44360</v>
      </c>
      <c r="P6" s="49">
        <f t="shared" si="0"/>
        <v>44361</v>
      </c>
      <c r="Q6" s="49">
        <f t="shared" si="0"/>
        <v>44362</v>
      </c>
      <c r="R6" s="49">
        <f t="shared" si="0"/>
        <v>44363</v>
      </c>
      <c r="S6" s="49">
        <f t="shared" si="0"/>
        <v>44364</v>
      </c>
      <c r="T6" s="49">
        <f t="shared" si="0"/>
        <v>44365</v>
      </c>
      <c r="U6" s="49">
        <f t="shared" si="0"/>
        <v>44366</v>
      </c>
      <c r="V6" s="49">
        <f t="shared" si="0"/>
        <v>44367</v>
      </c>
      <c r="W6" s="49">
        <f t="shared" si="0"/>
        <v>44368</v>
      </c>
      <c r="X6" s="49">
        <f t="shared" si="0"/>
        <v>44369</v>
      </c>
      <c r="Y6" s="49">
        <f t="shared" si="0"/>
        <v>44370</v>
      </c>
      <c r="Z6" s="49">
        <f t="shared" si="0"/>
        <v>44371</v>
      </c>
      <c r="AA6" s="49">
        <f t="shared" si="0"/>
        <v>44372</v>
      </c>
      <c r="AB6" s="49">
        <f t="shared" si="0"/>
        <v>44373</v>
      </c>
      <c r="AC6" s="49">
        <f t="shared" si="0"/>
        <v>44374</v>
      </c>
      <c r="AD6" s="49">
        <f t="shared" si="0"/>
        <v>44375</v>
      </c>
      <c r="AE6" s="49">
        <f>IF(MONTH($AD6+1)&gt;MONTH($C$6),"",$AD6+1)</f>
        <v>44376</v>
      </c>
      <c r="AF6" s="49">
        <f>IF(MONTH($AD6+2)&gt;MONTH($C$6),"",$AD6+2)</f>
        <v>44377</v>
      </c>
      <c r="AG6" s="49" t="str">
        <f>IF(MONTH($AD6+3)&gt;MONTH($C$6),"",$AD6+3)</f>
        <v/>
      </c>
      <c r="AH6" s="34" t="str">
        <f>YearToDate!C8</f>
        <v>V</v>
      </c>
      <c r="AI6" s="34" t="str">
        <f>YearToDate!D8</f>
        <v>S</v>
      </c>
      <c r="AJ6" s="34" t="str">
        <f>YearToDate!E8</f>
        <v>P</v>
      </c>
      <c r="AK6" s="34" t="str">
        <f>YearToDate!F8</f>
        <v>D</v>
      </c>
      <c r="AL6" s="34" t="str">
        <f>YearToDate!G8</f>
        <v>O</v>
      </c>
      <c r="AM6" s="34" t="str">
        <f>YearToDate!H8</f>
        <v>U</v>
      </c>
      <c r="AN6" s="21"/>
    </row>
    <row r="7" spans="1:40" ht="16.5" customHeight="1" x14ac:dyDescent="0.2">
      <c r="A7" s="43">
        <v>1</v>
      </c>
      <c r="B7" s="44" t="str">
        <f>VLOOKUP(A7,YearToDate!$A$8:$B$39,2,0)</f>
        <v>Name 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54">
        <f>COUNTIF($C7:$AG7,AH$6)+0.5*COUNTIF($C7:$AG7,AH$6&amp;"H")+0.5*COUNTIF($C7:$AG7,"H"&amp;AH$6)</f>
        <v>0</v>
      </c>
      <c r="AI7" s="54">
        <f t="shared" ref="AI7:AM22" si="1">COUNTIF($C7:$AG7,AI$6)+0.5*COUNTIF($C7:$AG7,AI$6&amp;"H")+0.5*COUNTIF($C7:$AG7,"H"&amp;AI$6)</f>
        <v>0</v>
      </c>
      <c r="AJ7" s="54">
        <f t="shared" si="1"/>
        <v>0</v>
      </c>
      <c r="AK7" s="54">
        <f t="shared" si="1"/>
        <v>0</v>
      </c>
      <c r="AL7" s="54">
        <f t="shared" si="1"/>
        <v>0</v>
      </c>
      <c r="AM7" s="54">
        <f t="shared" si="1"/>
        <v>0</v>
      </c>
      <c r="AN7" s="21"/>
    </row>
    <row r="8" spans="1:40" ht="16.5" customHeight="1" x14ac:dyDescent="0.2">
      <c r="A8" s="43">
        <v>2</v>
      </c>
      <c r="B8" s="44" t="str">
        <f>VLOOKUP(A8,YearToDate!$A$8:$B$39,2,0)</f>
        <v>Name 2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54">
        <f t="shared" ref="AH8:AM36" si="2">COUNTIF($C8:$AG8,AH$6)+0.5*COUNTIF($C8:$AG8,AH$6&amp;"H")+0.5*COUNTIF($C8:$AG8,"H"&amp;AH$6)</f>
        <v>0</v>
      </c>
      <c r="AI8" s="54">
        <f t="shared" si="1"/>
        <v>0</v>
      </c>
      <c r="AJ8" s="54">
        <f t="shared" si="1"/>
        <v>0</v>
      </c>
      <c r="AK8" s="54">
        <f t="shared" si="1"/>
        <v>0</v>
      </c>
      <c r="AL8" s="54">
        <f t="shared" si="1"/>
        <v>0</v>
      </c>
      <c r="AM8" s="54">
        <f t="shared" si="1"/>
        <v>0</v>
      </c>
      <c r="AN8" s="21"/>
    </row>
    <row r="9" spans="1:40" ht="16.5" customHeight="1" x14ac:dyDescent="0.2">
      <c r="A9" s="43">
        <v>3</v>
      </c>
      <c r="B9" s="44" t="str">
        <f>VLOOKUP(A9,YearToDate!$A$8:$B$39,2,0)</f>
        <v>Name 3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54">
        <f t="shared" si="2"/>
        <v>0</v>
      </c>
      <c r="AI9" s="54">
        <f t="shared" si="1"/>
        <v>0</v>
      </c>
      <c r="AJ9" s="54">
        <f t="shared" si="1"/>
        <v>0</v>
      </c>
      <c r="AK9" s="54">
        <f t="shared" si="1"/>
        <v>0</v>
      </c>
      <c r="AL9" s="54">
        <f t="shared" si="1"/>
        <v>0</v>
      </c>
      <c r="AM9" s="54">
        <f t="shared" si="1"/>
        <v>0</v>
      </c>
      <c r="AN9" s="21"/>
    </row>
    <row r="10" spans="1:40" ht="16.5" customHeight="1" x14ac:dyDescent="0.2">
      <c r="A10" s="43">
        <v>4</v>
      </c>
      <c r="B10" s="44" t="str">
        <f>VLOOKUP(A10,YearToDate!$A$8:$B$39,2,0)</f>
        <v>Name 4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54">
        <f t="shared" si="2"/>
        <v>0</v>
      </c>
      <c r="AI10" s="54">
        <f t="shared" si="1"/>
        <v>0</v>
      </c>
      <c r="AJ10" s="54">
        <f t="shared" si="1"/>
        <v>0</v>
      </c>
      <c r="AK10" s="54">
        <f t="shared" si="1"/>
        <v>0</v>
      </c>
      <c r="AL10" s="54">
        <f t="shared" si="1"/>
        <v>0</v>
      </c>
      <c r="AM10" s="54">
        <f t="shared" si="1"/>
        <v>0</v>
      </c>
      <c r="AN10" s="21"/>
    </row>
    <row r="11" spans="1:40" ht="16.5" customHeight="1" x14ac:dyDescent="0.2">
      <c r="A11" s="43">
        <v>5</v>
      </c>
      <c r="B11" s="44" t="str">
        <f>VLOOKUP(A11,YearToDate!$A$8:$B$39,2,0)</f>
        <v>Name 5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54">
        <f t="shared" si="2"/>
        <v>0</v>
      </c>
      <c r="AI11" s="54">
        <f t="shared" si="1"/>
        <v>0</v>
      </c>
      <c r="AJ11" s="54">
        <f t="shared" si="1"/>
        <v>0</v>
      </c>
      <c r="AK11" s="54">
        <f t="shared" si="1"/>
        <v>0</v>
      </c>
      <c r="AL11" s="54">
        <f t="shared" si="1"/>
        <v>0</v>
      </c>
      <c r="AM11" s="54">
        <f t="shared" si="1"/>
        <v>0</v>
      </c>
      <c r="AN11" s="21"/>
    </row>
    <row r="12" spans="1:40" ht="16.5" customHeight="1" x14ac:dyDescent="0.2">
      <c r="A12" s="43">
        <v>6</v>
      </c>
      <c r="B12" s="44">
        <f>VLOOKUP(A12,YearToDate!$A$8:$B$39,2,0)</f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54">
        <f t="shared" si="2"/>
        <v>0</v>
      </c>
      <c r="AI12" s="54">
        <f t="shared" si="1"/>
        <v>0</v>
      </c>
      <c r="AJ12" s="54">
        <f t="shared" si="1"/>
        <v>0</v>
      </c>
      <c r="AK12" s="54">
        <f t="shared" si="1"/>
        <v>0</v>
      </c>
      <c r="AL12" s="54">
        <f t="shared" si="1"/>
        <v>0</v>
      </c>
      <c r="AM12" s="54">
        <f t="shared" si="1"/>
        <v>0</v>
      </c>
      <c r="AN12" s="21"/>
    </row>
    <row r="13" spans="1:40" ht="16.5" customHeight="1" x14ac:dyDescent="0.2">
      <c r="A13" s="43">
        <v>7</v>
      </c>
      <c r="B13" s="44">
        <f>VLOOKUP(A13,YearToDate!$A$8:$B$39,2,0)</f>
        <v>0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54">
        <f t="shared" si="2"/>
        <v>0</v>
      </c>
      <c r="AI13" s="54">
        <f t="shared" si="1"/>
        <v>0</v>
      </c>
      <c r="AJ13" s="54">
        <f t="shared" si="1"/>
        <v>0</v>
      </c>
      <c r="AK13" s="54">
        <f t="shared" si="1"/>
        <v>0</v>
      </c>
      <c r="AL13" s="54">
        <f t="shared" si="1"/>
        <v>0</v>
      </c>
      <c r="AM13" s="54">
        <f t="shared" si="1"/>
        <v>0</v>
      </c>
      <c r="AN13" s="21"/>
    </row>
    <row r="14" spans="1:40" ht="16.5" customHeight="1" x14ac:dyDescent="0.2">
      <c r="A14" s="43">
        <v>8</v>
      </c>
      <c r="B14" s="44">
        <f>VLOOKUP(A14,YearToDate!$A$8:$B$39,2,0)</f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54">
        <f t="shared" si="2"/>
        <v>0</v>
      </c>
      <c r="AI14" s="54">
        <f t="shared" si="1"/>
        <v>0</v>
      </c>
      <c r="AJ14" s="54">
        <f t="shared" si="1"/>
        <v>0</v>
      </c>
      <c r="AK14" s="54">
        <f t="shared" si="1"/>
        <v>0</v>
      </c>
      <c r="AL14" s="54">
        <f t="shared" si="1"/>
        <v>0</v>
      </c>
      <c r="AM14" s="54">
        <f t="shared" si="1"/>
        <v>0</v>
      </c>
      <c r="AN14" s="21"/>
    </row>
    <row r="15" spans="1:40" ht="16.5" customHeight="1" x14ac:dyDescent="0.2">
      <c r="A15" s="43">
        <v>9</v>
      </c>
      <c r="B15" s="44">
        <f>VLOOKUP(A15,YearToDate!$A$8:$B$39,2,0)</f>
        <v>0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54">
        <f t="shared" si="2"/>
        <v>0</v>
      </c>
      <c r="AI15" s="54">
        <f t="shared" si="1"/>
        <v>0</v>
      </c>
      <c r="AJ15" s="54">
        <f t="shared" si="1"/>
        <v>0</v>
      </c>
      <c r="AK15" s="54">
        <f t="shared" si="1"/>
        <v>0</v>
      </c>
      <c r="AL15" s="54">
        <f t="shared" si="1"/>
        <v>0</v>
      </c>
      <c r="AM15" s="54">
        <f t="shared" si="1"/>
        <v>0</v>
      </c>
      <c r="AN15" s="21"/>
    </row>
    <row r="16" spans="1:40" ht="16.5" customHeight="1" x14ac:dyDescent="0.2">
      <c r="A16" s="43">
        <v>10</v>
      </c>
      <c r="B16" s="44">
        <f>VLOOKUP(A16,YearToDate!$A$8:$B$39,2,0)</f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54">
        <f t="shared" si="2"/>
        <v>0</v>
      </c>
      <c r="AI16" s="54">
        <f t="shared" si="1"/>
        <v>0</v>
      </c>
      <c r="AJ16" s="54">
        <f t="shared" si="1"/>
        <v>0</v>
      </c>
      <c r="AK16" s="54">
        <f t="shared" si="1"/>
        <v>0</v>
      </c>
      <c r="AL16" s="54">
        <f t="shared" si="1"/>
        <v>0</v>
      </c>
      <c r="AM16" s="54">
        <f t="shared" si="1"/>
        <v>0</v>
      </c>
      <c r="AN16" s="21"/>
    </row>
    <row r="17" spans="1:40" ht="16.5" customHeight="1" x14ac:dyDescent="0.2">
      <c r="A17" s="43">
        <v>11</v>
      </c>
      <c r="B17" s="44">
        <f>VLOOKUP(A17,YearToDate!$A$8:$B$39,2,0)</f>
        <v>0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54">
        <f t="shared" si="2"/>
        <v>0</v>
      </c>
      <c r="AI17" s="54">
        <f t="shared" si="1"/>
        <v>0</v>
      </c>
      <c r="AJ17" s="54">
        <f t="shared" si="1"/>
        <v>0</v>
      </c>
      <c r="AK17" s="54">
        <f t="shared" si="1"/>
        <v>0</v>
      </c>
      <c r="AL17" s="54">
        <f t="shared" si="1"/>
        <v>0</v>
      </c>
      <c r="AM17" s="54">
        <f t="shared" si="1"/>
        <v>0</v>
      </c>
      <c r="AN17" s="21"/>
    </row>
    <row r="18" spans="1:40" ht="16.5" customHeight="1" x14ac:dyDescent="0.2">
      <c r="A18" s="43">
        <v>12</v>
      </c>
      <c r="B18" s="44">
        <f>VLOOKUP(A18,YearToDate!$A$8:$B$39,2,0)</f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54">
        <f t="shared" si="2"/>
        <v>0</v>
      </c>
      <c r="AI18" s="54">
        <f t="shared" si="1"/>
        <v>0</v>
      </c>
      <c r="AJ18" s="54">
        <f t="shared" si="1"/>
        <v>0</v>
      </c>
      <c r="AK18" s="54">
        <f t="shared" si="1"/>
        <v>0</v>
      </c>
      <c r="AL18" s="54">
        <f t="shared" si="1"/>
        <v>0</v>
      </c>
      <c r="AM18" s="54">
        <f t="shared" si="1"/>
        <v>0</v>
      </c>
      <c r="AN18" s="21"/>
    </row>
    <row r="19" spans="1:40" ht="16.5" customHeight="1" x14ac:dyDescent="0.2">
      <c r="A19" s="43">
        <v>13</v>
      </c>
      <c r="B19" s="44">
        <f>VLOOKUP(A19,YearToDate!$A$8:$B$39,2,0)</f>
        <v>0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54">
        <f t="shared" si="2"/>
        <v>0</v>
      </c>
      <c r="AI19" s="54">
        <f t="shared" si="1"/>
        <v>0</v>
      </c>
      <c r="AJ19" s="54">
        <f t="shared" si="1"/>
        <v>0</v>
      </c>
      <c r="AK19" s="54">
        <f t="shared" si="1"/>
        <v>0</v>
      </c>
      <c r="AL19" s="54">
        <f t="shared" si="1"/>
        <v>0</v>
      </c>
      <c r="AM19" s="54">
        <f t="shared" si="1"/>
        <v>0</v>
      </c>
      <c r="AN19" s="21"/>
    </row>
    <row r="20" spans="1:40" ht="16.5" customHeight="1" x14ac:dyDescent="0.2">
      <c r="A20" s="43">
        <v>14</v>
      </c>
      <c r="B20" s="44">
        <f>VLOOKUP(A20,YearToDate!$A$8:$B$39,2,0)</f>
        <v>0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54">
        <f t="shared" si="2"/>
        <v>0</v>
      </c>
      <c r="AI20" s="54">
        <f t="shared" si="1"/>
        <v>0</v>
      </c>
      <c r="AJ20" s="54">
        <f t="shared" si="1"/>
        <v>0</v>
      </c>
      <c r="AK20" s="54">
        <f t="shared" si="1"/>
        <v>0</v>
      </c>
      <c r="AL20" s="54">
        <f t="shared" si="1"/>
        <v>0</v>
      </c>
      <c r="AM20" s="54">
        <f t="shared" si="1"/>
        <v>0</v>
      </c>
      <c r="AN20" s="21"/>
    </row>
    <row r="21" spans="1:40" ht="16.5" customHeight="1" x14ac:dyDescent="0.2">
      <c r="A21" s="43">
        <v>15</v>
      </c>
      <c r="B21" s="44">
        <f>VLOOKUP(A21,YearToDate!$A$8:$B$39,2,0)</f>
        <v>0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54">
        <f t="shared" si="2"/>
        <v>0</v>
      </c>
      <c r="AI21" s="54">
        <f t="shared" si="1"/>
        <v>0</v>
      </c>
      <c r="AJ21" s="54">
        <f t="shared" si="1"/>
        <v>0</v>
      </c>
      <c r="AK21" s="54">
        <f t="shared" si="1"/>
        <v>0</v>
      </c>
      <c r="AL21" s="54">
        <f t="shared" si="1"/>
        <v>0</v>
      </c>
      <c r="AM21" s="54">
        <f t="shared" si="1"/>
        <v>0</v>
      </c>
      <c r="AN21" s="21"/>
    </row>
    <row r="22" spans="1:40" ht="16.5" customHeight="1" x14ac:dyDescent="0.2">
      <c r="A22" s="43">
        <v>16</v>
      </c>
      <c r="B22" s="44">
        <f>VLOOKUP(A22,YearToDate!$A$8:$B$39,2,0)</f>
        <v>0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54">
        <f t="shared" si="2"/>
        <v>0</v>
      </c>
      <c r="AI22" s="54">
        <f t="shared" si="1"/>
        <v>0</v>
      </c>
      <c r="AJ22" s="54">
        <f t="shared" si="1"/>
        <v>0</v>
      </c>
      <c r="AK22" s="54">
        <f t="shared" si="1"/>
        <v>0</v>
      </c>
      <c r="AL22" s="54">
        <f t="shared" si="1"/>
        <v>0</v>
      </c>
      <c r="AM22" s="54">
        <f t="shared" si="1"/>
        <v>0</v>
      </c>
      <c r="AN22" s="21"/>
    </row>
    <row r="23" spans="1:40" ht="16.5" customHeight="1" x14ac:dyDescent="0.2">
      <c r="A23" s="43">
        <v>17</v>
      </c>
      <c r="B23" s="44">
        <f>VLOOKUP(A23,YearToDate!$A$8:$B$39,2,0)</f>
        <v>0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54">
        <f t="shared" si="2"/>
        <v>0</v>
      </c>
      <c r="AI23" s="54">
        <f t="shared" si="2"/>
        <v>0</v>
      </c>
      <c r="AJ23" s="54">
        <f t="shared" si="2"/>
        <v>0</v>
      </c>
      <c r="AK23" s="54">
        <f t="shared" si="2"/>
        <v>0</v>
      </c>
      <c r="AL23" s="54">
        <f t="shared" si="2"/>
        <v>0</v>
      </c>
      <c r="AM23" s="54">
        <f t="shared" si="2"/>
        <v>0</v>
      </c>
      <c r="AN23" s="21"/>
    </row>
    <row r="24" spans="1:40" ht="16.5" customHeight="1" x14ac:dyDescent="0.2">
      <c r="A24" s="43">
        <v>18</v>
      </c>
      <c r="B24" s="44">
        <f>VLOOKUP(A24,YearToDate!$A$8:$B$39,2,0)</f>
        <v>0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54">
        <f t="shared" si="2"/>
        <v>0</v>
      </c>
      <c r="AI24" s="54">
        <f t="shared" si="2"/>
        <v>0</v>
      </c>
      <c r="AJ24" s="54">
        <f t="shared" si="2"/>
        <v>0</v>
      </c>
      <c r="AK24" s="54">
        <f t="shared" si="2"/>
        <v>0</v>
      </c>
      <c r="AL24" s="54">
        <f t="shared" si="2"/>
        <v>0</v>
      </c>
      <c r="AM24" s="54">
        <f t="shared" si="2"/>
        <v>0</v>
      </c>
      <c r="AN24" s="21"/>
    </row>
    <row r="25" spans="1:40" ht="16.5" customHeight="1" x14ac:dyDescent="0.2">
      <c r="A25" s="43">
        <v>19</v>
      </c>
      <c r="B25" s="44">
        <f>VLOOKUP(A25,YearToDate!$A$8:$B$39,2,0)</f>
        <v>0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54">
        <f t="shared" si="2"/>
        <v>0</v>
      </c>
      <c r="AI25" s="54">
        <f t="shared" si="2"/>
        <v>0</v>
      </c>
      <c r="AJ25" s="54">
        <f t="shared" si="2"/>
        <v>0</v>
      </c>
      <c r="AK25" s="54">
        <f t="shared" si="2"/>
        <v>0</v>
      </c>
      <c r="AL25" s="54">
        <f t="shared" si="2"/>
        <v>0</v>
      </c>
      <c r="AM25" s="54">
        <f t="shared" si="2"/>
        <v>0</v>
      </c>
      <c r="AN25" s="21"/>
    </row>
    <row r="26" spans="1:40" ht="16.5" customHeight="1" x14ac:dyDescent="0.2">
      <c r="A26" s="43">
        <v>20</v>
      </c>
      <c r="B26" s="44">
        <f>VLOOKUP(A26,YearToDate!$A$8:$B$39,2,0)</f>
        <v>0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54">
        <f t="shared" si="2"/>
        <v>0</v>
      </c>
      <c r="AI26" s="54">
        <f t="shared" si="2"/>
        <v>0</v>
      </c>
      <c r="AJ26" s="54">
        <f t="shared" si="2"/>
        <v>0</v>
      </c>
      <c r="AK26" s="54">
        <f t="shared" si="2"/>
        <v>0</v>
      </c>
      <c r="AL26" s="54">
        <f t="shared" si="2"/>
        <v>0</v>
      </c>
      <c r="AM26" s="54">
        <f t="shared" si="2"/>
        <v>0</v>
      </c>
      <c r="AN26" s="21"/>
    </row>
    <row r="27" spans="1:40" ht="16.5" customHeight="1" x14ac:dyDescent="0.2">
      <c r="A27" s="43">
        <v>21</v>
      </c>
      <c r="B27" s="44">
        <f>VLOOKUP(A27,YearToDate!$A$8:$B$39,2,0)</f>
        <v>0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54">
        <f t="shared" si="2"/>
        <v>0</v>
      </c>
      <c r="AI27" s="54">
        <f t="shared" si="2"/>
        <v>0</v>
      </c>
      <c r="AJ27" s="54">
        <f t="shared" si="2"/>
        <v>0</v>
      </c>
      <c r="AK27" s="54">
        <f t="shared" si="2"/>
        <v>0</v>
      </c>
      <c r="AL27" s="54">
        <f t="shared" si="2"/>
        <v>0</v>
      </c>
      <c r="AM27" s="54">
        <f t="shared" si="2"/>
        <v>0</v>
      </c>
      <c r="AN27" s="21"/>
    </row>
    <row r="28" spans="1:40" ht="16.5" customHeight="1" x14ac:dyDescent="0.2">
      <c r="A28" s="43">
        <v>22</v>
      </c>
      <c r="B28" s="44">
        <f>VLOOKUP(A28,YearToDate!$A$8:$B$39,2,0)</f>
        <v>0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54">
        <f t="shared" si="2"/>
        <v>0</v>
      </c>
      <c r="AI28" s="54">
        <f t="shared" si="2"/>
        <v>0</v>
      </c>
      <c r="AJ28" s="54">
        <f t="shared" si="2"/>
        <v>0</v>
      </c>
      <c r="AK28" s="54">
        <f t="shared" si="2"/>
        <v>0</v>
      </c>
      <c r="AL28" s="54">
        <f t="shared" si="2"/>
        <v>0</v>
      </c>
      <c r="AM28" s="54">
        <f t="shared" si="2"/>
        <v>0</v>
      </c>
      <c r="AN28" s="21"/>
    </row>
    <row r="29" spans="1:40" ht="16.5" customHeight="1" x14ac:dyDescent="0.2">
      <c r="A29" s="43">
        <v>23</v>
      </c>
      <c r="B29" s="44">
        <f>VLOOKUP(A29,YearToDate!$A$8:$B$39,2,0)</f>
        <v>0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54">
        <f t="shared" si="2"/>
        <v>0</v>
      </c>
      <c r="AI29" s="54">
        <f t="shared" si="2"/>
        <v>0</v>
      </c>
      <c r="AJ29" s="54">
        <f t="shared" si="2"/>
        <v>0</v>
      </c>
      <c r="AK29" s="54">
        <f t="shared" si="2"/>
        <v>0</v>
      </c>
      <c r="AL29" s="54">
        <f t="shared" si="2"/>
        <v>0</v>
      </c>
      <c r="AM29" s="54">
        <f t="shared" si="2"/>
        <v>0</v>
      </c>
      <c r="AN29" s="21"/>
    </row>
    <row r="30" spans="1:40" ht="16.5" customHeight="1" x14ac:dyDescent="0.2">
      <c r="A30" s="43">
        <v>24</v>
      </c>
      <c r="B30" s="44">
        <f>VLOOKUP(A30,YearToDate!$A$8:$B$39,2,0)</f>
        <v>0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54">
        <f t="shared" si="2"/>
        <v>0</v>
      </c>
      <c r="AI30" s="54">
        <f t="shared" si="2"/>
        <v>0</v>
      </c>
      <c r="AJ30" s="54">
        <f t="shared" si="2"/>
        <v>0</v>
      </c>
      <c r="AK30" s="54">
        <f t="shared" si="2"/>
        <v>0</v>
      </c>
      <c r="AL30" s="54">
        <f t="shared" si="2"/>
        <v>0</v>
      </c>
      <c r="AM30" s="54">
        <f t="shared" si="2"/>
        <v>0</v>
      </c>
      <c r="AN30" s="21"/>
    </row>
    <row r="31" spans="1:40" ht="16.5" customHeight="1" x14ac:dyDescent="0.2">
      <c r="A31" s="43">
        <v>25</v>
      </c>
      <c r="B31" s="44">
        <f>VLOOKUP(A31,YearToDate!$A$8:$B$39,2,0)</f>
        <v>0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54">
        <f t="shared" si="2"/>
        <v>0</v>
      </c>
      <c r="AI31" s="54">
        <f t="shared" si="2"/>
        <v>0</v>
      </c>
      <c r="AJ31" s="54">
        <f t="shared" si="2"/>
        <v>0</v>
      </c>
      <c r="AK31" s="54">
        <f t="shared" si="2"/>
        <v>0</v>
      </c>
      <c r="AL31" s="54">
        <f t="shared" si="2"/>
        <v>0</v>
      </c>
      <c r="AM31" s="54">
        <f t="shared" si="2"/>
        <v>0</v>
      </c>
      <c r="AN31" s="21"/>
    </row>
    <row r="32" spans="1:40" ht="16.5" customHeight="1" x14ac:dyDescent="0.2">
      <c r="A32" s="43">
        <v>26</v>
      </c>
      <c r="B32" s="44">
        <f>VLOOKUP(A32,YearToDate!$A$8:$B$39,2,0)</f>
        <v>0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54">
        <f t="shared" si="2"/>
        <v>0</v>
      </c>
      <c r="AI32" s="54">
        <f t="shared" si="2"/>
        <v>0</v>
      </c>
      <c r="AJ32" s="54">
        <f t="shared" si="2"/>
        <v>0</v>
      </c>
      <c r="AK32" s="54">
        <f t="shared" si="2"/>
        <v>0</v>
      </c>
      <c r="AL32" s="54">
        <f t="shared" si="2"/>
        <v>0</v>
      </c>
      <c r="AM32" s="54">
        <f t="shared" si="2"/>
        <v>0</v>
      </c>
      <c r="AN32" s="21"/>
    </row>
    <row r="33" spans="1:40" ht="16.5" customHeight="1" x14ac:dyDescent="0.2">
      <c r="A33" s="43">
        <v>27</v>
      </c>
      <c r="B33" s="44">
        <f>VLOOKUP(A33,YearToDate!$A$8:$B$39,2,0)</f>
        <v>0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54">
        <f t="shared" si="2"/>
        <v>0</v>
      </c>
      <c r="AI33" s="54">
        <f t="shared" si="2"/>
        <v>0</v>
      </c>
      <c r="AJ33" s="54">
        <f t="shared" si="2"/>
        <v>0</v>
      </c>
      <c r="AK33" s="54">
        <f t="shared" si="2"/>
        <v>0</v>
      </c>
      <c r="AL33" s="54">
        <f t="shared" si="2"/>
        <v>0</v>
      </c>
      <c r="AM33" s="54">
        <f t="shared" si="2"/>
        <v>0</v>
      </c>
      <c r="AN33" s="21"/>
    </row>
    <row r="34" spans="1:40" ht="16.5" customHeight="1" x14ac:dyDescent="0.2">
      <c r="A34" s="43">
        <v>28</v>
      </c>
      <c r="B34" s="44">
        <f>VLOOKUP(A34,YearToDate!$A$8:$B$39,2,0)</f>
        <v>0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54">
        <f t="shared" si="2"/>
        <v>0</v>
      </c>
      <c r="AI34" s="54">
        <f t="shared" si="2"/>
        <v>0</v>
      </c>
      <c r="AJ34" s="54">
        <f t="shared" si="2"/>
        <v>0</v>
      </c>
      <c r="AK34" s="54">
        <f t="shared" si="2"/>
        <v>0</v>
      </c>
      <c r="AL34" s="54">
        <f t="shared" si="2"/>
        <v>0</v>
      </c>
      <c r="AM34" s="54">
        <f t="shared" si="2"/>
        <v>0</v>
      </c>
      <c r="AN34" s="21"/>
    </row>
    <row r="35" spans="1:40" ht="16.5" customHeight="1" x14ac:dyDescent="0.2">
      <c r="A35" s="43">
        <v>29</v>
      </c>
      <c r="B35" s="44">
        <f>VLOOKUP(A35,YearToDate!$A$8:$B$39,2,0)</f>
        <v>0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54">
        <f t="shared" si="2"/>
        <v>0</v>
      </c>
      <c r="AI35" s="54">
        <f t="shared" si="2"/>
        <v>0</v>
      </c>
      <c r="AJ35" s="54">
        <f t="shared" si="2"/>
        <v>0</v>
      </c>
      <c r="AK35" s="54">
        <f t="shared" si="2"/>
        <v>0</v>
      </c>
      <c r="AL35" s="54">
        <f t="shared" si="2"/>
        <v>0</v>
      </c>
      <c r="AM35" s="54">
        <f t="shared" si="2"/>
        <v>0</v>
      </c>
      <c r="AN35" s="21"/>
    </row>
    <row r="36" spans="1:40" ht="16.5" customHeight="1" x14ac:dyDescent="0.2">
      <c r="A36" s="43">
        <v>30</v>
      </c>
      <c r="B36" s="44">
        <f>VLOOKUP(A36,YearToDate!$A$8:$B$39,2,0)</f>
        <v>0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54">
        <f t="shared" si="2"/>
        <v>0</v>
      </c>
      <c r="AI36" s="54">
        <f t="shared" si="2"/>
        <v>0</v>
      </c>
      <c r="AJ36" s="54">
        <f t="shared" si="2"/>
        <v>0</v>
      </c>
      <c r="AK36" s="54">
        <f t="shared" si="2"/>
        <v>0</v>
      </c>
      <c r="AL36" s="54">
        <f t="shared" si="2"/>
        <v>0</v>
      </c>
      <c r="AM36" s="54">
        <f t="shared" si="2"/>
        <v>0</v>
      </c>
      <c r="AN36" s="21"/>
    </row>
    <row r="37" spans="1:40" s="31" customFormat="1" ht="16.5" customHeight="1" x14ac:dyDescent="0.2">
      <c r="A37" s="35"/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55"/>
      <c r="AI37" s="55"/>
      <c r="AJ37" s="55"/>
      <c r="AK37" s="55"/>
      <c r="AL37" s="55"/>
      <c r="AM37" s="55"/>
      <c r="AN37" s="38"/>
    </row>
    <row r="38" spans="1:40" ht="16.5" customHeight="1" x14ac:dyDescent="0.2">
      <c r="A38" s="32" t="str">
        <f>HYPERLINK("https://www.vertex42.com/templates/employee-leave-tracker.html","https://www.vertex42.com/templates/employee-leave-tracker.html")</f>
        <v>https://www.vertex42.com/templates/employee-leave-tracker.html</v>
      </c>
      <c r="B38" s="39"/>
      <c r="C38" s="21"/>
      <c r="D38" s="21"/>
      <c r="E38" s="21"/>
      <c r="F38" s="21"/>
      <c r="G38" s="21"/>
      <c r="H38" s="21"/>
      <c r="I38" s="21"/>
      <c r="J38" s="21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21"/>
      <c r="Z38" s="21"/>
      <c r="AA38" s="21"/>
      <c r="AB38" s="21"/>
      <c r="AC38" s="21"/>
      <c r="AD38" s="21"/>
      <c r="AE38" s="21"/>
      <c r="AF38" s="21"/>
      <c r="AG38" s="41" t="s">
        <v>3</v>
      </c>
      <c r="AH38" s="56">
        <f t="shared" ref="AH38:AM38" si="3">SUM(AH7:AH37)</f>
        <v>0</v>
      </c>
      <c r="AI38" s="56">
        <f t="shared" si="3"/>
        <v>0</v>
      </c>
      <c r="AJ38" s="56">
        <f t="shared" si="3"/>
        <v>0</v>
      </c>
      <c r="AK38" s="56">
        <f t="shared" si="3"/>
        <v>0</v>
      </c>
      <c r="AL38" s="56">
        <f t="shared" si="3"/>
        <v>0</v>
      </c>
      <c r="AM38" s="56">
        <f t="shared" si="3"/>
        <v>0</v>
      </c>
      <c r="AN38" s="21"/>
    </row>
    <row r="39" spans="1:40" x14ac:dyDescent="0.2">
      <c r="A39" s="78"/>
      <c r="B39" s="7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1:40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</sheetData>
  <mergeCells count="3">
    <mergeCell ref="A39:B39"/>
    <mergeCell ref="C4:AG4"/>
    <mergeCell ref="AH4:AM4"/>
  </mergeCells>
  <conditionalFormatting sqref="C6:AG6">
    <cfRule type="expression" dxfId="27" priority="2" stopIfTrue="1">
      <formula>OR(WEEKDAY(C$6,1)=1,WEEKDAY(C$6,1)=7)</formula>
    </cfRule>
    <cfRule type="cellIs" dxfId="26" priority="3" stopIfTrue="1" operator="equal">
      <formula>""</formula>
    </cfRule>
  </conditionalFormatting>
  <conditionalFormatting sqref="C7:AG36">
    <cfRule type="expression" dxfId="25" priority="4" stopIfTrue="1">
      <formula>OR(WEEKDAY(C$6)=1,WEEKDAY(C$6)=7)</formula>
    </cfRule>
    <cfRule type="expression" dxfId="24" priority="5" stopIfTrue="1">
      <formula>C$6=""</formula>
    </cfRule>
  </conditionalFormatting>
  <dataValidations count="1">
    <dataValidation type="list" allowBlank="1" sqref="C7:AG36" xr:uid="{C5FB2C39-767E-4B11-825E-3FB8DC3A8270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N40"/>
  <sheetViews>
    <sheetView showGridLines="0" workbookViewId="0"/>
  </sheetViews>
  <sheetFormatPr defaultColWidth="9.140625" defaultRowHeight="12.75" x14ac:dyDescent="0.2"/>
  <cols>
    <col min="1" max="1" width="5.42578125" style="20" customWidth="1"/>
    <col min="2" max="2" width="18.7109375" style="20" customWidth="1"/>
    <col min="3" max="33" width="3.28515625" style="20" customWidth="1"/>
    <col min="34" max="39" width="4.28515625" style="20" customWidth="1"/>
    <col min="40" max="16384" width="9.140625" style="20"/>
  </cols>
  <sheetData>
    <row r="1" spans="1:40" ht="26.25" customHeight="1" x14ac:dyDescent="0.2">
      <c r="A1" s="19" t="str">
        <f>"July "&amp;YearToDate!$B$3</f>
        <v>July 2021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29" t="s">
        <v>16</v>
      </c>
    </row>
    <row r="2" spans="1:40" x14ac:dyDescent="0.2">
      <c r="AM2" s="30" t="s">
        <v>34</v>
      </c>
    </row>
    <row r="3" spans="1:40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1:40" ht="21.95" customHeight="1" x14ac:dyDescent="0.2">
      <c r="A4" s="69" t="s">
        <v>21</v>
      </c>
      <c r="B4" s="70"/>
      <c r="C4" s="79" t="str">
        <f>YearToDate!$A$5</f>
        <v>V = Vacation,  S = Sick, P = Personal, D = Disability, O = Other Paid, U = Unpaid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6" t="s">
        <v>0</v>
      </c>
      <c r="AI4" s="76"/>
      <c r="AJ4" s="76"/>
      <c r="AK4" s="76"/>
      <c r="AL4" s="76"/>
      <c r="AM4" s="76"/>
      <c r="AN4" s="21"/>
    </row>
    <row r="5" spans="1:40" ht="16.5" customHeight="1" x14ac:dyDescent="0.2">
      <c r="A5" s="67"/>
      <c r="B5" s="68"/>
      <c r="C5" s="33" t="str">
        <f>IF(C6="","",INDEX({"Su";"M";"Tu";"W";"Th";"F";"Sa"},WEEKDAY(C6,1)))</f>
        <v>Th</v>
      </c>
      <c r="D5" s="33" t="str">
        <f>IF(D6="","",INDEX({"Su";"M";"Tu";"W";"Th";"F";"Sa"},WEEKDAY(D6,1)))</f>
        <v>F</v>
      </c>
      <c r="E5" s="33" t="str">
        <f>IF(E6="","",INDEX({"Su";"M";"Tu";"W";"Th";"F";"Sa"},WEEKDAY(E6,1)))</f>
        <v>Sa</v>
      </c>
      <c r="F5" s="33" t="str">
        <f>IF(F6="","",INDEX({"Su";"M";"Tu";"W";"Th";"F";"Sa"},WEEKDAY(F6,1)))</f>
        <v>Su</v>
      </c>
      <c r="G5" s="33" t="str">
        <f>IF(G6="","",INDEX({"Su";"M";"Tu";"W";"Th";"F";"Sa"},WEEKDAY(G6,1)))</f>
        <v>M</v>
      </c>
      <c r="H5" s="33" t="str">
        <f>IF(H6="","",INDEX({"Su";"M";"Tu";"W";"Th";"F";"Sa"},WEEKDAY(H6,1)))</f>
        <v>Tu</v>
      </c>
      <c r="I5" s="33" t="str">
        <f>IF(I6="","",INDEX({"Su";"M";"Tu";"W";"Th";"F";"Sa"},WEEKDAY(I6,1)))</f>
        <v>W</v>
      </c>
      <c r="J5" s="33" t="str">
        <f>IF(J6="","",INDEX({"Su";"M";"Tu";"W";"Th";"F";"Sa"},WEEKDAY(J6,1)))</f>
        <v>Th</v>
      </c>
      <c r="K5" s="33" t="str">
        <f>IF(K6="","",INDEX({"Su";"M";"Tu";"W";"Th";"F";"Sa"},WEEKDAY(K6,1)))</f>
        <v>F</v>
      </c>
      <c r="L5" s="33" t="str">
        <f>IF(L6="","",INDEX({"Su";"M";"Tu";"W";"Th";"F";"Sa"},WEEKDAY(L6,1)))</f>
        <v>Sa</v>
      </c>
      <c r="M5" s="33" t="str">
        <f>IF(M6="","",INDEX({"Su";"M";"Tu";"W";"Th";"F";"Sa"},WEEKDAY(M6,1)))</f>
        <v>Su</v>
      </c>
      <c r="N5" s="33" t="str">
        <f>IF(N6="","",INDEX({"Su";"M";"Tu";"W";"Th";"F";"Sa"},WEEKDAY(N6,1)))</f>
        <v>M</v>
      </c>
      <c r="O5" s="33" t="str">
        <f>IF(O6="","",INDEX({"Su";"M";"Tu";"W";"Th";"F";"Sa"},WEEKDAY(O6,1)))</f>
        <v>Tu</v>
      </c>
      <c r="P5" s="33" t="str">
        <f>IF(P6="","",INDEX({"Su";"M";"Tu";"W";"Th";"F";"Sa"},WEEKDAY(P6,1)))</f>
        <v>W</v>
      </c>
      <c r="Q5" s="33" t="str">
        <f>IF(Q6="","",INDEX({"Su";"M";"Tu";"W";"Th";"F";"Sa"},WEEKDAY(Q6,1)))</f>
        <v>Th</v>
      </c>
      <c r="R5" s="33" t="str">
        <f>IF(R6="","",INDEX({"Su";"M";"Tu";"W";"Th";"F";"Sa"},WEEKDAY(R6,1)))</f>
        <v>F</v>
      </c>
      <c r="S5" s="33" t="str">
        <f>IF(S6="","",INDEX({"Su";"M";"Tu";"W";"Th";"F";"Sa"},WEEKDAY(S6,1)))</f>
        <v>Sa</v>
      </c>
      <c r="T5" s="33" t="str">
        <f>IF(T6="","",INDEX({"Su";"M";"Tu";"W";"Th";"F";"Sa"},WEEKDAY(T6,1)))</f>
        <v>Su</v>
      </c>
      <c r="U5" s="33" t="str">
        <f>IF(U6="","",INDEX({"Su";"M";"Tu";"W";"Th";"F";"Sa"},WEEKDAY(U6,1)))</f>
        <v>M</v>
      </c>
      <c r="V5" s="33" t="str">
        <f>IF(V6="","",INDEX({"Su";"M";"Tu";"W";"Th";"F";"Sa"},WEEKDAY(V6,1)))</f>
        <v>Tu</v>
      </c>
      <c r="W5" s="33" t="str">
        <f>IF(W6="","",INDEX({"Su";"M";"Tu";"W";"Th";"F";"Sa"},WEEKDAY(W6,1)))</f>
        <v>W</v>
      </c>
      <c r="X5" s="33" t="str">
        <f>IF(X6="","",INDEX({"Su";"M";"Tu";"W";"Th";"F";"Sa"},WEEKDAY(X6,1)))</f>
        <v>Th</v>
      </c>
      <c r="Y5" s="33" t="str">
        <f>IF(Y6="","",INDEX({"Su";"M";"Tu";"W";"Th";"F";"Sa"},WEEKDAY(Y6,1)))</f>
        <v>F</v>
      </c>
      <c r="Z5" s="33" t="str">
        <f>IF(Z6="","",INDEX({"Su";"M";"Tu";"W";"Th";"F";"Sa"},WEEKDAY(Z6,1)))</f>
        <v>Sa</v>
      </c>
      <c r="AA5" s="33" t="str">
        <f>IF(AA6="","",INDEX({"Su";"M";"Tu";"W";"Th";"F";"Sa"},WEEKDAY(AA6,1)))</f>
        <v>Su</v>
      </c>
      <c r="AB5" s="33" t="str">
        <f>IF(AB6="","",INDEX({"Su";"M";"Tu";"W";"Th";"F";"Sa"},WEEKDAY(AB6,1)))</f>
        <v>M</v>
      </c>
      <c r="AC5" s="33" t="str">
        <f>IF(AC6="","",INDEX({"Su";"M";"Tu";"W";"Th";"F";"Sa"},WEEKDAY(AC6,1)))</f>
        <v>Tu</v>
      </c>
      <c r="AD5" s="33" t="str">
        <f>IF(AD6="","",INDEX({"Su";"M";"Tu";"W";"Th";"F";"Sa"},WEEKDAY(AD6,1)))</f>
        <v>W</v>
      </c>
      <c r="AE5" s="33" t="str">
        <f>IF(AE6="","",INDEX({"Su";"M";"Tu";"W";"Th";"F";"Sa"},WEEKDAY(AE6,1)))</f>
        <v>Th</v>
      </c>
      <c r="AF5" s="33" t="str">
        <f>IF(AF6="","",INDEX({"Su";"M";"Tu";"W";"Th";"F";"Sa"},WEEKDAY(AF6,1)))</f>
        <v>F</v>
      </c>
      <c r="AG5" s="33" t="str">
        <f>IF(AG6="","",INDEX({"Su";"M";"Tu";"W";"Th";"F";"Sa"},WEEKDAY(AG6,1)))</f>
        <v>Sa</v>
      </c>
      <c r="AH5" s="71"/>
      <c r="AI5" s="71"/>
      <c r="AJ5" s="71"/>
      <c r="AK5" s="71"/>
      <c r="AL5" s="71"/>
      <c r="AM5" s="71"/>
      <c r="AN5" s="21"/>
    </row>
    <row r="6" spans="1:40" ht="16.5" customHeight="1" x14ac:dyDescent="0.2">
      <c r="A6" s="52" t="s">
        <v>7</v>
      </c>
      <c r="B6" s="42" t="s">
        <v>8</v>
      </c>
      <c r="C6" s="49">
        <f>DATE(YearToDate!$B$3,7,1)</f>
        <v>44378</v>
      </c>
      <c r="D6" s="49">
        <f>C6+1</f>
        <v>44379</v>
      </c>
      <c r="E6" s="49">
        <f t="shared" ref="E6:AD6" si="0">D6+1</f>
        <v>44380</v>
      </c>
      <c r="F6" s="49">
        <f t="shared" si="0"/>
        <v>44381</v>
      </c>
      <c r="G6" s="49">
        <f>F6+1</f>
        <v>44382</v>
      </c>
      <c r="H6" s="49">
        <f t="shared" si="0"/>
        <v>44383</v>
      </c>
      <c r="I6" s="49">
        <f t="shared" si="0"/>
        <v>44384</v>
      </c>
      <c r="J6" s="49">
        <f t="shared" si="0"/>
        <v>44385</v>
      </c>
      <c r="K6" s="49">
        <f t="shared" si="0"/>
        <v>44386</v>
      </c>
      <c r="L6" s="49">
        <f t="shared" si="0"/>
        <v>44387</v>
      </c>
      <c r="M6" s="49">
        <f t="shared" si="0"/>
        <v>44388</v>
      </c>
      <c r="N6" s="49">
        <f t="shared" si="0"/>
        <v>44389</v>
      </c>
      <c r="O6" s="49">
        <f t="shared" si="0"/>
        <v>44390</v>
      </c>
      <c r="P6" s="49">
        <f t="shared" si="0"/>
        <v>44391</v>
      </c>
      <c r="Q6" s="49">
        <f t="shared" si="0"/>
        <v>44392</v>
      </c>
      <c r="R6" s="49">
        <f t="shared" si="0"/>
        <v>44393</v>
      </c>
      <c r="S6" s="49">
        <f t="shared" si="0"/>
        <v>44394</v>
      </c>
      <c r="T6" s="49">
        <f t="shared" si="0"/>
        <v>44395</v>
      </c>
      <c r="U6" s="49">
        <f t="shared" si="0"/>
        <v>44396</v>
      </c>
      <c r="V6" s="49">
        <f t="shared" si="0"/>
        <v>44397</v>
      </c>
      <c r="W6" s="49">
        <f t="shared" si="0"/>
        <v>44398</v>
      </c>
      <c r="X6" s="49">
        <f t="shared" si="0"/>
        <v>44399</v>
      </c>
      <c r="Y6" s="49">
        <f t="shared" si="0"/>
        <v>44400</v>
      </c>
      <c r="Z6" s="49">
        <f t="shared" si="0"/>
        <v>44401</v>
      </c>
      <c r="AA6" s="49">
        <f t="shared" si="0"/>
        <v>44402</v>
      </c>
      <c r="AB6" s="49">
        <f t="shared" si="0"/>
        <v>44403</v>
      </c>
      <c r="AC6" s="49">
        <f t="shared" si="0"/>
        <v>44404</v>
      </c>
      <c r="AD6" s="49">
        <f t="shared" si="0"/>
        <v>44405</v>
      </c>
      <c r="AE6" s="49">
        <f>IF(MONTH($AD6+1)&gt;MONTH($C$6),"",$AD6+1)</f>
        <v>44406</v>
      </c>
      <c r="AF6" s="49">
        <f>IF(MONTH($AD6+2)&gt;MONTH($C$6),"",$AD6+2)</f>
        <v>44407</v>
      </c>
      <c r="AG6" s="49">
        <f>IF(MONTH($AD6+3)&gt;MONTH($C$6),"",$AD6+3)</f>
        <v>44408</v>
      </c>
      <c r="AH6" s="34" t="str">
        <f>YearToDate!C8</f>
        <v>V</v>
      </c>
      <c r="AI6" s="34" t="str">
        <f>YearToDate!D8</f>
        <v>S</v>
      </c>
      <c r="AJ6" s="34" t="str">
        <f>YearToDate!E8</f>
        <v>P</v>
      </c>
      <c r="AK6" s="34" t="str">
        <f>YearToDate!F8</f>
        <v>D</v>
      </c>
      <c r="AL6" s="34" t="str">
        <f>YearToDate!G8</f>
        <v>O</v>
      </c>
      <c r="AM6" s="34" t="str">
        <f>YearToDate!H8</f>
        <v>U</v>
      </c>
      <c r="AN6" s="21"/>
    </row>
    <row r="7" spans="1:40" ht="16.5" customHeight="1" x14ac:dyDescent="0.2">
      <c r="A7" s="43">
        <v>1</v>
      </c>
      <c r="B7" s="44" t="str">
        <f>VLOOKUP(A7,YearToDate!$A$8:$B$39,2,0)</f>
        <v>Name 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54">
        <f>COUNTIF($C7:$AG7,AH$6)+0.5*COUNTIF($C7:$AG7,AH$6&amp;"H")+0.5*COUNTIF($C7:$AG7,"H"&amp;AH$6)</f>
        <v>0</v>
      </c>
      <c r="AI7" s="54">
        <f t="shared" ref="AI7:AM22" si="1">COUNTIF($C7:$AG7,AI$6)+0.5*COUNTIF($C7:$AG7,AI$6&amp;"H")+0.5*COUNTIF($C7:$AG7,"H"&amp;AI$6)</f>
        <v>0</v>
      </c>
      <c r="AJ7" s="54">
        <f t="shared" si="1"/>
        <v>0</v>
      </c>
      <c r="AK7" s="54">
        <f t="shared" si="1"/>
        <v>0</v>
      </c>
      <c r="AL7" s="54">
        <f t="shared" si="1"/>
        <v>0</v>
      </c>
      <c r="AM7" s="54">
        <f t="shared" si="1"/>
        <v>0</v>
      </c>
      <c r="AN7" s="21"/>
    </row>
    <row r="8" spans="1:40" ht="16.5" customHeight="1" x14ac:dyDescent="0.2">
      <c r="A8" s="43">
        <v>2</v>
      </c>
      <c r="B8" s="44" t="str">
        <f>VLOOKUP(A8,YearToDate!$A$8:$B$39,2,0)</f>
        <v>Name 2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54">
        <f t="shared" ref="AH8:AM36" si="2">COUNTIF($C8:$AG8,AH$6)+0.5*COUNTIF($C8:$AG8,AH$6&amp;"H")+0.5*COUNTIF($C8:$AG8,"H"&amp;AH$6)</f>
        <v>0</v>
      </c>
      <c r="AI8" s="54">
        <f t="shared" si="1"/>
        <v>0</v>
      </c>
      <c r="AJ8" s="54">
        <f t="shared" si="1"/>
        <v>0</v>
      </c>
      <c r="AK8" s="54">
        <f t="shared" si="1"/>
        <v>0</v>
      </c>
      <c r="AL8" s="54">
        <f t="shared" si="1"/>
        <v>0</v>
      </c>
      <c r="AM8" s="54">
        <f t="shared" si="1"/>
        <v>0</v>
      </c>
      <c r="AN8" s="21"/>
    </row>
    <row r="9" spans="1:40" ht="16.5" customHeight="1" x14ac:dyDescent="0.2">
      <c r="A9" s="43">
        <v>3</v>
      </c>
      <c r="B9" s="44" t="str">
        <f>VLOOKUP(A9,YearToDate!$A$8:$B$39,2,0)</f>
        <v>Name 3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54">
        <f t="shared" si="2"/>
        <v>0</v>
      </c>
      <c r="AI9" s="54">
        <f t="shared" si="1"/>
        <v>0</v>
      </c>
      <c r="AJ9" s="54">
        <f t="shared" si="1"/>
        <v>0</v>
      </c>
      <c r="AK9" s="54">
        <f t="shared" si="1"/>
        <v>0</v>
      </c>
      <c r="AL9" s="54">
        <f t="shared" si="1"/>
        <v>0</v>
      </c>
      <c r="AM9" s="54">
        <f t="shared" si="1"/>
        <v>0</v>
      </c>
      <c r="AN9" s="21"/>
    </row>
    <row r="10" spans="1:40" ht="16.5" customHeight="1" x14ac:dyDescent="0.2">
      <c r="A10" s="43">
        <v>4</v>
      </c>
      <c r="B10" s="44" t="str">
        <f>VLOOKUP(A10,YearToDate!$A$8:$B$39,2,0)</f>
        <v>Name 4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54">
        <f t="shared" si="2"/>
        <v>0</v>
      </c>
      <c r="AI10" s="54">
        <f t="shared" si="1"/>
        <v>0</v>
      </c>
      <c r="AJ10" s="54">
        <f t="shared" si="1"/>
        <v>0</v>
      </c>
      <c r="AK10" s="54">
        <f t="shared" si="1"/>
        <v>0</v>
      </c>
      <c r="AL10" s="54">
        <f t="shared" si="1"/>
        <v>0</v>
      </c>
      <c r="AM10" s="54">
        <f t="shared" si="1"/>
        <v>0</v>
      </c>
      <c r="AN10" s="21"/>
    </row>
    <row r="11" spans="1:40" ht="16.5" customHeight="1" x14ac:dyDescent="0.2">
      <c r="A11" s="43">
        <v>5</v>
      </c>
      <c r="B11" s="44" t="str">
        <f>VLOOKUP(A11,YearToDate!$A$8:$B$39,2,0)</f>
        <v>Name 5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54">
        <f t="shared" si="2"/>
        <v>0</v>
      </c>
      <c r="AI11" s="54">
        <f t="shared" si="1"/>
        <v>0</v>
      </c>
      <c r="AJ11" s="54">
        <f t="shared" si="1"/>
        <v>0</v>
      </c>
      <c r="AK11" s="54">
        <f t="shared" si="1"/>
        <v>0</v>
      </c>
      <c r="AL11" s="54">
        <f t="shared" si="1"/>
        <v>0</v>
      </c>
      <c r="AM11" s="54">
        <f t="shared" si="1"/>
        <v>0</v>
      </c>
      <c r="AN11" s="21"/>
    </row>
    <row r="12" spans="1:40" ht="16.5" customHeight="1" x14ac:dyDescent="0.2">
      <c r="A12" s="43">
        <v>6</v>
      </c>
      <c r="B12" s="44">
        <f>VLOOKUP(A12,YearToDate!$A$8:$B$39,2,0)</f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54">
        <f t="shared" si="2"/>
        <v>0</v>
      </c>
      <c r="AI12" s="54">
        <f t="shared" si="1"/>
        <v>0</v>
      </c>
      <c r="AJ12" s="54">
        <f t="shared" si="1"/>
        <v>0</v>
      </c>
      <c r="AK12" s="54">
        <f t="shared" si="1"/>
        <v>0</v>
      </c>
      <c r="AL12" s="54">
        <f t="shared" si="1"/>
        <v>0</v>
      </c>
      <c r="AM12" s="54">
        <f t="shared" si="1"/>
        <v>0</v>
      </c>
      <c r="AN12" s="21"/>
    </row>
    <row r="13" spans="1:40" ht="16.5" customHeight="1" x14ac:dyDescent="0.2">
      <c r="A13" s="43">
        <v>7</v>
      </c>
      <c r="B13" s="44">
        <f>VLOOKUP(A13,YearToDate!$A$8:$B$39,2,0)</f>
        <v>0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54">
        <f t="shared" si="2"/>
        <v>0</v>
      </c>
      <c r="AI13" s="54">
        <f t="shared" si="1"/>
        <v>0</v>
      </c>
      <c r="AJ13" s="54">
        <f t="shared" si="1"/>
        <v>0</v>
      </c>
      <c r="AK13" s="54">
        <f t="shared" si="1"/>
        <v>0</v>
      </c>
      <c r="AL13" s="54">
        <f t="shared" si="1"/>
        <v>0</v>
      </c>
      <c r="AM13" s="54">
        <f t="shared" si="1"/>
        <v>0</v>
      </c>
      <c r="AN13" s="21"/>
    </row>
    <row r="14" spans="1:40" ht="16.5" customHeight="1" x14ac:dyDescent="0.2">
      <c r="A14" s="43">
        <v>8</v>
      </c>
      <c r="B14" s="44">
        <f>VLOOKUP(A14,YearToDate!$A$8:$B$39,2,0)</f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54">
        <f t="shared" si="2"/>
        <v>0</v>
      </c>
      <c r="AI14" s="54">
        <f t="shared" si="1"/>
        <v>0</v>
      </c>
      <c r="AJ14" s="54">
        <f t="shared" si="1"/>
        <v>0</v>
      </c>
      <c r="AK14" s="54">
        <f t="shared" si="1"/>
        <v>0</v>
      </c>
      <c r="AL14" s="54">
        <f t="shared" si="1"/>
        <v>0</v>
      </c>
      <c r="AM14" s="54">
        <f t="shared" si="1"/>
        <v>0</v>
      </c>
      <c r="AN14" s="21"/>
    </row>
    <row r="15" spans="1:40" ht="16.5" customHeight="1" x14ac:dyDescent="0.2">
      <c r="A15" s="43">
        <v>9</v>
      </c>
      <c r="B15" s="44">
        <f>VLOOKUP(A15,YearToDate!$A$8:$B$39,2,0)</f>
        <v>0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54">
        <f t="shared" si="2"/>
        <v>0</v>
      </c>
      <c r="AI15" s="54">
        <f t="shared" si="1"/>
        <v>0</v>
      </c>
      <c r="AJ15" s="54">
        <f t="shared" si="1"/>
        <v>0</v>
      </c>
      <c r="AK15" s="54">
        <f t="shared" si="1"/>
        <v>0</v>
      </c>
      <c r="AL15" s="54">
        <f t="shared" si="1"/>
        <v>0</v>
      </c>
      <c r="AM15" s="54">
        <f t="shared" si="1"/>
        <v>0</v>
      </c>
      <c r="AN15" s="21"/>
    </row>
    <row r="16" spans="1:40" ht="16.5" customHeight="1" x14ac:dyDescent="0.2">
      <c r="A16" s="43">
        <v>10</v>
      </c>
      <c r="B16" s="44">
        <f>VLOOKUP(A16,YearToDate!$A$8:$B$39,2,0)</f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54">
        <f t="shared" si="2"/>
        <v>0</v>
      </c>
      <c r="AI16" s="54">
        <f t="shared" si="1"/>
        <v>0</v>
      </c>
      <c r="AJ16" s="54">
        <f t="shared" si="1"/>
        <v>0</v>
      </c>
      <c r="AK16" s="54">
        <f t="shared" si="1"/>
        <v>0</v>
      </c>
      <c r="AL16" s="54">
        <f t="shared" si="1"/>
        <v>0</v>
      </c>
      <c r="AM16" s="54">
        <f t="shared" si="1"/>
        <v>0</v>
      </c>
      <c r="AN16" s="21"/>
    </row>
    <row r="17" spans="1:40" ht="16.5" customHeight="1" x14ac:dyDescent="0.2">
      <c r="A17" s="43">
        <v>11</v>
      </c>
      <c r="B17" s="44">
        <f>VLOOKUP(A17,YearToDate!$A$8:$B$39,2,0)</f>
        <v>0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54">
        <f t="shared" si="2"/>
        <v>0</v>
      </c>
      <c r="AI17" s="54">
        <f t="shared" si="1"/>
        <v>0</v>
      </c>
      <c r="AJ17" s="54">
        <f t="shared" si="1"/>
        <v>0</v>
      </c>
      <c r="AK17" s="54">
        <f t="shared" si="1"/>
        <v>0</v>
      </c>
      <c r="AL17" s="54">
        <f t="shared" si="1"/>
        <v>0</v>
      </c>
      <c r="AM17" s="54">
        <f t="shared" si="1"/>
        <v>0</v>
      </c>
      <c r="AN17" s="21"/>
    </row>
    <row r="18" spans="1:40" ht="16.5" customHeight="1" x14ac:dyDescent="0.2">
      <c r="A18" s="43">
        <v>12</v>
      </c>
      <c r="B18" s="44">
        <f>VLOOKUP(A18,YearToDate!$A$8:$B$39,2,0)</f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54">
        <f t="shared" si="2"/>
        <v>0</v>
      </c>
      <c r="AI18" s="54">
        <f t="shared" si="1"/>
        <v>0</v>
      </c>
      <c r="AJ18" s="54">
        <f t="shared" si="1"/>
        <v>0</v>
      </c>
      <c r="AK18" s="54">
        <f t="shared" si="1"/>
        <v>0</v>
      </c>
      <c r="AL18" s="54">
        <f t="shared" si="1"/>
        <v>0</v>
      </c>
      <c r="AM18" s="54">
        <f t="shared" si="1"/>
        <v>0</v>
      </c>
      <c r="AN18" s="21"/>
    </row>
    <row r="19" spans="1:40" ht="16.5" customHeight="1" x14ac:dyDescent="0.2">
      <c r="A19" s="43">
        <v>13</v>
      </c>
      <c r="B19" s="44">
        <f>VLOOKUP(A19,YearToDate!$A$8:$B$39,2,0)</f>
        <v>0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54">
        <f t="shared" si="2"/>
        <v>0</v>
      </c>
      <c r="AI19" s="54">
        <f t="shared" si="1"/>
        <v>0</v>
      </c>
      <c r="AJ19" s="54">
        <f t="shared" si="1"/>
        <v>0</v>
      </c>
      <c r="AK19" s="54">
        <f t="shared" si="1"/>
        <v>0</v>
      </c>
      <c r="AL19" s="54">
        <f t="shared" si="1"/>
        <v>0</v>
      </c>
      <c r="AM19" s="54">
        <f t="shared" si="1"/>
        <v>0</v>
      </c>
      <c r="AN19" s="21"/>
    </row>
    <row r="20" spans="1:40" ht="16.5" customHeight="1" x14ac:dyDescent="0.2">
      <c r="A20" s="43">
        <v>14</v>
      </c>
      <c r="B20" s="44">
        <f>VLOOKUP(A20,YearToDate!$A$8:$B$39,2,0)</f>
        <v>0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54">
        <f t="shared" si="2"/>
        <v>0</v>
      </c>
      <c r="AI20" s="54">
        <f t="shared" si="1"/>
        <v>0</v>
      </c>
      <c r="AJ20" s="54">
        <f t="shared" si="1"/>
        <v>0</v>
      </c>
      <c r="AK20" s="54">
        <f t="shared" si="1"/>
        <v>0</v>
      </c>
      <c r="AL20" s="54">
        <f t="shared" si="1"/>
        <v>0</v>
      </c>
      <c r="AM20" s="54">
        <f t="shared" si="1"/>
        <v>0</v>
      </c>
      <c r="AN20" s="21"/>
    </row>
    <row r="21" spans="1:40" ht="16.5" customHeight="1" x14ac:dyDescent="0.2">
      <c r="A21" s="43">
        <v>15</v>
      </c>
      <c r="B21" s="44">
        <f>VLOOKUP(A21,YearToDate!$A$8:$B$39,2,0)</f>
        <v>0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54">
        <f t="shared" si="2"/>
        <v>0</v>
      </c>
      <c r="AI21" s="54">
        <f t="shared" si="1"/>
        <v>0</v>
      </c>
      <c r="AJ21" s="54">
        <f t="shared" si="1"/>
        <v>0</v>
      </c>
      <c r="AK21" s="54">
        <f t="shared" si="1"/>
        <v>0</v>
      </c>
      <c r="AL21" s="54">
        <f t="shared" si="1"/>
        <v>0</v>
      </c>
      <c r="AM21" s="54">
        <f t="shared" si="1"/>
        <v>0</v>
      </c>
      <c r="AN21" s="21"/>
    </row>
    <row r="22" spans="1:40" ht="16.5" customHeight="1" x14ac:dyDescent="0.2">
      <c r="A22" s="43">
        <v>16</v>
      </c>
      <c r="B22" s="44">
        <f>VLOOKUP(A22,YearToDate!$A$8:$B$39,2,0)</f>
        <v>0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54">
        <f t="shared" si="2"/>
        <v>0</v>
      </c>
      <c r="AI22" s="54">
        <f t="shared" si="1"/>
        <v>0</v>
      </c>
      <c r="AJ22" s="54">
        <f t="shared" si="1"/>
        <v>0</v>
      </c>
      <c r="AK22" s="54">
        <f t="shared" si="1"/>
        <v>0</v>
      </c>
      <c r="AL22" s="54">
        <f t="shared" si="1"/>
        <v>0</v>
      </c>
      <c r="AM22" s="54">
        <f t="shared" si="1"/>
        <v>0</v>
      </c>
      <c r="AN22" s="21"/>
    </row>
    <row r="23" spans="1:40" ht="16.5" customHeight="1" x14ac:dyDescent="0.2">
      <c r="A23" s="43">
        <v>17</v>
      </c>
      <c r="B23" s="44">
        <f>VLOOKUP(A23,YearToDate!$A$8:$B$39,2,0)</f>
        <v>0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54">
        <f t="shared" si="2"/>
        <v>0</v>
      </c>
      <c r="AI23" s="54">
        <f t="shared" si="2"/>
        <v>0</v>
      </c>
      <c r="AJ23" s="54">
        <f t="shared" si="2"/>
        <v>0</v>
      </c>
      <c r="AK23" s="54">
        <f t="shared" si="2"/>
        <v>0</v>
      </c>
      <c r="AL23" s="54">
        <f t="shared" si="2"/>
        <v>0</v>
      </c>
      <c r="AM23" s="54">
        <f t="shared" si="2"/>
        <v>0</v>
      </c>
      <c r="AN23" s="21"/>
    </row>
    <row r="24" spans="1:40" ht="16.5" customHeight="1" x14ac:dyDescent="0.2">
      <c r="A24" s="43">
        <v>18</v>
      </c>
      <c r="B24" s="44">
        <f>VLOOKUP(A24,YearToDate!$A$8:$B$39,2,0)</f>
        <v>0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54">
        <f t="shared" si="2"/>
        <v>0</v>
      </c>
      <c r="AI24" s="54">
        <f t="shared" si="2"/>
        <v>0</v>
      </c>
      <c r="AJ24" s="54">
        <f t="shared" si="2"/>
        <v>0</v>
      </c>
      <c r="AK24" s="54">
        <f t="shared" si="2"/>
        <v>0</v>
      </c>
      <c r="AL24" s="54">
        <f t="shared" si="2"/>
        <v>0</v>
      </c>
      <c r="AM24" s="54">
        <f t="shared" si="2"/>
        <v>0</v>
      </c>
      <c r="AN24" s="21"/>
    </row>
    <row r="25" spans="1:40" ht="16.5" customHeight="1" x14ac:dyDescent="0.2">
      <c r="A25" s="43">
        <v>19</v>
      </c>
      <c r="B25" s="44">
        <f>VLOOKUP(A25,YearToDate!$A$8:$B$39,2,0)</f>
        <v>0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54">
        <f t="shared" si="2"/>
        <v>0</v>
      </c>
      <c r="AI25" s="54">
        <f t="shared" si="2"/>
        <v>0</v>
      </c>
      <c r="AJ25" s="54">
        <f t="shared" si="2"/>
        <v>0</v>
      </c>
      <c r="AK25" s="54">
        <f t="shared" si="2"/>
        <v>0</v>
      </c>
      <c r="AL25" s="54">
        <f t="shared" si="2"/>
        <v>0</v>
      </c>
      <c r="AM25" s="54">
        <f t="shared" si="2"/>
        <v>0</v>
      </c>
      <c r="AN25" s="21"/>
    </row>
    <row r="26" spans="1:40" ht="16.5" customHeight="1" x14ac:dyDescent="0.2">
      <c r="A26" s="43">
        <v>20</v>
      </c>
      <c r="B26" s="44">
        <f>VLOOKUP(A26,YearToDate!$A$8:$B$39,2,0)</f>
        <v>0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54">
        <f t="shared" si="2"/>
        <v>0</v>
      </c>
      <c r="AI26" s="54">
        <f t="shared" si="2"/>
        <v>0</v>
      </c>
      <c r="AJ26" s="54">
        <f t="shared" si="2"/>
        <v>0</v>
      </c>
      <c r="AK26" s="54">
        <f t="shared" si="2"/>
        <v>0</v>
      </c>
      <c r="AL26" s="54">
        <f t="shared" si="2"/>
        <v>0</v>
      </c>
      <c r="AM26" s="54">
        <f t="shared" si="2"/>
        <v>0</v>
      </c>
      <c r="AN26" s="21"/>
    </row>
    <row r="27" spans="1:40" ht="16.5" customHeight="1" x14ac:dyDescent="0.2">
      <c r="A27" s="43">
        <v>21</v>
      </c>
      <c r="B27" s="44">
        <f>VLOOKUP(A27,YearToDate!$A$8:$B$39,2,0)</f>
        <v>0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54">
        <f t="shared" si="2"/>
        <v>0</v>
      </c>
      <c r="AI27" s="54">
        <f t="shared" si="2"/>
        <v>0</v>
      </c>
      <c r="AJ27" s="54">
        <f t="shared" si="2"/>
        <v>0</v>
      </c>
      <c r="AK27" s="54">
        <f t="shared" si="2"/>
        <v>0</v>
      </c>
      <c r="AL27" s="54">
        <f t="shared" si="2"/>
        <v>0</v>
      </c>
      <c r="AM27" s="54">
        <f t="shared" si="2"/>
        <v>0</v>
      </c>
      <c r="AN27" s="21"/>
    </row>
    <row r="28" spans="1:40" ht="16.5" customHeight="1" x14ac:dyDescent="0.2">
      <c r="A28" s="43">
        <v>22</v>
      </c>
      <c r="B28" s="44">
        <f>VLOOKUP(A28,YearToDate!$A$8:$B$39,2,0)</f>
        <v>0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54">
        <f t="shared" si="2"/>
        <v>0</v>
      </c>
      <c r="AI28" s="54">
        <f t="shared" si="2"/>
        <v>0</v>
      </c>
      <c r="AJ28" s="54">
        <f t="shared" si="2"/>
        <v>0</v>
      </c>
      <c r="AK28" s="54">
        <f t="shared" si="2"/>
        <v>0</v>
      </c>
      <c r="AL28" s="54">
        <f t="shared" si="2"/>
        <v>0</v>
      </c>
      <c r="AM28" s="54">
        <f t="shared" si="2"/>
        <v>0</v>
      </c>
      <c r="AN28" s="21"/>
    </row>
    <row r="29" spans="1:40" ht="16.5" customHeight="1" x14ac:dyDescent="0.2">
      <c r="A29" s="43">
        <v>23</v>
      </c>
      <c r="B29" s="44">
        <f>VLOOKUP(A29,YearToDate!$A$8:$B$39,2,0)</f>
        <v>0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54">
        <f t="shared" si="2"/>
        <v>0</v>
      </c>
      <c r="AI29" s="54">
        <f t="shared" si="2"/>
        <v>0</v>
      </c>
      <c r="AJ29" s="54">
        <f t="shared" si="2"/>
        <v>0</v>
      </c>
      <c r="AK29" s="54">
        <f t="shared" si="2"/>
        <v>0</v>
      </c>
      <c r="AL29" s="54">
        <f t="shared" si="2"/>
        <v>0</v>
      </c>
      <c r="AM29" s="54">
        <f t="shared" si="2"/>
        <v>0</v>
      </c>
      <c r="AN29" s="21"/>
    </row>
    <row r="30" spans="1:40" ht="16.5" customHeight="1" x14ac:dyDescent="0.2">
      <c r="A30" s="43">
        <v>24</v>
      </c>
      <c r="B30" s="44">
        <f>VLOOKUP(A30,YearToDate!$A$8:$B$39,2,0)</f>
        <v>0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54">
        <f t="shared" si="2"/>
        <v>0</v>
      </c>
      <c r="AI30" s="54">
        <f t="shared" si="2"/>
        <v>0</v>
      </c>
      <c r="AJ30" s="54">
        <f t="shared" si="2"/>
        <v>0</v>
      </c>
      <c r="AK30" s="54">
        <f t="shared" si="2"/>
        <v>0</v>
      </c>
      <c r="AL30" s="54">
        <f t="shared" si="2"/>
        <v>0</v>
      </c>
      <c r="AM30" s="54">
        <f t="shared" si="2"/>
        <v>0</v>
      </c>
      <c r="AN30" s="21"/>
    </row>
    <row r="31" spans="1:40" ht="16.5" customHeight="1" x14ac:dyDescent="0.2">
      <c r="A31" s="43">
        <v>25</v>
      </c>
      <c r="B31" s="44">
        <f>VLOOKUP(A31,YearToDate!$A$8:$B$39,2,0)</f>
        <v>0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54">
        <f t="shared" si="2"/>
        <v>0</v>
      </c>
      <c r="AI31" s="54">
        <f t="shared" si="2"/>
        <v>0</v>
      </c>
      <c r="AJ31" s="54">
        <f t="shared" si="2"/>
        <v>0</v>
      </c>
      <c r="AK31" s="54">
        <f t="shared" si="2"/>
        <v>0</v>
      </c>
      <c r="AL31" s="54">
        <f t="shared" si="2"/>
        <v>0</v>
      </c>
      <c r="AM31" s="54">
        <f t="shared" si="2"/>
        <v>0</v>
      </c>
      <c r="AN31" s="21"/>
    </row>
    <row r="32" spans="1:40" ht="16.5" customHeight="1" x14ac:dyDescent="0.2">
      <c r="A32" s="43">
        <v>26</v>
      </c>
      <c r="B32" s="44">
        <f>VLOOKUP(A32,YearToDate!$A$8:$B$39,2,0)</f>
        <v>0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54">
        <f t="shared" si="2"/>
        <v>0</v>
      </c>
      <c r="AI32" s="54">
        <f t="shared" si="2"/>
        <v>0</v>
      </c>
      <c r="AJ32" s="54">
        <f t="shared" si="2"/>
        <v>0</v>
      </c>
      <c r="AK32" s="54">
        <f t="shared" si="2"/>
        <v>0</v>
      </c>
      <c r="AL32" s="54">
        <f t="shared" si="2"/>
        <v>0</v>
      </c>
      <c r="AM32" s="54">
        <f t="shared" si="2"/>
        <v>0</v>
      </c>
      <c r="AN32" s="21"/>
    </row>
    <row r="33" spans="1:40" ht="16.5" customHeight="1" x14ac:dyDescent="0.2">
      <c r="A33" s="43">
        <v>27</v>
      </c>
      <c r="B33" s="44">
        <f>VLOOKUP(A33,YearToDate!$A$8:$B$39,2,0)</f>
        <v>0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54">
        <f t="shared" si="2"/>
        <v>0</v>
      </c>
      <c r="AI33" s="54">
        <f t="shared" si="2"/>
        <v>0</v>
      </c>
      <c r="AJ33" s="54">
        <f t="shared" si="2"/>
        <v>0</v>
      </c>
      <c r="AK33" s="54">
        <f t="shared" si="2"/>
        <v>0</v>
      </c>
      <c r="AL33" s="54">
        <f t="shared" si="2"/>
        <v>0</v>
      </c>
      <c r="AM33" s="54">
        <f t="shared" si="2"/>
        <v>0</v>
      </c>
      <c r="AN33" s="21"/>
    </row>
    <row r="34" spans="1:40" ht="16.5" customHeight="1" x14ac:dyDescent="0.2">
      <c r="A34" s="43">
        <v>28</v>
      </c>
      <c r="B34" s="44">
        <f>VLOOKUP(A34,YearToDate!$A$8:$B$39,2,0)</f>
        <v>0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54">
        <f t="shared" si="2"/>
        <v>0</v>
      </c>
      <c r="AI34" s="54">
        <f t="shared" si="2"/>
        <v>0</v>
      </c>
      <c r="AJ34" s="54">
        <f t="shared" si="2"/>
        <v>0</v>
      </c>
      <c r="AK34" s="54">
        <f t="shared" si="2"/>
        <v>0</v>
      </c>
      <c r="AL34" s="54">
        <f t="shared" si="2"/>
        <v>0</v>
      </c>
      <c r="AM34" s="54">
        <f t="shared" si="2"/>
        <v>0</v>
      </c>
      <c r="AN34" s="21"/>
    </row>
    <row r="35" spans="1:40" ht="16.5" customHeight="1" x14ac:dyDescent="0.2">
      <c r="A35" s="43">
        <v>29</v>
      </c>
      <c r="B35" s="44">
        <f>VLOOKUP(A35,YearToDate!$A$8:$B$39,2,0)</f>
        <v>0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54">
        <f t="shared" si="2"/>
        <v>0</v>
      </c>
      <c r="AI35" s="54">
        <f t="shared" si="2"/>
        <v>0</v>
      </c>
      <c r="AJ35" s="54">
        <f t="shared" si="2"/>
        <v>0</v>
      </c>
      <c r="AK35" s="54">
        <f t="shared" si="2"/>
        <v>0</v>
      </c>
      <c r="AL35" s="54">
        <f t="shared" si="2"/>
        <v>0</v>
      </c>
      <c r="AM35" s="54">
        <f t="shared" si="2"/>
        <v>0</v>
      </c>
      <c r="AN35" s="21"/>
    </row>
    <row r="36" spans="1:40" ht="16.5" customHeight="1" x14ac:dyDescent="0.2">
      <c r="A36" s="43">
        <v>30</v>
      </c>
      <c r="B36" s="44">
        <f>VLOOKUP(A36,YearToDate!$A$8:$B$39,2,0)</f>
        <v>0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54">
        <f t="shared" si="2"/>
        <v>0</v>
      </c>
      <c r="AI36" s="54">
        <f t="shared" si="2"/>
        <v>0</v>
      </c>
      <c r="AJ36" s="54">
        <f t="shared" si="2"/>
        <v>0</v>
      </c>
      <c r="AK36" s="54">
        <f t="shared" si="2"/>
        <v>0</v>
      </c>
      <c r="AL36" s="54">
        <f t="shared" si="2"/>
        <v>0</v>
      </c>
      <c r="AM36" s="54">
        <f t="shared" si="2"/>
        <v>0</v>
      </c>
      <c r="AN36" s="21"/>
    </row>
    <row r="37" spans="1:40" s="31" customFormat="1" ht="16.5" customHeight="1" x14ac:dyDescent="0.2">
      <c r="A37" s="35"/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55"/>
      <c r="AI37" s="55"/>
      <c r="AJ37" s="55"/>
      <c r="AK37" s="55"/>
      <c r="AL37" s="55"/>
      <c r="AM37" s="55"/>
      <c r="AN37" s="38"/>
    </row>
    <row r="38" spans="1:40" ht="16.5" customHeight="1" x14ac:dyDescent="0.2">
      <c r="A38" s="32" t="str">
        <f>HYPERLINK("https://www.vertex42.com/templates/employee-leave-tracker.html","https://www.vertex42.com/templates/employee-leave-tracker.html")</f>
        <v>https://www.vertex42.com/templates/employee-leave-tracker.html</v>
      </c>
      <c r="B38" s="39"/>
      <c r="C38" s="21"/>
      <c r="D38" s="21"/>
      <c r="E38" s="21"/>
      <c r="F38" s="21"/>
      <c r="G38" s="21"/>
      <c r="H38" s="21"/>
      <c r="I38" s="21"/>
      <c r="J38" s="21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21"/>
      <c r="Z38" s="21"/>
      <c r="AA38" s="21"/>
      <c r="AB38" s="21"/>
      <c r="AC38" s="21"/>
      <c r="AD38" s="21"/>
      <c r="AE38" s="21"/>
      <c r="AF38" s="21"/>
      <c r="AG38" s="41" t="s">
        <v>3</v>
      </c>
      <c r="AH38" s="56">
        <f t="shared" ref="AH38:AM38" si="3">SUM(AH7:AH37)</f>
        <v>0</v>
      </c>
      <c r="AI38" s="56">
        <f t="shared" si="3"/>
        <v>0</v>
      </c>
      <c r="AJ38" s="56">
        <f t="shared" si="3"/>
        <v>0</v>
      </c>
      <c r="AK38" s="56">
        <f t="shared" si="3"/>
        <v>0</v>
      </c>
      <c r="AL38" s="56">
        <f t="shared" si="3"/>
        <v>0</v>
      </c>
      <c r="AM38" s="56">
        <f t="shared" si="3"/>
        <v>0</v>
      </c>
      <c r="AN38" s="21"/>
    </row>
    <row r="39" spans="1:40" x14ac:dyDescent="0.2">
      <c r="A39" s="78"/>
      <c r="B39" s="7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1:40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</sheetData>
  <mergeCells count="3">
    <mergeCell ref="C4:AG4"/>
    <mergeCell ref="A39:B39"/>
    <mergeCell ref="AH4:AM4"/>
  </mergeCells>
  <conditionalFormatting sqref="C6:AG6">
    <cfRule type="expression" dxfId="23" priority="1" stopIfTrue="1">
      <formula>OR(WEEKDAY(C$6,1)=1,WEEKDAY(C$6,1)=7)</formula>
    </cfRule>
    <cfRule type="cellIs" dxfId="22" priority="2" stopIfTrue="1" operator="equal">
      <formula>""</formula>
    </cfRule>
  </conditionalFormatting>
  <conditionalFormatting sqref="C7:AG36">
    <cfRule type="expression" dxfId="21" priority="3" stopIfTrue="1">
      <formula>OR(WEEKDAY(C$6)=1,WEEKDAY(C$6)=7)</formula>
    </cfRule>
    <cfRule type="expression" dxfId="20" priority="4" stopIfTrue="1">
      <formula>C$6=""</formula>
    </cfRule>
  </conditionalFormatting>
  <dataValidations count="1">
    <dataValidation type="list" allowBlank="1" sqref="C7:AG36" xr:uid="{ADE947DD-3FFC-42EC-9B6A-FABB8A6907F2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N40"/>
  <sheetViews>
    <sheetView showGridLines="0" workbookViewId="0"/>
  </sheetViews>
  <sheetFormatPr defaultColWidth="9.140625" defaultRowHeight="12.75" x14ac:dyDescent="0.2"/>
  <cols>
    <col min="1" max="1" width="5.42578125" style="20" customWidth="1"/>
    <col min="2" max="2" width="18.7109375" style="20" customWidth="1"/>
    <col min="3" max="33" width="3.28515625" style="20" customWidth="1"/>
    <col min="34" max="39" width="4.28515625" style="20" customWidth="1"/>
    <col min="40" max="16384" width="9.140625" style="20"/>
  </cols>
  <sheetData>
    <row r="1" spans="1:40" ht="26.25" customHeight="1" x14ac:dyDescent="0.2">
      <c r="A1" s="19" t="str">
        <f>"August "&amp;YearToDate!$B$3</f>
        <v>August 2021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29" t="s">
        <v>16</v>
      </c>
    </row>
    <row r="2" spans="1:40" x14ac:dyDescent="0.2">
      <c r="AM2" s="30" t="s">
        <v>34</v>
      </c>
    </row>
    <row r="3" spans="1:40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1:40" ht="21.95" customHeight="1" x14ac:dyDescent="0.2">
      <c r="A4" s="69" t="s">
        <v>21</v>
      </c>
      <c r="B4" s="70"/>
      <c r="C4" s="79" t="str">
        <f>YearToDate!$A$5</f>
        <v>V = Vacation,  S = Sick, P = Personal, D = Disability, O = Other Paid, U = Unpaid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6" t="s">
        <v>0</v>
      </c>
      <c r="AI4" s="76"/>
      <c r="AJ4" s="76"/>
      <c r="AK4" s="76"/>
      <c r="AL4" s="76"/>
      <c r="AM4" s="76"/>
      <c r="AN4" s="21"/>
    </row>
    <row r="5" spans="1:40" ht="16.5" customHeight="1" x14ac:dyDescent="0.2">
      <c r="A5" s="67"/>
      <c r="B5" s="68"/>
      <c r="C5" s="33" t="str">
        <f>IF(C6="","",INDEX({"Su";"M";"Tu";"W";"Th";"F";"Sa"},WEEKDAY(C6,1)))</f>
        <v>Su</v>
      </c>
      <c r="D5" s="33" t="str">
        <f>IF(D6="","",INDEX({"Su";"M";"Tu";"W";"Th";"F";"Sa"},WEEKDAY(D6,1)))</f>
        <v>M</v>
      </c>
      <c r="E5" s="33" t="str">
        <f>IF(E6="","",INDEX({"Su";"M";"Tu";"W";"Th";"F";"Sa"},WEEKDAY(E6,1)))</f>
        <v>Tu</v>
      </c>
      <c r="F5" s="33" t="str">
        <f>IF(F6="","",INDEX({"Su";"M";"Tu";"W";"Th";"F";"Sa"},WEEKDAY(F6,1)))</f>
        <v>W</v>
      </c>
      <c r="G5" s="33" t="str">
        <f>IF(G6="","",INDEX({"Su";"M";"Tu";"W";"Th";"F";"Sa"},WEEKDAY(G6,1)))</f>
        <v>Th</v>
      </c>
      <c r="H5" s="33" t="str">
        <f>IF(H6="","",INDEX({"Su";"M";"Tu";"W";"Th";"F";"Sa"},WEEKDAY(H6,1)))</f>
        <v>F</v>
      </c>
      <c r="I5" s="33" t="str">
        <f>IF(I6="","",INDEX({"Su";"M";"Tu";"W";"Th";"F";"Sa"},WEEKDAY(I6,1)))</f>
        <v>Sa</v>
      </c>
      <c r="J5" s="33" t="str">
        <f>IF(J6="","",INDEX({"Su";"M";"Tu";"W";"Th";"F";"Sa"},WEEKDAY(J6,1)))</f>
        <v>Su</v>
      </c>
      <c r="K5" s="33" t="str">
        <f>IF(K6="","",INDEX({"Su";"M";"Tu";"W";"Th";"F";"Sa"},WEEKDAY(K6,1)))</f>
        <v>M</v>
      </c>
      <c r="L5" s="33" t="str">
        <f>IF(L6="","",INDEX({"Su";"M";"Tu";"W";"Th";"F";"Sa"},WEEKDAY(L6,1)))</f>
        <v>Tu</v>
      </c>
      <c r="M5" s="33" t="str">
        <f>IF(M6="","",INDEX({"Su";"M";"Tu";"W";"Th";"F";"Sa"},WEEKDAY(M6,1)))</f>
        <v>W</v>
      </c>
      <c r="N5" s="33" t="str">
        <f>IF(N6="","",INDEX({"Su";"M";"Tu";"W";"Th";"F";"Sa"},WEEKDAY(N6,1)))</f>
        <v>Th</v>
      </c>
      <c r="O5" s="33" t="str">
        <f>IF(O6="","",INDEX({"Su";"M";"Tu";"W";"Th";"F";"Sa"},WEEKDAY(O6,1)))</f>
        <v>F</v>
      </c>
      <c r="P5" s="33" t="str">
        <f>IF(P6="","",INDEX({"Su";"M";"Tu";"W";"Th";"F";"Sa"},WEEKDAY(P6,1)))</f>
        <v>Sa</v>
      </c>
      <c r="Q5" s="33" t="str">
        <f>IF(Q6="","",INDEX({"Su";"M";"Tu";"W";"Th";"F";"Sa"},WEEKDAY(Q6,1)))</f>
        <v>Su</v>
      </c>
      <c r="R5" s="33" t="str">
        <f>IF(R6="","",INDEX({"Su";"M";"Tu";"W";"Th";"F";"Sa"},WEEKDAY(R6,1)))</f>
        <v>M</v>
      </c>
      <c r="S5" s="33" t="str">
        <f>IF(S6="","",INDEX({"Su";"M";"Tu";"W";"Th";"F";"Sa"},WEEKDAY(S6,1)))</f>
        <v>Tu</v>
      </c>
      <c r="T5" s="33" t="str">
        <f>IF(T6="","",INDEX({"Su";"M";"Tu";"W";"Th";"F";"Sa"},WEEKDAY(T6,1)))</f>
        <v>W</v>
      </c>
      <c r="U5" s="33" t="str">
        <f>IF(U6="","",INDEX({"Su";"M";"Tu";"W";"Th";"F";"Sa"},WEEKDAY(U6,1)))</f>
        <v>Th</v>
      </c>
      <c r="V5" s="33" t="str">
        <f>IF(V6="","",INDEX({"Su";"M";"Tu";"W";"Th";"F";"Sa"},WEEKDAY(V6,1)))</f>
        <v>F</v>
      </c>
      <c r="W5" s="33" t="str">
        <f>IF(W6="","",INDEX({"Su";"M";"Tu";"W";"Th";"F";"Sa"},WEEKDAY(W6,1)))</f>
        <v>Sa</v>
      </c>
      <c r="X5" s="33" t="str">
        <f>IF(X6="","",INDEX({"Su";"M";"Tu";"W";"Th";"F";"Sa"},WEEKDAY(X6,1)))</f>
        <v>Su</v>
      </c>
      <c r="Y5" s="33" t="str">
        <f>IF(Y6="","",INDEX({"Su";"M";"Tu";"W";"Th";"F";"Sa"},WEEKDAY(Y6,1)))</f>
        <v>M</v>
      </c>
      <c r="Z5" s="33" t="str">
        <f>IF(Z6="","",INDEX({"Su";"M";"Tu";"W";"Th";"F";"Sa"},WEEKDAY(Z6,1)))</f>
        <v>Tu</v>
      </c>
      <c r="AA5" s="33" t="str">
        <f>IF(AA6="","",INDEX({"Su";"M";"Tu";"W";"Th";"F";"Sa"},WEEKDAY(AA6,1)))</f>
        <v>W</v>
      </c>
      <c r="AB5" s="33" t="str">
        <f>IF(AB6="","",INDEX({"Su";"M";"Tu";"W";"Th";"F";"Sa"},WEEKDAY(AB6,1)))</f>
        <v>Th</v>
      </c>
      <c r="AC5" s="33" t="str">
        <f>IF(AC6="","",INDEX({"Su";"M";"Tu";"W";"Th";"F";"Sa"},WEEKDAY(AC6,1)))</f>
        <v>F</v>
      </c>
      <c r="AD5" s="33" t="str">
        <f>IF(AD6="","",INDEX({"Su";"M";"Tu";"W";"Th";"F";"Sa"},WEEKDAY(AD6,1)))</f>
        <v>Sa</v>
      </c>
      <c r="AE5" s="33" t="str">
        <f>IF(AE6="","",INDEX({"Su";"M";"Tu";"W";"Th";"F";"Sa"},WEEKDAY(AE6,1)))</f>
        <v>Su</v>
      </c>
      <c r="AF5" s="33" t="str">
        <f>IF(AF6="","",INDEX({"Su";"M";"Tu";"W";"Th";"F";"Sa"},WEEKDAY(AF6,1)))</f>
        <v>M</v>
      </c>
      <c r="AG5" s="33" t="str">
        <f>IF(AG6="","",INDEX({"Su";"M";"Tu";"W";"Th";"F";"Sa"},WEEKDAY(AG6,1)))</f>
        <v>Tu</v>
      </c>
      <c r="AH5" s="71"/>
      <c r="AI5" s="71"/>
      <c r="AJ5" s="71"/>
      <c r="AK5" s="71"/>
      <c r="AL5" s="71"/>
      <c r="AM5" s="71"/>
      <c r="AN5" s="21"/>
    </row>
    <row r="6" spans="1:40" ht="16.5" customHeight="1" x14ac:dyDescent="0.2">
      <c r="A6" s="52" t="s">
        <v>7</v>
      </c>
      <c r="B6" s="42" t="s">
        <v>8</v>
      </c>
      <c r="C6" s="49">
        <f>DATE(YearToDate!$B$3,8,1)</f>
        <v>44409</v>
      </c>
      <c r="D6" s="49">
        <f>C6+1</f>
        <v>44410</v>
      </c>
      <c r="E6" s="49">
        <f t="shared" ref="E6:AD6" si="0">D6+1</f>
        <v>44411</v>
      </c>
      <c r="F6" s="49">
        <f t="shared" si="0"/>
        <v>44412</v>
      </c>
      <c r="G6" s="49">
        <f>F6+1</f>
        <v>44413</v>
      </c>
      <c r="H6" s="49">
        <f t="shared" si="0"/>
        <v>44414</v>
      </c>
      <c r="I6" s="49">
        <f t="shared" si="0"/>
        <v>44415</v>
      </c>
      <c r="J6" s="49">
        <f t="shared" si="0"/>
        <v>44416</v>
      </c>
      <c r="K6" s="49">
        <f t="shared" si="0"/>
        <v>44417</v>
      </c>
      <c r="L6" s="49">
        <f t="shared" si="0"/>
        <v>44418</v>
      </c>
      <c r="M6" s="49">
        <f t="shared" si="0"/>
        <v>44419</v>
      </c>
      <c r="N6" s="49">
        <f t="shared" si="0"/>
        <v>44420</v>
      </c>
      <c r="O6" s="49">
        <f t="shared" si="0"/>
        <v>44421</v>
      </c>
      <c r="P6" s="49">
        <f t="shared" si="0"/>
        <v>44422</v>
      </c>
      <c r="Q6" s="49">
        <f t="shared" si="0"/>
        <v>44423</v>
      </c>
      <c r="R6" s="49">
        <f t="shared" si="0"/>
        <v>44424</v>
      </c>
      <c r="S6" s="49">
        <f t="shared" si="0"/>
        <v>44425</v>
      </c>
      <c r="T6" s="49">
        <f t="shared" si="0"/>
        <v>44426</v>
      </c>
      <c r="U6" s="49">
        <f t="shared" si="0"/>
        <v>44427</v>
      </c>
      <c r="V6" s="49">
        <f t="shared" si="0"/>
        <v>44428</v>
      </c>
      <c r="W6" s="49">
        <f t="shared" si="0"/>
        <v>44429</v>
      </c>
      <c r="X6" s="49">
        <f t="shared" si="0"/>
        <v>44430</v>
      </c>
      <c r="Y6" s="49">
        <f t="shared" si="0"/>
        <v>44431</v>
      </c>
      <c r="Z6" s="49">
        <f t="shared" si="0"/>
        <v>44432</v>
      </c>
      <c r="AA6" s="49">
        <f t="shared" si="0"/>
        <v>44433</v>
      </c>
      <c r="AB6" s="49">
        <f t="shared" si="0"/>
        <v>44434</v>
      </c>
      <c r="AC6" s="49">
        <f t="shared" si="0"/>
        <v>44435</v>
      </c>
      <c r="AD6" s="49">
        <f t="shared" si="0"/>
        <v>44436</v>
      </c>
      <c r="AE6" s="49">
        <f>IF(MONTH($AD6+1)&gt;MONTH($C$6),"",$AD6+1)</f>
        <v>44437</v>
      </c>
      <c r="AF6" s="49">
        <f>IF(MONTH($AD6+2)&gt;MONTH($C$6),"",$AD6+2)</f>
        <v>44438</v>
      </c>
      <c r="AG6" s="49">
        <f>IF(MONTH($AD6+3)&gt;MONTH($C$6),"",$AD6+3)</f>
        <v>44439</v>
      </c>
      <c r="AH6" s="34" t="str">
        <f>YearToDate!C8</f>
        <v>V</v>
      </c>
      <c r="AI6" s="34" t="str">
        <f>YearToDate!D8</f>
        <v>S</v>
      </c>
      <c r="AJ6" s="34" t="str">
        <f>YearToDate!E8</f>
        <v>P</v>
      </c>
      <c r="AK6" s="34" t="str">
        <f>YearToDate!F8</f>
        <v>D</v>
      </c>
      <c r="AL6" s="34" t="str">
        <f>YearToDate!G8</f>
        <v>O</v>
      </c>
      <c r="AM6" s="34" t="str">
        <f>YearToDate!H8</f>
        <v>U</v>
      </c>
      <c r="AN6" s="21"/>
    </row>
    <row r="7" spans="1:40" ht="16.5" customHeight="1" x14ac:dyDescent="0.2">
      <c r="A7" s="43">
        <v>1</v>
      </c>
      <c r="B7" s="44" t="str">
        <f>VLOOKUP(A7,YearToDate!$A$8:$B$39,2,0)</f>
        <v>Name 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54">
        <f>COUNTIF($C7:$AG7,AH$6)+0.5*COUNTIF($C7:$AG7,AH$6&amp;"H")+0.5*COUNTIF($C7:$AG7,"H"&amp;AH$6)</f>
        <v>0</v>
      </c>
      <c r="AI7" s="54">
        <f t="shared" ref="AI7:AM22" si="1">COUNTIF($C7:$AG7,AI$6)+0.5*COUNTIF($C7:$AG7,AI$6&amp;"H")+0.5*COUNTIF($C7:$AG7,"H"&amp;AI$6)</f>
        <v>0</v>
      </c>
      <c r="AJ7" s="54">
        <f t="shared" si="1"/>
        <v>0</v>
      </c>
      <c r="AK7" s="54">
        <f t="shared" si="1"/>
        <v>0</v>
      </c>
      <c r="AL7" s="54">
        <f t="shared" si="1"/>
        <v>0</v>
      </c>
      <c r="AM7" s="54">
        <f t="shared" si="1"/>
        <v>0</v>
      </c>
      <c r="AN7" s="21"/>
    </row>
    <row r="8" spans="1:40" ht="16.5" customHeight="1" x14ac:dyDescent="0.2">
      <c r="A8" s="43">
        <v>2</v>
      </c>
      <c r="B8" s="44" t="str">
        <f>VLOOKUP(A8,YearToDate!$A$8:$B$39,2,0)</f>
        <v>Name 2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54">
        <f t="shared" ref="AH8:AM36" si="2">COUNTIF($C8:$AG8,AH$6)+0.5*COUNTIF($C8:$AG8,AH$6&amp;"H")+0.5*COUNTIF($C8:$AG8,"H"&amp;AH$6)</f>
        <v>0</v>
      </c>
      <c r="AI8" s="54">
        <f t="shared" si="1"/>
        <v>0</v>
      </c>
      <c r="AJ8" s="54">
        <f t="shared" si="1"/>
        <v>0</v>
      </c>
      <c r="AK8" s="54">
        <f t="shared" si="1"/>
        <v>0</v>
      </c>
      <c r="AL8" s="54">
        <f t="shared" si="1"/>
        <v>0</v>
      </c>
      <c r="AM8" s="54">
        <f t="shared" si="1"/>
        <v>0</v>
      </c>
      <c r="AN8" s="21"/>
    </row>
    <row r="9" spans="1:40" ht="16.5" customHeight="1" x14ac:dyDescent="0.2">
      <c r="A9" s="43">
        <v>3</v>
      </c>
      <c r="B9" s="44" t="str">
        <f>VLOOKUP(A9,YearToDate!$A$8:$B$39,2,0)</f>
        <v>Name 3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54">
        <f t="shared" si="2"/>
        <v>0</v>
      </c>
      <c r="AI9" s="54">
        <f t="shared" si="1"/>
        <v>0</v>
      </c>
      <c r="AJ9" s="54">
        <f t="shared" si="1"/>
        <v>0</v>
      </c>
      <c r="AK9" s="54">
        <f t="shared" si="1"/>
        <v>0</v>
      </c>
      <c r="AL9" s="54">
        <f t="shared" si="1"/>
        <v>0</v>
      </c>
      <c r="AM9" s="54">
        <f t="shared" si="1"/>
        <v>0</v>
      </c>
      <c r="AN9" s="21"/>
    </row>
    <row r="10" spans="1:40" ht="16.5" customHeight="1" x14ac:dyDescent="0.2">
      <c r="A10" s="43">
        <v>4</v>
      </c>
      <c r="B10" s="44" t="str">
        <f>VLOOKUP(A10,YearToDate!$A$8:$B$39,2,0)</f>
        <v>Name 4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54">
        <f t="shared" si="2"/>
        <v>0</v>
      </c>
      <c r="AI10" s="54">
        <f t="shared" si="1"/>
        <v>0</v>
      </c>
      <c r="AJ10" s="54">
        <f t="shared" si="1"/>
        <v>0</v>
      </c>
      <c r="AK10" s="54">
        <f t="shared" si="1"/>
        <v>0</v>
      </c>
      <c r="AL10" s="54">
        <f t="shared" si="1"/>
        <v>0</v>
      </c>
      <c r="AM10" s="54">
        <f t="shared" si="1"/>
        <v>0</v>
      </c>
      <c r="AN10" s="21"/>
    </row>
    <row r="11" spans="1:40" ht="16.5" customHeight="1" x14ac:dyDescent="0.2">
      <c r="A11" s="43">
        <v>5</v>
      </c>
      <c r="B11" s="44" t="str">
        <f>VLOOKUP(A11,YearToDate!$A$8:$B$39,2,0)</f>
        <v>Name 5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54">
        <f t="shared" si="2"/>
        <v>0</v>
      </c>
      <c r="AI11" s="54">
        <f t="shared" si="1"/>
        <v>0</v>
      </c>
      <c r="AJ11" s="54">
        <f t="shared" si="1"/>
        <v>0</v>
      </c>
      <c r="AK11" s="54">
        <f t="shared" si="1"/>
        <v>0</v>
      </c>
      <c r="AL11" s="54">
        <f t="shared" si="1"/>
        <v>0</v>
      </c>
      <c r="AM11" s="54">
        <f t="shared" si="1"/>
        <v>0</v>
      </c>
      <c r="AN11" s="21"/>
    </row>
    <row r="12" spans="1:40" ht="16.5" customHeight="1" x14ac:dyDescent="0.2">
      <c r="A12" s="43">
        <v>6</v>
      </c>
      <c r="B12" s="44">
        <f>VLOOKUP(A12,YearToDate!$A$8:$B$39,2,0)</f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54">
        <f t="shared" si="2"/>
        <v>0</v>
      </c>
      <c r="AI12" s="54">
        <f t="shared" si="1"/>
        <v>0</v>
      </c>
      <c r="AJ12" s="54">
        <f t="shared" si="1"/>
        <v>0</v>
      </c>
      <c r="AK12" s="54">
        <f t="shared" si="1"/>
        <v>0</v>
      </c>
      <c r="AL12" s="54">
        <f t="shared" si="1"/>
        <v>0</v>
      </c>
      <c r="AM12" s="54">
        <f t="shared" si="1"/>
        <v>0</v>
      </c>
      <c r="AN12" s="21"/>
    </row>
    <row r="13" spans="1:40" ht="16.5" customHeight="1" x14ac:dyDescent="0.2">
      <c r="A13" s="43">
        <v>7</v>
      </c>
      <c r="B13" s="44">
        <f>VLOOKUP(A13,YearToDate!$A$8:$B$39,2,0)</f>
        <v>0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54">
        <f t="shared" si="2"/>
        <v>0</v>
      </c>
      <c r="AI13" s="54">
        <f t="shared" si="1"/>
        <v>0</v>
      </c>
      <c r="AJ13" s="54">
        <f t="shared" si="1"/>
        <v>0</v>
      </c>
      <c r="AK13" s="54">
        <f t="shared" si="1"/>
        <v>0</v>
      </c>
      <c r="AL13" s="54">
        <f t="shared" si="1"/>
        <v>0</v>
      </c>
      <c r="AM13" s="54">
        <f t="shared" si="1"/>
        <v>0</v>
      </c>
      <c r="AN13" s="21"/>
    </row>
    <row r="14" spans="1:40" ht="16.5" customHeight="1" x14ac:dyDescent="0.2">
      <c r="A14" s="43">
        <v>8</v>
      </c>
      <c r="B14" s="44">
        <f>VLOOKUP(A14,YearToDate!$A$8:$B$39,2,0)</f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54">
        <f t="shared" si="2"/>
        <v>0</v>
      </c>
      <c r="AI14" s="54">
        <f t="shared" si="1"/>
        <v>0</v>
      </c>
      <c r="AJ14" s="54">
        <f t="shared" si="1"/>
        <v>0</v>
      </c>
      <c r="AK14" s="54">
        <f t="shared" si="1"/>
        <v>0</v>
      </c>
      <c r="AL14" s="54">
        <f t="shared" si="1"/>
        <v>0</v>
      </c>
      <c r="AM14" s="54">
        <f t="shared" si="1"/>
        <v>0</v>
      </c>
      <c r="AN14" s="21"/>
    </row>
    <row r="15" spans="1:40" ht="16.5" customHeight="1" x14ac:dyDescent="0.2">
      <c r="A15" s="43">
        <v>9</v>
      </c>
      <c r="B15" s="44">
        <f>VLOOKUP(A15,YearToDate!$A$8:$B$39,2,0)</f>
        <v>0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54">
        <f t="shared" si="2"/>
        <v>0</v>
      </c>
      <c r="AI15" s="54">
        <f t="shared" si="1"/>
        <v>0</v>
      </c>
      <c r="AJ15" s="54">
        <f t="shared" si="1"/>
        <v>0</v>
      </c>
      <c r="AK15" s="54">
        <f t="shared" si="1"/>
        <v>0</v>
      </c>
      <c r="AL15" s="54">
        <f t="shared" si="1"/>
        <v>0</v>
      </c>
      <c r="AM15" s="54">
        <f t="shared" si="1"/>
        <v>0</v>
      </c>
      <c r="AN15" s="21"/>
    </row>
    <row r="16" spans="1:40" ht="16.5" customHeight="1" x14ac:dyDescent="0.2">
      <c r="A16" s="43">
        <v>10</v>
      </c>
      <c r="B16" s="44">
        <f>VLOOKUP(A16,YearToDate!$A$8:$B$39,2,0)</f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54">
        <f t="shared" si="2"/>
        <v>0</v>
      </c>
      <c r="AI16" s="54">
        <f t="shared" si="1"/>
        <v>0</v>
      </c>
      <c r="AJ16" s="54">
        <f t="shared" si="1"/>
        <v>0</v>
      </c>
      <c r="AK16" s="54">
        <f t="shared" si="1"/>
        <v>0</v>
      </c>
      <c r="AL16" s="54">
        <f t="shared" si="1"/>
        <v>0</v>
      </c>
      <c r="AM16" s="54">
        <f t="shared" si="1"/>
        <v>0</v>
      </c>
      <c r="AN16" s="21"/>
    </row>
    <row r="17" spans="1:40" ht="16.5" customHeight="1" x14ac:dyDescent="0.2">
      <c r="A17" s="43">
        <v>11</v>
      </c>
      <c r="B17" s="44">
        <f>VLOOKUP(A17,YearToDate!$A$8:$B$39,2,0)</f>
        <v>0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54">
        <f t="shared" si="2"/>
        <v>0</v>
      </c>
      <c r="AI17" s="54">
        <f t="shared" si="1"/>
        <v>0</v>
      </c>
      <c r="AJ17" s="54">
        <f t="shared" si="1"/>
        <v>0</v>
      </c>
      <c r="AK17" s="54">
        <f t="shared" si="1"/>
        <v>0</v>
      </c>
      <c r="AL17" s="54">
        <f t="shared" si="1"/>
        <v>0</v>
      </c>
      <c r="AM17" s="54">
        <f t="shared" si="1"/>
        <v>0</v>
      </c>
      <c r="AN17" s="21"/>
    </row>
    <row r="18" spans="1:40" ht="16.5" customHeight="1" x14ac:dyDescent="0.2">
      <c r="A18" s="43">
        <v>12</v>
      </c>
      <c r="B18" s="44">
        <f>VLOOKUP(A18,YearToDate!$A$8:$B$39,2,0)</f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54">
        <f t="shared" si="2"/>
        <v>0</v>
      </c>
      <c r="AI18" s="54">
        <f t="shared" si="1"/>
        <v>0</v>
      </c>
      <c r="AJ18" s="54">
        <f t="shared" si="1"/>
        <v>0</v>
      </c>
      <c r="AK18" s="54">
        <f t="shared" si="1"/>
        <v>0</v>
      </c>
      <c r="AL18" s="54">
        <f t="shared" si="1"/>
        <v>0</v>
      </c>
      <c r="AM18" s="54">
        <f t="shared" si="1"/>
        <v>0</v>
      </c>
      <c r="AN18" s="21"/>
    </row>
    <row r="19" spans="1:40" ht="16.5" customHeight="1" x14ac:dyDescent="0.2">
      <c r="A19" s="43">
        <v>13</v>
      </c>
      <c r="B19" s="44">
        <f>VLOOKUP(A19,YearToDate!$A$8:$B$39,2,0)</f>
        <v>0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54">
        <f t="shared" si="2"/>
        <v>0</v>
      </c>
      <c r="AI19" s="54">
        <f t="shared" si="1"/>
        <v>0</v>
      </c>
      <c r="AJ19" s="54">
        <f t="shared" si="1"/>
        <v>0</v>
      </c>
      <c r="AK19" s="54">
        <f t="shared" si="1"/>
        <v>0</v>
      </c>
      <c r="AL19" s="54">
        <f t="shared" si="1"/>
        <v>0</v>
      </c>
      <c r="AM19" s="54">
        <f t="shared" si="1"/>
        <v>0</v>
      </c>
      <c r="AN19" s="21"/>
    </row>
    <row r="20" spans="1:40" ht="16.5" customHeight="1" x14ac:dyDescent="0.2">
      <c r="A20" s="43">
        <v>14</v>
      </c>
      <c r="B20" s="44">
        <f>VLOOKUP(A20,YearToDate!$A$8:$B$39,2,0)</f>
        <v>0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54">
        <f t="shared" si="2"/>
        <v>0</v>
      </c>
      <c r="AI20" s="54">
        <f t="shared" si="1"/>
        <v>0</v>
      </c>
      <c r="AJ20" s="54">
        <f t="shared" si="1"/>
        <v>0</v>
      </c>
      <c r="AK20" s="54">
        <f t="shared" si="1"/>
        <v>0</v>
      </c>
      <c r="AL20" s="54">
        <f t="shared" si="1"/>
        <v>0</v>
      </c>
      <c r="AM20" s="54">
        <f t="shared" si="1"/>
        <v>0</v>
      </c>
      <c r="AN20" s="21"/>
    </row>
    <row r="21" spans="1:40" ht="16.5" customHeight="1" x14ac:dyDescent="0.2">
      <c r="A21" s="43">
        <v>15</v>
      </c>
      <c r="B21" s="44">
        <f>VLOOKUP(A21,YearToDate!$A$8:$B$39,2,0)</f>
        <v>0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54">
        <f t="shared" si="2"/>
        <v>0</v>
      </c>
      <c r="AI21" s="54">
        <f t="shared" si="1"/>
        <v>0</v>
      </c>
      <c r="AJ21" s="54">
        <f t="shared" si="1"/>
        <v>0</v>
      </c>
      <c r="AK21" s="54">
        <f t="shared" si="1"/>
        <v>0</v>
      </c>
      <c r="AL21" s="54">
        <f t="shared" si="1"/>
        <v>0</v>
      </c>
      <c r="AM21" s="54">
        <f t="shared" si="1"/>
        <v>0</v>
      </c>
      <c r="AN21" s="21"/>
    </row>
    <row r="22" spans="1:40" ht="16.5" customHeight="1" x14ac:dyDescent="0.2">
      <c r="A22" s="43">
        <v>16</v>
      </c>
      <c r="B22" s="44">
        <f>VLOOKUP(A22,YearToDate!$A$8:$B$39,2,0)</f>
        <v>0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54">
        <f t="shared" si="2"/>
        <v>0</v>
      </c>
      <c r="AI22" s="54">
        <f t="shared" si="1"/>
        <v>0</v>
      </c>
      <c r="AJ22" s="54">
        <f t="shared" si="1"/>
        <v>0</v>
      </c>
      <c r="AK22" s="54">
        <f t="shared" si="1"/>
        <v>0</v>
      </c>
      <c r="AL22" s="54">
        <f t="shared" si="1"/>
        <v>0</v>
      </c>
      <c r="AM22" s="54">
        <f t="shared" si="1"/>
        <v>0</v>
      </c>
      <c r="AN22" s="21"/>
    </row>
    <row r="23" spans="1:40" ht="16.5" customHeight="1" x14ac:dyDescent="0.2">
      <c r="A23" s="43">
        <v>17</v>
      </c>
      <c r="B23" s="44">
        <f>VLOOKUP(A23,YearToDate!$A$8:$B$39,2,0)</f>
        <v>0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54">
        <f t="shared" si="2"/>
        <v>0</v>
      </c>
      <c r="AI23" s="54">
        <f t="shared" si="2"/>
        <v>0</v>
      </c>
      <c r="AJ23" s="54">
        <f t="shared" si="2"/>
        <v>0</v>
      </c>
      <c r="AK23" s="54">
        <f t="shared" si="2"/>
        <v>0</v>
      </c>
      <c r="AL23" s="54">
        <f t="shared" si="2"/>
        <v>0</v>
      </c>
      <c r="AM23" s="54">
        <f t="shared" si="2"/>
        <v>0</v>
      </c>
      <c r="AN23" s="21"/>
    </row>
    <row r="24" spans="1:40" ht="16.5" customHeight="1" x14ac:dyDescent="0.2">
      <c r="A24" s="43">
        <v>18</v>
      </c>
      <c r="B24" s="44">
        <f>VLOOKUP(A24,YearToDate!$A$8:$B$39,2,0)</f>
        <v>0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54">
        <f t="shared" si="2"/>
        <v>0</v>
      </c>
      <c r="AI24" s="54">
        <f t="shared" si="2"/>
        <v>0</v>
      </c>
      <c r="AJ24" s="54">
        <f t="shared" si="2"/>
        <v>0</v>
      </c>
      <c r="AK24" s="54">
        <f t="shared" si="2"/>
        <v>0</v>
      </c>
      <c r="AL24" s="54">
        <f t="shared" si="2"/>
        <v>0</v>
      </c>
      <c r="AM24" s="54">
        <f t="shared" si="2"/>
        <v>0</v>
      </c>
      <c r="AN24" s="21"/>
    </row>
    <row r="25" spans="1:40" ht="16.5" customHeight="1" x14ac:dyDescent="0.2">
      <c r="A25" s="43">
        <v>19</v>
      </c>
      <c r="B25" s="44">
        <f>VLOOKUP(A25,YearToDate!$A$8:$B$39,2,0)</f>
        <v>0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54">
        <f t="shared" si="2"/>
        <v>0</v>
      </c>
      <c r="AI25" s="54">
        <f t="shared" si="2"/>
        <v>0</v>
      </c>
      <c r="AJ25" s="54">
        <f t="shared" si="2"/>
        <v>0</v>
      </c>
      <c r="AK25" s="54">
        <f t="shared" si="2"/>
        <v>0</v>
      </c>
      <c r="AL25" s="54">
        <f t="shared" si="2"/>
        <v>0</v>
      </c>
      <c r="AM25" s="54">
        <f t="shared" si="2"/>
        <v>0</v>
      </c>
      <c r="AN25" s="21"/>
    </row>
    <row r="26" spans="1:40" ht="16.5" customHeight="1" x14ac:dyDescent="0.2">
      <c r="A26" s="43">
        <v>20</v>
      </c>
      <c r="B26" s="44">
        <f>VLOOKUP(A26,YearToDate!$A$8:$B$39,2,0)</f>
        <v>0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54">
        <f t="shared" si="2"/>
        <v>0</v>
      </c>
      <c r="AI26" s="54">
        <f t="shared" si="2"/>
        <v>0</v>
      </c>
      <c r="AJ26" s="54">
        <f t="shared" si="2"/>
        <v>0</v>
      </c>
      <c r="AK26" s="54">
        <f t="shared" si="2"/>
        <v>0</v>
      </c>
      <c r="AL26" s="54">
        <f t="shared" si="2"/>
        <v>0</v>
      </c>
      <c r="AM26" s="54">
        <f t="shared" si="2"/>
        <v>0</v>
      </c>
      <c r="AN26" s="21"/>
    </row>
    <row r="27" spans="1:40" ht="16.5" customHeight="1" x14ac:dyDescent="0.2">
      <c r="A27" s="43">
        <v>21</v>
      </c>
      <c r="B27" s="44">
        <f>VLOOKUP(A27,YearToDate!$A$8:$B$39,2,0)</f>
        <v>0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54">
        <f t="shared" si="2"/>
        <v>0</v>
      </c>
      <c r="AI27" s="54">
        <f t="shared" si="2"/>
        <v>0</v>
      </c>
      <c r="AJ27" s="54">
        <f t="shared" si="2"/>
        <v>0</v>
      </c>
      <c r="AK27" s="54">
        <f t="shared" si="2"/>
        <v>0</v>
      </c>
      <c r="AL27" s="54">
        <f t="shared" si="2"/>
        <v>0</v>
      </c>
      <c r="AM27" s="54">
        <f t="shared" si="2"/>
        <v>0</v>
      </c>
      <c r="AN27" s="21"/>
    </row>
    <row r="28" spans="1:40" ht="16.5" customHeight="1" x14ac:dyDescent="0.2">
      <c r="A28" s="43">
        <v>22</v>
      </c>
      <c r="B28" s="44">
        <f>VLOOKUP(A28,YearToDate!$A$8:$B$39,2,0)</f>
        <v>0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54">
        <f t="shared" si="2"/>
        <v>0</v>
      </c>
      <c r="AI28" s="54">
        <f t="shared" si="2"/>
        <v>0</v>
      </c>
      <c r="AJ28" s="54">
        <f t="shared" si="2"/>
        <v>0</v>
      </c>
      <c r="AK28" s="54">
        <f t="shared" si="2"/>
        <v>0</v>
      </c>
      <c r="AL28" s="54">
        <f t="shared" si="2"/>
        <v>0</v>
      </c>
      <c r="AM28" s="54">
        <f t="shared" si="2"/>
        <v>0</v>
      </c>
      <c r="AN28" s="21"/>
    </row>
    <row r="29" spans="1:40" ht="16.5" customHeight="1" x14ac:dyDescent="0.2">
      <c r="A29" s="43">
        <v>23</v>
      </c>
      <c r="B29" s="44">
        <f>VLOOKUP(A29,YearToDate!$A$8:$B$39,2,0)</f>
        <v>0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54">
        <f t="shared" si="2"/>
        <v>0</v>
      </c>
      <c r="AI29" s="54">
        <f t="shared" si="2"/>
        <v>0</v>
      </c>
      <c r="AJ29" s="54">
        <f t="shared" si="2"/>
        <v>0</v>
      </c>
      <c r="AK29" s="54">
        <f t="shared" si="2"/>
        <v>0</v>
      </c>
      <c r="AL29" s="54">
        <f t="shared" si="2"/>
        <v>0</v>
      </c>
      <c r="AM29" s="54">
        <f t="shared" si="2"/>
        <v>0</v>
      </c>
      <c r="AN29" s="21"/>
    </row>
    <row r="30" spans="1:40" ht="16.5" customHeight="1" x14ac:dyDescent="0.2">
      <c r="A30" s="43">
        <v>24</v>
      </c>
      <c r="B30" s="44">
        <f>VLOOKUP(A30,YearToDate!$A$8:$B$39,2,0)</f>
        <v>0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54">
        <f t="shared" si="2"/>
        <v>0</v>
      </c>
      <c r="AI30" s="54">
        <f t="shared" si="2"/>
        <v>0</v>
      </c>
      <c r="AJ30" s="54">
        <f t="shared" si="2"/>
        <v>0</v>
      </c>
      <c r="AK30" s="54">
        <f t="shared" si="2"/>
        <v>0</v>
      </c>
      <c r="AL30" s="54">
        <f t="shared" si="2"/>
        <v>0</v>
      </c>
      <c r="AM30" s="54">
        <f t="shared" si="2"/>
        <v>0</v>
      </c>
      <c r="AN30" s="21"/>
    </row>
    <row r="31" spans="1:40" ht="16.5" customHeight="1" x14ac:dyDescent="0.2">
      <c r="A31" s="43">
        <v>25</v>
      </c>
      <c r="B31" s="44">
        <f>VLOOKUP(A31,YearToDate!$A$8:$B$39,2,0)</f>
        <v>0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54">
        <f t="shared" si="2"/>
        <v>0</v>
      </c>
      <c r="AI31" s="54">
        <f t="shared" si="2"/>
        <v>0</v>
      </c>
      <c r="AJ31" s="54">
        <f t="shared" si="2"/>
        <v>0</v>
      </c>
      <c r="AK31" s="54">
        <f t="shared" si="2"/>
        <v>0</v>
      </c>
      <c r="AL31" s="54">
        <f t="shared" si="2"/>
        <v>0</v>
      </c>
      <c r="AM31" s="54">
        <f t="shared" si="2"/>
        <v>0</v>
      </c>
      <c r="AN31" s="21"/>
    </row>
    <row r="32" spans="1:40" ht="16.5" customHeight="1" x14ac:dyDescent="0.2">
      <c r="A32" s="43">
        <v>26</v>
      </c>
      <c r="B32" s="44">
        <f>VLOOKUP(A32,YearToDate!$A$8:$B$39,2,0)</f>
        <v>0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54">
        <f t="shared" si="2"/>
        <v>0</v>
      </c>
      <c r="AI32" s="54">
        <f t="shared" si="2"/>
        <v>0</v>
      </c>
      <c r="AJ32" s="54">
        <f t="shared" si="2"/>
        <v>0</v>
      </c>
      <c r="AK32" s="54">
        <f t="shared" si="2"/>
        <v>0</v>
      </c>
      <c r="AL32" s="54">
        <f t="shared" si="2"/>
        <v>0</v>
      </c>
      <c r="AM32" s="54">
        <f t="shared" si="2"/>
        <v>0</v>
      </c>
      <c r="AN32" s="21"/>
    </row>
    <row r="33" spans="1:40" ht="16.5" customHeight="1" x14ac:dyDescent="0.2">
      <c r="A33" s="43">
        <v>27</v>
      </c>
      <c r="B33" s="44">
        <f>VLOOKUP(A33,YearToDate!$A$8:$B$39,2,0)</f>
        <v>0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54">
        <f t="shared" si="2"/>
        <v>0</v>
      </c>
      <c r="AI33" s="54">
        <f t="shared" si="2"/>
        <v>0</v>
      </c>
      <c r="AJ33" s="54">
        <f t="shared" si="2"/>
        <v>0</v>
      </c>
      <c r="AK33" s="54">
        <f t="shared" si="2"/>
        <v>0</v>
      </c>
      <c r="AL33" s="54">
        <f t="shared" si="2"/>
        <v>0</v>
      </c>
      <c r="AM33" s="54">
        <f t="shared" si="2"/>
        <v>0</v>
      </c>
      <c r="AN33" s="21"/>
    </row>
    <row r="34" spans="1:40" ht="16.5" customHeight="1" x14ac:dyDescent="0.2">
      <c r="A34" s="43">
        <v>28</v>
      </c>
      <c r="B34" s="44">
        <f>VLOOKUP(A34,YearToDate!$A$8:$B$39,2,0)</f>
        <v>0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54">
        <f t="shared" si="2"/>
        <v>0</v>
      </c>
      <c r="AI34" s="54">
        <f t="shared" si="2"/>
        <v>0</v>
      </c>
      <c r="AJ34" s="54">
        <f t="shared" si="2"/>
        <v>0</v>
      </c>
      <c r="AK34" s="54">
        <f t="shared" si="2"/>
        <v>0</v>
      </c>
      <c r="AL34" s="54">
        <f t="shared" si="2"/>
        <v>0</v>
      </c>
      <c r="AM34" s="54">
        <f t="shared" si="2"/>
        <v>0</v>
      </c>
      <c r="AN34" s="21"/>
    </row>
    <row r="35" spans="1:40" ht="16.5" customHeight="1" x14ac:dyDescent="0.2">
      <c r="A35" s="43">
        <v>29</v>
      </c>
      <c r="B35" s="44">
        <f>VLOOKUP(A35,YearToDate!$A$8:$B$39,2,0)</f>
        <v>0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54">
        <f t="shared" si="2"/>
        <v>0</v>
      </c>
      <c r="AI35" s="54">
        <f t="shared" si="2"/>
        <v>0</v>
      </c>
      <c r="AJ35" s="54">
        <f t="shared" si="2"/>
        <v>0</v>
      </c>
      <c r="AK35" s="54">
        <f t="shared" si="2"/>
        <v>0</v>
      </c>
      <c r="AL35" s="54">
        <f t="shared" si="2"/>
        <v>0</v>
      </c>
      <c r="AM35" s="54">
        <f t="shared" si="2"/>
        <v>0</v>
      </c>
      <c r="AN35" s="21"/>
    </row>
    <row r="36" spans="1:40" ht="16.5" customHeight="1" x14ac:dyDescent="0.2">
      <c r="A36" s="43">
        <v>30</v>
      </c>
      <c r="B36" s="44">
        <f>VLOOKUP(A36,YearToDate!$A$8:$B$39,2,0)</f>
        <v>0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54">
        <f t="shared" si="2"/>
        <v>0</v>
      </c>
      <c r="AI36" s="54">
        <f t="shared" si="2"/>
        <v>0</v>
      </c>
      <c r="AJ36" s="54">
        <f t="shared" si="2"/>
        <v>0</v>
      </c>
      <c r="AK36" s="54">
        <f t="shared" si="2"/>
        <v>0</v>
      </c>
      <c r="AL36" s="54">
        <f t="shared" si="2"/>
        <v>0</v>
      </c>
      <c r="AM36" s="54">
        <f t="shared" si="2"/>
        <v>0</v>
      </c>
      <c r="AN36" s="21"/>
    </row>
    <row r="37" spans="1:40" s="31" customFormat="1" ht="16.5" customHeight="1" x14ac:dyDescent="0.2">
      <c r="A37" s="35"/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55"/>
      <c r="AI37" s="55"/>
      <c r="AJ37" s="55"/>
      <c r="AK37" s="55"/>
      <c r="AL37" s="55"/>
      <c r="AM37" s="55"/>
      <c r="AN37" s="38"/>
    </row>
    <row r="38" spans="1:40" ht="16.5" customHeight="1" x14ac:dyDescent="0.2">
      <c r="A38" s="32" t="str">
        <f>HYPERLINK("https://www.vertex42.com/templates/employee-leave-tracker.html","https://www.vertex42.com/templates/employee-leave-tracker.html")</f>
        <v>https://www.vertex42.com/templates/employee-leave-tracker.html</v>
      </c>
      <c r="B38" s="39"/>
      <c r="C38" s="21"/>
      <c r="D38" s="21"/>
      <c r="E38" s="21"/>
      <c r="F38" s="21"/>
      <c r="G38" s="21"/>
      <c r="H38" s="21"/>
      <c r="I38" s="21"/>
      <c r="J38" s="21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21"/>
      <c r="Z38" s="21"/>
      <c r="AA38" s="21"/>
      <c r="AB38" s="21"/>
      <c r="AC38" s="21"/>
      <c r="AD38" s="21"/>
      <c r="AE38" s="21"/>
      <c r="AF38" s="21"/>
      <c r="AG38" s="41" t="s">
        <v>3</v>
      </c>
      <c r="AH38" s="56">
        <f t="shared" ref="AH38:AM38" si="3">SUM(AH7:AH37)</f>
        <v>0</v>
      </c>
      <c r="AI38" s="56">
        <f t="shared" si="3"/>
        <v>0</v>
      </c>
      <c r="AJ38" s="56">
        <f t="shared" si="3"/>
        <v>0</v>
      </c>
      <c r="AK38" s="56">
        <f t="shared" si="3"/>
        <v>0</v>
      </c>
      <c r="AL38" s="56">
        <f t="shared" si="3"/>
        <v>0</v>
      </c>
      <c r="AM38" s="56">
        <f t="shared" si="3"/>
        <v>0</v>
      </c>
      <c r="AN38" s="21"/>
    </row>
    <row r="39" spans="1:40" x14ac:dyDescent="0.2">
      <c r="A39" s="78"/>
      <c r="B39" s="7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1:40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</sheetData>
  <mergeCells count="3">
    <mergeCell ref="A39:B39"/>
    <mergeCell ref="C4:AG4"/>
    <mergeCell ref="AH4:AM4"/>
  </mergeCells>
  <phoneticPr fontId="1" type="noConversion"/>
  <conditionalFormatting sqref="C6:AG6">
    <cfRule type="expression" dxfId="19" priority="2" stopIfTrue="1">
      <formula>OR(WEEKDAY(C$6,1)=1,WEEKDAY(C$6,1)=7)</formula>
    </cfRule>
    <cfRule type="cellIs" dxfId="18" priority="3" stopIfTrue="1" operator="equal">
      <formula>""</formula>
    </cfRule>
  </conditionalFormatting>
  <conditionalFormatting sqref="C7:AG36">
    <cfRule type="expression" dxfId="17" priority="4" stopIfTrue="1">
      <formula>OR(WEEKDAY(C$6)=1,WEEKDAY(C$6)=7)</formula>
    </cfRule>
    <cfRule type="expression" dxfId="16" priority="5" stopIfTrue="1">
      <formula>C$6=""</formula>
    </cfRule>
  </conditionalFormatting>
  <dataValidations count="1">
    <dataValidation type="list" allowBlank="1" sqref="C7:AG36" xr:uid="{643C475C-5C29-41C3-B102-FFAF1C40016B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YearToDate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©</vt:lpstr>
      <vt:lpstr>list_totals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YearToDate!Print_Area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Leave Tracker</dc:title>
  <dc:creator>Vertex42.com</dc:creator>
  <dc:description>(c) 2020-2021 Vertex42 LLC. All Rights Reserved.</dc:description>
  <cp:lastModifiedBy>Vertex42.com Templates</cp:lastModifiedBy>
  <cp:lastPrinted>2020-06-09T23:05:38Z</cp:lastPrinted>
  <dcterms:created xsi:type="dcterms:W3CDTF">2008-04-12T17:21:19Z</dcterms:created>
  <dcterms:modified xsi:type="dcterms:W3CDTF">2021-09-03T18:20:21Z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2020-2021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https://www.vertex42.com/templates/employee-leave-tracker.html</vt:lpwstr>
  </property>
</Properties>
</file>