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ghaza012\Downloads\EXCEL SPREADSHEET TEMPLATE\CALENDAR\"/>
    </mc:Choice>
  </mc:AlternateContent>
  <bookViews>
    <workbookView xWindow="0" yWindow="0" windowWidth="28800" windowHeight="12210" activeTab="6"/>
  </bookViews>
  <sheets>
    <sheet name="1" sheetId="1" r:id="rId1"/>
    <sheet name="2" sheetId="3" r:id="rId2"/>
    <sheet name="3" sheetId="16" r:id="rId3"/>
    <sheet name="4" sheetId="17" r:id="rId4"/>
    <sheet name="5" sheetId="18" r:id="rId5"/>
    <sheet name="6" sheetId="19" r:id="rId6"/>
    <sheet name="7" sheetId="20" r:id="rId7"/>
    <sheet name="8" sheetId="21" r:id="rId8"/>
    <sheet name="9" sheetId="22" r:id="rId9"/>
    <sheet name="10" sheetId="23" r:id="rId10"/>
    <sheet name="11" sheetId="24" r:id="rId11"/>
    <sheet name="12" sheetId="25" r:id="rId12"/>
    <sheet name="13" sheetId="26" r:id="rId13"/>
    <sheet name="14" sheetId="27" r:id="rId14"/>
    <sheet name="Events" sheetId="2" r:id="rId15"/>
  </sheets>
  <definedNames>
    <definedName name="_xlnm.Print_Area" localSheetId="0">'1'!$A$5:$N$45</definedName>
    <definedName name="_xlnm.Print_Area" localSheetId="9">'10'!$A$1:$N$41</definedName>
    <definedName name="_xlnm.Print_Area" localSheetId="10">'11'!$A$1:$N$41</definedName>
    <definedName name="_xlnm.Print_Area" localSheetId="11">'12'!$A$1:$N$41</definedName>
    <definedName name="_xlnm.Print_Area" localSheetId="12">'13'!$A$1:$N$41</definedName>
    <definedName name="_xlnm.Print_Area" localSheetId="13">'14'!$A$1:$N$41</definedName>
    <definedName name="_xlnm.Print_Area" localSheetId="1">'2'!$A$1:$N$41</definedName>
    <definedName name="_xlnm.Print_Area" localSheetId="2">'3'!$A$1:$N$41</definedName>
    <definedName name="_xlnm.Print_Area" localSheetId="3">'4'!$A$1:$N$41</definedName>
    <definedName name="_xlnm.Print_Area" localSheetId="4">'5'!$A$1:$N$41</definedName>
    <definedName name="_xlnm.Print_Area" localSheetId="5">'6'!$A$1:$N$41</definedName>
    <definedName name="_xlnm.Print_Area" localSheetId="6">'7'!$A$1:$N$41</definedName>
    <definedName name="_xlnm.Print_Area" localSheetId="7">'8'!$A$1:$N$41</definedName>
    <definedName name="_xlnm.Print_Area" localSheetId="8">'9'!$A$1:$N$41</definedName>
    <definedName name="_xlnm.Print_Area" localSheetId="14">Events!$A$7</definedName>
    <definedName name="startday">'1'!$L$3</definedName>
    <definedName name="valuevx">42.314159</definedName>
    <definedName name="vertex42_copyright" hidden="1">"© 2014-2016 Vertex42 LLC"</definedName>
    <definedName name="vertex42_id" hidden="1">"academic-calendar-landscape.xlsx"</definedName>
    <definedName name="vertex42_title" hidden="1">"Academic Calendar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9" i="2" l="1"/>
  <c r="G79" i="2" s="1"/>
  <c r="B78" i="2"/>
  <c r="G78" i="2" s="1"/>
  <c r="B45" i="2" l="1"/>
  <c r="G45" i="2" s="1"/>
  <c r="B46" i="2" l="1"/>
  <c r="G46" i="2" s="1"/>
  <c r="A1" i="16"/>
  <c r="A1" i="17"/>
  <c r="A1" i="18"/>
  <c r="A1" i="19"/>
  <c r="A1" i="20"/>
  <c r="A1" i="21"/>
  <c r="A1" i="22"/>
  <c r="A1" i="23"/>
  <c r="A1" i="24"/>
  <c r="A1" i="25"/>
  <c r="A1" i="26"/>
  <c r="A1" i="27"/>
  <c r="A1" i="3"/>
  <c r="B43" i="2" l="1"/>
  <c r="G43" i="2" s="1"/>
  <c r="B44" i="2" l="1"/>
  <c r="G44" i="2" s="1"/>
  <c r="B3" i="27"/>
  <c r="A2" i="27" s="1"/>
  <c r="V54" i="27"/>
  <c r="U54" i="27"/>
  <c r="T54" i="27"/>
  <c r="S54" i="27"/>
  <c r="R54" i="27"/>
  <c r="Q54" i="27"/>
  <c r="P54" i="27"/>
  <c r="V44" i="27"/>
  <c r="U44" i="27"/>
  <c r="T44" i="27"/>
  <c r="S44" i="27"/>
  <c r="R44" i="27"/>
  <c r="Q44" i="27"/>
  <c r="P44" i="27"/>
  <c r="B3" i="26"/>
  <c r="A2" i="26" s="1"/>
  <c r="V54" i="26"/>
  <c r="U54" i="26"/>
  <c r="T54" i="26"/>
  <c r="S54" i="26"/>
  <c r="R54" i="26"/>
  <c r="Q54" i="26"/>
  <c r="P54" i="26"/>
  <c r="V44" i="26"/>
  <c r="U44" i="26"/>
  <c r="T44" i="26"/>
  <c r="S44" i="26"/>
  <c r="R44" i="26"/>
  <c r="Q44" i="26"/>
  <c r="P44" i="26"/>
  <c r="B3" i="25"/>
  <c r="A2" i="25" s="1"/>
  <c r="V54" i="25"/>
  <c r="U54" i="25"/>
  <c r="T54" i="25"/>
  <c r="S54" i="25"/>
  <c r="R54" i="25"/>
  <c r="Q54" i="25"/>
  <c r="P54" i="25"/>
  <c r="V44" i="25"/>
  <c r="U44" i="25"/>
  <c r="T44" i="25"/>
  <c r="S44" i="25"/>
  <c r="R44" i="25"/>
  <c r="Q44" i="25"/>
  <c r="P44" i="25"/>
  <c r="B3" i="24"/>
  <c r="A2" i="24" s="1"/>
  <c r="V54" i="24"/>
  <c r="U54" i="24"/>
  <c r="T54" i="24"/>
  <c r="S54" i="24"/>
  <c r="R54" i="24"/>
  <c r="Q54" i="24"/>
  <c r="P54" i="24"/>
  <c r="V44" i="24"/>
  <c r="U44" i="24"/>
  <c r="T44" i="24"/>
  <c r="S44" i="24"/>
  <c r="R44" i="24"/>
  <c r="Q44" i="24"/>
  <c r="P44" i="24"/>
  <c r="B3" i="23"/>
  <c r="A2" i="23" s="1"/>
  <c r="V54" i="23"/>
  <c r="U54" i="23"/>
  <c r="T54" i="23"/>
  <c r="S54" i="23"/>
  <c r="R54" i="23"/>
  <c r="Q54" i="23"/>
  <c r="P54" i="23"/>
  <c r="V44" i="23"/>
  <c r="U44" i="23"/>
  <c r="T44" i="23"/>
  <c r="S44" i="23"/>
  <c r="R44" i="23"/>
  <c r="Q44" i="23"/>
  <c r="P44" i="23"/>
  <c r="B3" i="22"/>
  <c r="A2" i="22" s="1"/>
  <c r="V54" i="22"/>
  <c r="U54" i="22"/>
  <c r="T54" i="22"/>
  <c r="S54" i="22"/>
  <c r="R54" i="22"/>
  <c r="Q54" i="22"/>
  <c r="P54" i="22"/>
  <c r="V44" i="22"/>
  <c r="U44" i="22"/>
  <c r="T44" i="22"/>
  <c r="S44" i="22"/>
  <c r="R44" i="22"/>
  <c r="Q44" i="22"/>
  <c r="P44" i="22"/>
  <c r="B3" i="21"/>
  <c r="A2" i="21" s="1"/>
  <c r="V54" i="21"/>
  <c r="U54" i="21"/>
  <c r="T54" i="21"/>
  <c r="S54" i="21"/>
  <c r="R54" i="21"/>
  <c r="Q54" i="21"/>
  <c r="P54" i="21"/>
  <c r="V44" i="21"/>
  <c r="U44" i="21"/>
  <c r="T44" i="21"/>
  <c r="S44" i="21"/>
  <c r="R44" i="21"/>
  <c r="Q44" i="21"/>
  <c r="P44" i="21"/>
  <c r="B3" i="20"/>
  <c r="A2" i="20" s="1"/>
  <c r="V54" i="20"/>
  <c r="U54" i="20"/>
  <c r="T54" i="20"/>
  <c r="S54" i="20"/>
  <c r="R54" i="20"/>
  <c r="Q54" i="20"/>
  <c r="P54" i="20"/>
  <c r="V44" i="20"/>
  <c r="U44" i="20"/>
  <c r="T44" i="20"/>
  <c r="S44" i="20"/>
  <c r="R44" i="20"/>
  <c r="Q44" i="20"/>
  <c r="P44" i="20"/>
  <c r="B3" i="19"/>
  <c r="A2" i="19" s="1"/>
  <c r="V54" i="19"/>
  <c r="U54" i="19"/>
  <c r="T54" i="19"/>
  <c r="S54" i="19"/>
  <c r="R54" i="19"/>
  <c r="Q54" i="19"/>
  <c r="P54" i="19"/>
  <c r="V44" i="19"/>
  <c r="U44" i="19"/>
  <c r="T44" i="19"/>
  <c r="S44" i="19"/>
  <c r="R44" i="19"/>
  <c r="Q44" i="19"/>
  <c r="P44" i="19"/>
  <c r="B3" i="18"/>
  <c r="V54" i="18"/>
  <c r="U54" i="18"/>
  <c r="T54" i="18"/>
  <c r="S54" i="18"/>
  <c r="R54" i="18"/>
  <c r="Q54" i="18"/>
  <c r="P54" i="18"/>
  <c r="V44" i="18"/>
  <c r="U44" i="18"/>
  <c r="T44" i="18"/>
  <c r="S44" i="18"/>
  <c r="R44" i="18"/>
  <c r="Q44" i="18"/>
  <c r="P44" i="18"/>
  <c r="B3" i="17"/>
  <c r="A2" i="17" s="1"/>
  <c r="V54" i="17"/>
  <c r="U54" i="17"/>
  <c r="T54" i="17"/>
  <c r="S54" i="17"/>
  <c r="R54" i="17"/>
  <c r="Q54" i="17"/>
  <c r="P54" i="17"/>
  <c r="V44" i="17"/>
  <c r="U44" i="17"/>
  <c r="T44" i="17"/>
  <c r="S44" i="17"/>
  <c r="R44" i="17"/>
  <c r="Q44" i="17"/>
  <c r="P44" i="17"/>
  <c r="B3" i="16"/>
  <c r="V54" i="16"/>
  <c r="U54" i="16"/>
  <c r="T54" i="16"/>
  <c r="S54" i="16"/>
  <c r="R54" i="16"/>
  <c r="Q54" i="16"/>
  <c r="P54" i="16"/>
  <c r="V44" i="16"/>
  <c r="U44" i="16"/>
  <c r="T44" i="16"/>
  <c r="S44" i="16"/>
  <c r="R44" i="16"/>
  <c r="Q44" i="16"/>
  <c r="P44" i="16"/>
  <c r="A5" i="16" l="1"/>
  <c r="A2" i="16"/>
  <c r="P53" i="18"/>
  <c r="P55" i="18" s="1"/>
  <c r="Q55" i="18" s="1"/>
  <c r="R55" i="18" s="1"/>
  <c r="S55" i="18" s="1"/>
  <c r="T55" i="18" s="1"/>
  <c r="U55" i="18" s="1"/>
  <c r="V55" i="18" s="1"/>
  <c r="P56" i="18" s="1"/>
  <c r="Q56" i="18" s="1"/>
  <c r="R56" i="18" s="1"/>
  <c r="S56" i="18" s="1"/>
  <c r="T56" i="18" s="1"/>
  <c r="U56" i="18" s="1"/>
  <c r="V56" i="18" s="1"/>
  <c r="P57" i="18" s="1"/>
  <c r="Q57" i="18" s="1"/>
  <c r="R57" i="18" s="1"/>
  <c r="S57" i="18" s="1"/>
  <c r="T57" i="18" s="1"/>
  <c r="U57" i="18" s="1"/>
  <c r="V57" i="18" s="1"/>
  <c r="P58" i="18" s="1"/>
  <c r="Q58" i="18" s="1"/>
  <c r="R58" i="18" s="1"/>
  <c r="S58" i="18" s="1"/>
  <c r="T58" i="18" s="1"/>
  <c r="U58" i="18" s="1"/>
  <c r="V58" i="18" s="1"/>
  <c r="P59" i="18" s="1"/>
  <c r="Q59" i="18" s="1"/>
  <c r="R59" i="18" s="1"/>
  <c r="S59" i="18" s="1"/>
  <c r="T59" i="18" s="1"/>
  <c r="U59" i="18" s="1"/>
  <c r="V59" i="18" s="1"/>
  <c r="P60" i="18" s="1"/>
  <c r="Q60" i="18" s="1"/>
  <c r="R60" i="18" s="1"/>
  <c r="S60" i="18" s="1"/>
  <c r="T60" i="18" s="1"/>
  <c r="U60" i="18" s="1"/>
  <c r="V60" i="18" s="1"/>
  <c r="A2" i="18"/>
  <c r="P53" i="17"/>
  <c r="P55" i="17" s="1"/>
  <c r="Q55" i="17" s="1"/>
  <c r="R55" i="17" s="1"/>
  <c r="S55" i="17" s="1"/>
  <c r="T55" i="17" s="1"/>
  <c r="U55" i="17" s="1"/>
  <c r="V55" i="17" s="1"/>
  <c r="P56" i="17" s="1"/>
  <c r="Q56" i="17" s="1"/>
  <c r="R56" i="17" s="1"/>
  <c r="S56" i="17" s="1"/>
  <c r="T56" i="17" s="1"/>
  <c r="U56" i="17" s="1"/>
  <c r="V56" i="17" s="1"/>
  <c r="P57" i="17" s="1"/>
  <c r="Q57" i="17" s="1"/>
  <c r="R57" i="17" s="1"/>
  <c r="S57" i="17" s="1"/>
  <c r="T57" i="17" s="1"/>
  <c r="U57" i="17" s="1"/>
  <c r="V57" i="17" s="1"/>
  <c r="P58" i="17" s="1"/>
  <c r="Q58" i="17" s="1"/>
  <c r="R58" i="17" s="1"/>
  <c r="S58" i="17" s="1"/>
  <c r="T58" i="17" s="1"/>
  <c r="U58" i="17" s="1"/>
  <c r="V58" i="17" s="1"/>
  <c r="P59" i="17" s="1"/>
  <c r="Q59" i="17" s="1"/>
  <c r="R59" i="17" s="1"/>
  <c r="S59" i="17" s="1"/>
  <c r="T59" i="17" s="1"/>
  <c r="U59" i="17" s="1"/>
  <c r="V59" i="17" s="1"/>
  <c r="P60" i="17" s="1"/>
  <c r="Q60" i="17" s="1"/>
  <c r="R60" i="17" s="1"/>
  <c r="S60" i="17" s="1"/>
  <c r="T60" i="17" s="1"/>
  <c r="U60" i="17" s="1"/>
  <c r="V60" i="17" s="1"/>
  <c r="A5" i="27"/>
  <c r="P43" i="27"/>
  <c r="P45" i="27" s="1"/>
  <c r="Q45" i="27" s="1"/>
  <c r="R45" i="27" s="1"/>
  <c r="S45" i="27" s="1"/>
  <c r="T45" i="27" s="1"/>
  <c r="U45" i="27" s="1"/>
  <c r="V45" i="27" s="1"/>
  <c r="P46" i="27" s="1"/>
  <c r="Q46" i="27" s="1"/>
  <c r="R46" i="27" s="1"/>
  <c r="S46" i="27" s="1"/>
  <c r="T46" i="27" s="1"/>
  <c r="U46" i="27" s="1"/>
  <c r="V46" i="27" s="1"/>
  <c r="P47" i="27" s="1"/>
  <c r="Q47" i="27" s="1"/>
  <c r="R47" i="27" s="1"/>
  <c r="S47" i="27" s="1"/>
  <c r="T47" i="27" s="1"/>
  <c r="U47" i="27" s="1"/>
  <c r="V47" i="27" s="1"/>
  <c r="P48" i="27" s="1"/>
  <c r="Q48" i="27" s="1"/>
  <c r="R48" i="27" s="1"/>
  <c r="S48" i="27" s="1"/>
  <c r="T48" i="27" s="1"/>
  <c r="U48" i="27" s="1"/>
  <c r="V48" i="27" s="1"/>
  <c r="P49" i="27" s="1"/>
  <c r="Q49" i="27" s="1"/>
  <c r="R49" i="27" s="1"/>
  <c r="S49" i="27" s="1"/>
  <c r="T49" i="27" s="1"/>
  <c r="U49" i="27" s="1"/>
  <c r="V49" i="27" s="1"/>
  <c r="P50" i="27" s="1"/>
  <c r="Q50" i="27" s="1"/>
  <c r="R50" i="27" s="1"/>
  <c r="S50" i="27" s="1"/>
  <c r="T50" i="27" s="1"/>
  <c r="U50" i="27" s="1"/>
  <c r="V50" i="27" s="1"/>
  <c r="P53" i="27"/>
  <c r="P55" i="27" s="1"/>
  <c r="Q55" i="27" s="1"/>
  <c r="R55" i="27" s="1"/>
  <c r="S55" i="27" s="1"/>
  <c r="T55" i="27" s="1"/>
  <c r="U55" i="27" s="1"/>
  <c r="V55" i="27" s="1"/>
  <c r="P56" i="27" s="1"/>
  <c r="Q56" i="27" s="1"/>
  <c r="R56" i="27" s="1"/>
  <c r="S56" i="27" s="1"/>
  <c r="T56" i="27" s="1"/>
  <c r="U56" i="27" s="1"/>
  <c r="V56" i="27" s="1"/>
  <c r="P57" i="27" s="1"/>
  <c r="Q57" i="27" s="1"/>
  <c r="R57" i="27" s="1"/>
  <c r="S57" i="27" s="1"/>
  <c r="T57" i="27" s="1"/>
  <c r="U57" i="27" s="1"/>
  <c r="V57" i="27" s="1"/>
  <c r="P58" i="27" s="1"/>
  <c r="Q58" i="27" s="1"/>
  <c r="R58" i="27" s="1"/>
  <c r="S58" i="27" s="1"/>
  <c r="T58" i="27" s="1"/>
  <c r="U58" i="27" s="1"/>
  <c r="V58" i="27" s="1"/>
  <c r="P59" i="27" s="1"/>
  <c r="Q59" i="27" s="1"/>
  <c r="R59" i="27" s="1"/>
  <c r="S59" i="27" s="1"/>
  <c r="T59" i="27" s="1"/>
  <c r="U59" i="27" s="1"/>
  <c r="V59" i="27" s="1"/>
  <c r="P60" i="27" s="1"/>
  <c r="Q60" i="27" s="1"/>
  <c r="R60" i="27" s="1"/>
  <c r="S60" i="27" s="1"/>
  <c r="T60" i="27" s="1"/>
  <c r="U60" i="27" s="1"/>
  <c r="V60" i="27" s="1"/>
  <c r="A5" i="26"/>
  <c r="P43" i="26"/>
  <c r="P45" i="26" s="1"/>
  <c r="Q45" i="26" s="1"/>
  <c r="R45" i="26" s="1"/>
  <c r="S45" i="26" s="1"/>
  <c r="T45" i="26" s="1"/>
  <c r="U45" i="26" s="1"/>
  <c r="V45" i="26" s="1"/>
  <c r="P46" i="26" s="1"/>
  <c r="Q46" i="26" s="1"/>
  <c r="R46" i="26" s="1"/>
  <c r="S46" i="26" s="1"/>
  <c r="T46" i="26" s="1"/>
  <c r="U46" i="26" s="1"/>
  <c r="V46" i="26" s="1"/>
  <c r="P47" i="26" s="1"/>
  <c r="Q47" i="26" s="1"/>
  <c r="R47" i="26" s="1"/>
  <c r="S47" i="26" s="1"/>
  <c r="T47" i="26" s="1"/>
  <c r="U47" i="26" s="1"/>
  <c r="V47" i="26" s="1"/>
  <c r="P48" i="26" s="1"/>
  <c r="Q48" i="26" s="1"/>
  <c r="R48" i="26" s="1"/>
  <c r="S48" i="26" s="1"/>
  <c r="T48" i="26" s="1"/>
  <c r="U48" i="26" s="1"/>
  <c r="V48" i="26" s="1"/>
  <c r="P49" i="26" s="1"/>
  <c r="Q49" i="26" s="1"/>
  <c r="R49" i="26" s="1"/>
  <c r="S49" i="26" s="1"/>
  <c r="T49" i="26" s="1"/>
  <c r="U49" i="26" s="1"/>
  <c r="V49" i="26" s="1"/>
  <c r="P50" i="26" s="1"/>
  <c r="Q50" i="26" s="1"/>
  <c r="R50" i="26" s="1"/>
  <c r="S50" i="26" s="1"/>
  <c r="T50" i="26" s="1"/>
  <c r="U50" i="26" s="1"/>
  <c r="V50" i="26" s="1"/>
  <c r="P53" i="26"/>
  <c r="P55" i="26" s="1"/>
  <c r="Q55" i="26" s="1"/>
  <c r="R55" i="26" s="1"/>
  <c r="S55" i="26" s="1"/>
  <c r="T55" i="26" s="1"/>
  <c r="U55" i="26" s="1"/>
  <c r="V55" i="26" s="1"/>
  <c r="P56" i="26" s="1"/>
  <c r="Q56" i="26" s="1"/>
  <c r="R56" i="26" s="1"/>
  <c r="S56" i="26" s="1"/>
  <c r="T56" i="26" s="1"/>
  <c r="U56" i="26" s="1"/>
  <c r="V56" i="26" s="1"/>
  <c r="P57" i="26" s="1"/>
  <c r="Q57" i="26" s="1"/>
  <c r="R57" i="26" s="1"/>
  <c r="S57" i="26" s="1"/>
  <c r="T57" i="26" s="1"/>
  <c r="U57" i="26" s="1"/>
  <c r="V57" i="26" s="1"/>
  <c r="P58" i="26" s="1"/>
  <c r="Q58" i="26" s="1"/>
  <c r="R58" i="26" s="1"/>
  <c r="S58" i="26" s="1"/>
  <c r="T58" i="26" s="1"/>
  <c r="U58" i="26" s="1"/>
  <c r="V58" i="26" s="1"/>
  <c r="P59" i="26" s="1"/>
  <c r="Q59" i="26" s="1"/>
  <c r="R59" i="26" s="1"/>
  <c r="S59" i="26" s="1"/>
  <c r="T59" i="26" s="1"/>
  <c r="U59" i="26" s="1"/>
  <c r="V59" i="26" s="1"/>
  <c r="P60" i="26" s="1"/>
  <c r="Q60" i="26" s="1"/>
  <c r="R60" i="26" s="1"/>
  <c r="S60" i="26" s="1"/>
  <c r="T60" i="26" s="1"/>
  <c r="U60" i="26" s="1"/>
  <c r="V60" i="26" s="1"/>
  <c r="A5" i="25"/>
  <c r="P43" i="25"/>
  <c r="P45" i="25" s="1"/>
  <c r="Q45" i="25" s="1"/>
  <c r="R45" i="25" s="1"/>
  <c r="S45" i="25" s="1"/>
  <c r="T45" i="25" s="1"/>
  <c r="U45" i="25" s="1"/>
  <c r="V45" i="25" s="1"/>
  <c r="P46" i="25" s="1"/>
  <c r="Q46" i="25" s="1"/>
  <c r="R46" i="25" s="1"/>
  <c r="S46" i="25" s="1"/>
  <c r="T46" i="25" s="1"/>
  <c r="U46" i="25" s="1"/>
  <c r="V46" i="25" s="1"/>
  <c r="P47" i="25" s="1"/>
  <c r="Q47" i="25" s="1"/>
  <c r="R47" i="25" s="1"/>
  <c r="S47" i="25" s="1"/>
  <c r="T47" i="25" s="1"/>
  <c r="U47" i="25" s="1"/>
  <c r="V47" i="25" s="1"/>
  <c r="P48" i="25" s="1"/>
  <c r="Q48" i="25" s="1"/>
  <c r="R48" i="25" s="1"/>
  <c r="S48" i="25" s="1"/>
  <c r="T48" i="25" s="1"/>
  <c r="U48" i="25" s="1"/>
  <c r="V48" i="25" s="1"/>
  <c r="P49" i="25" s="1"/>
  <c r="Q49" i="25" s="1"/>
  <c r="R49" i="25" s="1"/>
  <c r="S49" i="25" s="1"/>
  <c r="T49" i="25" s="1"/>
  <c r="U49" i="25" s="1"/>
  <c r="V49" i="25" s="1"/>
  <c r="P50" i="25" s="1"/>
  <c r="Q50" i="25" s="1"/>
  <c r="R50" i="25" s="1"/>
  <c r="S50" i="25" s="1"/>
  <c r="T50" i="25" s="1"/>
  <c r="U50" i="25" s="1"/>
  <c r="V50" i="25" s="1"/>
  <c r="P53" i="25"/>
  <c r="P55" i="25" s="1"/>
  <c r="Q55" i="25" s="1"/>
  <c r="R55" i="25" s="1"/>
  <c r="S55" i="25" s="1"/>
  <c r="T55" i="25" s="1"/>
  <c r="U55" i="25" s="1"/>
  <c r="V55" i="25" s="1"/>
  <c r="P56" i="25" s="1"/>
  <c r="Q56" i="25" s="1"/>
  <c r="R56" i="25" s="1"/>
  <c r="S56" i="25" s="1"/>
  <c r="T56" i="25" s="1"/>
  <c r="U56" i="25" s="1"/>
  <c r="V56" i="25" s="1"/>
  <c r="P57" i="25" s="1"/>
  <c r="Q57" i="25" s="1"/>
  <c r="R57" i="25" s="1"/>
  <c r="S57" i="25" s="1"/>
  <c r="T57" i="25" s="1"/>
  <c r="U57" i="25" s="1"/>
  <c r="V57" i="25" s="1"/>
  <c r="P58" i="25" s="1"/>
  <c r="Q58" i="25" s="1"/>
  <c r="R58" i="25" s="1"/>
  <c r="S58" i="25" s="1"/>
  <c r="T58" i="25" s="1"/>
  <c r="U58" i="25" s="1"/>
  <c r="V58" i="25" s="1"/>
  <c r="P59" i="25" s="1"/>
  <c r="Q59" i="25" s="1"/>
  <c r="R59" i="25" s="1"/>
  <c r="S59" i="25" s="1"/>
  <c r="T59" i="25" s="1"/>
  <c r="U59" i="25" s="1"/>
  <c r="V59" i="25" s="1"/>
  <c r="P60" i="25" s="1"/>
  <c r="Q60" i="25" s="1"/>
  <c r="R60" i="25" s="1"/>
  <c r="S60" i="25" s="1"/>
  <c r="T60" i="25" s="1"/>
  <c r="U60" i="25" s="1"/>
  <c r="V60" i="25" s="1"/>
  <c r="P43" i="24"/>
  <c r="P45" i="24" s="1"/>
  <c r="Q45" i="24" s="1"/>
  <c r="R45" i="24" s="1"/>
  <c r="S45" i="24" s="1"/>
  <c r="T45" i="24" s="1"/>
  <c r="U45" i="24" s="1"/>
  <c r="V45" i="24" s="1"/>
  <c r="P46" i="24" s="1"/>
  <c r="Q46" i="24" s="1"/>
  <c r="R46" i="24" s="1"/>
  <c r="S46" i="24" s="1"/>
  <c r="T46" i="24" s="1"/>
  <c r="U46" i="24" s="1"/>
  <c r="V46" i="24" s="1"/>
  <c r="P47" i="24" s="1"/>
  <c r="Q47" i="24" s="1"/>
  <c r="R47" i="24" s="1"/>
  <c r="S47" i="24" s="1"/>
  <c r="T47" i="24" s="1"/>
  <c r="U47" i="24" s="1"/>
  <c r="V47" i="24" s="1"/>
  <c r="P48" i="24" s="1"/>
  <c r="Q48" i="24" s="1"/>
  <c r="R48" i="24" s="1"/>
  <c r="S48" i="24" s="1"/>
  <c r="T48" i="24" s="1"/>
  <c r="U48" i="24" s="1"/>
  <c r="V48" i="24" s="1"/>
  <c r="P49" i="24" s="1"/>
  <c r="Q49" i="24" s="1"/>
  <c r="R49" i="24" s="1"/>
  <c r="S49" i="24" s="1"/>
  <c r="T49" i="24" s="1"/>
  <c r="U49" i="24" s="1"/>
  <c r="V49" i="24" s="1"/>
  <c r="P50" i="24" s="1"/>
  <c r="Q50" i="24" s="1"/>
  <c r="R50" i="24" s="1"/>
  <c r="S50" i="24" s="1"/>
  <c r="T50" i="24" s="1"/>
  <c r="U50" i="24" s="1"/>
  <c r="V50" i="24" s="1"/>
  <c r="P53" i="24"/>
  <c r="P55" i="24" s="1"/>
  <c r="Q55" i="24" s="1"/>
  <c r="R55" i="24" s="1"/>
  <c r="S55" i="24" s="1"/>
  <c r="T55" i="24" s="1"/>
  <c r="U55" i="24" s="1"/>
  <c r="V55" i="24" s="1"/>
  <c r="P56" i="24" s="1"/>
  <c r="Q56" i="24" s="1"/>
  <c r="R56" i="24" s="1"/>
  <c r="S56" i="24" s="1"/>
  <c r="T56" i="24" s="1"/>
  <c r="U56" i="24" s="1"/>
  <c r="V56" i="24" s="1"/>
  <c r="P57" i="24" s="1"/>
  <c r="Q57" i="24" s="1"/>
  <c r="R57" i="24" s="1"/>
  <c r="S57" i="24" s="1"/>
  <c r="T57" i="24" s="1"/>
  <c r="U57" i="24" s="1"/>
  <c r="V57" i="24" s="1"/>
  <c r="P58" i="24" s="1"/>
  <c r="Q58" i="24" s="1"/>
  <c r="R58" i="24" s="1"/>
  <c r="S58" i="24" s="1"/>
  <c r="T58" i="24" s="1"/>
  <c r="U58" i="24" s="1"/>
  <c r="V58" i="24" s="1"/>
  <c r="P59" i="24" s="1"/>
  <c r="Q59" i="24" s="1"/>
  <c r="R59" i="24" s="1"/>
  <c r="S59" i="24" s="1"/>
  <c r="T59" i="24" s="1"/>
  <c r="U59" i="24" s="1"/>
  <c r="V59" i="24" s="1"/>
  <c r="P60" i="24" s="1"/>
  <c r="Q60" i="24" s="1"/>
  <c r="R60" i="24" s="1"/>
  <c r="S60" i="24" s="1"/>
  <c r="T60" i="24" s="1"/>
  <c r="U60" i="24" s="1"/>
  <c r="V60" i="24" s="1"/>
  <c r="A5" i="24"/>
  <c r="A5" i="23"/>
  <c r="P43" i="23"/>
  <c r="P45" i="23" s="1"/>
  <c r="Q45" i="23" s="1"/>
  <c r="R45" i="23" s="1"/>
  <c r="S45" i="23" s="1"/>
  <c r="T45" i="23" s="1"/>
  <c r="U45" i="23" s="1"/>
  <c r="V45" i="23" s="1"/>
  <c r="P46" i="23" s="1"/>
  <c r="Q46" i="23" s="1"/>
  <c r="R46" i="23" s="1"/>
  <c r="S46" i="23" s="1"/>
  <c r="T46" i="23" s="1"/>
  <c r="U46" i="23" s="1"/>
  <c r="V46" i="23" s="1"/>
  <c r="P47" i="23" s="1"/>
  <c r="Q47" i="23" s="1"/>
  <c r="R47" i="23" s="1"/>
  <c r="S47" i="23" s="1"/>
  <c r="T47" i="23" s="1"/>
  <c r="U47" i="23" s="1"/>
  <c r="V47" i="23" s="1"/>
  <c r="P48" i="23" s="1"/>
  <c r="Q48" i="23" s="1"/>
  <c r="R48" i="23" s="1"/>
  <c r="S48" i="23" s="1"/>
  <c r="T48" i="23" s="1"/>
  <c r="U48" i="23" s="1"/>
  <c r="V48" i="23" s="1"/>
  <c r="P49" i="23" s="1"/>
  <c r="Q49" i="23" s="1"/>
  <c r="R49" i="23" s="1"/>
  <c r="S49" i="23" s="1"/>
  <c r="T49" i="23" s="1"/>
  <c r="U49" i="23" s="1"/>
  <c r="V49" i="23" s="1"/>
  <c r="P50" i="23" s="1"/>
  <c r="Q50" i="23" s="1"/>
  <c r="R50" i="23" s="1"/>
  <c r="S50" i="23" s="1"/>
  <c r="T50" i="23" s="1"/>
  <c r="U50" i="23" s="1"/>
  <c r="V50" i="23" s="1"/>
  <c r="P53" i="23"/>
  <c r="P55" i="23" s="1"/>
  <c r="Q55" i="23" s="1"/>
  <c r="R55" i="23" s="1"/>
  <c r="S55" i="23" s="1"/>
  <c r="T55" i="23" s="1"/>
  <c r="U55" i="23" s="1"/>
  <c r="V55" i="23" s="1"/>
  <c r="P56" i="23" s="1"/>
  <c r="Q56" i="23" s="1"/>
  <c r="R56" i="23" s="1"/>
  <c r="S56" i="23" s="1"/>
  <c r="T56" i="23" s="1"/>
  <c r="U56" i="23" s="1"/>
  <c r="V56" i="23" s="1"/>
  <c r="P57" i="23" s="1"/>
  <c r="Q57" i="23" s="1"/>
  <c r="R57" i="23" s="1"/>
  <c r="S57" i="23" s="1"/>
  <c r="T57" i="23" s="1"/>
  <c r="U57" i="23" s="1"/>
  <c r="V57" i="23" s="1"/>
  <c r="P58" i="23" s="1"/>
  <c r="Q58" i="23" s="1"/>
  <c r="R58" i="23" s="1"/>
  <c r="S58" i="23" s="1"/>
  <c r="T58" i="23" s="1"/>
  <c r="U58" i="23" s="1"/>
  <c r="V58" i="23" s="1"/>
  <c r="P59" i="23" s="1"/>
  <c r="Q59" i="23" s="1"/>
  <c r="R59" i="23" s="1"/>
  <c r="S59" i="23" s="1"/>
  <c r="T59" i="23" s="1"/>
  <c r="U59" i="23" s="1"/>
  <c r="V59" i="23" s="1"/>
  <c r="P60" i="23" s="1"/>
  <c r="Q60" i="23" s="1"/>
  <c r="R60" i="23" s="1"/>
  <c r="S60" i="23" s="1"/>
  <c r="T60" i="23" s="1"/>
  <c r="U60" i="23" s="1"/>
  <c r="V60" i="23" s="1"/>
  <c r="A5" i="22"/>
  <c r="P43" i="22"/>
  <c r="P45" i="22" s="1"/>
  <c r="Q45" i="22" s="1"/>
  <c r="R45" i="22" s="1"/>
  <c r="S45" i="22" s="1"/>
  <c r="T45" i="22" s="1"/>
  <c r="U45" i="22" s="1"/>
  <c r="V45" i="22" s="1"/>
  <c r="P46" i="22" s="1"/>
  <c r="Q46" i="22" s="1"/>
  <c r="R46" i="22" s="1"/>
  <c r="S46" i="22" s="1"/>
  <c r="T46" i="22" s="1"/>
  <c r="U46" i="22" s="1"/>
  <c r="V46" i="22" s="1"/>
  <c r="P47" i="22" s="1"/>
  <c r="Q47" i="22" s="1"/>
  <c r="R47" i="22" s="1"/>
  <c r="S47" i="22" s="1"/>
  <c r="T47" i="22" s="1"/>
  <c r="U47" i="22" s="1"/>
  <c r="V47" i="22" s="1"/>
  <c r="P48" i="22" s="1"/>
  <c r="Q48" i="22" s="1"/>
  <c r="R48" i="22" s="1"/>
  <c r="S48" i="22" s="1"/>
  <c r="T48" i="22" s="1"/>
  <c r="U48" i="22" s="1"/>
  <c r="V48" i="22" s="1"/>
  <c r="P49" i="22" s="1"/>
  <c r="Q49" i="22" s="1"/>
  <c r="R49" i="22" s="1"/>
  <c r="S49" i="22" s="1"/>
  <c r="T49" i="22" s="1"/>
  <c r="U49" i="22" s="1"/>
  <c r="V49" i="22" s="1"/>
  <c r="P50" i="22" s="1"/>
  <c r="Q50" i="22" s="1"/>
  <c r="R50" i="22" s="1"/>
  <c r="S50" i="22" s="1"/>
  <c r="T50" i="22" s="1"/>
  <c r="U50" i="22" s="1"/>
  <c r="V50" i="22" s="1"/>
  <c r="P53" i="22"/>
  <c r="P55" i="22" s="1"/>
  <c r="Q55" i="22" s="1"/>
  <c r="R55" i="22" s="1"/>
  <c r="S55" i="22" s="1"/>
  <c r="T55" i="22" s="1"/>
  <c r="U55" i="22" s="1"/>
  <c r="V55" i="22" s="1"/>
  <c r="P56" i="22" s="1"/>
  <c r="Q56" i="22" s="1"/>
  <c r="R56" i="22" s="1"/>
  <c r="S56" i="22" s="1"/>
  <c r="T56" i="22" s="1"/>
  <c r="U56" i="22" s="1"/>
  <c r="V56" i="22" s="1"/>
  <c r="P57" i="22" s="1"/>
  <c r="Q57" i="22" s="1"/>
  <c r="R57" i="22" s="1"/>
  <c r="S57" i="22" s="1"/>
  <c r="T57" i="22" s="1"/>
  <c r="U57" i="22" s="1"/>
  <c r="V57" i="22" s="1"/>
  <c r="P58" i="22" s="1"/>
  <c r="Q58" i="22" s="1"/>
  <c r="R58" i="22" s="1"/>
  <c r="S58" i="22" s="1"/>
  <c r="T58" i="22" s="1"/>
  <c r="U58" i="22" s="1"/>
  <c r="V58" i="22" s="1"/>
  <c r="P59" i="22" s="1"/>
  <c r="Q59" i="22" s="1"/>
  <c r="R59" i="22" s="1"/>
  <c r="S59" i="22" s="1"/>
  <c r="T59" i="22" s="1"/>
  <c r="U59" i="22" s="1"/>
  <c r="V59" i="22" s="1"/>
  <c r="P60" i="22" s="1"/>
  <c r="Q60" i="22" s="1"/>
  <c r="R60" i="22" s="1"/>
  <c r="S60" i="22" s="1"/>
  <c r="T60" i="22" s="1"/>
  <c r="U60" i="22" s="1"/>
  <c r="V60" i="22" s="1"/>
  <c r="A5" i="21"/>
  <c r="P43" i="21"/>
  <c r="P45" i="21" s="1"/>
  <c r="Q45" i="21" s="1"/>
  <c r="R45" i="21" s="1"/>
  <c r="S45" i="21" s="1"/>
  <c r="T45" i="21" s="1"/>
  <c r="U45" i="21" s="1"/>
  <c r="V45" i="21" s="1"/>
  <c r="P46" i="21" s="1"/>
  <c r="Q46" i="21" s="1"/>
  <c r="R46" i="21" s="1"/>
  <c r="S46" i="21" s="1"/>
  <c r="T46" i="21" s="1"/>
  <c r="U46" i="21" s="1"/>
  <c r="V46" i="21" s="1"/>
  <c r="P47" i="21" s="1"/>
  <c r="Q47" i="21" s="1"/>
  <c r="R47" i="21" s="1"/>
  <c r="S47" i="21" s="1"/>
  <c r="T47" i="21" s="1"/>
  <c r="U47" i="21" s="1"/>
  <c r="V47" i="21" s="1"/>
  <c r="P48" i="21" s="1"/>
  <c r="Q48" i="21" s="1"/>
  <c r="R48" i="21" s="1"/>
  <c r="S48" i="21" s="1"/>
  <c r="T48" i="21" s="1"/>
  <c r="U48" i="21" s="1"/>
  <c r="V48" i="21" s="1"/>
  <c r="P49" i="21" s="1"/>
  <c r="Q49" i="21" s="1"/>
  <c r="R49" i="21" s="1"/>
  <c r="S49" i="21" s="1"/>
  <c r="T49" i="21" s="1"/>
  <c r="U49" i="21" s="1"/>
  <c r="V49" i="21" s="1"/>
  <c r="P50" i="21" s="1"/>
  <c r="Q50" i="21" s="1"/>
  <c r="R50" i="21" s="1"/>
  <c r="S50" i="21" s="1"/>
  <c r="T50" i="21" s="1"/>
  <c r="U50" i="21" s="1"/>
  <c r="V50" i="21" s="1"/>
  <c r="P53" i="21"/>
  <c r="P55" i="21" s="1"/>
  <c r="Q55" i="21" s="1"/>
  <c r="R55" i="21" s="1"/>
  <c r="S55" i="21" s="1"/>
  <c r="T55" i="21" s="1"/>
  <c r="U55" i="21" s="1"/>
  <c r="V55" i="21" s="1"/>
  <c r="P56" i="21" s="1"/>
  <c r="Q56" i="21" s="1"/>
  <c r="R56" i="21" s="1"/>
  <c r="S56" i="21" s="1"/>
  <c r="T56" i="21" s="1"/>
  <c r="U56" i="21" s="1"/>
  <c r="V56" i="21" s="1"/>
  <c r="P57" i="21" s="1"/>
  <c r="Q57" i="21" s="1"/>
  <c r="R57" i="21" s="1"/>
  <c r="S57" i="21" s="1"/>
  <c r="T57" i="21" s="1"/>
  <c r="U57" i="21" s="1"/>
  <c r="V57" i="21" s="1"/>
  <c r="P58" i="21" s="1"/>
  <c r="Q58" i="21" s="1"/>
  <c r="R58" i="21" s="1"/>
  <c r="S58" i="21" s="1"/>
  <c r="T58" i="21" s="1"/>
  <c r="U58" i="21" s="1"/>
  <c r="V58" i="21" s="1"/>
  <c r="P59" i="21" s="1"/>
  <c r="Q59" i="21" s="1"/>
  <c r="R59" i="21" s="1"/>
  <c r="S59" i="21" s="1"/>
  <c r="T59" i="21" s="1"/>
  <c r="U59" i="21" s="1"/>
  <c r="V59" i="21" s="1"/>
  <c r="P60" i="21" s="1"/>
  <c r="Q60" i="21" s="1"/>
  <c r="R60" i="21" s="1"/>
  <c r="S60" i="21" s="1"/>
  <c r="T60" i="21" s="1"/>
  <c r="U60" i="21" s="1"/>
  <c r="V60" i="21" s="1"/>
  <c r="A5" i="20"/>
  <c r="P43" i="20"/>
  <c r="P45" i="20" s="1"/>
  <c r="Q45" i="20" s="1"/>
  <c r="R45" i="20" s="1"/>
  <c r="S45" i="20" s="1"/>
  <c r="T45" i="20" s="1"/>
  <c r="U45" i="20" s="1"/>
  <c r="V45" i="20" s="1"/>
  <c r="P46" i="20" s="1"/>
  <c r="Q46" i="20" s="1"/>
  <c r="R46" i="20" s="1"/>
  <c r="S46" i="20" s="1"/>
  <c r="T46" i="20" s="1"/>
  <c r="U46" i="20" s="1"/>
  <c r="V46" i="20" s="1"/>
  <c r="P47" i="20" s="1"/>
  <c r="Q47" i="20" s="1"/>
  <c r="R47" i="20" s="1"/>
  <c r="S47" i="20" s="1"/>
  <c r="T47" i="20" s="1"/>
  <c r="U47" i="20" s="1"/>
  <c r="V47" i="20" s="1"/>
  <c r="P48" i="20" s="1"/>
  <c r="Q48" i="20" s="1"/>
  <c r="R48" i="20" s="1"/>
  <c r="S48" i="20" s="1"/>
  <c r="T48" i="20" s="1"/>
  <c r="U48" i="20" s="1"/>
  <c r="V48" i="20" s="1"/>
  <c r="P49" i="20" s="1"/>
  <c r="Q49" i="20" s="1"/>
  <c r="R49" i="20" s="1"/>
  <c r="S49" i="20" s="1"/>
  <c r="T49" i="20" s="1"/>
  <c r="U49" i="20" s="1"/>
  <c r="V49" i="20" s="1"/>
  <c r="P50" i="20" s="1"/>
  <c r="Q50" i="20" s="1"/>
  <c r="R50" i="20" s="1"/>
  <c r="S50" i="20" s="1"/>
  <c r="T50" i="20" s="1"/>
  <c r="U50" i="20" s="1"/>
  <c r="V50" i="20" s="1"/>
  <c r="P53" i="20"/>
  <c r="P55" i="20" s="1"/>
  <c r="Q55" i="20" s="1"/>
  <c r="R55" i="20" s="1"/>
  <c r="S55" i="20" s="1"/>
  <c r="T55" i="20" s="1"/>
  <c r="U55" i="20" s="1"/>
  <c r="V55" i="20" s="1"/>
  <c r="P56" i="20" s="1"/>
  <c r="Q56" i="20" s="1"/>
  <c r="R56" i="20" s="1"/>
  <c r="S56" i="20" s="1"/>
  <c r="T56" i="20" s="1"/>
  <c r="U56" i="20" s="1"/>
  <c r="V56" i="20" s="1"/>
  <c r="P57" i="20" s="1"/>
  <c r="Q57" i="20" s="1"/>
  <c r="R57" i="20" s="1"/>
  <c r="S57" i="20" s="1"/>
  <c r="T57" i="20" s="1"/>
  <c r="U57" i="20" s="1"/>
  <c r="V57" i="20" s="1"/>
  <c r="P58" i="20" s="1"/>
  <c r="Q58" i="20" s="1"/>
  <c r="R58" i="20" s="1"/>
  <c r="S58" i="20" s="1"/>
  <c r="T58" i="20" s="1"/>
  <c r="U58" i="20" s="1"/>
  <c r="V58" i="20" s="1"/>
  <c r="P59" i="20" s="1"/>
  <c r="Q59" i="20" s="1"/>
  <c r="R59" i="20" s="1"/>
  <c r="S59" i="20" s="1"/>
  <c r="T59" i="20" s="1"/>
  <c r="U59" i="20" s="1"/>
  <c r="V59" i="20" s="1"/>
  <c r="P60" i="20" s="1"/>
  <c r="Q60" i="20" s="1"/>
  <c r="R60" i="20" s="1"/>
  <c r="S60" i="20" s="1"/>
  <c r="T60" i="20" s="1"/>
  <c r="U60" i="20" s="1"/>
  <c r="V60" i="20" s="1"/>
  <c r="A5" i="19"/>
  <c r="P43" i="19"/>
  <c r="P45" i="19" s="1"/>
  <c r="Q45" i="19" s="1"/>
  <c r="R45" i="19" s="1"/>
  <c r="S45" i="19" s="1"/>
  <c r="T45" i="19" s="1"/>
  <c r="U45" i="19" s="1"/>
  <c r="V45" i="19" s="1"/>
  <c r="P46" i="19" s="1"/>
  <c r="Q46" i="19" s="1"/>
  <c r="R46" i="19" s="1"/>
  <c r="S46" i="19" s="1"/>
  <c r="T46" i="19" s="1"/>
  <c r="U46" i="19" s="1"/>
  <c r="V46" i="19" s="1"/>
  <c r="P47" i="19" s="1"/>
  <c r="Q47" i="19" s="1"/>
  <c r="R47" i="19" s="1"/>
  <c r="S47" i="19" s="1"/>
  <c r="T47" i="19" s="1"/>
  <c r="U47" i="19" s="1"/>
  <c r="V47" i="19" s="1"/>
  <c r="P48" i="19" s="1"/>
  <c r="Q48" i="19" s="1"/>
  <c r="R48" i="19" s="1"/>
  <c r="S48" i="19" s="1"/>
  <c r="T48" i="19" s="1"/>
  <c r="U48" i="19" s="1"/>
  <c r="V48" i="19" s="1"/>
  <c r="P49" i="19" s="1"/>
  <c r="Q49" i="19" s="1"/>
  <c r="R49" i="19" s="1"/>
  <c r="S49" i="19" s="1"/>
  <c r="T49" i="19" s="1"/>
  <c r="U49" i="19" s="1"/>
  <c r="V49" i="19" s="1"/>
  <c r="P50" i="19" s="1"/>
  <c r="Q50" i="19" s="1"/>
  <c r="R50" i="19" s="1"/>
  <c r="S50" i="19" s="1"/>
  <c r="T50" i="19" s="1"/>
  <c r="U50" i="19" s="1"/>
  <c r="V50" i="19" s="1"/>
  <c r="P53" i="19"/>
  <c r="P55" i="19" s="1"/>
  <c r="Q55" i="19" s="1"/>
  <c r="R55" i="19" s="1"/>
  <c r="S55" i="19" s="1"/>
  <c r="T55" i="19" s="1"/>
  <c r="U55" i="19" s="1"/>
  <c r="V55" i="19" s="1"/>
  <c r="P56" i="19" s="1"/>
  <c r="Q56" i="19" s="1"/>
  <c r="R56" i="19" s="1"/>
  <c r="S56" i="19" s="1"/>
  <c r="T56" i="19" s="1"/>
  <c r="U56" i="19" s="1"/>
  <c r="V56" i="19" s="1"/>
  <c r="P57" i="19" s="1"/>
  <c r="Q57" i="19" s="1"/>
  <c r="R57" i="19" s="1"/>
  <c r="S57" i="19" s="1"/>
  <c r="T57" i="19" s="1"/>
  <c r="U57" i="19" s="1"/>
  <c r="V57" i="19" s="1"/>
  <c r="P58" i="19" s="1"/>
  <c r="Q58" i="19" s="1"/>
  <c r="R58" i="19" s="1"/>
  <c r="S58" i="19" s="1"/>
  <c r="T58" i="19" s="1"/>
  <c r="U58" i="19" s="1"/>
  <c r="V58" i="19" s="1"/>
  <c r="P59" i="19" s="1"/>
  <c r="Q59" i="19" s="1"/>
  <c r="R59" i="19" s="1"/>
  <c r="S59" i="19" s="1"/>
  <c r="T59" i="19" s="1"/>
  <c r="U59" i="19" s="1"/>
  <c r="V59" i="19" s="1"/>
  <c r="P60" i="19" s="1"/>
  <c r="Q60" i="19" s="1"/>
  <c r="R60" i="19" s="1"/>
  <c r="S60" i="19" s="1"/>
  <c r="T60" i="19" s="1"/>
  <c r="U60" i="19" s="1"/>
  <c r="V60" i="19" s="1"/>
  <c r="A5" i="18"/>
  <c r="P43" i="18"/>
  <c r="P45" i="18" s="1"/>
  <c r="Q45" i="18" s="1"/>
  <c r="R45" i="18" s="1"/>
  <c r="S45" i="18" s="1"/>
  <c r="T45" i="18" s="1"/>
  <c r="U45" i="18" s="1"/>
  <c r="V45" i="18" s="1"/>
  <c r="P46" i="18" s="1"/>
  <c r="Q46" i="18" s="1"/>
  <c r="R46" i="18" s="1"/>
  <c r="S46" i="18" s="1"/>
  <c r="T46" i="18" s="1"/>
  <c r="U46" i="18" s="1"/>
  <c r="V46" i="18" s="1"/>
  <c r="P47" i="18" s="1"/>
  <c r="Q47" i="18" s="1"/>
  <c r="R47" i="18" s="1"/>
  <c r="S47" i="18" s="1"/>
  <c r="T47" i="18" s="1"/>
  <c r="U47" i="18" s="1"/>
  <c r="V47" i="18" s="1"/>
  <c r="P48" i="18" s="1"/>
  <c r="Q48" i="18" s="1"/>
  <c r="R48" i="18" s="1"/>
  <c r="S48" i="18" s="1"/>
  <c r="T48" i="18" s="1"/>
  <c r="U48" i="18" s="1"/>
  <c r="V48" i="18" s="1"/>
  <c r="P49" i="18" s="1"/>
  <c r="Q49" i="18" s="1"/>
  <c r="R49" i="18" s="1"/>
  <c r="S49" i="18" s="1"/>
  <c r="T49" i="18" s="1"/>
  <c r="U49" i="18" s="1"/>
  <c r="V49" i="18" s="1"/>
  <c r="P50" i="18" s="1"/>
  <c r="Q50" i="18" s="1"/>
  <c r="R50" i="18" s="1"/>
  <c r="S50" i="18" s="1"/>
  <c r="T50" i="18" s="1"/>
  <c r="U50" i="18" s="1"/>
  <c r="V50" i="18" s="1"/>
  <c r="A5" i="17"/>
  <c r="P43" i="17"/>
  <c r="P45" i="17" s="1"/>
  <c r="Q45" i="17" s="1"/>
  <c r="R45" i="17" s="1"/>
  <c r="S45" i="17" s="1"/>
  <c r="T45" i="17" s="1"/>
  <c r="U45" i="17" s="1"/>
  <c r="V45" i="17" s="1"/>
  <c r="P46" i="17" s="1"/>
  <c r="Q46" i="17" s="1"/>
  <c r="R46" i="17" s="1"/>
  <c r="S46" i="17" s="1"/>
  <c r="T46" i="17" s="1"/>
  <c r="U46" i="17" s="1"/>
  <c r="V46" i="17" s="1"/>
  <c r="P47" i="17" s="1"/>
  <c r="Q47" i="17" s="1"/>
  <c r="R47" i="17" s="1"/>
  <c r="S47" i="17" s="1"/>
  <c r="T47" i="17" s="1"/>
  <c r="U47" i="17" s="1"/>
  <c r="V47" i="17" s="1"/>
  <c r="P48" i="17" s="1"/>
  <c r="Q48" i="17" s="1"/>
  <c r="R48" i="17" s="1"/>
  <c r="S48" i="17" s="1"/>
  <c r="T48" i="17" s="1"/>
  <c r="U48" i="17" s="1"/>
  <c r="V48" i="17" s="1"/>
  <c r="P49" i="17" s="1"/>
  <c r="Q49" i="17" s="1"/>
  <c r="R49" i="17" s="1"/>
  <c r="S49" i="17" s="1"/>
  <c r="T49" i="17" s="1"/>
  <c r="U49" i="17" s="1"/>
  <c r="V49" i="17" s="1"/>
  <c r="P50" i="17" s="1"/>
  <c r="Q50" i="17" s="1"/>
  <c r="R50" i="17" s="1"/>
  <c r="S50" i="17" s="1"/>
  <c r="T50" i="17" s="1"/>
  <c r="U50" i="17" s="1"/>
  <c r="V50" i="17" s="1"/>
  <c r="C5" i="16"/>
  <c r="P53" i="16"/>
  <c r="P55" i="16" s="1"/>
  <c r="Q55" i="16" s="1"/>
  <c r="R55" i="16" s="1"/>
  <c r="S55" i="16" s="1"/>
  <c r="T55" i="16" s="1"/>
  <c r="U55" i="16" s="1"/>
  <c r="V55" i="16" s="1"/>
  <c r="P56" i="16" s="1"/>
  <c r="Q56" i="16" s="1"/>
  <c r="R56" i="16" s="1"/>
  <c r="S56" i="16" s="1"/>
  <c r="T56" i="16" s="1"/>
  <c r="U56" i="16" s="1"/>
  <c r="V56" i="16" s="1"/>
  <c r="P57" i="16" s="1"/>
  <c r="Q57" i="16" s="1"/>
  <c r="R57" i="16" s="1"/>
  <c r="S57" i="16" s="1"/>
  <c r="T57" i="16" s="1"/>
  <c r="U57" i="16" s="1"/>
  <c r="V57" i="16" s="1"/>
  <c r="P58" i="16" s="1"/>
  <c r="Q58" i="16" s="1"/>
  <c r="R58" i="16" s="1"/>
  <c r="S58" i="16" s="1"/>
  <c r="T58" i="16" s="1"/>
  <c r="U58" i="16" s="1"/>
  <c r="V58" i="16" s="1"/>
  <c r="P59" i="16" s="1"/>
  <c r="Q59" i="16" s="1"/>
  <c r="R59" i="16" s="1"/>
  <c r="S59" i="16" s="1"/>
  <c r="T59" i="16" s="1"/>
  <c r="U59" i="16" s="1"/>
  <c r="V59" i="16" s="1"/>
  <c r="P60" i="16" s="1"/>
  <c r="Q60" i="16" s="1"/>
  <c r="R60" i="16" s="1"/>
  <c r="S60" i="16" s="1"/>
  <c r="T60" i="16" s="1"/>
  <c r="U60" i="16" s="1"/>
  <c r="V60" i="16" s="1"/>
  <c r="P43" i="16"/>
  <c r="P45" i="16" s="1"/>
  <c r="Q45" i="16" s="1"/>
  <c r="R45" i="16" s="1"/>
  <c r="S45" i="16" s="1"/>
  <c r="T45" i="16" s="1"/>
  <c r="U45" i="16" s="1"/>
  <c r="V45" i="16" s="1"/>
  <c r="P46" i="16" s="1"/>
  <c r="Q46" i="16" s="1"/>
  <c r="R46" i="16" s="1"/>
  <c r="S46" i="16" s="1"/>
  <c r="T46" i="16" s="1"/>
  <c r="U46" i="16" s="1"/>
  <c r="V46" i="16" s="1"/>
  <c r="P47" i="16" s="1"/>
  <c r="Q47" i="16" s="1"/>
  <c r="R47" i="16" s="1"/>
  <c r="S47" i="16" s="1"/>
  <c r="T47" i="16" s="1"/>
  <c r="U47" i="16" s="1"/>
  <c r="V47" i="16" s="1"/>
  <c r="P48" i="16" s="1"/>
  <c r="Q48" i="16" s="1"/>
  <c r="R48" i="16" s="1"/>
  <c r="S48" i="16" s="1"/>
  <c r="T48" i="16" s="1"/>
  <c r="U48" i="16" s="1"/>
  <c r="V48" i="16" s="1"/>
  <c r="P49" i="16" s="1"/>
  <c r="Q49" i="16" s="1"/>
  <c r="R49" i="16" s="1"/>
  <c r="S49" i="16" s="1"/>
  <c r="T49" i="16" s="1"/>
  <c r="U49" i="16" s="1"/>
  <c r="V49" i="16" s="1"/>
  <c r="P50" i="16" s="1"/>
  <c r="Q50" i="16" s="1"/>
  <c r="R50" i="16" s="1"/>
  <c r="S50" i="16" s="1"/>
  <c r="T50" i="16" s="1"/>
  <c r="U50" i="16" s="1"/>
  <c r="V50" i="16" s="1"/>
  <c r="C5" i="27" l="1"/>
  <c r="C5" i="26"/>
  <c r="A6" i="25"/>
  <c r="C5" i="25"/>
  <c r="A7" i="25"/>
  <c r="B5" i="25"/>
  <c r="C5" i="24"/>
  <c r="C5" i="23"/>
  <c r="C5" i="22"/>
  <c r="C5" i="21"/>
  <c r="C5" i="20"/>
  <c r="C5" i="19"/>
  <c r="C5" i="18"/>
  <c r="C5" i="17"/>
  <c r="E5" i="16"/>
  <c r="B3" i="3"/>
  <c r="A2" i="3" s="1"/>
  <c r="B7" i="1"/>
  <c r="A6" i="1" s="1"/>
  <c r="V54" i="3"/>
  <c r="U54" i="3"/>
  <c r="T54" i="3"/>
  <c r="S54" i="3"/>
  <c r="R54" i="3"/>
  <c r="Q54" i="3"/>
  <c r="P54" i="3"/>
  <c r="V44" i="3"/>
  <c r="U44" i="3"/>
  <c r="T44" i="3"/>
  <c r="S44" i="3"/>
  <c r="R44" i="3"/>
  <c r="Q44" i="3"/>
  <c r="P44" i="3"/>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B107" i="2"/>
  <c r="G107" i="2" s="1"/>
  <c r="B105" i="2"/>
  <c r="G105" i="2" s="1"/>
  <c r="B103" i="2"/>
  <c r="G103" i="2" s="1"/>
  <c r="B101" i="2"/>
  <c r="G101" i="2" s="1"/>
  <c r="B99" i="2"/>
  <c r="G99" i="2" s="1"/>
  <c r="B97" i="2"/>
  <c r="G97" i="2" s="1"/>
  <c r="B95" i="2"/>
  <c r="G95" i="2" s="1"/>
  <c r="B93" i="2"/>
  <c r="G93" i="2" s="1"/>
  <c r="B91" i="2"/>
  <c r="G91" i="2" s="1"/>
  <c r="B89" i="2"/>
  <c r="G89" i="2" s="1"/>
  <c r="B87" i="2"/>
  <c r="G87" i="2" s="1"/>
  <c r="B85" i="2"/>
  <c r="G85" i="2" s="1"/>
  <c r="B83" i="2"/>
  <c r="G83" i="2" s="1"/>
  <c r="B81" i="2"/>
  <c r="G81" i="2" s="1"/>
  <c r="B77" i="2"/>
  <c r="G77" i="2" s="1"/>
  <c r="B75" i="2"/>
  <c r="G75" i="2" s="1"/>
  <c r="B73" i="2"/>
  <c r="G73" i="2" s="1"/>
  <c r="B71" i="2"/>
  <c r="G71" i="2" s="1"/>
  <c r="B69" i="2"/>
  <c r="G69" i="2" s="1"/>
  <c r="B67" i="2"/>
  <c r="G67" i="2" s="1"/>
  <c r="B65" i="2"/>
  <c r="G65" i="2" s="1"/>
  <c r="B63" i="2"/>
  <c r="G63" i="2" s="1"/>
  <c r="B61" i="2"/>
  <c r="G61" i="2" s="1"/>
  <c r="P47" i="1" l="1"/>
  <c r="P57" i="1"/>
  <c r="E5" i="27"/>
  <c r="E5" i="26"/>
  <c r="E5" i="25"/>
  <c r="E5" i="24"/>
  <c r="E5" i="23"/>
  <c r="E5" i="22"/>
  <c r="E5" i="21"/>
  <c r="E5" i="20"/>
  <c r="E5" i="19"/>
  <c r="E5" i="18"/>
  <c r="E5" i="17"/>
  <c r="G5" i="16"/>
  <c r="P53" i="3"/>
  <c r="P55" i="3" s="1"/>
  <c r="Q55" i="3" s="1"/>
  <c r="R55" i="3" s="1"/>
  <c r="S55" i="3" s="1"/>
  <c r="T55" i="3" s="1"/>
  <c r="U55" i="3" s="1"/>
  <c r="V55" i="3" s="1"/>
  <c r="P56" i="3" s="1"/>
  <c r="Q56" i="3" s="1"/>
  <c r="R56" i="3" s="1"/>
  <c r="S56" i="3" s="1"/>
  <c r="T56" i="3" s="1"/>
  <c r="U56" i="3" s="1"/>
  <c r="V56" i="3" s="1"/>
  <c r="P57" i="3" s="1"/>
  <c r="Q57" i="3" s="1"/>
  <c r="R57" i="3" s="1"/>
  <c r="S57" i="3" s="1"/>
  <c r="T57" i="3" s="1"/>
  <c r="U57" i="3" s="1"/>
  <c r="V57" i="3" s="1"/>
  <c r="P58" i="3" s="1"/>
  <c r="Q58" i="3" s="1"/>
  <c r="R58" i="3" s="1"/>
  <c r="S58" i="3" s="1"/>
  <c r="T58" i="3" s="1"/>
  <c r="U58" i="3" s="1"/>
  <c r="V58" i="3" s="1"/>
  <c r="P59" i="3" s="1"/>
  <c r="Q59" i="3" s="1"/>
  <c r="R59" i="3" s="1"/>
  <c r="S59" i="3" s="1"/>
  <c r="T59" i="3" s="1"/>
  <c r="U59" i="3" s="1"/>
  <c r="V59" i="3" s="1"/>
  <c r="P60" i="3" s="1"/>
  <c r="Q60" i="3" s="1"/>
  <c r="R60" i="3" s="1"/>
  <c r="S60" i="3" s="1"/>
  <c r="T60" i="3" s="1"/>
  <c r="U60" i="3" s="1"/>
  <c r="V60" i="3" s="1"/>
  <c r="P43" i="3"/>
  <c r="P45" i="3" s="1"/>
  <c r="Q45" i="3" s="1"/>
  <c r="R45" i="3" s="1"/>
  <c r="S45" i="3" s="1"/>
  <c r="T45" i="3" s="1"/>
  <c r="U45" i="3" s="1"/>
  <c r="V45" i="3" s="1"/>
  <c r="P46" i="3" s="1"/>
  <c r="Q46" i="3" s="1"/>
  <c r="R46" i="3" s="1"/>
  <c r="S46" i="3" s="1"/>
  <c r="T46" i="3" s="1"/>
  <c r="U46" i="3" s="1"/>
  <c r="V46" i="3" s="1"/>
  <c r="P47" i="3" s="1"/>
  <c r="Q47" i="3" s="1"/>
  <c r="R47" i="3" s="1"/>
  <c r="S47" i="3" s="1"/>
  <c r="T47" i="3" s="1"/>
  <c r="U47" i="3" s="1"/>
  <c r="V47" i="3" s="1"/>
  <c r="P48" i="3" s="1"/>
  <c r="Q48" i="3" s="1"/>
  <c r="R48" i="3" s="1"/>
  <c r="S48" i="3" s="1"/>
  <c r="T48" i="3" s="1"/>
  <c r="U48" i="3" s="1"/>
  <c r="V48" i="3" s="1"/>
  <c r="P49" i="3" s="1"/>
  <c r="Q49" i="3" s="1"/>
  <c r="R49" i="3" s="1"/>
  <c r="S49" i="3" s="1"/>
  <c r="T49" i="3" s="1"/>
  <c r="U49" i="3" s="1"/>
  <c r="V49" i="3" s="1"/>
  <c r="P50" i="3" s="1"/>
  <c r="Q50" i="3" s="1"/>
  <c r="R50" i="3" s="1"/>
  <c r="S50" i="3" s="1"/>
  <c r="T50" i="3" s="1"/>
  <c r="U50" i="3" s="1"/>
  <c r="V50" i="3" s="1"/>
  <c r="A5" i="3"/>
  <c r="B106" i="2"/>
  <c r="G106" i="2" s="1"/>
  <c r="B104" i="2"/>
  <c r="G104" i="2" s="1"/>
  <c r="B102" i="2"/>
  <c r="G102" i="2" s="1"/>
  <c r="B100" i="2"/>
  <c r="G100" i="2" s="1"/>
  <c r="B98" i="2"/>
  <c r="G98" i="2" s="1"/>
  <c r="B96" i="2"/>
  <c r="G96" i="2" s="1"/>
  <c r="B94" i="2"/>
  <c r="G94" i="2" s="1"/>
  <c r="B92" i="2"/>
  <c r="G92" i="2" s="1"/>
  <c r="B90" i="2"/>
  <c r="G90" i="2" s="1"/>
  <c r="B88" i="2"/>
  <c r="G88" i="2" s="1"/>
  <c r="B86" i="2"/>
  <c r="G86" i="2" s="1"/>
  <c r="B84" i="2"/>
  <c r="G84" i="2" s="1"/>
  <c r="B82" i="2"/>
  <c r="G82" i="2" s="1"/>
  <c r="B80" i="2"/>
  <c r="G80" i="2" s="1"/>
  <c r="B76" i="2"/>
  <c r="G76" i="2" s="1"/>
  <c r="B74" i="2"/>
  <c r="G74" i="2" s="1"/>
  <c r="B72" i="2"/>
  <c r="G72" i="2" s="1"/>
  <c r="B70" i="2"/>
  <c r="G70" i="2" s="1"/>
  <c r="B68" i="2"/>
  <c r="G68" i="2" s="1"/>
  <c r="B66" i="2"/>
  <c r="G66" i="2" s="1"/>
  <c r="B64" i="2"/>
  <c r="G64" i="2" s="1"/>
  <c r="G112" i="2"/>
  <c r="B62" i="2"/>
  <c r="G62" i="2" s="1"/>
  <c r="B60" i="2"/>
  <c r="G60" i="2" s="1"/>
  <c r="B13" i="2"/>
  <c r="B15" i="2"/>
  <c r="B17" i="2"/>
  <c r="B19" i="2"/>
  <c r="B21" i="2"/>
  <c r="B23" i="2"/>
  <c r="B25" i="2"/>
  <c r="B27" i="2"/>
  <c r="B29" i="2"/>
  <c r="B31" i="2"/>
  <c r="G31" i="2" s="1"/>
  <c r="B33" i="2"/>
  <c r="B35" i="2"/>
  <c r="B37" i="2"/>
  <c r="B38" i="2" s="1"/>
  <c r="B39" i="2"/>
  <c r="B40" i="2" s="1"/>
  <c r="B41" i="2"/>
  <c r="G41" i="2" s="1"/>
  <c r="B47" i="2"/>
  <c r="B49" i="2"/>
  <c r="B51" i="2"/>
  <c r="B53" i="2"/>
  <c r="B55" i="2"/>
  <c r="B56" i="2" s="1"/>
  <c r="B11" i="2"/>
  <c r="B12" i="2" s="1"/>
  <c r="G12" i="2" s="1"/>
  <c r="G5" i="27" l="1"/>
  <c r="G5" i="26"/>
  <c r="G5" i="25"/>
  <c r="G5" i="24"/>
  <c r="G5" i="23"/>
  <c r="G5" i="22"/>
  <c r="G5" i="21"/>
  <c r="G5" i="20"/>
  <c r="G5" i="19"/>
  <c r="G5" i="18"/>
  <c r="G5" i="17"/>
  <c r="I5" i="16"/>
  <c r="C5" i="3"/>
  <c r="G55" i="2"/>
  <c r="G56" i="2"/>
  <c r="G53" i="2"/>
  <c r="B54" i="2"/>
  <c r="G54" i="2" s="1"/>
  <c r="G51" i="2"/>
  <c r="B52" i="2"/>
  <c r="G52" i="2" s="1"/>
  <c r="G49" i="2"/>
  <c r="B50" i="2"/>
  <c r="G50" i="2" s="1"/>
  <c r="G47" i="2"/>
  <c r="B48" i="2"/>
  <c r="G48" i="2" s="1"/>
  <c r="B42" i="2"/>
  <c r="G42" i="2" s="1"/>
  <c r="G39" i="2"/>
  <c r="G40" i="2"/>
  <c r="G35" i="2"/>
  <c r="B36" i="2"/>
  <c r="G36" i="2" s="1"/>
  <c r="G33" i="2"/>
  <c r="B34" i="2"/>
  <c r="G34" i="2" s="1"/>
  <c r="B32" i="2"/>
  <c r="G32" i="2" s="1"/>
  <c r="G29" i="2"/>
  <c r="B30" i="2"/>
  <c r="G30" i="2" s="1"/>
  <c r="G27" i="2"/>
  <c r="B28" i="2"/>
  <c r="G28" i="2" s="1"/>
  <c r="G25" i="2"/>
  <c r="B26" i="2"/>
  <c r="G26" i="2" s="1"/>
  <c r="G23" i="2"/>
  <c r="B24" i="2"/>
  <c r="G24" i="2" s="1"/>
  <c r="G21" i="2"/>
  <c r="B22" i="2"/>
  <c r="G22" i="2" s="1"/>
  <c r="G19" i="2"/>
  <c r="B20" i="2"/>
  <c r="G20" i="2" s="1"/>
  <c r="G17" i="2"/>
  <c r="B18" i="2"/>
  <c r="G18" i="2" s="1"/>
  <c r="G15" i="2"/>
  <c r="B16" i="2"/>
  <c r="G16" i="2" s="1"/>
  <c r="G13" i="2"/>
  <c r="B14" i="2"/>
  <c r="G14" i="2" s="1"/>
  <c r="G11" i="2"/>
  <c r="V58" i="1"/>
  <c r="U58" i="1"/>
  <c r="T58" i="1"/>
  <c r="S58" i="1"/>
  <c r="R58" i="1"/>
  <c r="Q58" i="1"/>
  <c r="P58" i="1"/>
  <c r="V48" i="1"/>
  <c r="U48" i="1"/>
  <c r="T48" i="1"/>
  <c r="S48" i="1"/>
  <c r="R48" i="1"/>
  <c r="Q48" i="1"/>
  <c r="P48" i="1"/>
  <c r="H14" i="2" l="1"/>
  <c r="H31" i="2"/>
  <c r="H13" i="2"/>
  <c r="H21" i="2"/>
  <c r="H29" i="2"/>
  <c r="H32" i="2"/>
  <c r="H16" i="2"/>
  <c r="H15" i="2"/>
  <c r="H23" i="2"/>
  <c r="H34" i="2"/>
  <c r="H30" i="2"/>
  <c r="H24" i="2"/>
  <c r="H26" i="2"/>
  <c r="H33" i="2"/>
  <c r="H22" i="2"/>
  <c r="H18" i="2"/>
  <c r="H17" i="2"/>
  <c r="H25" i="2"/>
  <c r="H36" i="2"/>
  <c r="H20" i="2"/>
  <c r="H35" i="2"/>
  <c r="H52" i="2"/>
  <c r="H28" i="2"/>
  <c r="H19" i="2"/>
  <c r="H27" i="2"/>
  <c r="B5" i="18"/>
  <c r="D5" i="16"/>
  <c r="I5" i="27"/>
  <c r="I5" i="26"/>
  <c r="I5" i="25"/>
  <c r="I5" i="24"/>
  <c r="I5" i="23"/>
  <c r="I5" i="22"/>
  <c r="I5" i="21"/>
  <c r="I5" i="20"/>
  <c r="I5" i="19"/>
  <c r="I5" i="18"/>
  <c r="I5" i="17"/>
  <c r="K5" i="16"/>
  <c r="A9" i="1"/>
  <c r="E5" i="3"/>
  <c r="I11" i="2"/>
  <c r="H11" i="2"/>
  <c r="H12" i="2"/>
  <c r="G38" i="2"/>
  <c r="G37" i="2"/>
  <c r="H43" i="2" s="1"/>
  <c r="B5" i="22"/>
  <c r="P49" i="1"/>
  <c r="Q49" i="1" s="1"/>
  <c r="R49" i="1" s="1"/>
  <c r="S49" i="1" s="1"/>
  <c r="T49" i="1" s="1"/>
  <c r="U49" i="1" s="1"/>
  <c r="V49" i="1" s="1"/>
  <c r="P50" i="1" s="1"/>
  <c r="Q50" i="1" s="1"/>
  <c r="R50" i="1" s="1"/>
  <c r="S50" i="1" s="1"/>
  <c r="T50" i="1" s="1"/>
  <c r="U50" i="1" s="1"/>
  <c r="V50" i="1" s="1"/>
  <c r="P51" i="1" s="1"/>
  <c r="Q51" i="1" s="1"/>
  <c r="R51" i="1" s="1"/>
  <c r="S51" i="1" s="1"/>
  <c r="T51" i="1" s="1"/>
  <c r="U51" i="1" s="1"/>
  <c r="V51" i="1" s="1"/>
  <c r="P52" i="1" s="1"/>
  <c r="Q52" i="1" s="1"/>
  <c r="R52" i="1" s="1"/>
  <c r="S52" i="1" s="1"/>
  <c r="T52" i="1" s="1"/>
  <c r="U52" i="1" s="1"/>
  <c r="V52" i="1" s="1"/>
  <c r="P53" i="1" s="1"/>
  <c r="Q53" i="1" s="1"/>
  <c r="R53" i="1" s="1"/>
  <c r="S53" i="1" s="1"/>
  <c r="T53" i="1" s="1"/>
  <c r="U53" i="1" s="1"/>
  <c r="V53" i="1" s="1"/>
  <c r="P54" i="1" s="1"/>
  <c r="Q54" i="1" s="1"/>
  <c r="R54" i="1" s="1"/>
  <c r="S54" i="1" s="1"/>
  <c r="T54" i="1" s="1"/>
  <c r="U54" i="1" s="1"/>
  <c r="V54" i="1" s="1"/>
  <c r="B5" i="24" l="1"/>
  <c r="B5" i="3"/>
  <c r="H41" i="2"/>
  <c r="H51" i="2"/>
  <c r="H40" i="2"/>
  <c r="H79" i="2"/>
  <c r="I32" i="2"/>
  <c r="H50" i="2"/>
  <c r="H78" i="2"/>
  <c r="H37" i="2"/>
  <c r="A6" i="24" s="1"/>
  <c r="I37" i="2"/>
  <c r="H46" i="2"/>
  <c r="I20" i="2"/>
  <c r="I17" i="2"/>
  <c r="I30" i="2"/>
  <c r="I23" i="2"/>
  <c r="H42" i="2"/>
  <c r="H56" i="2"/>
  <c r="I29" i="2"/>
  <c r="H38" i="2"/>
  <c r="I78" i="2" s="1"/>
  <c r="I38" i="2"/>
  <c r="H45" i="2"/>
  <c r="I27" i="2"/>
  <c r="I28" i="2"/>
  <c r="I18" i="2"/>
  <c r="I33" i="2"/>
  <c r="I15" i="2"/>
  <c r="I31" i="2"/>
  <c r="H49" i="2"/>
  <c r="H55" i="2"/>
  <c r="I21" i="2"/>
  <c r="I19" i="2"/>
  <c r="I36" i="2"/>
  <c r="I26" i="2"/>
  <c r="H54" i="2"/>
  <c r="H47" i="2"/>
  <c r="H48" i="2"/>
  <c r="H39" i="2"/>
  <c r="I13" i="2"/>
  <c r="H44" i="2"/>
  <c r="I35" i="2"/>
  <c r="I25" i="2"/>
  <c r="I22" i="2"/>
  <c r="I24" i="2"/>
  <c r="I34" i="2"/>
  <c r="I16" i="2"/>
  <c r="H53" i="2"/>
  <c r="I14" i="2"/>
  <c r="B5" i="19"/>
  <c r="B5" i="16"/>
  <c r="F5" i="25"/>
  <c r="F5" i="26"/>
  <c r="F5" i="17"/>
  <c r="D5" i="26"/>
  <c r="D5" i="17"/>
  <c r="D5" i="23"/>
  <c r="B5" i="17"/>
  <c r="B5" i="26"/>
  <c r="F5" i="23"/>
  <c r="B5" i="23"/>
  <c r="D5" i="27"/>
  <c r="D5" i="18"/>
  <c r="B5" i="27"/>
  <c r="H5" i="24"/>
  <c r="F5" i="27"/>
  <c r="H5" i="20"/>
  <c r="D5" i="20"/>
  <c r="D5" i="24"/>
  <c r="B5" i="20"/>
  <c r="H5" i="18"/>
  <c r="F5" i="18"/>
  <c r="F5" i="20"/>
  <c r="H5" i="27"/>
  <c r="F5" i="24"/>
  <c r="B5" i="21"/>
  <c r="H5" i="17"/>
  <c r="H5" i="19"/>
  <c r="H5" i="21"/>
  <c r="H5" i="23"/>
  <c r="H5" i="25"/>
  <c r="F5" i="16"/>
  <c r="F5" i="21"/>
  <c r="J5" i="16"/>
  <c r="D5" i="22"/>
  <c r="F5" i="19"/>
  <c r="D5" i="19"/>
  <c r="F5" i="22"/>
  <c r="H5" i="22"/>
  <c r="H5" i="26"/>
  <c r="D5" i="21"/>
  <c r="H5" i="16"/>
  <c r="D5" i="25"/>
  <c r="K5" i="27"/>
  <c r="J5" i="27"/>
  <c r="K5" i="26"/>
  <c r="J5" i="26"/>
  <c r="K5" i="25"/>
  <c r="J5" i="25"/>
  <c r="K5" i="24"/>
  <c r="J5" i="24"/>
  <c r="K5" i="23"/>
  <c r="J5" i="23"/>
  <c r="K5" i="22"/>
  <c r="J5" i="22"/>
  <c r="K5" i="21"/>
  <c r="J5" i="21"/>
  <c r="K5" i="20"/>
  <c r="J5" i="20"/>
  <c r="K5" i="19"/>
  <c r="J5" i="19"/>
  <c r="K5" i="18"/>
  <c r="J5" i="18"/>
  <c r="J5" i="17"/>
  <c r="K5" i="17"/>
  <c r="M5" i="16"/>
  <c r="L5" i="16"/>
  <c r="D5" i="3"/>
  <c r="H132" i="2"/>
  <c r="B9" i="1"/>
  <c r="C9" i="1"/>
  <c r="F5" i="3"/>
  <c r="G5" i="3"/>
  <c r="H145" i="2"/>
  <c r="H95" i="2"/>
  <c r="H140" i="2"/>
  <c r="H105" i="2"/>
  <c r="H99" i="2"/>
  <c r="H143" i="2"/>
  <c r="H69" i="2"/>
  <c r="H65" i="2"/>
  <c r="H83" i="2"/>
  <c r="H101" i="2"/>
  <c r="H142" i="2"/>
  <c r="H100" i="2"/>
  <c r="H62" i="2"/>
  <c r="H113" i="2"/>
  <c r="H70" i="2"/>
  <c r="H90" i="2"/>
  <c r="H117" i="2"/>
  <c r="H127" i="2"/>
  <c r="H98" i="2"/>
  <c r="H116" i="2"/>
  <c r="H68" i="2"/>
  <c r="H88" i="2"/>
  <c r="H106" i="2"/>
  <c r="H75" i="2"/>
  <c r="H67" i="2"/>
  <c r="H148" i="2"/>
  <c r="H77" i="2"/>
  <c r="H103" i="2"/>
  <c r="H144" i="2"/>
  <c r="H87" i="2"/>
  <c r="H63" i="2"/>
  <c r="H141" i="2"/>
  <c r="H137" i="2"/>
  <c r="I12" i="2"/>
  <c r="H118" i="2"/>
  <c r="H126" i="2"/>
  <c r="H129" i="2"/>
  <c r="H124" i="2"/>
  <c r="H104" i="2"/>
  <c r="H112" i="2"/>
  <c r="H120" i="2"/>
  <c r="H80" i="2"/>
  <c r="H123" i="2"/>
  <c r="H72" i="2"/>
  <c r="H121" i="2"/>
  <c r="H71" i="2"/>
  <c r="H146" i="2"/>
  <c r="H61" i="2"/>
  <c r="H107" i="2"/>
  <c r="H139" i="2"/>
  <c r="H149" i="2"/>
  <c r="H89" i="2"/>
  <c r="H73" i="2"/>
  <c r="H128" i="2"/>
  <c r="H119" i="2"/>
  <c r="H82" i="2"/>
  <c r="H74" i="2"/>
  <c r="H86" i="2"/>
  <c r="H115" i="2"/>
  <c r="H125" i="2"/>
  <c r="H94" i="2"/>
  <c r="H134" i="2"/>
  <c r="H102" i="2"/>
  <c r="H92" i="2"/>
  <c r="H114" i="2"/>
  <c r="H130" i="2"/>
  <c r="H81" i="2"/>
  <c r="H91" i="2"/>
  <c r="H93" i="2"/>
  <c r="H135" i="2"/>
  <c r="H150" i="2"/>
  <c r="H97" i="2"/>
  <c r="H85" i="2"/>
  <c r="H147" i="2"/>
  <c r="H138" i="2"/>
  <c r="H136" i="2"/>
  <c r="H66" i="2"/>
  <c r="H76" i="2"/>
  <c r="H96" i="2"/>
  <c r="H131" i="2"/>
  <c r="H122" i="2"/>
  <c r="H84" i="2"/>
  <c r="H60" i="2"/>
  <c r="H64" i="2"/>
  <c r="H133" i="2"/>
  <c r="P59" i="1"/>
  <c r="Q59" i="1" s="1"/>
  <c r="R59" i="1" s="1"/>
  <c r="S59" i="1" s="1"/>
  <c r="T59" i="1" s="1"/>
  <c r="U59" i="1" s="1"/>
  <c r="V59" i="1" s="1"/>
  <c r="P60" i="1" s="1"/>
  <c r="Q60" i="1" s="1"/>
  <c r="R60" i="1" s="1"/>
  <c r="S60" i="1" s="1"/>
  <c r="T60" i="1" s="1"/>
  <c r="U60" i="1" s="1"/>
  <c r="V60" i="1" s="1"/>
  <c r="P61" i="1" s="1"/>
  <c r="Q61" i="1" s="1"/>
  <c r="R61" i="1" s="1"/>
  <c r="S61" i="1" s="1"/>
  <c r="T61" i="1" s="1"/>
  <c r="U61" i="1" s="1"/>
  <c r="V61" i="1" s="1"/>
  <c r="P62" i="1" s="1"/>
  <c r="Q62" i="1" s="1"/>
  <c r="R62" i="1" s="1"/>
  <c r="S62" i="1" s="1"/>
  <c r="T62" i="1" s="1"/>
  <c r="U62" i="1" s="1"/>
  <c r="V62" i="1" s="1"/>
  <c r="P63" i="1" s="1"/>
  <c r="Q63" i="1" s="1"/>
  <c r="R63" i="1" s="1"/>
  <c r="S63" i="1" s="1"/>
  <c r="T63" i="1" s="1"/>
  <c r="U63" i="1" s="1"/>
  <c r="V63" i="1" s="1"/>
  <c r="P64" i="1" s="1"/>
  <c r="Q64" i="1" s="1"/>
  <c r="R64" i="1" s="1"/>
  <c r="S64" i="1" s="1"/>
  <c r="T64" i="1" s="1"/>
  <c r="U64" i="1" s="1"/>
  <c r="V64" i="1" s="1"/>
  <c r="I51" i="2" l="1"/>
  <c r="A6" i="3"/>
  <c r="I79" i="2"/>
  <c r="I47" i="2"/>
  <c r="I53" i="2"/>
  <c r="I55" i="2"/>
  <c r="I54" i="2"/>
  <c r="I41" i="2"/>
  <c r="I44" i="2"/>
  <c r="I49" i="2"/>
  <c r="I40" i="2"/>
  <c r="I52" i="2"/>
  <c r="I43" i="2"/>
  <c r="I56" i="2"/>
  <c r="I46" i="2"/>
  <c r="I39" i="2"/>
  <c r="A7" i="24" s="1"/>
  <c r="I45" i="2"/>
  <c r="I42" i="2"/>
  <c r="I48" i="2"/>
  <c r="I50" i="2"/>
  <c r="A6" i="19"/>
  <c r="A6" i="16"/>
  <c r="A10" i="1"/>
  <c r="C6" i="26"/>
  <c r="C6" i="17"/>
  <c r="C6" i="23"/>
  <c r="A6" i="17"/>
  <c r="A6" i="23"/>
  <c r="E6" i="26"/>
  <c r="A6" i="26"/>
  <c r="E6" i="23"/>
  <c r="E6" i="17"/>
  <c r="G6" i="25"/>
  <c r="C6" i="18"/>
  <c r="C6" i="27"/>
  <c r="A6" i="18"/>
  <c r="A6" i="27"/>
  <c r="E6" i="24"/>
  <c r="G6" i="18"/>
  <c r="E6" i="27"/>
  <c r="E6" i="18"/>
  <c r="C6" i="20"/>
  <c r="G6" i="27"/>
  <c r="C6" i="24"/>
  <c r="I6" i="24"/>
  <c r="I6" i="27"/>
  <c r="A6" i="20"/>
  <c r="I6" i="18"/>
  <c r="G6" i="20"/>
  <c r="E6" i="20"/>
  <c r="G6" i="24"/>
  <c r="E6" i="22"/>
  <c r="C6" i="25"/>
  <c r="I6" i="17"/>
  <c r="G6" i="16"/>
  <c r="E6" i="16"/>
  <c r="I6" i="19"/>
  <c r="I6" i="16"/>
  <c r="E6" i="19"/>
  <c r="C6" i="16"/>
  <c r="I6" i="21"/>
  <c r="I6" i="23"/>
  <c r="I6" i="25"/>
  <c r="E6" i="21"/>
  <c r="A6" i="22"/>
  <c r="E6" i="25"/>
  <c r="A6" i="21"/>
  <c r="K6" i="16"/>
  <c r="G6" i="17"/>
  <c r="G6" i="26"/>
  <c r="C6" i="22"/>
  <c r="G6" i="19"/>
  <c r="G6" i="22"/>
  <c r="C6" i="19"/>
  <c r="G6" i="23"/>
  <c r="I6" i="20"/>
  <c r="I6" i="22"/>
  <c r="I6" i="26"/>
  <c r="C6" i="21"/>
  <c r="G6" i="21"/>
  <c r="K6" i="27"/>
  <c r="L5" i="27"/>
  <c r="M5" i="27"/>
  <c r="K6" i="26"/>
  <c r="L5" i="26"/>
  <c r="M5" i="26"/>
  <c r="K6" i="25"/>
  <c r="L5" i="25"/>
  <c r="M5" i="25"/>
  <c r="K6" i="24"/>
  <c r="L5" i="24"/>
  <c r="M5" i="24"/>
  <c r="K6" i="23"/>
  <c r="L5" i="23"/>
  <c r="M5" i="23"/>
  <c r="K6" i="22"/>
  <c r="L5" i="22"/>
  <c r="M5" i="22"/>
  <c r="K6" i="21"/>
  <c r="L5" i="21"/>
  <c r="M5" i="21"/>
  <c r="K6" i="20"/>
  <c r="L5" i="20"/>
  <c r="M5" i="20"/>
  <c r="K6" i="19"/>
  <c r="L5" i="19"/>
  <c r="M5" i="19"/>
  <c r="K6" i="18"/>
  <c r="L5" i="18"/>
  <c r="M5" i="18"/>
  <c r="K6" i="17"/>
  <c r="L5" i="17"/>
  <c r="M5" i="17"/>
  <c r="N5" i="16"/>
  <c r="A11" i="16"/>
  <c r="M6" i="16"/>
  <c r="E6" i="3"/>
  <c r="C6" i="3"/>
  <c r="E9" i="1"/>
  <c r="F9" i="1" s="1"/>
  <c r="C10" i="1"/>
  <c r="D9" i="1"/>
  <c r="G6" i="3"/>
  <c r="H5" i="3"/>
  <c r="I5" i="3"/>
  <c r="I100" i="2"/>
  <c r="I116" i="2"/>
  <c r="I64" i="2"/>
  <c r="I68" i="2"/>
  <c r="I126" i="2"/>
  <c r="I94" i="2"/>
  <c r="I123" i="2"/>
  <c r="I62" i="2"/>
  <c r="I86" i="2"/>
  <c r="I121" i="2"/>
  <c r="I70" i="2"/>
  <c r="I147" i="2"/>
  <c r="I73" i="2"/>
  <c r="I107" i="2"/>
  <c r="I67" i="2"/>
  <c r="I101" i="2"/>
  <c r="I61" i="2"/>
  <c r="I95" i="2"/>
  <c r="I148" i="2"/>
  <c r="I71" i="2"/>
  <c r="I105" i="2"/>
  <c r="I66" i="2"/>
  <c r="I134" i="2"/>
  <c r="I96" i="2"/>
  <c r="I130" i="2"/>
  <c r="I106" i="2"/>
  <c r="I133" i="2"/>
  <c r="I129" i="2"/>
  <c r="I90" i="2"/>
  <c r="I125" i="2"/>
  <c r="I112" i="2"/>
  <c r="I82" i="2"/>
  <c r="I146" i="2"/>
  <c r="I83" i="2"/>
  <c r="I135" i="2"/>
  <c r="I75" i="2"/>
  <c r="I137" i="2"/>
  <c r="I69" i="2"/>
  <c r="I103" i="2"/>
  <c r="I143" i="2"/>
  <c r="I81" i="2"/>
  <c r="I76" i="2"/>
  <c r="I120" i="2"/>
  <c r="I72" i="2"/>
  <c r="I150" i="2"/>
  <c r="I92" i="2"/>
  <c r="I124" i="2"/>
  <c r="I115" i="2"/>
  <c r="I122" i="2"/>
  <c r="I132" i="2"/>
  <c r="I119" i="2"/>
  <c r="I74" i="2"/>
  <c r="I104" i="2"/>
  <c r="I140" i="2"/>
  <c r="I91" i="2"/>
  <c r="I145" i="2"/>
  <c r="I85" i="2"/>
  <c r="I144" i="2"/>
  <c r="I77" i="2"/>
  <c r="I138" i="2"/>
  <c r="I89" i="2"/>
  <c r="I141" i="2"/>
  <c r="I117" i="2"/>
  <c r="I113" i="2"/>
  <c r="I60" i="2"/>
  <c r="I102" i="2"/>
  <c r="I131" i="2"/>
  <c r="I88" i="2"/>
  <c r="I84" i="2"/>
  <c r="I118" i="2"/>
  <c r="I80" i="2"/>
  <c r="I128" i="2"/>
  <c r="I98" i="2"/>
  <c r="I127" i="2"/>
  <c r="I65" i="2"/>
  <c r="I99" i="2"/>
  <c r="I142" i="2"/>
  <c r="I93" i="2"/>
  <c r="I136" i="2"/>
  <c r="I87" i="2"/>
  <c r="I139" i="2"/>
  <c r="I63" i="2"/>
  <c r="I97" i="2"/>
  <c r="I114" i="2"/>
  <c r="I149" i="2"/>
  <c r="A7" i="3" l="1"/>
  <c r="A7" i="16"/>
  <c r="A7" i="19"/>
  <c r="A11" i="1"/>
  <c r="C11" i="1"/>
  <c r="C7" i="26"/>
  <c r="C7" i="17"/>
  <c r="E7" i="23"/>
  <c r="E7" i="17"/>
  <c r="A7" i="26"/>
  <c r="A7" i="23"/>
  <c r="E7" i="26"/>
  <c r="C7" i="23"/>
  <c r="A7" i="17"/>
  <c r="E7" i="16"/>
  <c r="A7" i="18"/>
  <c r="C7" i="27"/>
  <c r="C7" i="18"/>
  <c r="A7" i="27"/>
  <c r="E10" i="1"/>
  <c r="G7" i="20"/>
  <c r="G7" i="24"/>
  <c r="K7" i="27"/>
  <c r="E7" i="24"/>
  <c r="G7" i="27"/>
  <c r="C7" i="20"/>
  <c r="A7" i="20"/>
  <c r="I7" i="27"/>
  <c r="K7" i="18"/>
  <c r="E7" i="18"/>
  <c r="E7" i="20"/>
  <c r="I7" i="24"/>
  <c r="E7" i="27"/>
  <c r="I7" i="18"/>
  <c r="G7" i="18"/>
  <c r="C7" i="24"/>
  <c r="K7" i="19"/>
  <c r="K7" i="21"/>
  <c r="K7" i="23"/>
  <c r="K7" i="25"/>
  <c r="I7" i="22"/>
  <c r="G7" i="25"/>
  <c r="K7" i="16"/>
  <c r="G7" i="19"/>
  <c r="I7" i="20"/>
  <c r="G7" i="17"/>
  <c r="A7" i="21"/>
  <c r="A7" i="22"/>
  <c r="I7" i="16"/>
  <c r="M7" i="16"/>
  <c r="G7" i="26"/>
  <c r="G7" i="21"/>
  <c r="E7" i="25"/>
  <c r="C7" i="16"/>
  <c r="E7" i="19"/>
  <c r="K7" i="20"/>
  <c r="K7" i="22"/>
  <c r="K7" i="24"/>
  <c r="K7" i="26"/>
  <c r="C7" i="21"/>
  <c r="E7" i="21"/>
  <c r="I7" i="25"/>
  <c r="E7" i="22"/>
  <c r="I7" i="23"/>
  <c r="C7" i="22"/>
  <c r="G7" i="22"/>
  <c r="C7" i="19"/>
  <c r="I7" i="21"/>
  <c r="G7" i="16"/>
  <c r="K7" i="17"/>
  <c r="C7" i="25"/>
  <c r="I7" i="26"/>
  <c r="G7" i="23"/>
  <c r="I7" i="17"/>
  <c r="I7" i="19"/>
  <c r="M7" i="27"/>
  <c r="N5" i="27"/>
  <c r="A11" i="27"/>
  <c r="M6" i="27"/>
  <c r="M7" i="26"/>
  <c r="N5" i="26"/>
  <c r="A11" i="26"/>
  <c r="M6" i="26"/>
  <c r="M7" i="25"/>
  <c r="N5" i="25"/>
  <c r="A11" i="25"/>
  <c r="M6" i="25"/>
  <c r="M7" i="24"/>
  <c r="N5" i="24"/>
  <c r="A11" i="24"/>
  <c r="M6" i="24"/>
  <c r="M7" i="23"/>
  <c r="N5" i="23"/>
  <c r="A11" i="23"/>
  <c r="M6" i="23"/>
  <c r="M7" i="22"/>
  <c r="N5" i="22"/>
  <c r="A11" i="22"/>
  <c r="M6" i="22"/>
  <c r="M7" i="21"/>
  <c r="N5" i="21"/>
  <c r="A11" i="21"/>
  <c r="M6" i="21"/>
  <c r="M7" i="20"/>
  <c r="N5" i="20"/>
  <c r="A11" i="20"/>
  <c r="M6" i="20"/>
  <c r="M7" i="19"/>
  <c r="N5" i="19"/>
  <c r="A11" i="19"/>
  <c r="M6" i="19"/>
  <c r="M7" i="18"/>
  <c r="A11" i="18"/>
  <c r="M6" i="18"/>
  <c r="N5" i="18"/>
  <c r="M7" i="17"/>
  <c r="A11" i="17"/>
  <c r="M6" i="17"/>
  <c r="N5" i="17"/>
  <c r="A12" i="16"/>
  <c r="C11" i="16"/>
  <c r="A13" i="16"/>
  <c r="B11" i="16"/>
  <c r="A4" i="16"/>
  <c r="C7" i="3"/>
  <c r="G7" i="3"/>
  <c r="E7" i="3"/>
  <c r="E11" i="1"/>
  <c r="G9" i="1"/>
  <c r="G11" i="1" s="1"/>
  <c r="I7" i="3"/>
  <c r="J5" i="3"/>
  <c r="I6" i="3"/>
  <c r="K5" i="3"/>
  <c r="A12" i="27" l="1"/>
  <c r="C11" i="27"/>
  <c r="A13" i="27"/>
  <c r="B11" i="27"/>
  <c r="A4" i="27"/>
  <c r="I9" i="1"/>
  <c r="I11" i="1" s="1"/>
  <c r="A12" i="26"/>
  <c r="C11" i="26"/>
  <c r="A13" i="26"/>
  <c r="B11" i="26"/>
  <c r="A4" i="26"/>
  <c r="G10" i="1"/>
  <c r="A12" i="25"/>
  <c r="C11" i="25"/>
  <c r="A13" i="25"/>
  <c r="B11" i="25"/>
  <c r="A4" i="25"/>
  <c r="H9" i="1"/>
  <c r="A12" i="24"/>
  <c r="C11" i="24"/>
  <c r="A13" i="24"/>
  <c r="B11" i="24"/>
  <c r="A4" i="24"/>
  <c r="A12" i="23"/>
  <c r="C11" i="23"/>
  <c r="A13" i="23"/>
  <c r="B11" i="23"/>
  <c r="A4" i="23"/>
  <c r="A12" i="22"/>
  <c r="C11" i="22"/>
  <c r="A13" i="22"/>
  <c r="B11" i="22"/>
  <c r="A4" i="22"/>
  <c r="A12" i="21"/>
  <c r="C11" i="21"/>
  <c r="A13" i="21"/>
  <c r="B11" i="21"/>
  <c r="A4" i="21"/>
  <c r="A12" i="20"/>
  <c r="C11" i="20"/>
  <c r="A13" i="20"/>
  <c r="B11" i="20"/>
  <c r="A4" i="20"/>
  <c r="A12" i="19"/>
  <c r="C11" i="19"/>
  <c r="A13" i="19"/>
  <c r="B11" i="19"/>
  <c r="A4" i="19"/>
  <c r="A12" i="18"/>
  <c r="A13" i="18"/>
  <c r="B11" i="18"/>
  <c r="C11" i="18"/>
  <c r="A4" i="18"/>
  <c r="C11" i="17"/>
  <c r="A4" i="17"/>
  <c r="B11" i="17"/>
  <c r="A12" i="17"/>
  <c r="A13" i="17"/>
  <c r="C13" i="16"/>
  <c r="C4" i="16"/>
  <c r="E11" i="16"/>
  <c r="D11" i="16"/>
  <c r="C12" i="16"/>
  <c r="K6" i="3"/>
  <c r="M5" i="3"/>
  <c r="L5" i="3"/>
  <c r="K7" i="3"/>
  <c r="K9" i="1" l="1"/>
  <c r="K11" i="1" s="1"/>
  <c r="I10" i="1"/>
  <c r="J9" i="1"/>
  <c r="C12" i="27"/>
  <c r="D11" i="27"/>
  <c r="C13" i="27"/>
  <c r="C4" i="27"/>
  <c r="E11" i="27"/>
  <c r="C12" i="26"/>
  <c r="D11" i="26"/>
  <c r="C13" i="26"/>
  <c r="C4" i="26"/>
  <c r="E11" i="26"/>
  <c r="C12" i="25"/>
  <c r="D11" i="25"/>
  <c r="C13" i="25"/>
  <c r="C4" i="25"/>
  <c r="E11" i="25"/>
  <c r="C12" i="24"/>
  <c r="D11" i="24"/>
  <c r="C13" i="24"/>
  <c r="C4" i="24"/>
  <c r="E11" i="24"/>
  <c r="C12" i="23"/>
  <c r="D11" i="23"/>
  <c r="C13" i="23"/>
  <c r="C4" i="23"/>
  <c r="E11" i="23"/>
  <c r="C12" i="22"/>
  <c r="D11" i="22"/>
  <c r="C13" i="22"/>
  <c r="C4" i="22"/>
  <c r="E11" i="22"/>
  <c r="C12" i="21"/>
  <c r="D11" i="21"/>
  <c r="C13" i="21"/>
  <c r="C4" i="21"/>
  <c r="E11" i="21"/>
  <c r="C12" i="20"/>
  <c r="D11" i="20"/>
  <c r="C13" i="20"/>
  <c r="C4" i="20"/>
  <c r="E11" i="20"/>
  <c r="C12" i="19"/>
  <c r="D11" i="19"/>
  <c r="C4" i="19"/>
  <c r="C13" i="19"/>
  <c r="E11" i="19"/>
  <c r="C12" i="18"/>
  <c r="D11" i="18"/>
  <c r="C13" i="18"/>
  <c r="E11" i="18"/>
  <c r="C4" i="18"/>
  <c r="C12" i="17"/>
  <c r="D11" i="17"/>
  <c r="E11" i="17"/>
  <c r="C13" i="17"/>
  <c r="C4" i="17"/>
  <c r="G11" i="16"/>
  <c r="F11" i="16"/>
  <c r="E12" i="16"/>
  <c r="E13" i="16"/>
  <c r="E4" i="16"/>
  <c r="N5" i="3"/>
  <c r="A11" i="3"/>
  <c r="M6" i="3"/>
  <c r="M7" i="3"/>
  <c r="L9" i="1"/>
  <c r="K10" i="1"/>
  <c r="M9" i="1"/>
  <c r="E13" i="27" l="1"/>
  <c r="E4" i="27"/>
  <c r="G11" i="27"/>
  <c r="F11" i="27"/>
  <c r="E12" i="27"/>
  <c r="E13" i="26"/>
  <c r="E4" i="26"/>
  <c r="G11" i="26"/>
  <c r="F11" i="26"/>
  <c r="E12" i="26"/>
  <c r="E13" i="25"/>
  <c r="E4" i="25"/>
  <c r="G11" i="25"/>
  <c r="F11" i="25"/>
  <c r="E12" i="25"/>
  <c r="E13" i="24"/>
  <c r="E4" i="24"/>
  <c r="G11" i="24"/>
  <c r="F11" i="24"/>
  <c r="E12" i="24"/>
  <c r="E13" i="23"/>
  <c r="E4" i="23"/>
  <c r="G11" i="23"/>
  <c r="F11" i="23"/>
  <c r="E12" i="23"/>
  <c r="E13" i="22"/>
  <c r="E4" i="22"/>
  <c r="G11" i="22"/>
  <c r="F11" i="22"/>
  <c r="E12" i="22"/>
  <c r="E13" i="21"/>
  <c r="E4" i="21"/>
  <c r="G11" i="21"/>
  <c r="F11" i="21"/>
  <c r="E12" i="21"/>
  <c r="E13" i="20"/>
  <c r="E4" i="20"/>
  <c r="G11" i="20"/>
  <c r="F11" i="20"/>
  <c r="E12" i="20"/>
  <c r="E13" i="19"/>
  <c r="E4" i="19"/>
  <c r="G11" i="19"/>
  <c r="F11" i="19"/>
  <c r="E12" i="19"/>
  <c r="E13" i="18"/>
  <c r="E4" i="18"/>
  <c r="G11" i="18"/>
  <c r="F11" i="18"/>
  <c r="E12" i="18"/>
  <c r="E13" i="17"/>
  <c r="E4" i="17"/>
  <c r="E12" i="17"/>
  <c r="G11" i="17"/>
  <c r="F11" i="17"/>
  <c r="G13" i="16"/>
  <c r="G12" i="16"/>
  <c r="I11" i="16"/>
  <c r="G4" i="16"/>
  <c r="H11" i="16"/>
  <c r="A13" i="3"/>
  <c r="B11" i="3"/>
  <c r="A4" i="3"/>
  <c r="A12" i="3"/>
  <c r="C11" i="3"/>
  <c r="M10" i="1"/>
  <c r="M11" i="1"/>
  <c r="A15" i="1"/>
  <c r="A17" i="1" s="1"/>
  <c r="N9" i="1"/>
  <c r="H11" i="27" l="1"/>
  <c r="G12" i="27"/>
  <c r="G13" i="27"/>
  <c r="I11" i="27"/>
  <c r="G4" i="27"/>
  <c r="H11" i="26"/>
  <c r="G12" i="26"/>
  <c r="G13" i="26"/>
  <c r="I11" i="26"/>
  <c r="G4" i="26"/>
  <c r="H11" i="25"/>
  <c r="G12" i="25"/>
  <c r="G13" i="25"/>
  <c r="I11" i="25"/>
  <c r="G4" i="25"/>
  <c r="H11" i="24"/>
  <c r="G12" i="24"/>
  <c r="G4" i="24"/>
  <c r="G13" i="24"/>
  <c r="I11" i="24"/>
  <c r="H11" i="23"/>
  <c r="G12" i="23"/>
  <c r="G13" i="23"/>
  <c r="I11" i="23"/>
  <c r="G4" i="23"/>
  <c r="H11" i="22"/>
  <c r="G12" i="22"/>
  <c r="G13" i="22"/>
  <c r="I11" i="22"/>
  <c r="G4" i="22"/>
  <c r="H11" i="21"/>
  <c r="G12" i="21"/>
  <c r="G13" i="21"/>
  <c r="I11" i="21"/>
  <c r="G4" i="21"/>
  <c r="H11" i="20"/>
  <c r="G12" i="20"/>
  <c r="G13" i="20"/>
  <c r="I11" i="20"/>
  <c r="G4" i="20"/>
  <c r="H11" i="19"/>
  <c r="G12" i="19"/>
  <c r="G13" i="19"/>
  <c r="I11" i="19"/>
  <c r="G4" i="19"/>
  <c r="H11" i="18"/>
  <c r="G12" i="18"/>
  <c r="G13" i="18"/>
  <c r="I11" i="18"/>
  <c r="G4" i="18"/>
  <c r="H11" i="17"/>
  <c r="G13" i="17"/>
  <c r="I11" i="17"/>
  <c r="G4" i="17"/>
  <c r="G12" i="17"/>
  <c r="I12" i="16"/>
  <c r="K11" i="16"/>
  <c r="I4" i="16"/>
  <c r="I13" i="16"/>
  <c r="J11" i="16"/>
  <c r="C13" i="3"/>
  <c r="E11" i="3"/>
  <c r="C12" i="3"/>
  <c r="D11" i="3"/>
  <c r="C4" i="3"/>
  <c r="A8" i="1"/>
  <c r="A16" i="1"/>
  <c r="C15" i="1"/>
  <c r="C17" i="1" s="1"/>
  <c r="B15" i="1"/>
  <c r="I12" i="27" l="1"/>
  <c r="K11" i="27"/>
  <c r="I13" i="27"/>
  <c r="J11" i="27"/>
  <c r="I4" i="27"/>
  <c r="I12" i="26"/>
  <c r="K11" i="26"/>
  <c r="I13" i="26"/>
  <c r="J11" i="26"/>
  <c r="I4" i="26"/>
  <c r="I12" i="25"/>
  <c r="K11" i="25"/>
  <c r="I13" i="25"/>
  <c r="J11" i="25"/>
  <c r="I4" i="25"/>
  <c r="I12" i="24"/>
  <c r="K11" i="24"/>
  <c r="I13" i="24"/>
  <c r="J11" i="24"/>
  <c r="I4" i="24"/>
  <c r="I12" i="23"/>
  <c r="K11" i="23"/>
  <c r="I13" i="23"/>
  <c r="J11" i="23"/>
  <c r="I4" i="23"/>
  <c r="I12" i="22"/>
  <c r="K11" i="22"/>
  <c r="I13" i="22"/>
  <c r="J11" i="22"/>
  <c r="I4" i="22"/>
  <c r="I12" i="21"/>
  <c r="K11" i="21"/>
  <c r="I13" i="21"/>
  <c r="J11" i="21"/>
  <c r="I4" i="21"/>
  <c r="I12" i="20"/>
  <c r="K11" i="20"/>
  <c r="I13" i="20"/>
  <c r="J11" i="20"/>
  <c r="I4" i="20"/>
  <c r="I12" i="19"/>
  <c r="K11" i="19"/>
  <c r="I13" i="19"/>
  <c r="J11" i="19"/>
  <c r="I4" i="19"/>
  <c r="K11" i="18"/>
  <c r="I13" i="18"/>
  <c r="J11" i="18"/>
  <c r="I12" i="18"/>
  <c r="I4" i="18"/>
  <c r="I12" i="17"/>
  <c r="K11" i="17"/>
  <c r="I4" i="17"/>
  <c r="I13" i="17"/>
  <c r="J11" i="17"/>
  <c r="K13" i="16"/>
  <c r="K4" i="16"/>
  <c r="L11" i="16"/>
  <c r="M11" i="16"/>
  <c r="K12" i="16"/>
  <c r="G11" i="3"/>
  <c r="F11" i="3"/>
  <c r="E13" i="3"/>
  <c r="E12" i="3"/>
  <c r="E4" i="3"/>
  <c r="C8" i="1"/>
  <c r="C16" i="1"/>
  <c r="E15" i="1"/>
  <c r="E17" i="1" s="1"/>
  <c r="D15" i="1"/>
  <c r="K12" i="27" l="1"/>
  <c r="L11" i="27"/>
  <c r="K13" i="27"/>
  <c r="K4" i="27"/>
  <c r="M11" i="27"/>
  <c r="K12" i="26"/>
  <c r="L11" i="26"/>
  <c r="K13" i="26"/>
  <c r="K4" i="26"/>
  <c r="M11" i="26"/>
  <c r="K12" i="25"/>
  <c r="L11" i="25"/>
  <c r="K13" i="25"/>
  <c r="K4" i="25"/>
  <c r="M11" i="25"/>
  <c r="K12" i="24"/>
  <c r="L11" i="24"/>
  <c r="K13" i="24"/>
  <c r="K4" i="24"/>
  <c r="M11" i="24"/>
  <c r="K12" i="23"/>
  <c r="L11" i="23"/>
  <c r="K13" i="23"/>
  <c r="K4" i="23"/>
  <c r="M11" i="23"/>
  <c r="K12" i="22"/>
  <c r="L11" i="22"/>
  <c r="K13" i="22"/>
  <c r="K4" i="22"/>
  <c r="M11" i="22"/>
  <c r="K12" i="21"/>
  <c r="L11" i="21"/>
  <c r="K13" i="21"/>
  <c r="K4" i="21"/>
  <c r="M11" i="21"/>
  <c r="K12" i="20"/>
  <c r="L11" i="20"/>
  <c r="K13" i="20"/>
  <c r="K4" i="20"/>
  <c r="M11" i="20"/>
  <c r="K12" i="19"/>
  <c r="L11" i="19"/>
  <c r="K4" i="19"/>
  <c r="K13" i="19"/>
  <c r="M11" i="19"/>
  <c r="K12" i="18"/>
  <c r="L11" i="18"/>
  <c r="K13" i="18"/>
  <c r="K4" i="18"/>
  <c r="M11" i="18"/>
  <c r="K12" i="17"/>
  <c r="L11" i="17"/>
  <c r="M11" i="17"/>
  <c r="K13" i="17"/>
  <c r="K4" i="17"/>
  <c r="N11" i="16"/>
  <c r="A17" i="16"/>
  <c r="M13" i="16"/>
  <c r="M12" i="16"/>
  <c r="M4" i="16"/>
  <c r="G12" i="3"/>
  <c r="H11" i="3"/>
  <c r="G13" i="3"/>
  <c r="I11" i="3"/>
  <c r="G4" i="3"/>
  <c r="E8" i="1"/>
  <c r="E16" i="1"/>
  <c r="G15" i="1"/>
  <c r="G17" i="1" s="1"/>
  <c r="F15" i="1"/>
  <c r="M13" i="27" l="1"/>
  <c r="M4" i="27"/>
  <c r="N11" i="27"/>
  <c r="A17" i="27"/>
  <c r="M12" i="27"/>
  <c r="M13" i="26"/>
  <c r="M4" i="26"/>
  <c r="N11" i="26"/>
  <c r="A17" i="26"/>
  <c r="M12" i="26"/>
  <c r="M13" i="25"/>
  <c r="M4" i="25"/>
  <c r="N11" i="25"/>
  <c r="A17" i="25"/>
  <c r="M12" i="25"/>
  <c r="M13" i="24"/>
  <c r="M4" i="24"/>
  <c r="N11" i="24"/>
  <c r="M12" i="24"/>
  <c r="A17" i="24"/>
  <c r="M13" i="23"/>
  <c r="M4" i="23"/>
  <c r="N11" i="23"/>
  <c r="A17" i="23"/>
  <c r="M12" i="23"/>
  <c r="M13" i="22"/>
  <c r="M4" i="22"/>
  <c r="N11" i="22"/>
  <c r="A17" i="22"/>
  <c r="M12" i="22"/>
  <c r="M13" i="21"/>
  <c r="M4" i="21"/>
  <c r="N11" i="21"/>
  <c r="A17" i="21"/>
  <c r="M12" i="21"/>
  <c r="M13" i="20"/>
  <c r="M4" i="20"/>
  <c r="N11" i="20"/>
  <c r="A17" i="20"/>
  <c r="M12" i="20"/>
  <c r="M13" i="19"/>
  <c r="M4" i="19"/>
  <c r="N11" i="19"/>
  <c r="A17" i="19"/>
  <c r="M12" i="19"/>
  <c r="M13" i="18"/>
  <c r="M4" i="18"/>
  <c r="N11" i="18"/>
  <c r="A17" i="18"/>
  <c r="M12" i="18"/>
  <c r="M13" i="17"/>
  <c r="M4" i="17"/>
  <c r="A17" i="17"/>
  <c r="M12" i="17"/>
  <c r="N11" i="17"/>
  <c r="A18" i="16"/>
  <c r="C17" i="16"/>
  <c r="A19" i="16"/>
  <c r="B17" i="16"/>
  <c r="I13" i="3"/>
  <c r="J11" i="3"/>
  <c r="I4" i="3"/>
  <c r="I12" i="3"/>
  <c r="K11" i="3"/>
  <c r="G8" i="1"/>
  <c r="G16" i="1"/>
  <c r="H15" i="1"/>
  <c r="I15" i="1"/>
  <c r="I17" i="1" s="1"/>
  <c r="A18" i="27" l="1"/>
  <c r="C17" i="27"/>
  <c r="A19" i="27"/>
  <c r="B17" i="27"/>
  <c r="A18" i="26"/>
  <c r="C17" i="26"/>
  <c r="A19" i="26"/>
  <c r="B17" i="26"/>
  <c r="A18" i="25"/>
  <c r="C17" i="25"/>
  <c r="A19" i="25"/>
  <c r="B17" i="25"/>
  <c r="A18" i="24"/>
  <c r="C17" i="24"/>
  <c r="A19" i="24"/>
  <c r="B17" i="24"/>
  <c r="A18" i="23"/>
  <c r="C17" i="23"/>
  <c r="A19" i="23"/>
  <c r="B17" i="23"/>
  <c r="A18" i="22"/>
  <c r="C17" i="22"/>
  <c r="A19" i="22"/>
  <c r="B17" i="22"/>
  <c r="A18" i="21"/>
  <c r="C17" i="21"/>
  <c r="A19" i="21"/>
  <c r="B17" i="21"/>
  <c r="A18" i="20"/>
  <c r="C17" i="20"/>
  <c r="A19" i="20"/>
  <c r="B17" i="20"/>
  <c r="A18" i="19"/>
  <c r="C17" i="19"/>
  <c r="A19" i="19"/>
  <c r="B17" i="19"/>
  <c r="A18" i="18"/>
  <c r="C17" i="18"/>
  <c r="A19" i="18"/>
  <c r="B17" i="18"/>
  <c r="A18" i="17"/>
  <c r="A19" i="17"/>
  <c r="B17" i="17"/>
  <c r="C17" i="17"/>
  <c r="C19" i="16"/>
  <c r="E17" i="16"/>
  <c r="C18" i="16"/>
  <c r="D17" i="16"/>
  <c r="L11" i="3"/>
  <c r="M11" i="3"/>
  <c r="K12" i="3"/>
  <c r="K13" i="3"/>
  <c r="K4" i="3"/>
  <c r="I8" i="1"/>
  <c r="I16" i="1"/>
  <c r="J15" i="1"/>
  <c r="K15" i="1"/>
  <c r="C18" i="27" l="1"/>
  <c r="D17" i="27"/>
  <c r="C19" i="27"/>
  <c r="E17" i="27"/>
  <c r="C18" i="26"/>
  <c r="D17" i="26"/>
  <c r="C19" i="26"/>
  <c r="E17" i="26"/>
  <c r="C18" i="25"/>
  <c r="D17" i="25"/>
  <c r="C19" i="25"/>
  <c r="E17" i="25"/>
  <c r="C18" i="24"/>
  <c r="D17" i="24"/>
  <c r="C19" i="24"/>
  <c r="E17" i="24"/>
  <c r="C18" i="23"/>
  <c r="D17" i="23"/>
  <c r="C19" i="23"/>
  <c r="E17" i="23"/>
  <c r="C18" i="22"/>
  <c r="D17" i="22"/>
  <c r="C19" i="22"/>
  <c r="E17" i="22"/>
  <c r="C18" i="21"/>
  <c r="D17" i="21"/>
  <c r="C19" i="21"/>
  <c r="E17" i="21"/>
  <c r="C18" i="20"/>
  <c r="D17" i="20"/>
  <c r="C19" i="20"/>
  <c r="E17" i="20"/>
  <c r="C18" i="19"/>
  <c r="D17" i="19"/>
  <c r="C19" i="19"/>
  <c r="E17" i="19"/>
  <c r="C18" i="18"/>
  <c r="D17" i="18"/>
  <c r="E17" i="18"/>
  <c r="C19" i="18"/>
  <c r="C18" i="17"/>
  <c r="D17" i="17"/>
  <c r="C19" i="17"/>
  <c r="E17" i="17"/>
  <c r="G17" i="16"/>
  <c r="E18" i="16"/>
  <c r="F17" i="16"/>
  <c r="E19" i="16"/>
  <c r="N11" i="3"/>
  <c r="M4" i="3"/>
  <c r="A17" i="3"/>
  <c r="M12" i="3"/>
  <c r="M13" i="3"/>
  <c r="K16" i="1"/>
  <c r="K17" i="1"/>
  <c r="L15" i="1"/>
  <c r="M15" i="1"/>
  <c r="M17" i="1" s="1"/>
  <c r="K8" i="1"/>
  <c r="E19" i="27" l="1"/>
  <c r="G17" i="27"/>
  <c r="F17" i="27"/>
  <c r="E18" i="27"/>
  <c r="E19" i="26"/>
  <c r="G17" i="26"/>
  <c r="F17" i="26"/>
  <c r="E18" i="26"/>
  <c r="E19" i="25"/>
  <c r="G17" i="25"/>
  <c r="F17" i="25"/>
  <c r="E18" i="25"/>
  <c r="E19" i="24"/>
  <c r="G17" i="24"/>
  <c r="F17" i="24"/>
  <c r="E18" i="24"/>
  <c r="E19" i="23"/>
  <c r="G17" i="23"/>
  <c r="F17" i="23"/>
  <c r="E18" i="23"/>
  <c r="E19" i="22"/>
  <c r="G17" i="22"/>
  <c r="F17" i="22"/>
  <c r="E18" i="22"/>
  <c r="E19" i="21"/>
  <c r="G17" i="21"/>
  <c r="F17" i="21"/>
  <c r="E18" i="21"/>
  <c r="E19" i="20"/>
  <c r="G17" i="20"/>
  <c r="F17" i="20"/>
  <c r="E18" i="20"/>
  <c r="E19" i="19"/>
  <c r="G17" i="19"/>
  <c r="F17" i="19"/>
  <c r="E18" i="19"/>
  <c r="E19" i="18"/>
  <c r="F17" i="18"/>
  <c r="E18" i="18"/>
  <c r="G17" i="18"/>
  <c r="E19" i="17"/>
  <c r="E18" i="17"/>
  <c r="G17" i="17"/>
  <c r="F17" i="17"/>
  <c r="G18" i="16"/>
  <c r="G19" i="16"/>
  <c r="I17" i="16"/>
  <c r="H17" i="16"/>
  <c r="A18" i="3"/>
  <c r="C17" i="3"/>
  <c r="A19" i="3"/>
  <c r="B17" i="3"/>
  <c r="M8" i="1"/>
  <c r="M16" i="1"/>
  <c r="A21" i="1"/>
  <c r="N15" i="1"/>
  <c r="H17" i="27" l="1"/>
  <c r="G18" i="27"/>
  <c r="G19" i="27"/>
  <c r="I17" i="27"/>
  <c r="H17" i="26"/>
  <c r="G18" i="26"/>
  <c r="G19" i="26"/>
  <c r="I17" i="26"/>
  <c r="H17" i="25"/>
  <c r="G18" i="25"/>
  <c r="G19" i="25"/>
  <c r="I17" i="25"/>
  <c r="H17" i="24"/>
  <c r="G18" i="24"/>
  <c r="G19" i="24"/>
  <c r="I17" i="24"/>
  <c r="H17" i="23"/>
  <c r="G18" i="23"/>
  <c r="G19" i="23"/>
  <c r="I17" i="23"/>
  <c r="H17" i="22"/>
  <c r="G18" i="22"/>
  <c r="G19" i="22"/>
  <c r="I17" i="22"/>
  <c r="H17" i="21"/>
  <c r="G18" i="21"/>
  <c r="G19" i="21"/>
  <c r="I17" i="21"/>
  <c r="H17" i="20"/>
  <c r="G18" i="20"/>
  <c r="G19" i="20"/>
  <c r="I17" i="20"/>
  <c r="H17" i="19"/>
  <c r="G18" i="19"/>
  <c r="G19" i="19"/>
  <c r="I17" i="19"/>
  <c r="H17" i="18"/>
  <c r="G18" i="18"/>
  <c r="G19" i="18"/>
  <c r="I17" i="18"/>
  <c r="H17" i="17"/>
  <c r="G19" i="17"/>
  <c r="I17" i="17"/>
  <c r="G18" i="17"/>
  <c r="I18" i="16"/>
  <c r="K17" i="16"/>
  <c r="I19" i="16"/>
  <c r="J17" i="16"/>
  <c r="D17" i="3"/>
  <c r="C18" i="3"/>
  <c r="C19" i="3"/>
  <c r="E17" i="3"/>
  <c r="A22" i="1"/>
  <c r="A23" i="1"/>
  <c r="C21" i="1"/>
  <c r="B21" i="1"/>
  <c r="I18" i="27" l="1"/>
  <c r="K17" i="27"/>
  <c r="I19" i="27"/>
  <c r="J17" i="27"/>
  <c r="I18" i="26"/>
  <c r="K17" i="26"/>
  <c r="I19" i="26"/>
  <c r="J17" i="26"/>
  <c r="I18" i="25"/>
  <c r="K17" i="25"/>
  <c r="I19" i="25"/>
  <c r="J17" i="25"/>
  <c r="I18" i="24"/>
  <c r="K17" i="24"/>
  <c r="I19" i="24"/>
  <c r="J17" i="24"/>
  <c r="I18" i="23"/>
  <c r="K17" i="23"/>
  <c r="I19" i="23"/>
  <c r="J17" i="23"/>
  <c r="I18" i="22"/>
  <c r="K17" i="22"/>
  <c r="I19" i="22"/>
  <c r="J17" i="22"/>
  <c r="I18" i="21"/>
  <c r="K17" i="21"/>
  <c r="I19" i="21"/>
  <c r="J17" i="21"/>
  <c r="I18" i="20"/>
  <c r="K17" i="20"/>
  <c r="I19" i="20"/>
  <c r="J17" i="20"/>
  <c r="I18" i="19"/>
  <c r="K17" i="19"/>
  <c r="I19" i="19"/>
  <c r="J17" i="19"/>
  <c r="I18" i="18"/>
  <c r="K17" i="18"/>
  <c r="I19" i="18"/>
  <c r="J17" i="18"/>
  <c r="I18" i="17"/>
  <c r="J17" i="17"/>
  <c r="I19" i="17"/>
  <c r="K17" i="17"/>
  <c r="K19" i="16"/>
  <c r="M17" i="16"/>
  <c r="L17" i="16"/>
  <c r="K18" i="16"/>
  <c r="F17" i="3"/>
  <c r="E18" i="3"/>
  <c r="E19" i="3"/>
  <c r="G17" i="3"/>
  <c r="C22" i="1"/>
  <c r="C23" i="1"/>
  <c r="E21" i="1"/>
  <c r="D21" i="1"/>
  <c r="K18" i="27" l="1"/>
  <c r="L17" i="27"/>
  <c r="K19" i="27"/>
  <c r="M17" i="27"/>
  <c r="K18" i="26"/>
  <c r="L17" i="26"/>
  <c r="K19" i="26"/>
  <c r="M17" i="26"/>
  <c r="K18" i="25"/>
  <c r="L17" i="25"/>
  <c r="K19" i="25"/>
  <c r="M17" i="25"/>
  <c r="K18" i="24"/>
  <c r="L17" i="24"/>
  <c r="K19" i="24"/>
  <c r="M17" i="24"/>
  <c r="K18" i="23"/>
  <c r="L17" i="23"/>
  <c r="K19" i="23"/>
  <c r="M17" i="23"/>
  <c r="K18" i="22"/>
  <c r="L17" i="22"/>
  <c r="K19" i="22"/>
  <c r="M17" i="22"/>
  <c r="K18" i="21"/>
  <c r="L17" i="21"/>
  <c r="K19" i="21"/>
  <c r="M17" i="21"/>
  <c r="K18" i="20"/>
  <c r="L17" i="20"/>
  <c r="K19" i="20"/>
  <c r="M17" i="20"/>
  <c r="K18" i="19"/>
  <c r="L17" i="19"/>
  <c r="K19" i="19"/>
  <c r="M17" i="19"/>
  <c r="K18" i="18"/>
  <c r="L17" i="18"/>
  <c r="K19" i="18"/>
  <c r="M17" i="18"/>
  <c r="K18" i="17"/>
  <c r="L17" i="17"/>
  <c r="K19" i="17"/>
  <c r="M17" i="17"/>
  <c r="A23" i="16"/>
  <c r="M18" i="16"/>
  <c r="N17" i="16"/>
  <c r="M19" i="16"/>
  <c r="G18" i="3"/>
  <c r="H17" i="3"/>
  <c r="G19" i="3"/>
  <c r="I17" i="3"/>
  <c r="E22" i="1"/>
  <c r="E23" i="1"/>
  <c r="G21" i="1"/>
  <c r="F21" i="1"/>
  <c r="M19" i="27" l="1"/>
  <c r="N17" i="27"/>
  <c r="A23" i="27"/>
  <c r="M18" i="27"/>
  <c r="M19" i="26"/>
  <c r="N17" i="26"/>
  <c r="A23" i="26"/>
  <c r="M18" i="26"/>
  <c r="M19" i="25"/>
  <c r="N17" i="25"/>
  <c r="A23" i="25"/>
  <c r="M18" i="25"/>
  <c r="M19" i="24"/>
  <c r="N17" i="24"/>
  <c r="M18" i="24"/>
  <c r="A23" i="24"/>
  <c r="M19" i="23"/>
  <c r="N17" i="23"/>
  <c r="A23" i="23"/>
  <c r="M18" i="23"/>
  <c r="M19" i="22"/>
  <c r="N17" i="22"/>
  <c r="A23" i="22"/>
  <c r="M18" i="22"/>
  <c r="M19" i="21"/>
  <c r="N17" i="21"/>
  <c r="A23" i="21"/>
  <c r="M18" i="21"/>
  <c r="M19" i="20"/>
  <c r="N17" i="20"/>
  <c r="A23" i="20"/>
  <c r="M18" i="20"/>
  <c r="M19" i="19"/>
  <c r="N17" i="19"/>
  <c r="A23" i="19"/>
  <c r="M18" i="19"/>
  <c r="M19" i="18"/>
  <c r="N17" i="18"/>
  <c r="A23" i="18"/>
  <c r="M18" i="18"/>
  <c r="M19" i="17"/>
  <c r="A23" i="17"/>
  <c r="M18" i="17"/>
  <c r="N17" i="17"/>
  <c r="A24" i="16"/>
  <c r="C23" i="16"/>
  <c r="A25" i="16"/>
  <c r="B23" i="16"/>
  <c r="I19" i="3"/>
  <c r="J17" i="3"/>
  <c r="K17" i="3"/>
  <c r="I18" i="3"/>
  <c r="G22" i="1"/>
  <c r="G23" i="1"/>
  <c r="I21" i="1"/>
  <c r="H21" i="1"/>
  <c r="A24" i="27" l="1"/>
  <c r="C23" i="27"/>
  <c r="A25" i="27"/>
  <c r="B23" i="27"/>
  <c r="A24" i="26"/>
  <c r="C23" i="26"/>
  <c r="A25" i="26"/>
  <c r="B23" i="26"/>
  <c r="A24" i="25"/>
  <c r="C23" i="25"/>
  <c r="A25" i="25"/>
  <c r="B23" i="25"/>
  <c r="A24" i="24"/>
  <c r="C23" i="24"/>
  <c r="A25" i="24"/>
  <c r="B23" i="24"/>
  <c r="A24" i="23"/>
  <c r="C23" i="23"/>
  <c r="A25" i="23"/>
  <c r="B23" i="23"/>
  <c r="A24" i="22"/>
  <c r="C23" i="22"/>
  <c r="A25" i="22"/>
  <c r="B23" i="22"/>
  <c r="A24" i="21"/>
  <c r="C23" i="21"/>
  <c r="A25" i="21"/>
  <c r="B23" i="21"/>
  <c r="A24" i="20"/>
  <c r="C23" i="20"/>
  <c r="A25" i="20"/>
  <c r="B23" i="20"/>
  <c r="A24" i="19"/>
  <c r="C23" i="19"/>
  <c r="A25" i="19"/>
  <c r="B23" i="19"/>
  <c r="C23" i="18"/>
  <c r="A25" i="18"/>
  <c r="B23" i="18"/>
  <c r="A24" i="18"/>
  <c r="A24" i="17"/>
  <c r="C23" i="17"/>
  <c r="A25" i="17"/>
  <c r="B23" i="17"/>
  <c r="C25" i="16"/>
  <c r="E23" i="16"/>
  <c r="D23" i="16"/>
  <c r="C24" i="16"/>
  <c r="K19" i="3"/>
  <c r="M17" i="3"/>
  <c r="K18" i="3"/>
  <c r="L17" i="3"/>
  <c r="I22" i="1"/>
  <c r="I23" i="1"/>
  <c r="J21" i="1"/>
  <c r="K21" i="1"/>
  <c r="C24" i="27" l="1"/>
  <c r="D23" i="27"/>
  <c r="C25" i="27"/>
  <c r="E23" i="27"/>
  <c r="C24" i="26"/>
  <c r="D23" i="26"/>
  <c r="C25" i="26"/>
  <c r="E23" i="26"/>
  <c r="C24" i="25"/>
  <c r="D23" i="25"/>
  <c r="C25" i="25"/>
  <c r="E23" i="25"/>
  <c r="C24" i="24"/>
  <c r="D23" i="24"/>
  <c r="C25" i="24"/>
  <c r="E23" i="24"/>
  <c r="C24" i="23"/>
  <c r="D23" i="23"/>
  <c r="C25" i="23"/>
  <c r="E23" i="23"/>
  <c r="C24" i="22"/>
  <c r="D23" i="22"/>
  <c r="C25" i="22"/>
  <c r="E23" i="22"/>
  <c r="C24" i="21"/>
  <c r="D23" i="21"/>
  <c r="C25" i="21"/>
  <c r="E23" i="21"/>
  <c r="C24" i="20"/>
  <c r="D23" i="20"/>
  <c r="C25" i="20"/>
  <c r="E23" i="20"/>
  <c r="C24" i="19"/>
  <c r="D23" i="19"/>
  <c r="C25" i="19"/>
  <c r="E23" i="19"/>
  <c r="C24" i="18"/>
  <c r="D23" i="18"/>
  <c r="E23" i="18"/>
  <c r="C25" i="18"/>
  <c r="C24" i="17"/>
  <c r="D23" i="17"/>
  <c r="E23" i="17"/>
  <c r="C25" i="17"/>
  <c r="G23" i="16"/>
  <c r="E24" i="16"/>
  <c r="F23" i="16"/>
  <c r="E25" i="16"/>
  <c r="N17" i="3"/>
  <c r="A23" i="3"/>
  <c r="M18" i="3"/>
  <c r="M19" i="3"/>
  <c r="K22" i="1"/>
  <c r="K23" i="1"/>
  <c r="M21" i="1"/>
  <c r="L21" i="1"/>
  <c r="E25" i="27" l="1"/>
  <c r="G23" i="27"/>
  <c r="F23" i="27"/>
  <c r="E24" i="27"/>
  <c r="E25" i="26"/>
  <c r="G23" i="26"/>
  <c r="F23" i="26"/>
  <c r="E24" i="26"/>
  <c r="E25" i="25"/>
  <c r="G23" i="25"/>
  <c r="F23" i="25"/>
  <c r="E24" i="25"/>
  <c r="E25" i="24"/>
  <c r="G23" i="24"/>
  <c r="F23" i="24"/>
  <c r="E24" i="24"/>
  <c r="E25" i="23"/>
  <c r="G23" i="23"/>
  <c r="F23" i="23"/>
  <c r="E24" i="23"/>
  <c r="E25" i="22"/>
  <c r="G23" i="22"/>
  <c r="F23" i="22"/>
  <c r="E24" i="22"/>
  <c r="E25" i="21"/>
  <c r="G23" i="21"/>
  <c r="F23" i="21"/>
  <c r="E24" i="21"/>
  <c r="E25" i="20"/>
  <c r="G23" i="20"/>
  <c r="F23" i="20"/>
  <c r="E24" i="20"/>
  <c r="E25" i="19"/>
  <c r="G23" i="19"/>
  <c r="F23" i="19"/>
  <c r="E24" i="19"/>
  <c r="E25" i="18"/>
  <c r="G23" i="18"/>
  <c r="F23" i="18"/>
  <c r="E24" i="18"/>
  <c r="E25" i="17"/>
  <c r="G23" i="17"/>
  <c r="E24" i="17"/>
  <c r="F23" i="17"/>
  <c r="I23" i="16"/>
  <c r="G24" i="16"/>
  <c r="G25" i="16"/>
  <c r="H23" i="16"/>
  <c r="A24" i="3"/>
  <c r="C23" i="3"/>
  <c r="A25" i="3"/>
  <c r="B23" i="3"/>
  <c r="M22" i="1"/>
  <c r="M23" i="1"/>
  <c r="N21" i="1"/>
  <c r="A27" i="1"/>
  <c r="H23" i="27" l="1"/>
  <c r="G24" i="27"/>
  <c r="G25" i="27"/>
  <c r="I23" i="27"/>
  <c r="H23" i="26"/>
  <c r="G24" i="26"/>
  <c r="G25" i="26"/>
  <c r="I23" i="26"/>
  <c r="H23" i="25"/>
  <c r="G24" i="25"/>
  <c r="G25" i="25"/>
  <c r="I23" i="25"/>
  <c r="H23" i="24"/>
  <c r="G24" i="24"/>
  <c r="G25" i="24"/>
  <c r="I23" i="24"/>
  <c r="H23" i="23"/>
  <c r="G24" i="23"/>
  <c r="G25" i="23"/>
  <c r="I23" i="23"/>
  <c r="H23" i="22"/>
  <c r="G24" i="22"/>
  <c r="G25" i="22"/>
  <c r="I23" i="22"/>
  <c r="H23" i="21"/>
  <c r="G24" i="21"/>
  <c r="G25" i="21"/>
  <c r="I23" i="21"/>
  <c r="H23" i="20"/>
  <c r="G24" i="20"/>
  <c r="G25" i="20"/>
  <c r="I23" i="20"/>
  <c r="H23" i="19"/>
  <c r="G24" i="19"/>
  <c r="G25" i="19"/>
  <c r="I23" i="19"/>
  <c r="H23" i="18"/>
  <c r="G24" i="18"/>
  <c r="G25" i="18"/>
  <c r="I23" i="18"/>
  <c r="H23" i="17"/>
  <c r="G25" i="17"/>
  <c r="I23" i="17"/>
  <c r="G24" i="17"/>
  <c r="I24" i="16"/>
  <c r="K23" i="16"/>
  <c r="I25" i="16"/>
  <c r="J23" i="16"/>
  <c r="C25" i="3"/>
  <c r="C24" i="3"/>
  <c r="D23" i="3"/>
  <c r="E23" i="3"/>
  <c r="A28" i="1"/>
  <c r="A29" i="1"/>
  <c r="C27" i="1"/>
  <c r="B27" i="1"/>
  <c r="I24" i="27" l="1"/>
  <c r="K23" i="27"/>
  <c r="I25" i="27"/>
  <c r="J23" i="27"/>
  <c r="I24" i="26"/>
  <c r="K23" i="26"/>
  <c r="I25" i="26"/>
  <c r="J23" i="26"/>
  <c r="I24" i="25"/>
  <c r="K23" i="25"/>
  <c r="I25" i="25"/>
  <c r="J23" i="25"/>
  <c r="I24" i="24"/>
  <c r="K23" i="24"/>
  <c r="I25" i="24"/>
  <c r="J23" i="24"/>
  <c r="I24" i="23"/>
  <c r="K23" i="23"/>
  <c r="I25" i="23"/>
  <c r="J23" i="23"/>
  <c r="I24" i="22"/>
  <c r="K23" i="22"/>
  <c r="I25" i="22"/>
  <c r="J23" i="22"/>
  <c r="I24" i="21"/>
  <c r="K23" i="21"/>
  <c r="I25" i="21"/>
  <c r="J23" i="21"/>
  <c r="I24" i="20"/>
  <c r="K23" i="20"/>
  <c r="I25" i="20"/>
  <c r="J23" i="20"/>
  <c r="I24" i="19"/>
  <c r="K23" i="19"/>
  <c r="I25" i="19"/>
  <c r="J23" i="19"/>
  <c r="I24" i="18"/>
  <c r="K23" i="18"/>
  <c r="I25" i="18"/>
  <c r="J23" i="18"/>
  <c r="I24" i="17"/>
  <c r="K23" i="17"/>
  <c r="I25" i="17"/>
  <c r="J23" i="17"/>
  <c r="K25" i="16"/>
  <c r="M23" i="16"/>
  <c r="K24" i="16"/>
  <c r="L23" i="16"/>
  <c r="E25" i="3"/>
  <c r="G23" i="3"/>
  <c r="F23" i="3"/>
  <c r="E24" i="3"/>
  <c r="C28" i="1"/>
  <c r="C29" i="1"/>
  <c r="D27" i="1"/>
  <c r="E27" i="1"/>
  <c r="K24" i="27" l="1"/>
  <c r="L23" i="27"/>
  <c r="K25" i="27"/>
  <c r="M23" i="27"/>
  <c r="K24" i="26"/>
  <c r="L23" i="26"/>
  <c r="K25" i="26"/>
  <c r="M23" i="26"/>
  <c r="K24" i="25"/>
  <c r="L23" i="25"/>
  <c r="K25" i="25"/>
  <c r="M23" i="25"/>
  <c r="K24" i="24"/>
  <c r="L23" i="24"/>
  <c r="K25" i="24"/>
  <c r="M23" i="24"/>
  <c r="K24" i="23"/>
  <c r="L23" i="23"/>
  <c r="K25" i="23"/>
  <c r="M23" i="23"/>
  <c r="K24" i="22"/>
  <c r="L23" i="22"/>
  <c r="K25" i="22"/>
  <c r="M23" i="22"/>
  <c r="K24" i="21"/>
  <c r="L23" i="21"/>
  <c r="K25" i="21"/>
  <c r="M23" i="21"/>
  <c r="K24" i="20"/>
  <c r="L23" i="20"/>
  <c r="K25" i="20"/>
  <c r="M23" i="20"/>
  <c r="K24" i="19"/>
  <c r="L23" i="19"/>
  <c r="K25" i="19"/>
  <c r="M23" i="19"/>
  <c r="K24" i="18"/>
  <c r="L23" i="18"/>
  <c r="K25" i="18"/>
  <c r="M23" i="18"/>
  <c r="K24" i="17"/>
  <c r="L23" i="17"/>
  <c r="K25" i="17"/>
  <c r="M23" i="17"/>
  <c r="A29" i="16"/>
  <c r="N23" i="16"/>
  <c r="M24" i="16"/>
  <c r="M25" i="16"/>
  <c r="G24" i="3"/>
  <c r="G25" i="3"/>
  <c r="I23" i="3"/>
  <c r="H23" i="3"/>
  <c r="E28" i="1"/>
  <c r="E29" i="1"/>
  <c r="G27" i="1"/>
  <c r="F27" i="1"/>
  <c r="M25" i="27" l="1"/>
  <c r="N23" i="27"/>
  <c r="A29" i="27"/>
  <c r="M24" i="27"/>
  <c r="M25" i="26"/>
  <c r="N23" i="26"/>
  <c r="A29" i="26"/>
  <c r="M24" i="26"/>
  <c r="M25" i="25"/>
  <c r="N23" i="25"/>
  <c r="A29" i="25"/>
  <c r="M24" i="25"/>
  <c r="M25" i="24"/>
  <c r="N23" i="24"/>
  <c r="A29" i="24"/>
  <c r="M24" i="24"/>
  <c r="M25" i="23"/>
  <c r="N23" i="23"/>
  <c r="A29" i="23"/>
  <c r="M24" i="23"/>
  <c r="M25" i="22"/>
  <c r="N23" i="22"/>
  <c r="A29" i="22"/>
  <c r="M24" i="22"/>
  <c r="M25" i="21"/>
  <c r="N23" i="21"/>
  <c r="A29" i="21"/>
  <c r="M24" i="21"/>
  <c r="M25" i="20"/>
  <c r="N23" i="20"/>
  <c r="A29" i="20"/>
  <c r="M24" i="20"/>
  <c r="M25" i="19"/>
  <c r="N23" i="19"/>
  <c r="A29" i="19"/>
  <c r="M24" i="19"/>
  <c r="M25" i="18"/>
  <c r="N23" i="18"/>
  <c r="A29" i="18"/>
  <c r="M24" i="18"/>
  <c r="M25" i="17"/>
  <c r="A29" i="17"/>
  <c r="M24" i="17"/>
  <c r="N23" i="17"/>
  <c r="A30" i="16"/>
  <c r="C29" i="16"/>
  <c r="A31" i="16"/>
  <c r="B29" i="16"/>
  <c r="I24" i="3"/>
  <c r="K23" i="3"/>
  <c r="I25" i="3"/>
  <c r="J23" i="3"/>
  <c r="G28" i="1"/>
  <c r="G29" i="1"/>
  <c r="I27" i="1"/>
  <c r="H27" i="1"/>
  <c r="A30" i="27" l="1"/>
  <c r="C29" i="27"/>
  <c r="A31" i="27"/>
  <c r="B29" i="27"/>
  <c r="A30" i="26"/>
  <c r="C29" i="26"/>
  <c r="A31" i="26"/>
  <c r="B29" i="26"/>
  <c r="A30" i="25"/>
  <c r="C29" i="25"/>
  <c r="A31" i="25"/>
  <c r="B29" i="25"/>
  <c r="A30" i="24"/>
  <c r="C29" i="24"/>
  <c r="A31" i="24"/>
  <c r="B29" i="24"/>
  <c r="A30" i="23"/>
  <c r="C29" i="23"/>
  <c r="A31" i="23"/>
  <c r="B29" i="23"/>
  <c r="A30" i="22"/>
  <c r="C29" i="22"/>
  <c r="A31" i="22"/>
  <c r="B29" i="22"/>
  <c r="A30" i="21"/>
  <c r="C29" i="21"/>
  <c r="A31" i="21"/>
  <c r="B29" i="21"/>
  <c r="A30" i="20"/>
  <c r="C29" i="20"/>
  <c r="A31" i="20"/>
  <c r="B29" i="20"/>
  <c r="A30" i="19"/>
  <c r="C29" i="19"/>
  <c r="A31" i="19"/>
  <c r="B29" i="19"/>
  <c r="A30" i="18"/>
  <c r="A31" i="18"/>
  <c r="B29" i="18"/>
  <c r="C29" i="18"/>
  <c r="A30" i="17"/>
  <c r="C29" i="17"/>
  <c r="A31" i="17"/>
  <c r="B29" i="17"/>
  <c r="C31" i="16"/>
  <c r="E29" i="16"/>
  <c r="D29" i="16"/>
  <c r="C30" i="16"/>
  <c r="K25" i="3"/>
  <c r="M23" i="3"/>
  <c r="K24" i="3"/>
  <c r="L23" i="3"/>
  <c r="I28" i="1"/>
  <c r="I29" i="1"/>
  <c r="K27" i="1"/>
  <c r="J27" i="1"/>
  <c r="C30" i="27" l="1"/>
  <c r="D29" i="27"/>
  <c r="C31" i="27"/>
  <c r="E29" i="27"/>
  <c r="C30" i="26"/>
  <c r="D29" i="26"/>
  <c r="C31" i="26"/>
  <c r="E29" i="26"/>
  <c r="C30" i="25"/>
  <c r="D29" i="25"/>
  <c r="C31" i="25"/>
  <c r="E29" i="25"/>
  <c r="C30" i="24"/>
  <c r="D29" i="24"/>
  <c r="C31" i="24"/>
  <c r="E29" i="24"/>
  <c r="C30" i="23"/>
  <c r="D29" i="23"/>
  <c r="C31" i="23"/>
  <c r="E29" i="23"/>
  <c r="C30" i="22"/>
  <c r="D29" i="22"/>
  <c r="C31" i="22"/>
  <c r="E29" i="22"/>
  <c r="C30" i="21"/>
  <c r="D29" i="21"/>
  <c r="C31" i="21"/>
  <c r="E29" i="21"/>
  <c r="C30" i="20"/>
  <c r="D29" i="20"/>
  <c r="C31" i="20"/>
  <c r="E29" i="20"/>
  <c r="C30" i="19"/>
  <c r="D29" i="19"/>
  <c r="C31" i="19"/>
  <c r="E29" i="19"/>
  <c r="C30" i="18"/>
  <c r="D29" i="18"/>
  <c r="C31" i="18"/>
  <c r="E29" i="18"/>
  <c r="C30" i="17"/>
  <c r="D29" i="17"/>
  <c r="E29" i="17"/>
  <c r="C31" i="17"/>
  <c r="G29" i="16"/>
  <c r="F29" i="16"/>
  <c r="E30" i="16"/>
  <c r="E31" i="16"/>
  <c r="N23" i="3"/>
  <c r="M25" i="3"/>
  <c r="A29" i="3"/>
  <c r="M24" i="3"/>
  <c r="K28" i="1"/>
  <c r="K29" i="1"/>
  <c r="M27" i="1"/>
  <c r="L27" i="1"/>
  <c r="E31" i="27" l="1"/>
  <c r="G29" i="27"/>
  <c r="F29" i="27"/>
  <c r="E30" i="27"/>
  <c r="E31" i="26"/>
  <c r="G29" i="26"/>
  <c r="F29" i="26"/>
  <c r="E30" i="26"/>
  <c r="E31" i="25"/>
  <c r="G29" i="25"/>
  <c r="F29" i="25"/>
  <c r="E30" i="25"/>
  <c r="E31" i="24"/>
  <c r="G29" i="24"/>
  <c r="F29" i="24"/>
  <c r="E30" i="24"/>
  <c r="E31" i="23"/>
  <c r="G29" i="23"/>
  <c r="F29" i="23"/>
  <c r="E30" i="23"/>
  <c r="E31" i="22"/>
  <c r="G29" i="22"/>
  <c r="F29" i="22"/>
  <c r="E30" i="22"/>
  <c r="E31" i="21"/>
  <c r="G29" i="21"/>
  <c r="F29" i="21"/>
  <c r="E30" i="21"/>
  <c r="E31" i="20"/>
  <c r="G29" i="20"/>
  <c r="F29" i="20"/>
  <c r="E30" i="20"/>
  <c r="E31" i="19"/>
  <c r="G29" i="19"/>
  <c r="F29" i="19"/>
  <c r="E30" i="19"/>
  <c r="E31" i="18"/>
  <c r="G29" i="18"/>
  <c r="F29" i="18"/>
  <c r="E30" i="18"/>
  <c r="E31" i="17"/>
  <c r="E30" i="17"/>
  <c r="G29" i="17"/>
  <c r="F29" i="17"/>
  <c r="I29" i="16"/>
  <c r="G30" i="16"/>
  <c r="G31" i="16"/>
  <c r="H29" i="16"/>
  <c r="A30" i="3"/>
  <c r="C29" i="3"/>
  <c r="A31" i="3"/>
  <c r="B29" i="3"/>
  <c r="M28" i="1"/>
  <c r="M29" i="1"/>
  <c r="N27" i="1"/>
  <c r="A33" i="1"/>
  <c r="H29" i="27" l="1"/>
  <c r="G30" i="27"/>
  <c r="G31" i="27"/>
  <c r="I29" i="27"/>
  <c r="H29" i="26"/>
  <c r="G30" i="26"/>
  <c r="G31" i="26"/>
  <c r="I29" i="26"/>
  <c r="H29" i="25"/>
  <c r="G30" i="25"/>
  <c r="G31" i="25"/>
  <c r="I29" i="25"/>
  <c r="H29" i="24"/>
  <c r="G30" i="24"/>
  <c r="G31" i="24"/>
  <c r="I29" i="24"/>
  <c r="H29" i="23"/>
  <c r="G30" i="23"/>
  <c r="G31" i="23"/>
  <c r="I29" i="23"/>
  <c r="H29" i="22"/>
  <c r="G30" i="22"/>
  <c r="G31" i="22"/>
  <c r="I29" i="22"/>
  <c r="H29" i="21"/>
  <c r="G30" i="21"/>
  <c r="G31" i="21"/>
  <c r="I29" i="21"/>
  <c r="H29" i="20"/>
  <c r="G30" i="20"/>
  <c r="G31" i="20"/>
  <c r="I29" i="20"/>
  <c r="H29" i="19"/>
  <c r="G30" i="19"/>
  <c r="G31" i="19"/>
  <c r="I29" i="19"/>
  <c r="H29" i="18"/>
  <c r="G30" i="18"/>
  <c r="G31" i="18"/>
  <c r="I29" i="18"/>
  <c r="H29" i="17"/>
  <c r="G31" i="17"/>
  <c r="I29" i="17"/>
  <c r="G30" i="17"/>
  <c r="I30" i="16"/>
  <c r="K29" i="16"/>
  <c r="I31" i="16"/>
  <c r="J29" i="16"/>
  <c r="C30" i="3"/>
  <c r="C31" i="3"/>
  <c r="E29" i="3"/>
  <c r="D29" i="3"/>
  <c r="A34" i="1"/>
  <c r="A35" i="1"/>
  <c r="C33" i="1"/>
  <c r="B33" i="1"/>
  <c r="I30" i="27" l="1"/>
  <c r="K29" i="27"/>
  <c r="I31" i="27"/>
  <c r="J29" i="27"/>
  <c r="I30" i="26"/>
  <c r="K29" i="26"/>
  <c r="I31" i="26"/>
  <c r="J29" i="26"/>
  <c r="I30" i="25"/>
  <c r="K29" i="25"/>
  <c r="I31" i="25"/>
  <c r="J29" i="25"/>
  <c r="I30" i="24"/>
  <c r="K29" i="24"/>
  <c r="I31" i="24"/>
  <c r="J29" i="24"/>
  <c r="I30" i="23"/>
  <c r="K29" i="23"/>
  <c r="I31" i="23"/>
  <c r="J29" i="23"/>
  <c r="I30" i="22"/>
  <c r="K29" i="22"/>
  <c r="I31" i="22"/>
  <c r="J29" i="22"/>
  <c r="I30" i="21"/>
  <c r="K29" i="21"/>
  <c r="I31" i="21"/>
  <c r="J29" i="21"/>
  <c r="I30" i="20"/>
  <c r="K29" i="20"/>
  <c r="I31" i="20"/>
  <c r="J29" i="20"/>
  <c r="I30" i="19"/>
  <c r="K29" i="19"/>
  <c r="I31" i="19"/>
  <c r="J29" i="19"/>
  <c r="K29" i="18"/>
  <c r="I31" i="18"/>
  <c r="J29" i="18"/>
  <c r="I30" i="18"/>
  <c r="I30" i="17"/>
  <c r="K29" i="17"/>
  <c r="I31" i="17"/>
  <c r="J29" i="17"/>
  <c r="K31" i="16"/>
  <c r="M29" i="16"/>
  <c r="K30" i="16"/>
  <c r="L29" i="16"/>
  <c r="G29" i="3"/>
  <c r="F29" i="3"/>
  <c r="E31" i="3"/>
  <c r="E30" i="3"/>
  <c r="C34" i="1"/>
  <c r="C35" i="1"/>
  <c r="E33" i="1"/>
  <c r="D33" i="1"/>
  <c r="K30" i="27" l="1"/>
  <c r="L29" i="27"/>
  <c r="K31" i="27"/>
  <c r="M29" i="27"/>
  <c r="K30" i="26"/>
  <c r="L29" i="26"/>
  <c r="K31" i="26"/>
  <c r="M29" i="26"/>
  <c r="K30" i="25"/>
  <c r="L29" i="25"/>
  <c r="K31" i="25"/>
  <c r="M29" i="25"/>
  <c r="K30" i="24"/>
  <c r="L29" i="24"/>
  <c r="K31" i="24"/>
  <c r="M29" i="24"/>
  <c r="K30" i="23"/>
  <c r="L29" i="23"/>
  <c r="K31" i="23"/>
  <c r="M29" i="23"/>
  <c r="K30" i="22"/>
  <c r="L29" i="22"/>
  <c r="K31" i="22"/>
  <c r="M29" i="22"/>
  <c r="K30" i="21"/>
  <c r="L29" i="21"/>
  <c r="K31" i="21"/>
  <c r="M29" i="21"/>
  <c r="K30" i="20"/>
  <c r="L29" i="20"/>
  <c r="K31" i="20"/>
  <c r="M29" i="20"/>
  <c r="K30" i="19"/>
  <c r="L29" i="19"/>
  <c r="K31" i="19"/>
  <c r="M29" i="19"/>
  <c r="K30" i="18"/>
  <c r="L29" i="18"/>
  <c r="M29" i="18"/>
  <c r="K31" i="18"/>
  <c r="K30" i="17"/>
  <c r="L29" i="17"/>
  <c r="K31" i="17"/>
  <c r="M29" i="17"/>
  <c r="N29" i="16"/>
  <c r="A35" i="16"/>
  <c r="M30" i="16"/>
  <c r="M31" i="16"/>
  <c r="G30" i="3"/>
  <c r="H29" i="3"/>
  <c r="G31" i="3"/>
  <c r="I29" i="3"/>
  <c r="E34" i="1"/>
  <c r="E35" i="1"/>
  <c r="G33" i="1"/>
  <c r="F33" i="1"/>
  <c r="M31" i="27" l="1"/>
  <c r="N29" i="27"/>
  <c r="A35" i="27"/>
  <c r="M30" i="27"/>
  <c r="M31" i="26"/>
  <c r="N29" i="26"/>
  <c r="A35" i="26"/>
  <c r="M30" i="26"/>
  <c r="M31" i="25"/>
  <c r="N29" i="25"/>
  <c r="A35" i="25"/>
  <c r="M30" i="25"/>
  <c r="M31" i="24"/>
  <c r="A35" i="24"/>
  <c r="N29" i="24"/>
  <c r="M30" i="24"/>
  <c r="M31" i="23"/>
  <c r="N29" i="23"/>
  <c r="A35" i="23"/>
  <c r="M30" i="23"/>
  <c r="M31" i="22"/>
  <c r="N29" i="22"/>
  <c r="A35" i="22"/>
  <c r="M30" i="22"/>
  <c r="M31" i="21"/>
  <c r="N29" i="21"/>
  <c r="A35" i="21"/>
  <c r="M30" i="21"/>
  <c r="M31" i="20"/>
  <c r="N29" i="20"/>
  <c r="A35" i="20"/>
  <c r="M30" i="20"/>
  <c r="M31" i="19"/>
  <c r="N29" i="19"/>
  <c r="A35" i="19"/>
  <c r="M30" i="19"/>
  <c r="M31" i="18"/>
  <c r="N29" i="18"/>
  <c r="A35" i="18"/>
  <c r="M30" i="18"/>
  <c r="M31" i="17"/>
  <c r="A35" i="17"/>
  <c r="M30" i="17"/>
  <c r="N29" i="17"/>
  <c r="A37" i="16"/>
  <c r="C35" i="16"/>
  <c r="B35" i="16"/>
  <c r="A36" i="16"/>
  <c r="I30" i="3"/>
  <c r="K29" i="3"/>
  <c r="I31" i="3"/>
  <c r="J29" i="3"/>
  <c r="G34" i="1"/>
  <c r="G35" i="1"/>
  <c r="I33" i="1"/>
  <c r="H33" i="1"/>
  <c r="A37" i="27" l="1"/>
  <c r="C35" i="27"/>
  <c r="B35" i="27"/>
  <c r="A36" i="27"/>
  <c r="A37" i="26"/>
  <c r="C35" i="26"/>
  <c r="B35" i="26"/>
  <c r="A36" i="26"/>
  <c r="A37" i="25"/>
  <c r="C35" i="25"/>
  <c r="B35" i="25"/>
  <c r="A36" i="25"/>
  <c r="A36" i="24"/>
  <c r="A37" i="24"/>
  <c r="C35" i="24"/>
  <c r="B35" i="24"/>
  <c r="A37" i="23"/>
  <c r="C35" i="23"/>
  <c r="B35" i="23"/>
  <c r="A36" i="23"/>
  <c r="A37" i="22"/>
  <c r="C35" i="22"/>
  <c r="B35" i="22"/>
  <c r="A36" i="22"/>
  <c r="A37" i="21"/>
  <c r="C35" i="21"/>
  <c r="B35" i="21"/>
  <c r="A36" i="21"/>
  <c r="A37" i="20"/>
  <c r="C35" i="20"/>
  <c r="B35" i="20"/>
  <c r="A36" i="20"/>
  <c r="A37" i="19"/>
  <c r="C35" i="19"/>
  <c r="B35" i="19"/>
  <c r="A36" i="19"/>
  <c r="B35" i="18"/>
  <c r="A36" i="18"/>
  <c r="A37" i="18"/>
  <c r="C35" i="18"/>
  <c r="A37" i="17"/>
  <c r="C35" i="17"/>
  <c r="A36" i="17"/>
  <c r="B35" i="17"/>
  <c r="C36" i="16"/>
  <c r="D35" i="16"/>
  <c r="C37" i="16"/>
  <c r="K31" i="3"/>
  <c r="M29" i="3"/>
  <c r="K30" i="3"/>
  <c r="L29" i="3"/>
  <c r="I34" i="1"/>
  <c r="I35" i="1"/>
  <c r="J33" i="1"/>
  <c r="K33" i="1"/>
  <c r="C37" i="27" l="1"/>
  <c r="D35" i="27"/>
  <c r="C36" i="27"/>
  <c r="C37" i="26"/>
  <c r="D35" i="26"/>
  <c r="C36" i="26"/>
  <c r="C37" i="25"/>
  <c r="D35" i="25"/>
  <c r="C36" i="25"/>
  <c r="C37" i="24"/>
  <c r="D35" i="24"/>
  <c r="C36" i="24"/>
  <c r="C37" i="23"/>
  <c r="D35" i="23"/>
  <c r="C36" i="23"/>
  <c r="C37" i="22"/>
  <c r="D35" i="22"/>
  <c r="C36" i="22"/>
  <c r="C37" i="21"/>
  <c r="D35" i="21"/>
  <c r="C36" i="21"/>
  <c r="C37" i="20"/>
  <c r="D35" i="20"/>
  <c r="C36" i="20"/>
  <c r="C37" i="19"/>
  <c r="D35" i="19"/>
  <c r="C36" i="19"/>
  <c r="C37" i="18"/>
  <c r="D35" i="18"/>
  <c r="C36" i="18"/>
  <c r="C37" i="17"/>
  <c r="D35" i="17"/>
  <c r="C36" i="17"/>
  <c r="M31" i="3"/>
  <c r="N29" i="3"/>
  <c r="A35" i="3"/>
  <c r="M30" i="3"/>
  <c r="K34" i="1"/>
  <c r="K35" i="1"/>
  <c r="M33" i="1"/>
  <c r="L33" i="1"/>
  <c r="A37" i="3" l="1"/>
  <c r="C35" i="3"/>
  <c r="B35" i="3"/>
  <c r="A36" i="3"/>
  <c r="M34" i="1"/>
  <c r="M35" i="1"/>
  <c r="N33" i="1"/>
  <c r="A39" i="1"/>
  <c r="C37" i="3" l="1"/>
  <c r="D35" i="3"/>
  <c r="C36" i="3"/>
  <c r="A40" i="1"/>
  <c r="A41" i="1"/>
  <c r="C39" i="1"/>
  <c r="C41" i="1" s="1"/>
  <c r="B39" i="1"/>
  <c r="D39" i="1" l="1"/>
  <c r="C40" i="1"/>
</calcChain>
</file>

<file path=xl/comments1.xml><?xml version="1.0" encoding="utf-8"?>
<comments xmlns="http://schemas.openxmlformats.org/spreadsheetml/2006/main">
  <authors>
    <author>Vertex42</author>
    <author>Jon</author>
  </authors>
  <commentList>
    <comment ref="G11" authorId="0" shapeId="0">
      <text>
        <r>
          <rPr>
            <sz val="8"/>
            <color indexed="81"/>
            <rFont val="Tahoma"/>
            <family val="2"/>
          </rPr>
          <t>3rd Monday in January</t>
        </r>
      </text>
    </comment>
    <comment ref="G12" authorId="0" shapeId="0">
      <text>
        <r>
          <rPr>
            <sz val="8"/>
            <color indexed="81"/>
            <rFont val="Tahoma"/>
            <family val="2"/>
          </rPr>
          <t>3rd Monday in January</t>
        </r>
      </text>
    </comment>
    <comment ref="G13" authorId="0" shapeId="0">
      <text>
        <r>
          <rPr>
            <sz val="8"/>
            <color indexed="81"/>
            <rFont val="Tahoma"/>
            <family val="2"/>
          </rPr>
          <t>3rd Monday of February</t>
        </r>
      </text>
    </comment>
    <comment ref="G14" authorId="0" shapeId="0">
      <text>
        <r>
          <rPr>
            <sz val="8"/>
            <color indexed="81"/>
            <rFont val="Tahoma"/>
            <family val="2"/>
          </rPr>
          <t>3rd Monday of February</t>
        </r>
      </text>
    </comment>
    <comment ref="G15" authorId="0" shapeId="0">
      <text>
        <r>
          <rPr>
            <sz val="8"/>
            <color indexed="81"/>
            <rFont val="Tahoma"/>
            <family val="2"/>
          </rPr>
          <t>2nd Sunday of May</t>
        </r>
      </text>
    </comment>
    <comment ref="G16" authorId="0" shapeId="0">
      <text>
        <r>
          <rPr>
            <sz val="8"/>
            <color indexed="81"/>
            <rFont val="Tahoma"/>
            <family val="2"/>
          </rPr>
          <t>2nd Sunday of May</t>
        </r>
      </text>
    </comment>
    <comment ref="G17" authorId="1" shapeId="0">
      <text>
        <r>
          <rPr>
            <sz val="8"/>
            <color indexed="81"/>
            <rFont val="Tahoma"/>
            <family val="2"/>
          </rPr>
          <t>3rd Saturday in May</t>
        </r>
      </text>
    </comment>
    <comment ref="G18" authorId="1" shapeId="0">
      <text>
        <r>
          <rPr>
            <sz val="8"/>
            <color indexed="81"/>
            <rFont val="Tahoma"/>
            <family val="2"/>
          </rPr>
          <t>3rd Saturday in May</t>
        </r>
      </text>
    </comment>
    <comment ref="G19" authorId="0" shapeId="0">
      <text>
        <r>
          <rPr>
            <sz val="8"/>
            <color indexed="81"/>
            <rFont val="Tahoma"/>
            <family val="2"/>
          </rPr>
          <t>3rd Sunday of June</t>
        </r>
      </text>
    </comment>
    <comment ref="G20" authorId="0" shapeId="0">
      <text>
        <r>
          <rPr>
            <sz val="8"/>
            <color indexed="81"/>
            <rFont val="Tahoma"/>
            <family val="2"/>
          </rPr>
          <t>3rd Sunday of June</t>
        </r>
      </text>
    </comment>
    <comment ref="G21" authorId="0" shapeId="0">
      <text>
        <r>
          <rPr>
            <sz val="8"/>
            <color indexed="81"/>
            <rFont val="Tahoma"/>
            <family val="2"/>
          </rPr>
          <t>Last Monday of May</t>
        </r>
      </text>
    </comment>
    <comment ref="G22" authorId="0" shapeId="0">
      <text>
        <r>
          <rPr>
            <sz val="8"/>
            <color indexed="81"/>
            <rFont val="Tahoma"/>
            <family val="2"/>
          </rPr>
          <t>Last Monday of May</t>
        </r>
      </text>
    </comment>
    <comment ref="G23" authorId="0" shapeId="0">
      <text>
        <r>
          <rPr>
            <sz val="8"/>
            <color indexed="81"/>
            <rFont val="Tahoma"/>
            <family val="2"/>
          </rPr>
          <t>4th Sunday in July</t>
        </r>
      </text>
    </comment>
    <comment ref="G24" authorId="0" shapeId="0">
      <text>
        <r>
          <rPr>
            <sz val="8"/>
            <color indexed="81"/>
            <rFont val="Tahoma"/>
            <family val="2"/>
          </rPr>
          <t>4th Sunday in July</t>
        </r>
      </text>
    </comment>
    <comment ref="G25" authorId="0" shapeId="0">
      <text>
        <r>
          <rPr>
            <sz val="8"/>
            <color indexed="81"/>
            <rFont val="Tahoma"/>
            <family val="2"/>
          </rPr>
          <t>1st Monday of September</t>
        </r>
      </text>
    </comment>
    <comment ref="G26" authorId="0" shapeId="0">
      <text>
        <r>
          <rPr>
            <sz val="8"/>
            <color indexed="81"/>
            <rFont val="Tahoma"/>
            <family val="2"/>
          </rPr>
          <t>1st Monday of September</t>
        </r>
      </text>
    </comment>
    <comment ref="G27" authorId="0" shapeId="0">
      <text>
        <r>
          <rPr>
            <sz val="8"/>
            <color indexed="81"/>
            <rFont val="Tahoma"/>
            <family val="2"/>
          </rPr>
          <t>2nd Monday of October</t>
        </r>
      </text>
    </comment>
    <comment ref="G28" authorId="0" shapeId="0">
      <text>
        <r>
          <rPr>
            <sz val="8"/>
            <color indexed="81"/>
            <rFont val="Tahoma"/>
            <family val="2"/>
          </rPr>
          <t>2nd Monday of October</t>
        </r>
      </text>
    </comment>
    <comment ref="G29" authorId="0" shapeId="0">
      <text>
        <r>
          <rPr>
            <sz val="8"/>
            <color indexed="81"/>
            <rFont val="Tahoma"/>
            <family val="2"/>
          </rPr>
          <t>4th Thursday in November</t>
        </r>
      </text>
    </comment>
    <comment ref="G30" authorId="0" shapeId="0">
      <text>
        <r>
          <rPr>
            <sz val="8"/>
            <color indexed="81"/>
            <rFont val="Tahoma"/>
            <family val="2"/>
          </rPr>
          <t>4th Thursday in November</t>
        </r>
      </text>
    </comment>
    <comment ref="G31" authorId="0" shapeId="0">
      <text>
        <r>
          <rPr>
            <sz val="8"/>
            <color indexed="81"/>
            <rFont val="Tahoma"/>
            <family val="2"/>
          </rPr>
          <t>Includes the effect of Emancipation Day.</t>
        </r>
      </text>
    </comment>
    <comment ref="G32" authorId="0" shapeId="0">
      <text>
        <r>
          <rPr>
            <sz val="8"/>
            <color indexed="81"/>
            <rFont val="Tahoma"/>
            <family val="2"/>
          </rPr>
          <t>If the 15th is a Sunday or Saturday, then taxes are due the following Monday</t>
        </r>
      </text>
    </comment>
    <comment ref="G33" authorId="0" shapeId="0">
      <text>
        <r>
          <rPr>
            <sz val="8"/>
            <color indexed="81"/>
            <rFont val="Tahoma"/>
            <family val="2"/>
          </rPr>
          <t>2nd Sunday in March (starting in 2007), 1st Sunday in April (prior to 2007)</t>
        </r>
      </text>
    </comment>
    <comment ref="G34" authorId="0" shapeId="0">
      <text>
        <r>
          <rPr>
            <sz val="8"/>
            <color indexed="81"/>
            <rFont val="Tahoma"/>
            <family val="2"/>
          </rPr>
          <t>2nd Sunday in March (starting in 2007), 1st Sunday in April (prior to 2007)</t>
        </r>
      </text>
    </comment>
    <comment ref="G35" authorId="0" shapeId="0">
      <text>
        <r>
          <rPr>
            <sz val="8"/>
            <color indexed="81"/>
            <rFont val="Tahoma"/>
            <family val="2"/>
          </rPr>
          <t>1st Sunday of November (starting in 2007), Last Sunday in October (prior to 2007)</t>
        </r>
      </text>
    </comment>
    <comment ref="G36" authorId="0" shapeId="0">
      <text>
        <r>
          <rPr>
            <sz val="8"/>
            <color indexed="81"/>
            <rFont val="Tahoma"/>
            <family val="2"/>
          </rPr>
          <t>1st Sunday of November (starting in 2007), Last Sunday in October (prior to 2007)</t>
        </r>
      </text>
    </comment>
    <comment ref="G37" authorId="0" shapeId="0">
      <text>
        <r>
          <rPr>
            <sz val="8"/>
            <color indexed="81"/>
            <rFont val="Tahoma"/>
            <family val="2"/>
          </rPr>
          <t>1st Sunday after Labor Day</t>
        </r>
      </text>
    </comment>
    <comment ref="G38" authorId="0" shapeId="0">
      <text>
        <r>
          <rPr>
            <sz val="8"/>
            <color indexed="81"/>
            <rFont val="Tahoma"/>
            <family val="2"/>
          </rPr>
          <t>1st Sunday after Labor Day</t>
        </r>
      </text>
    </comment>
    <comment ref="G39" authorId="0" shapeId="0">
      <text>
        <r>
          <rPr>
            <sz val="8"/>
            <color indexed="81"/>
            <rFont val="Tahoma"/>
            <family val="2"/>
          </rPr>
          <t>Wednesday of last full week in April</t>
        </r>
      </text>
    </comment>
    <comment ref="G40" authorId="0" shapeId="0">
      <text>
        <r>
          <rPr>
            <sz val="8"/>
            <color indexed="81"/>
            <rFont val="Tahoma"/>
            <family val="2"/>
          </rPr>
          <t>Wednesday of last full week in April</t>
        </r>
      </text>
    </comment>
    <comment ref="G41" authorId="0" shapeId="0">
      <text>
        <r>
          <rPr>
            <sz val="8"/>
            <color indexed="81"/>
            <rFont val="Tahoma"/>
            <family val="2"/>
          </rPr>
          <t>For 2013 to 2030, using a table-lookup method.</t>
        </r>
      </text>
    </comment>
    <comment ref="G42" authorId="0" shapeId="0">
      <text>
        <r>
          <rPr>
            <sz val="8"/>
            <color indexed="81"/>
            <rFont val="Tahoma"/>
            <family val="2"/>
          </rPr>
          <t>For 2013 to 2030, using a table-lookup method.</t>
        </r>
      </text>
    </comment>
    <comment ref="G45" authorId="0" shapeId="0">
      <text>
        <r>
          <rPr>
            <sz val="8"/>
            <color indexed="81"/>
            <rFont val="Tahoma"/>
            <family val="2"/>
          </rPr>
          <t>For 2013 to 2030, using a table-lookup method.</t>
        </r>
      </text>
    </comment>
    <comment ref="G46" authorId="0" shapeId="0">
      <text>
        <r>
          <rPr>
            <sz val="8"/>
            <color indexed="81"/>
            <rFont val="Tahoma"/>
            <family val="2"/>
          </rPr>
          <t>For 2013 to 2030, using a table-lookup method.</t>
        </r>
      </text>
    </comment>
    <comment ref="G47" authorId="0" shapeId="0">
      <text>
        <r>
          <rPr>
            <sz val="8"/>
            <color indexed="81"/>
            <rFont val="Tahoma"/>
            <family val="2"/>
          </rPr>
          <t>Simplified formula for the years between 1900 and 2199. See the following reference:
http://www.smart.net/~mmontes/ec-cal.html</t>
        </r>
      </text>
    </comment>
    <comment ref="G48" authorId="0" shapeId="0">
      <text>
        <r>
          <rPr>
            <sz val="8"/>
            <color indexed="81"/>
            <rFont val="Tahoma"/>
            <family val="2"/>
          </rPr>
          <t>Simplified formula for the years between 1900 and 2199. See the following reference:
http://www.smart.net/~mmontes/ec-cal.html</t>
        </r>
      </text>
    </comment>
    <comment ref="G49" authorId="0" shapeId="0">
      <text>
        <r>
          <rPr>
            <sz val="8"/>
            <color indexed="81"/>
            <rFont val="Tahoma"/>
            <family val="2"/>
          </rPr>
          <t>The Friday before Easter Sunday</t>
        </r>
      </text>
    </comment>
    <comment ref="G50" authorId="0" shapeId="0">
      <text>
        <r>
          <rPr>
            <sz val="8"/>
            <color indexed="81"/>
            <rFont val="Tahoma"/>
            <family val="2"/>
          </rPr>
          <t>The Friday before Easter Sunday</t>
        </r>
      </text>
    </comment>
    <comment ref="G51" authorId="1" shapeId="0">
      <text>
        <r>
          <rPr>
            <sz val="8"/>
            <color indexed="81"/>
            <rFont val="Tahoma"/>
            <family val="2"/>
          </rPr>
          <t>7 weeks after Easter Sunday</t>
        </r>
      </text>
    </comment>
    <comment ref="G52" authorId="1" shapeId="0">
      <text>
        <r>
          <rPr>
            <sz val="8"/>
            <color indexed="81"/>
            <rFont val="Tahoma"/>
            <family val="2"/>
          </rPr>
          <t>7 weeks after Easter Sunday</t>
        </r>
      </text>
    </comment>
    <comment ref="G53" authorId="1" shapeId="0">
      <text>
        <r>
          <rPr>
            <sz val="8"/>
            <color indexed="81"/>
            <rFont val="Tahoma"/>
            <family val="2"/>
          </rPr>
          <t>46 days before Easter</t>
        </r>
      </text>
    </comment>
    <comment ref="G54" authorId="1" shapeId="0">
      <text>
        <r>
          <rPr>
            <sz val="8"/>
            <color indexed="81"/>
            <rFont val="Tahoma"/>
            <family val="2"/>
          </rPr>
          <t>46 days before Easter</t>
        </r>
      </text>
    </comment>
    <comment ref="G55" authorId="1" shapeId="0">
      <text>
        <r>
          <rPr>
            <sz val="8"/>
            <color indexed="81"/>
            <rFont val="Tahoma"/>
            <family val="2"/>
          </rPr>
          <t>47 days before Easter. Day before Ash Wednesday.</t>
        </r>
      </text>
    </comment>
    <comment ref="G56" authorId="1" shapeId="0">
      <text>
        <r>
          <rPr>
            <sz val="8"/>
            <color indexed="81"/>
            <rFont val="Tahoma"/>
            <family val="2"/>
          </rPr>
          <t>47 days before Easter. Day before Ash Wednesday.</t>
        </r>
      </text>
    </comment>
    <comment ref="G61" authorId="0" shapeId="0">
      <text>
        <r>
          <rPr>
            <sz val="8"/>
            <color indexed="81"/>
            <rFont val="Tahoma"/>
            <family val="2"/>
          </rPr>
          <t>For 2013 to 2020, using a table-lookup method.
Jewish New Year begins the evening before this date</t>
        </r>
      </text>
    </comment>
    <comment ref="G62" authorId="0" shapeId="0">
      <text>
        <r>
          <rPr>
            <sz val="8"/>
            <color indexed="81"/>
            <rFont val="Tahoma"/>
            <family val="2"/>
          </rPr>
          <t>For 2013 to 2020, using a table-lookup method.
Jewish New Year begins the evening before this date</t>
        </r>
      </text>
    </comment>
    <comment ref="G67" authorId="0" shapeId="0">
      <text>
        <r>
          <rPr>
            <sz val="8"/>
            <color indexed="81"/>
            <rFont val="Tahoma"/>
            <family val="2"/>
          </rPr>
          <t>For 2013 to 2020, using a table-lookup method.</t>
        </r>
      </text>
    </comment>
    <comment ref="G68" authorId="0" shapeId="0">
      <text>
        <r>
          <rPr>
            <sz val="8"/>
            <color indexed="81"/>
            <rFont val="Tahoma"/>
            <family val="2"/>
          </rPr>
          <t>For 2013 to 2020, using a table-lookup method.</t>
        </r>
      </text>
    </comment>
  </commentList>
</comments>
</file>

<file path=xl/sharedStrings.xml><?xml version="1.0" encoding="utf-8"?>
<sst xmlns="http://schemas.openxmlformats.org/spreadsheetml/2006/main" count="446" uniqueCount="79">
  <si>
    <t/>
  </si>
  <si>
    <t>Academic Calendar Template</t>
  </si>
  <si>
    <t>Date:</t>
  </si>
  <si>
    <t>1:Sun,2:Mon</t>
  </si>
  <si>
    <t xml:space="preserve">YEAR </t>
  </si>
  <si>
    <t xml:space="preserve">START DAY </t>
  </si>
  <si>
    <r>
      <rPr>
        <b/>
        <sz val="10"/>
        <color theme="4"/>
        <rFont val="Arial"/>
        <family val="2"/>
      </rPr>
      <t>Choose a Color Scheme</t>
    </r>
    <r>
      <rPr>
        <b/>
        <sz val="9"/>
        <color theme="4"/>
        <rFont val="Arial"/>
        <family val="2"/>
      </rPr>
      <t xml:space="preserve">
</t>
    </r>
  </si>
  <si>
    <t>Create a PDF</t>
  </si>
  <si>
    <t>Go to Page Layout &gt; Themes &gt; Colors and browse.</t>
  </si>
  <si>
    <t>Holidays and Events</t>
  </si>
  <si>
    <r>
      <t>Dates</t>
    </r>
    <r>
      <rPr>
        <sz val="11"/>
        <rFont val="Arial"/>
        <family val="2"/>
      </rPr>
      <t xml:space="preserve"> that use special formulas</t>
    </r>
  </si>
  <si>
    <t>Holiday</t>
  </si>
  <si>
    <t>Month</t>
  </si>
  <si>
    <t>Day</t>
  </si>
  <si>
    <t>Week</t>
  </si>
  <si>
    <t>Weekday</t>
  </si>
  <si>
    <t>ML King Day</t>
  </si>
  <si>
    <t>Presidents' Day</t>
  </si>
  <si>
    <t>Mother's Day</t>
  </si>
  <si>
    <t>Armed Forces Day</t>
  </si>
  <si>
    <t>Father's Day</t>
  </si>
  <si>
    <t>Memorial Day</t>
  </si>
  <si>
    <t>Parents' Day</t>
  </si>
  <si>
    <t>Labor Day</t>
  </si>
  <si>
    <t>Columbus Day</t>
  </si>
  <si>
    <t>Thanksgiving</t>
  </si>
  <si>
    <t>Taxes Due</t>
  </si>
  <si>
    <t>Grandparents Day</t>
  </si>
  <si>
    <t>Admin Assist Day</t>
  </si>
  <si>
    <t>Chinese New  Year</t>
  </si>
  <si>
    <t>Easter</t>
  </si>
  <si>
    <t>Victoria Day (Canada)</t>
  </si>
  <si>
    <r>
      <t>Holidays and Observances</t>
    </r>
    <r>
      <rPr>
        <sz val="11"/>
        <rFont val="Arial"/>
        <family val="2"/>
      </rPr>
      <t xml:space="preserve"> on a </t>
    </r>
    <r>
      <rPr>
        <b/>
        <sz val="11"/>
        <rFont val="Arial"/>
        <family val="2"/>
      </rPr>
      <t>Specific Day of the Year</t>
    </r>
  </si>
  <si>
    <t>New Year's Day</t>
  </si>
  <si>
    <t>Groundhog Day</t>
  </si>
  <si>
    <t>Lincoln's B-Day</t>
  </si>
  <si>
    <t>Valentines Day</t>
  </si>
  <si>
    <t>St. Patrick's Day</t>
  </si>
  <si>
    <t>April Fool's Day</t>
  </si>
  <si>
    <t>Earth Day</t>
  </si>
  <si>
    <t>Cinco de Mayo</t>
  </si>
  <si>
    <t>Flag Day</t>
  </si>
  <si>
    <t>Independence Day</t>
  </si>
  <si>
    <t>Aviation Day</t>
  </si>
  <si>
    <t>Patriot Day</t>
  </si>
  <si>
    <t>Constitution Day</t>
  </si>
  <si>
    <t>Boss's Day</t>
  </si>
  <si>
    <t>United Nations Day</t>
  </si>
  <si>
    <t>Halloween</t>
  </si>
  <si>
    <t>Veterans Day</t>
  </si>
  <si>
    <t>Pearl Harbor</t>
  </si>
  <si>
    <t>Christmas Eve</t>
  </si>
  <si>
    <t>Christmas Day</t>
  </si>
  <si>
    <t>Kwanzaa begins</t>
  </si>
  <si>
    <t>Boxing Day (UK)</t>
  </si>
  <si>
    <t>New Year's Eve</t>
  </si>
  <si>
    <r>
      <t>Other Events</t>
    </r>
    <r>
      <rPr>
        <sz val="11"/>
        <rFont val="Arial"/>
        <family val="2"/>
      </rPr>
      <t xml:space="preserve"> on a </t>
    </r>
    <r>
      <rPr>
        <b/>
        <sz val="11"/>
        <rFont val="Arial"/>
        <family val="2"/>
      </rPr>
      <t>Specific Day of the Year</t>
    </r>
  </si>
  <si>
    <t>Event</t>
  </si>
  <si>
    <t>Year</t>
  </si>
  <si>
    <t>2nd Event</t>
  </si>
  <si>
    <t>Daylight Saving</t>
  </si>
  <si>
    <t>3rd Event</t>
  </si>
  <si>
    <t>Date</t>
  </si>
  <si>
    <t>Customize Holidays/Events</t>
  </si>
  <si>
    <t>other events. The calendar will display up to 3 events per day.</t>
  </si>
  <si>
    <t>Right-click on a worksheet tab to hide/unhide worksheets.</t>
  </si>
  <si>
    <t>This worksheet uses formulas to calculate the dates for various holidays and observances. If you want to enter dates for events without using formulas or cell references, just enter the description in column A and the date in column G. When adding new rows, copy the formulas down in columns G through I. These columns allow the monthly calendar to list up to 3 events per day.</t>
  </si>
  <si>
    <t>Edit the Events worksheet to remove or add holidays and</t>
  </si>
  <si>
    <t xml:space="preserve">START MONTH </t>
  </si>
  <si>
    <t>[Name of School] Academic Calendar</t>
  </si>
  <si>
    <t>First, hide the Events worksheet. Then go to File &gt; Print</t>
  </si>
  <si>
    <t>and select PDF as the Printer type and under Settings</t>
  </si>
  <si>
    <t>choose "Print Entire Workbook."</t>
  </si>
  <si>
    <t>Dec. Solstice (GMT)</t>
  </si>
  <si>
    <t>Autumnal equinox (GMT)</t>
  </si>
  <si>
    <t>June Solstice (GMT)</t>
  </si>
  <si>
    <t>Vernal equinox (GMT)</t>
  </si>
  <si>
    <t>Hanukkah begins</t>
  </si>
  <si>
    <t>Juneteenth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</si>
</sst>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d"/>
    <numFmt numFmtId="165" formatCode="mmmm\ yyyy"/>
    <numFmt numFmtId="166" formatCode="dddd"/>
    <numFmt numFmtId="167" formatCode="m/d/yy"/>
  </numFmts>
  <fonts count="35" x14ac:knownFonts="1">
    <font>
      <sz val="10"/>
      <name val="Arial"/>
    </font>
    <font>
      <sz val="8"/>
      <name val="Arial"/>
      <family val="2"/>
    </font>
    <font>
      <u/>
      <sz val="10"/>
      <color indexed="12"/>
      <name val="Arial"/>
      <family val="2"/>
    </font>
    <font>
      <sz val="8"/>
      <color theme="4" tint="-0.249977111117893"/>
      <name val="Arial"/>
      <family val="2"/>
    </font>
    <font>
      <sz val="7"/>
      <color theme="4" tint="-0.249977111117893"/>
      <name val="Arial"/>
      <family val="2"/>
    </font>
    <font>
      <sz val="8"/>
      <name val="Verdana"/>
      <family val="2"/>
    </font>
    <font>
      <b/>
      <sz val="8"/>
      <name val="Times New Roman"/>
      <family val="2"/>
      <scheme val="minor"/>
    </font>
    <font>
      <sz val="8"/>
      <name val="Times New Roman"/>
      <family val="2"/>
      <scheme val="minor"/>
    </font>
    <font>
      <sz val="9"/>
      <name val="Times New Roman"/>
      <family val="2"/>
      <scheme val="minor"/>
    </font>
    <font>
      <sz val="10"/>
      <name val="Times New Roman"/>
      <family val="2"/>
      <scheme val="minor"/>
    </font>
    <font>
      <b/>
      <sz val="10"/>
      <name val="Times New Roman"/>
      <family val="2"/>
      <scheme val="minor"/>
    </font>
    <font>
      <b/>
      <sz val="12"/>
      <color indexed="9"/>
      <name val="Times New Roman"/>
      <family val="1"/>
      <scheme val="major"/>
    </font>
    <font>
      <sz val="8"/>
      <color indexed="16"/>
      <name val="Verdana"/>
      <family val="2"/>
    </font>
    <font>
      <sz val="9"/>
      <color theme="4" tint="-0.249977111117893"/>
      <name val="Arial"/>
      <family val="2"/>
    </font>
    <font>
      <sz val="10"/>
      <color theme="4" tint="-0.249977111117893"/>
      <name val="Arial"/>
      <family val="2"/>
    </font>
    <font>
      <i/>
      <sz val="8"/>
      <color theme="4" tint="-0.249977111117893"/>
      <name val="Arial"/>
      <family val="2"/>
    </font>
    <font>
      <sz val="48"/>
      <color theme="4" tint="-0.249977111117893"/>
      <name val="Times New Roman"/>
      <family val="1"/>
      <scheme val="major"/>
    </font>
    <font>
      <b/>
      <sz val="14"/>
      <color theme="4" tint="-0.499984740745262"/>
      <name val="Times New Roman"/>
      <family val="2"/>
      <scheme val="minor"/>
    </font>
    <font>
      <sz val="8"/>
      <color theme="1" tint="0.499984740745262"/>
      <name val="Arial"/>
      <family val="2"/>
    </font>
    <font>
      <b/>
      <sz val="14"/>
      <color theme="4" tint="-0.249977111117893"/>
      <name val="Arial"/>
      <family val="2"/>
    </font>
    <font>
      <sz val="9"/>
      <color theme="4"/>
      <name val="Arial"/>
      <family val="2"/>
    </font>
    <font>
      <b/>
      <sz val="10"/>
      <color theme="4"/>
      <name val="Arial"/>
      <family val="2"/>
    </font>
    <font>
      <b/>
      <sz val="9"/>
      <color theme="4"/>
      <name val="Arial"/>
      <family val="2"/>
    </font>
    <font>
      <sz val="16"/>
      <color theme="0"/>
      <name val="Arial"/>
      <family val="2"/>
    </font>
    <font>
      <sz val="10"/>
      <color theme="0"/>
      <name val="Arial"/>
      <family val="2"/>
    </font>
    <font>
      <sz val="8"/>
      <color theme="0"/>
      <name val="Arial"/>
      <family val="2"/>
    </font>
    <font>
      <sz val="9"/>
      <name val="Arial"/>
      <family val="2"/>
    </font>
    <font>
      <b/>
      <sz val="11"/>
      <name val="Arial"/>
      <family val="2"/>
    </font>
    <font>
      <sz val="11"/>
      <name val="Arial"/>
      <family val="2"/>
    </font>
    <font>
      <sz val="8"/>
      <color indexed="81"/>
      <name val="Tahoma"/>
      <family val="2"/>
    </font>
    <font>
      <sz val="8"/>
      <color theme="1" tint="0.34998626667073579"/>
      <name val="Arial"/>
      <family val="2"/>
    </font>
    <font>
      <sz val="8"/>
      <color theme="1" tint="0.34998626667073579"/>
      <name val="Tahoma"/>
      <family val="2"/>
    </font>
    <font>
      <sz val="10"/>
      <name val="Times New Roman"/>
      <family val="1"/>
      <scheme val="major"/>
    </font>
    <font>
      <b/>
      <sz val="14"/>
      <color theme="4" tint="-0.249977111117893"/>
      <name val="Times New Roman"/>
      <family val="1"/>
      <scheme val="major"/>
    </font>
    <font>
      <sz val="10"/>
      <name val="Arial"/>
      <family val="2"/>
    </font>
  </fonts>
  <fills count="9">
    <fill>
      <patternFill patternType="none"/>
    </fill>
    <fill>
      <patternFill patternType="gray125"/>
    </fill>
    <fill>
      <patternFill patternType="solid">
        <fgColor theme="0" tint="-4.9989318521683403E-2"/>
        <bgColor indexed="64"/>
      </patternFill>
    </fill>
    <fill>
      <patternFill patternType="solid">
        <fgColor theme="4" tint="-0.249977111117893"/>
        <bgColor indexed="64"/>
      </patternFill>
    </fill>
    <fill>
      <patternFill patternType="solid">
        <fgColor theme="0" tint="-0.14996795556505021"/>
        <bgColor indexed="64"/>
      </patternFill>
    </fill>
    <fill>
      <patternFill patternType="solid">
        <fgColor theme="1" tint="0.34998626667073579"/>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4" tint="0.79998168889431442"/>
        <bgColor indexed="64"/>
      </patternFill>
    </fill>
  </fills>
  <borders count="14">
    <border>
      <left/>
      <right/>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4" tint="-0.24994659260841701"/>
      </left>
      <right/>
      <top style="thin">
        <color theme="4" tint="-0.24994659260841701"/>
      </top>
      <bottom style="thin">
        <color indexed="64"/>
      </bottom>
      <diagonal/>
    </border>
    <border>
      <left/>
      <right/>
      <top style="thin">
        <color theme="4" tint="-0.24994659260841701"/>
      </top>
      <bottom style="thin">
        <color indexed="64"/>
      </bottom>
      <diagonal/>
    </border>
    <border>
      <left/>
      <right style="thin">
        <color theme="4" tint="-0.24994659260841701"/>
      </right>
      <top style="thin">
        <color theme="4" tint="-0.24994659260841701"/>
      </top>
      <bottom style="thin">
        <color indexed="64"/>
      </bottom>
      <diagonal/>
    </border>
    <border>
      <left/>
      <right/>
      <top/>
      <bottom style="thin">
        <color theme="0" tint="-0.34998626667073579"/>
      </bottom>
      <diagonal/>
    </border>
  </borders>
  <cellStyleXfs count="2">
    <xf numFmtId="0" fontId="0" fillId="0" borderId="0"/>
    <xf numFmtId="0" fontId="2" fillId="0" borderId="0" applyNumberFormat="0" applyFill="0" applyBorder="0" applyAlignment="0" applyProtection="0">
      <alignment vertical="top"/>
      <protection locked="0"/>
    </xf>
  </cellStyleXfs>
  <cellXfs count="86">
    <xf numFmtId="0" fontId="0" fillId="0" borderId="0" xfId="0"/>
    <xf numFmtId="0" fontId="23" fillId="5" borderId="0" xfId="0" applyFont="1" applyFill="1" applyAlignment="1">
      <alignment horizontal="left" vertical="center"/>
    </xf>
    <xf numFmtId="0" fontId="0" fillId="0" borderId="0" xfId="0" applyAlignment="1">
      <alignment vertical="center"/>
    </xf>
    <xf numFmtId="0" fontId="1" fillId="0" borderId="0" xfId="0" applyFont="1" applyAlignment="1">
      <alignment vertical="center"/>
    </xf>
    <xf numFmtId="0" fontId="0" fillId="2" borderId="0" xfId="0" applyFill="1"/>
    <xf numFmtId="0" fontId="3" fillId="0" borderId="0" xfId="0" applyFont="1"/>
    <xf numFmtId="0" fontId="10" fillId="0" borderId="1" xfId="0" applyFont="1" applyBorder="1"/>
    <xf numFmtId="0" fontId="9" fillId="0" borderId="3" xfId="0" applyFont="1" applyBorder="1"/>
    <xf numFmtId="0" fontId="9" fillId="0" borderId="2" xfId="0" applyFont="1" applyBorder="1"/>
    <xf numFmtId="0" fontId="10" fillId="0" borderId="1" xfId="0" applyFont="1" applyBorder="1" applyAlignment="1">
      <alignment vertical="top"/>
    </xf>
    <xf numFmtId="0" fontId="7" fillId="0" borderId="3" xfId="0" applyFont="1" applyBorder="1"/>
    <xf numFmtId="0" fontId="7" fillId="0" borderId="4" xfId="0" applyFont="1" applyBorder="1"/>
    <xf numFmtId="0" fontId="7" fillId="0" borderId="0" xfId="0" applyFont="1"/>
    <xf numFmtId="0" fontId="7" fillId="0" borderId="5" xfId="0" applyFont="1" applyBorder="1"/>
    <xf numFmtId="0" fontId="7" fillId="0" borderId="6" xfId="0" applyFont="1" applyBorder="1"/>
    <xf numFmtId="0" fontId="7" fillId="0" borderId="7" xfId="0" applyFont="1" applyBorder="1"/>
    <xf numFmtId="0" fontId="7" fillId="0" borderId="8" xfId="0" applyFont="1" applyBorder="1"/>
    <xf numFmtId="14" fontId="0" fillId="0" borderId="0" xfId="0" applyNumberFormat="1" applyAlignment="1">
      <alignment horizontal="center"/>
    </xf>
    <xf numFmtId="0" fontId="1" fillId="0" borderId="0" xfId="0" applyFont="1"/>
    <xf numFmtId="0" fontId="0" fillId="2" borderId="0" xfId="0" applyFill="1" applyAlignment="1">
      <alignment horizontal="right" vertical="center"/>
    </xf>
    <xf numFmtId="0" fontId="1" fillId="2" borderId="0" xfId="0" applyFont="1" applyFill="1" applyAlignment="1">
      <alignment horizontal="right" vertical="center" indent="1"/>
    </xf>
    <xf numFmtId="0" fontId="12" fillId="2" borderId="0" xfId="0" applyFont="1" applyFill="1"/>
    <xf numFmtId="0" fontId="5" fillId="2" borderId="0" xfId="0" applyFont="1" applyFill="1" applyAlignment="1">
      <alignment horizontal="right"/>
    </xf>
    <xf numFmtId="0" fontId="5" fillId="2" borderId="0" xfId="0" applyFont="1" applyFill="1" applyAlignment="1">
      <alignment horizontal="right" vertical="center"/>
    </xf>
    <xf numFmtId="0" fontId="1" fillId="2" borderId="0" xfId="0" applyFont="1" applyFill="1" applyAlignment="1">
      <alignment horizontal="right" vertical="center"/>
    </xf>
    <xf numFmtId="0" fontId="14" fillId="0" borderId="9" xfId="0" applyFont="1" applyBorder="1" applyAlignment="1">
      <alignment horizontal="center" vertical="center"/>
    </xf>
    <xf numFmtId="0" fontId="13" fillId="2" borderId="0" xfId="0" applyFont="1" applyFill="1" applyAlignment="1">
      <alignment horizontal="right" vertical="center"/>
    </xf>
    <xf numFmtId="0" fontId="15" fillId="2" borderId="0" xfId="0" applyFont="1" applyFill="1" applyAlignment="1">
      <alignment vertical="center"/>
    </xf>
    <xf numFmtId="164" fontId="17" fillId="0" borderId="1" xfId="0" applyNumberFormat="1" applyFont="1" applyBorder="1" applyAlignment="1">
      <alignment horizontal="center" vertical="center"/>
    </xf>
    <xf numFmtId="0" fontId="19" fillId="2" borderId="0" xfId="0" applyFont="1" applyFill="1" applyAlignment="1">
      <alignment horizontal="left" vertical="center"/>
    </xf>
    <xf numFmtId="0" fontId="20" fillId="0" borderId="0" xfId="0" applyFont="1" applyAlignment="1">
      <alignment vertical="center"/>
    </xf>
    <xf numFmtId="0" fontId="21" fillId="0" borderId="0" xfId="0" applyFont="1" applyAlignment="1">
      <alignment vertical="center"/>
    </xf>
    <xf numFmtId="0" fontId="22" fillId="0" borderId="0" xfId="0" applyFont="1"/>
    <xf numFmtId="0" fontId="24" fillId="5" borderId="0" xfId="0" applyFont="1" applyFill="1"/>
    <xf numFmtId="0" fontId="25" fillId="5" borderId="0" xfId="0" applyFont="1" applyFill="1" applyAlignment="1">
      <alignment horizontal="right"/>
    </xf>
    <xf numFmtId="0" fontId="0" fillId="0" borderId="0" xfId="0"/>
    <xf numFmtId="0" fontId="0" fillId="2" borderId="0" xfId="0" applyFill="1"/>
    <xf numFmtId="0" fontId="0" fillId="2" borderId="0" xfId="0" applyFill="1" applyAlignment="1">
      <alignment horizontal="right"/>
    </xf>
    <xf numFmtId="0" fontId="26" fillId="2" borderId="0" xfId="0" applyFont="1" applyFill="1" applyAlignment="1">
      <alignment horizontal="left" vertical="top" wrapText="1" indent="1"/>
    </xf>
    <xf numFmtId="0" fontId="0" fillId="0" borderId="0" xfId="0" applyAlignment="1">
      <alignment horizontal="right"/>
    </xf>
    <xf numFmtId="0" fontId="27" fillId="6" borderId="0" xfId="0" applyFont="1" applyFill="1" applyAlignment="1">
      <alignment horizontal="left" indent="1"/>
    </xf>
    <xf numFmtId="0" fontId="0" fillId="6" borderId="0" xfId="0" applyFill="1"/>
    <xf numFmtId="0" fontId="0" fillId="6" borderId="0" xfId="0" applyFill="1" applyAlignment="1">
      <alignment horizontal="center"/>
    </xf>
    <xf numFmtId="167" fontId="26" fillId="6" borderId="0" xfId="0" applyNumberFormat="1" applyFont="1" applyFill="1" applyAlignment="1">
      <alignment horizontal="right"/>
    </xf>
    <xf numFmtId="0" fontId="0" fillId="7" borderId="7" xfId="0" applyFill="1" applyBorder="1" applyAlignment="1">
      <alignment horizontal="left"/>
    </xf>
    <xf numFmtId="0" fontId="0" fillId="7" borderId="7" xfId="0" applyFill="1" applyBorder="1" applyAlignment="1">
      <alignment horizontal="center"/>
    </xf>
    <xf numFmtId="0" fontId="0" fillId="0" borderId="0" xfId="0" applyAlignment="1">
      <alignment horizontal="center"/>
    </xf>
    <xf numFmtId="167" fontId="26" fillId="2" borderId="0" xfId="0" applyNumberFormat="1" applyFont="1" applyFill="1" applyAlignment="1">
      <alignment horizontal="right"/>
    </xf>
    <xf numFmtId="14" fontId="26" fillId="2" borderId="0" xfId="0" applyNumberFormat="1" applyFont="1" applyFill="1" applyAlignment="1">
      <alignment horizontal="right"/>
    </xf>
    <xf numFmtId="0" fontId="1" fillId="0" borderId="0" xfId="0" applyFont="1"/>
    <xf numFmtId="0" fontId="26" fillId="0" borderId="0" xfId="0" applyFont="1" applyAlignment="1">
      <alignment horizontal="right"/>
    </xf>
    <xf numFmtId="167" fontId="26" fillId="7" borderId="7" xfId="0" applyNumberFormat="1" applyFont="1" applyFill="1" applyBorder="1" applyAlignment="1">
      <alignment horizontal="center"/>
    </xf>
    <xf numFmtId="164" fontId="17" fillId="8" borderId="1" xfId="0" applyNumberFormat="1" applyFont="1" applyFill="1" applyBorder="1" applyAlignment="1">
      <alignment horizontal="center" vertical="center"/>
    </xf>
    <xf numFmtId="0" fontId="8" fillId="8" borderId="2" xfId="0" applyFont="1" applyFill="1" applyBorder="1" applyAlignment="1">
      <alignment horizontal="left" vertical="center" shrinkToFit="1"/>
    </xf>
    <xf numFmtId="0" fontId="8" fillId="0" borderId="2" xfId="0" applyFont="1" applyBorder="1" applyAlignment="1">
      <alignment horizontal="left" vertical="center" shrinkToFit="1"/>
    </xf>
    <xf numFmtId="0" fontId="32" fillId="0" borderId="0" xfId="0" applyFont="1"/>
    <xf numFmtId="0" fontId="33" fillId="0" borderId="0" xfId="0" applyFont="1"/>
    <xf numFmtId="164" fontId="1" fillId="0" borderId="0" xfId="0" applyNumberFormat="1" applyFont="1" applyAlignment="1">
      <alignment horizontal="center" vertical="center"/>
    </xf>
    <xf numFmtId="0" fontId="1" fillId="4" borderId="13" xfId="0" applyFont="1" applyFill="1" applyBorder="1" applyAlignment="1">
      <alignment horizontal="center" vertical="center"/>
    </xf>
    <xf numFmtId="0" fontId="25" fillId="5" borderId="0" xfId="0" applyFont="1" applyFill="1" applyAlignment="1">
      <alignment horizontal="right" vertical="center"/>
    </xf>
    <xf numFmtId="14" fontId="26" fillId="2" borderId="0" xfId="0" applyNumberFormat="1" applyFont="1" applyFill="1" applyAlignment="1">
      <alignment horizontal="right"/>
    </xf>
    <xf numFmtId="0" fontId="34" fillId="0" borderId="0" xfId="0" applyFont="1"/>
    <xf numFmtId="165" fontId="16" fillId="0" borderId="0" xfId="0" applyNumberFormat="1" applyFont="1" applyAlignment="1">
      <alignment horizontal="center"/>
    </xf>
    <xf numFmtId="166" fontId="11" fillId="3" borderId="10" xfId="0" applyNumberFormat="1" applyFont="1" applyFill="1" applyBorder="1" applyAlignment="1">
      <alignment horizontal="center" vertical="center"/>
    </xf>
    <xf numFmtId="166" fontId="11" fillId="3" borderId="11" xfId="0" applyNumberFormat="1" applyFont="1" applyFill="1" applyBorder="1" applyAlignment="1">
      <alignment horizontal="center" vertical="center"/>
    </xf>
    <xf numFmtId="166" fontId="11" fillId="3" borderId="12" xfId="0" applyNumberFormat="1" applyFont="1" applyFill="1" applyBorder="1" applyAlignment="1">
      <alignment horizontal="center" vertical="center"/>
    </xf>
    <xf numFmtId="0" fontId="8" fillId="8" borderId="4" xfId="0" applyFont="1" applyFill="1" applyBorder="1" applyAlignment="1">
      <alignment horizontal="left" vertical="center"/>
    </xf>
    <xf numFmtId="0" fontId="8" fillId="8" borderId="5" xfId="0" applyFont="1" applyFill="1" applyBorder="1" applyAlignment="1">
      <alignment horizontal="left" vertical="center"/>
    </xf>
    <xf numFmtId="0" fontId="8" fillId="0" borderId="4" xfId="0" applyFont="1" applyBorder="1" applyAlignment="1">
      <alignment horizontal="left" vertical="center"/>
    </xf>
    <xf numFmtId="0" fontId="8" fillId="0" borderId="5" xfId="0" applyFont="1" applyBorder="1" applyAlignment="1">
      <alignment horizontal="left" vertical="center"/>
    </xf>
    <xf numFmtId="0" fontId="8" fillId="8" borderId="6" xfId="0" applyFont="1" applyFill="1" applyBorder="1" applyAlignment="1">
      <alignment horizontal="left" vertical="center"/>
    </xf>
    <xf numFmtId="0" fontId="8" fillId="8" borderId="8" xfId="0" applyFont="1" applyFill="1" applyBorder="1" applyAlignment="1">
      <alignment horizontal="left" vertical="center"/>
    </xf>
    <xf numFmtId="0" fontId="8" fillId="0" borderId="6" xfId="0" applyFont="1" applyBorder="1" applyAlignment="1">
      <alignment horizontal="left" vertical="center"/>
    </xf>
    <xf numFmtId="0" fontId="8" fillId="0" borderId="8" xfId="0" applyFont="1" applyBorder="1" applyAlignment="1">
      <alignment horizontal="left" vertical="center"/>
    </xf>
    <xf numFmtId="0" fontId="2" fillId="0" borderId="0" xfId="1" applyAlignment="1" applyProtection="1">
      <alignment horizontal="left"/>
    </xf>
    <xf numFmtId="0" fontId="4" fillId="0" borderId="0" xfId="0" applyFont="1" applyAlignment="1">
      <alignment horizontal="left"/>
    </xf>
    <xf numFmtId="165" fontId="6" fillId="0" borderId="0" xfId="0" applyNumberFormat="1" applyFont="1" applyAlignment="1">
      <alignment horizontal="center" vertical="center"/>
    </xf>
    <xf numFmtId="0" fontId="30" fillId="0" borderId="3" xfId="1" applyFont="1" applyBorder="1" applyAlignment="1" applyProtection="1">
      <alignment horizontal="center"/>
    </xf>
    <xf numFmtId="0" fontId="31" fillId="0" borderId="3" xfId="0" applyFont="1" applyBorder="1" applyAlignment="1">
      <alignment horizontal="center"/>
    </xf>
    <xf numFmtId="0" fontId="18" fillId="0" borderId="6" xfId="0" applyFont="1" applyBorder="1" applyAlignment="1">
      <alignment horizontal="center" vertical="center"/>
    </xf>
    <xf numFmtId="0" fontId="18" fillId="0" borderId="7" xfId="0" applyFont="1" applyBorder="1" applyAlignment="1">
      <alignment horizontal="center" vertical="center"/>
    </xf>
    <xf numFmtId="0" fontId="18" fillId="0" borderId="8" xfId="0" applyFont="1" applyBorder="1" applyAlignment="1">
      <alignment horizontal="center" vertical="center"/>
    </xf>
    <xf numFmtId="0" fontId="18" fillId="0" borderId="4" xfId="0" applyFont="1" applyBorder="1" applyAlignment="1">
      <alignment horizontal="center" vertical="center"/>
    </xf>
    <xf numFmtId="0" fontId="18" fillId="0" borderId="0" xfId="0" applyFont="1" applyAlignment="1">
      <alignment horizontal="center" vertical="center"/>
    </xf>
    <xf numFmtId="0" fontId="18" fillId="0" borderId="5" xfId="0" applyFont="1" applyBorder="1" applyAlignment="1">
      <alignment horizontal="center" vertical="center"/>
    </xf>
    <xf numFmtId="0" fontId="26" fillId="2"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D7EAFF"/>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2" Type="http://schemas.openxmlformats.org/officeDocument/2006/relationships/image" Target="../media/image27.emf"/><Relationship Id="rId1" Type="http://schemas.openxmlformats.org/officeDocument/2006/relationships/image" Target="../media/image21.emf"/></Relationships>
</file>

<file path=xl/drawings/_rels/drawing11.xml.rels><?xml version="1.0" encoding="UTF-8" standalone="yes"?>
<Relationships xmlns="http://schemas.openxmlformats.org/package/2006/relationships"><Relationship Id="rId2" Type="http://schemas.openxmlformats.org/officeDocument/2006/relationships/image" Target="../media/image30.emf"/><Relationship Id="rId1" Type="http://schemas.openxmlformats.org/officeDocument/2006/relationships/image" Target="../media/image29.emf"/></Relationships>
</file>

<file path=xl/drawings/_rels/drawing12.xml.rels><?xml version="1.0" encoding="UTF-8" standalone="yes"?>
<Relationships xmlns="http://schemas.openxmlformats.org/package/2006/relationships"><Relationship Id="rId2" Type="http://schemas.openxmlformats.org/officeDocument/2006/relationships/image" Target="../media/image33.emf"/><Relationship Id="rId1" Type="http://schemas.openxmlformats.org/officeDocument/2006/relationships/image" Target="../media/image27.emf"/></Relationships>
</file>

<file path=xl/drawings/_rels/drawing13.xml.rels><?xml version="1.0" encoding="UTF-8" standalone="yes"?>
<Relationships xmlns="http://schemas.openxmlformats.org/package/2006/relationships"><Relationship Id="rId2" Type="http://schemas.openxmlformats.org/officeDocument/2006/relationships/image" Target="../media/image36.emf"/><Relationship Id="rId1" Type="http://schemas.openxmlformats.org/officeDocument/2006/relationships/image" Target="../media/image35.emf"/></Relationships>
</file>

<file path=xl/drawings/_rels/drawing14.xml.rels><?xml version="1.0" encoding="UTF-8" standalone="yes"?>
<Relationships xmlns="http://schemas.openxmlformats.org/package/2006/relationships"><Relationship Id="rId2" Type="http://schemas.openxmlformats.org/officeDocument/2006/relationships/image" Target="../media/image40.emf"/><Relationship Id="rId1" Type="http://schemas.openxmlformats.org/officeDocument/2006/relationships/image" Target="../media/image39.emf"/></Relationships>
</file>

<file path=xl/drawings/_rels/drawing2.xml.rels><?xml version="1.0" encoding="UTF-8" standalone="yes"?>
<Relationships xmlns="http://schemas.openxmlformats.org/package/2006/relationships"><Relationship Id="rId2" Type="http://schemas.openxmlformats.org/officeDocument/2006/relationships/image" Target="../media/image6.emf"/><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2" Type="http://schemas.openxmlformats.org/officeDocument/2006/relationships/image" Target="../media/image9.emf"/><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image" Target="../media/image11.emf"/><Relationship Id="rId1" Type="http://schemas.openxmlformats.org/officeDocument/2006/relationships/image" Target="../media/image6.emf"/></Relationships>
</file>

<file path=xl/drawings/_rels/drawing5.xml.rels><?xml version="1.0" encoding="UTF-8" standalone="yes"?>
<Relationships xmlns="http://schemas.openxmlformats.org/package/2006/relationships"><Relationship Id="rId2" Type="http://schemas.openxmlformats.org/officeDocument/2006/relationships/image" Target="../media/image13.emf"/><Relationship Id="rId1" Type="http://schemas.openxmlformats.org/officeDocument/2006/relationships/image" Target="../media/image9.emf"/></Relationships>
</file>

<file path=xl/drawings/_rels/drawing6.xml.rels><?xml version="1.0" encoding="UTF-8" standalone="yes"?>
<Relationships xmlns="http://schemas.openxmlformats.org/package/2006/relationships"><Relationship Id="rId2" Type="http://schemas.openxmlformats.org/officeDocument/2006/relationships/image" Target="../media/image16.emf"/><Relationship Id="rId1" Type="http://schemas.openxmlformats.org/officeDocument/2006/relationships/image" Target="../media/image15.emf"/></Relationships>
</file>

<file path=xl/drawings/_rels/drawing7.xml.rels><?xml version="1.0" encoding="UTF-8" standalone="yes"?>
<Relationships xmlns="http://schemas.openxmlformats.org/package/2006/relationships"><Relationship Id="rId2" Type="http://schemas.openxmlformats.org/officeDocument/2006/relationships/image" Target="../media/image19.emf"/><Relationship Id="rId1" Type="http://schemas.openxmlformats.org/officeDocument/2006/relationships/image" Target="../media/image13.emf"/></Relationships>
</file>

<file path=xl/drawings/_rels/drawing8.xml.rels><?xml version="1.0" encoding="UTF-8" standalone="yes"?>
<Relationships xmlns="http://schemas.openxmlformats.org/package/2006/relationships"><Relationship Id="rId2" Type="http://schemas.openxmlformats.org/officeDocument/2006/relationships/image" Target="../media/image21.emf"/><Relationship Id="rId1" Type="http://schemas.openxmlformats.org/officeDocument/2006/relationships/image" Target="../media/image16.emf"/></Relationships>
</file>

<file path=xl/drawings/_rels/drawing9.xml.rels><?xml version="1.0" encoding="UTF-8" standalone="yes"?>
<Relationships xmlns="http://schemas.openxmlformats.org/package/2006/relationships"><Relationship Id="rId2" Type="http://schemas.openxmlformats.org/officeDocument/2006/relationships/image" Target="../media/image24.emf"/><Relationship Id="rId1" Type="http://schemas.openxmlformats.org/officeDocument/2006/relationships/image" Target="../media/image23.emf"/></Relationships>
</file>

<file path=xl/drawings/_rels/vmlDrawing1.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10.vml.rels><?xml version="1.0" encoding="UTF-8" standalone="yes"?>
<Relationships xmlns="http://schemas.openxmlformats.org/package/2006/relationships"><Relationship Id="rId2" Type="http://schemas.openxmlformats.org/officeDocument/2006/relationships/image" Target="../media/image28.emf"/><Relationship Id="rId1" Type="http://schemas.openxmlformats.org/officeDocument/2006/relationships/image" Target="../media/image22.emf"/></Relationships>
</file>

<file path=xl/drawings/_rels/vmlDrawing11.vml.rels><?xml version="1.0" encoding="UTF-8" standalone="yes"?>
<Relationships xmlns="http://schemas.openxmlformats.org/package/2006/relationships"><Relationship Id="rId2" Type="http://schemas.openxmlformats.org/officeDocument/2006/relationships/image" Target="../media/image32.emf"/><Relationship Id="rId1" Type="http://schemas.openxmlformats.org/officeDocument/2006/relationships/image" Target="../media/image31.emf"/></Relationships>
</file>

<file path=xl/drawings/_rels/vmlDrawing12.vml.rels><?xml version="1.0" encoding="UTF-8" standalone="yes"?>
<Relationships xmlns="http://schemas.openxmlformats.org/package/2006/relationships"><Relationship Id="rId2" Type="http://schemas.openxmlformats.org/officeDocument/2006/relationships/image" Target="../media/image34.emf"/><Relationship Id="rId1" Type="http://schemas.openxmlformats.org/officeDocument/2006/relationships/image" Target="../media/image28.emf"/></Relationships>
</file>

<file path=xl/drawings/_rels/vmlDrawing13.vml.rels><?xml version="1.0" encoding="UTF-8" standalone="yes"?>
<Relationships xmlns="http://schemas.openxmlformats.org/package/2006/relationships"><Relationship Id="rId2" Type="http://schemas.openxmlformats.org/officeDocument/2006/relationships/image" Target="../media/image38.emf"/><Relationship Id="rId1" Type="http://schemas.openxmlformats.org/officeDocument/2006/relationships/image" Target="../media/image37.emf"/></Relationships>
</file>

<file path=xl/drawings/_rels/vmlDrawing14.vml.rels><?xml version="1.0" encoding="UTF-8" standalone="yes"?>
<Relationships xmlns="http://schemas.openxmlformats.org/package/2006/relationships"><Relationship Id="rId2" Type="http://schemas.openxmlformats.org/officeDocument/2006/relationships/image" Target="../media/image42.emf"/><Relationship Id="rId1" Type="http://schemas.openxmlformats.org/officeDocument/2006/relationships/image" Target="../media/image41.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8.emf"/><Relationship Id="rId1" Type="http://schemas.openxmlformats.org/officeDocument/2006/relationships/image" Target="../media/image7.emf"/></Relationships>
</file>

<file path=xl/drawings/_rels/vmlDrawing3.vml.rels><?xml version="1.0" encoding="UTF-8" standalone="yes"?>
<Relationships xmlns="http://schemas.openxmlformats.org/package/2006/relationships"><Relationship Id="rId2" Type="http://schemas.openxmlformats.org/officeDocument/2006/relationships/image" Target="../media/image10.emf"/><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12.emf"/><Relationship Id="rId1" Type="http://schemas.openxmlformats.org/officeDocument/2006/relationships/image" Target="../media/image8.emf"/></Relationships>
</file>

<file path=xl/drawings/_rels/vmlDrawing5.vml.rels><?xml version="1.0" encoding="UTF-8" standalone="yes"?>
<Relationships xmlns="http://schemas.openxmlformats.org/package/2006/relationships"><Relationship Id="rId2" Type="http://schemas.openxmlformats.org/officeDocument/2006/relationships/image" Target="../media/image14.emf"/><Relationship Id="rId1" Type="http://schemas.openxmlformats.org/officeDocument/2006/relationships/image" Target="../media/image10.emf"/></Relationships>
</file>

<file path=xl/drawings/_rels/vmlDrawing6.vml.rels><?xml version="1.0" encoding="UTF-8" standalone="yes"?>
<Relationships xmlns="http://schemas.openxmlformats.org/package/2006/relationships"><Relationship Id="rId2" Type="http://schemas.openxmlformats.org/officeDocument/2006/relationships/image" Target="../media/image18.emf"/><Relationship Id="rId1" Type="http://schemas.openxmlformats.org/officeDocument/2006/relationships/image" Target="../media/image17.emf"/></Relationships>
</file>

<file path=xl/drawings/_rels/vmlDrawing7.vml.rels><?xml version="1.0" encoding="UTF-8" standalone="yes"?>
<Relationships xmlns="http://schemas.openxmlformats.org/package/2006/relationships"><Relationship Id="rId2" Type="http://schemas.openxmlformats.org/officeDocument/2006/relationships/image" Target="../media/image20.emf"/><Relationship Id="rId1" Type="http://schemas.openxmlformats.org/officeDocument/2006/relationships/image" Target="../media/image14.emf"/></Relationships>
</file>

<file path=xl/drawings/_rels/vmlDrawing8.vml.rels><?xml version="1.0" encoding="UTF-8" standalone="yes"?>
<Relationships xmlns="http://schemas.openxmlformats.org/package/2006/relationships"><Relationship Id="rId2" Type="http://schemas.openxmlformats.org/officeDocument/2006/relationships/image" Target="../media/image22.emf"/><Relationship Id="rId1" Type="http://schemas.openxmlformats.org/officeDocument/2006/relationships/image" Target="../media/image18.emf"/></Relationships>
</file>

<file path=xl/drawings/_rels/vmlDrawing9.vml.rels><?xml version="1.0" encoding="UTF-8" standalone="yes"?>
<Relationships xmlns="http://schemas.openxmlformats.org/package/2006/relationships"><Relationship Id="rId2" Type="http://schemas.openxmlformats.org/officeDocument/2006/relationships/image" Target="../media/image26.emf"/><Relationship Id="rId1" Type="http://schemas.openxmlformats.org/officeDocument/2006/relationships/image" Target="../media/image25.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202266</xdr:colOff>
          <xdr:row>38</xdr:row>
          <xdr:rowOff>14569</xdr:rowOff>
        </xdr:from>
        <xdr:to>
          <xdr:col>7</xdr:col>
          <xdr:colOff>224044</xdr:colOff>
          <xdr:row>43</xdr:row>
          <xdr:rowOff>137735</xdr:rowOff>
        </xdr:to>
        <xdr:pic>
          <xdr:nvPicPr>
            <xdr:cNvPr id="8" name="Picture 7">
              <a:extLst>
                <a:ext uri="{FF2B5EF4-FFF2-40B4-BE49-F238E27FC236}">
                  <a16:creationId xmlns:a16="http://schemas.microsoft.com/office/drawing/2014/main" id="{00000000-0008-0000-0000-000008000000}"/>
                </a:ext>
              </a:extLst>
            </xdr:cNvPr>
            <xdr:cNvPicPr>
              <a:picLocks noChangeAspect="1" noChangeArrowheads="1"/>
              <a:extLst>
                <a:ext uri="{84589F7E-364E-4C9E-8A38-B11213B215E9}">
                  <a14:cameraTool cellRange="$P$47:$V$54" spid="_x0000_s1129"/>
                </a:ext>
              </a:extLst>
            </xdr:cNvPicPr>
          </xdr:nvPicPr>
          <xdr:blipFill>
            <a:blip xmlns:r="http://schemas.openxmlformats.org/officeDocument/2006/relationships" r:embed="rId1"/>
            <a:srcRect/>
            <a:stretch>
              <a:fillRect/>
            </a:stretch>
          </xdr:blipFill>
          <xdr:spPr bwMode="auto">
            <a:xfrm>
              <a:off x="2640666" y="7034494"/>
              <a:ext cx="1526728" cy="100899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417846</xdr:colOff>
          <xdr:row>38</xdr:row>
          <xdr:rowOff>14569</xdr:rowOff>
        </xdr:from>
        <xdr:to>
          <xdr:col>9</xdr:col>
          <xdr:colOff>725374</xdr:colOff>
          <xdr:row>43</xdr:row>
          <xdr:rowOff>137735</xdr:rowOff>
        </xdr:to>
        <xdr:pic>
          <xdr:nvPicPr>
            <xdr:cNvPr id="9" name="Picture 8">
              <a:extLst>
                <a:ext uri="{FF2B5EF4-FFF2-40B4-BE49-F238E27FC236}">
                  <a16:creationId xmlns:a16="http://schemas.microsoft.com/office/drawing/2014/main" id="{00000000-0008-0000-0000-000009000000}"/>
                </a:ext>
              </a:extLst>
            </xdr:cNvPr>
            <xdr:cNvPicPr>
              <a:picLocks noChangeAspect="1" noChangeArrowheads="1"/>
              <a:extLst>
                <a:ext uri="{84589F7E-364E-4C9E-8A38-B11213B215E9}">
                  <a14:cameraTool cellRange="$P$57:$V$64" spid="_x0000_s1130"/>
                </a:ext>
              </a:extLst>
            </xdr:cNvPicPr>
          </xdr:nvPicPr>
          <xdr:blipFill>
            <a:blip xmlns:r="http://schemas.openxmlformats.org/officeDocument/2006/relationships" r:embed="rId2"/>
            <a:srcRect/>
            <a:stretch>
              <a:fillRect/>
            </a:stretch>
          </xdr:blipFill>
          <xdr:spPr bwMode="auto">
            <a:xfrm>
              <a:off x="4361196" y="7034494"/>
              <a:ext cx="1526728" cy="1008991"/>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202266</xdr:colOff>
          <xdr:row>34</xdr:row>
          <xdr:rowOff>14568</xdr:rowOff>
        </xdr:from>
        <xdr:to>
          <xdr:col>7</xdr:col>
          <xdr:colOff>230841</xdr:colOff>
          <xdr:row>39</xdr:row>
          <xdr:rowOff>138393</xdr:rowOff>
        </xdr:to>
        <xdr:pic>
          <xdr:nvPicPr>
            <xdr:cNvPr id="2" name="Picture 1">
              <a:extLst>
                <a:ext uri="{FF2B5EF4-FFF2-40B4-BE49-F238E27FC236}">
                  <a16:creationId xmlns:a16="http://schemas.microsoft.com/office/drawing/2014/main" id="{00000000-0008-0000-0900-000002000000}"/>
                </a:ext>
              </a:extLst>
            </xdr:cNvPr>
            <xdr:cNvPicPr>
              <a:picLocks noChangeAspect="1" noChangeArrowheads="1"/>
              <a:extLst>
                <a:ext uri="{84589F7E-364E-4C9E-8A38-B11213B215E9}">
                  <a14:cameraTool cellRange="$P$43:$V$50" spid="_x0000_s24623"/>
                </a:ext>
              </a:extLst>
            </xdr:cNvPicPr>
          </xdr:nvPicPr>
          <xdr:blipFill>
            <a:blip xmlns:r="http://schemas.openxmlformats.org/officeDocument/2006/relationships" r:embed="rId1"/>
            <a:srcRect/>
            <a:stretch>
              <a:fillRect/>
            </a:stretch>
          </xdr:blipFill>
          <xdr:spPr bwMode="auto">
            <a:xfrm>
              <a:off x="2640666" y="6234393"/>
              <a:ext cx="1533525" cy="100965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427371</xdr:colOff>
          <xdr:row>34</xdr:row>
          <xdr:rowOff>14568</xdr:rowOff>
        </xdr:from>
        <xdr:to>
          <xdr:col>9</xdr:col>
          <xdr:colOff>741696</xdr:colOff>
          <xdr:row>39</xdr:row>
          <xdr:rowOff>138393</xdr:rowOff>
        </xdr:to>
        <xdr:pic>
          <xdr:nvPicPr>
            <xdr:cNvPr id="3" name="Picture 2">
              <a:extLst>
                <a:ext uri="{FF2B5EF4-FFF2-40B4-BE49-F238E27FC236}">
                  <a16:creationId xmlns:a16="http://schemas.microsoft.com/office/drawing/2014/main" id="{00000000-0008-0000-0900-000003000000}"/>
                </a:ext>
              </a:extLst>
            </xdr:cNvPr>
            <xdr:cNvPicPr>
              <a:picLocks noChangeAspect="1" noChangeArrowheads="1"/>
              <a:extLst>
                <a:ext uri="{84589F7E-364E-4C9E-8A38-B11213B215E9}">
                  <a14:cameraTool cellRange="$P$53:$V$60" spid="_x0000_s24624"/>
                </a:ext>
              </a:extLst>
            </xdr:cNvPicPr>
          </xdr:nvPicPr>
          <xdr:blipFill>
            <a:blip xmlns:r="http://schemas.openxmlformats.org/officeDocument/2006/relationships" r:embed="rId2"/>
            <a:srcRect/>
            <a:stretch>
              <a:fillRect/>
            </a:stretch>
          </xdr:blipFill>
          <xdr:spPr bwMode="auto">
            <a:xfrm>
              <a:off x="4370721" y="6234393"/>
              <a:ext cx="1533525" cy="100965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202266</xdr:colOff>
          <xdr:row>34</xdr:row>
          <xdr:rowOff>14568</xdr:rowOff>
        </xdr:from>
        <xdr:to>
          <xdr:col>7</xdr:col>
          <xdr:colOff>230841</xdr:colOff>
          <xdr:row>39</xdr:row>
          <xdr:rowOff>138393</xdr:rowOff>
        </xdr:to>
        <xdr:pic>
          <xdr:nvPicPr>
            <xdr:cNvPr id="2" name="Picture 1">
              <a:extLst>
                <a:ext uri="{FF2B5EF4-FFF2-40B4-BE49-F238E27FC236}">
                  <a16:creationId xmlns:a16="http://schemas.microsoft.com/office/drawing/2014/main" id="{00000000-0008-0000-0A00-000002000000}"/>
                </a:ext>
              </a:extLst>
            </xdr:cNvPr>
            <xdr:cNvPicPr>
              <a:picLocks noChangeAspect="1" noChangeArrowheads="1"/>
              <a:extLst>
                <a:ext uri="{84589F7E-364E-4C9E-8A38-B11213B215E9}">
                  <a14:cameraTool cellRange="$P$43:$V$50" spid="_x0000_s25647"/>
                </a:ext>
              </a:extLst>
            </xdr:cNvPicPr>
          </xdr:nvPicPr>
          <xdr:blipFill>
            <a:blip xmlns:r="http://schemas.openxmlformats.org/officeDocument/2006/relationships" r:embed="rId1"/>
            <a:srcRect/>
            <a:stretch>
              <a:fillRect/>
            </a:stretch>
          </xdr:blipFill>
          <xdr:spPr bwMode="auto">
            <a:xfrm>
              <a:off x="2640666" y="6234393"/>
              <a:ext cx="1533525" cy="100965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427371</xdr:colOff>
          <xdr:row>34</xdr:row>
          <xdr:rowOff>14568</xdr:rowOff>
        </xdr:from>
        <xdr:to>
          <xdr:col>9</xdr:col>
          <xdr:colOff>741696</xdr:colOff>
          <xdr:row>39</xdr:row>
          <xdr:rowOff>138393</xdr:rowOff>
        </xdr:to>
        <xdr:pic>
          <xdr:nvPicPr>
            <xdr:cNvPr id="3" name="Picture 2">
              <a:extLst>
                <a:ext uri="{FF2B5EF4-FFF2-40B4-BE49-F238E27FC236}">
                  <a16:creationId xmlns:a16="http://schemas.microsoft.com/office/drawing/2014/main" id="{00000000-0008-0000-0A00-000003000000}"/>
                </a:ext>
              </a:extLst>
            </xdr:cNvPr>
            <xdr:cNvPicPr>
              <a:picLocks noChangeAspect="1" noChangeArrowheads="1"/>
              <a:extLst>
                <a:ext uri="{84589F7E-364E-4C9E-8A38-B11213B215E9}">
                  <a14:cameraTool cellRange="$P$53:$V$60" spid="_x0000_s25648"/>
                </a:ext>
              </a:extLst>
            </xdr:cNvPicPr>
          </xdr:nvPicPr>
          <xdr:blipFill>
            <a:blip xmlns:r="http://schemas.openxmlformats.org/officeDocument/2006/relationships" r:embed="rId2"/>
            <a:srcRect/>
            <a:stretch>
              <a:fillRect/>
            </a:stretch>
          </xdr:blipFill>
          <xdr:spPr bwMode="auto">
            <a:xfrm>
              <a:off x="4370721" y="6234393"/>
              <a:ext cx="1533525" cy="100965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202266</xdr:colOff>
          <xdr:row>34</xdr:row>
          <xdr:rowOff>14568</xdr:rowOff>
        </xdr:from>
        <xdr:to>
          <xdr:col>7</xdr:col>
          <xdr:colOff>230841</xdr:colOff>
          <xdr:row>39</xdr:row>
          <xdr:rowOff>138393</xdr:rowOff>
        </xdr:to>
        <xdr:pic>
          <xdr:nvPicPr>
            <xdr:cNvPr id="2" name="Picture 1">
              <a:extLst>
                <a:ext uri="{FF2B5EF4-FFF2-40B4-BE49-F238E27FC236}">
                  <a16:creationId xmlns:a16="http://schemas.microsoft.com/office/drawing/2014/main" id="{00000000-0008-0000-0B00-000002000000}"/>
                </a:ext>
              </a:extLst>
            </xdr:cNvPr>
            <xdr:cNvPicPr>
              <a:picLocks noChangeAspect="1" noChangeArrowheads="1"/>
              <a:extLst>
                <a:ext uri="{84589F7E-364E-4C9E-8A38-B11213B215E9}">
                  <a14:cameraTool cellRange="$P$43:$V$50" spid="_x0000_s26671"/>
                </a:ext>
              </a:extLst>
            </xdr:cNvPicPr>
          </xdr:nvPicPr>
          <xdr:blipFill>
            <a:blip xmlns:r="http://schemas.openxmlformats.org/officeDocument/2006/relationships" r:embed="rId1"/>
            <a:srcRect/>
            <a:stretch>
              <a:fillRect/>
            </a:stretch>
          </xdr:blipFill>
          <xdr:spPr bwMode="auto">
            <a:xfrm>
              <a:off x="2640666" y="6234393"/>
              <a:ext cx="1533525" cy="100965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427371</xdr:colOff>
          <xdr:row>34</xdr:row>
          <xdr:rowOff>14568</xdr:rowOff>
        </xdr:from>
        <xdr:to>
          <xdr:col>9</xdr:col>
          <xdr:colOff>741696</xdr:colOff>
          <xdr:row>39</xdr:row>
          <xdr:rowOff>138393</xdr:rowOff>
        </xdr:to>
        <xdr:pic>
          <xdr:nvPicPr>
            <xdr:cNvPr id="3" name="Picture 2">
              <a:extLst>
                <a:ext uri="{FF2B5EF4-FFF2-40B4-BE49-F238E27FC236}">
                  <a16:creationId xmlns:a16="http://schemas.microsoft.com/office/drawing/2014/main" id="{00000000-0008-0000-0B00-000003000000}"/>
                </a:ext>
              </a:extLst>
            </xdr:cNvPr>
            <xdr:cNvPicPr>
              <a:picLocks noChangeAspect="1" noChangeArrowheads="1"/>
              <a:extLst>
                <a:ext uri="{84589F7E-364E-4C9E-8A38-B11213B215E9}">
                  <a14:cameraTool cellRange="$P$53:$V$60" spid="_x0000_s26672"/>
                </a:ext>
              </a:extLst>
            </xdr:cNvPicPr>
          </xdr:nvPicPr>
          <xdr:blipFill>
            <a:blip xmlns:r="http://schemas.openxmlformats.org/officeDocument/2006/relationships" r:embed="rId2"/>
            <a:srcRect/>
            <a:stretch>
              <a:fillRect/>
            </a:stretch>
          </xdr:blipFill>
          <xdr:spPr bwMode="auto">
            <a:xfrm>
              <a:off x="4370721" y="6234393"/>
              <a:ext cx="1533525" cy="100965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1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202266</xdr:colOff>
          <xdr:row>34</xdr:row>
          <xdr:rowOff>14568</xdr:rowOff>
        </xdr:from>
        <xdr:to>
          <xdr:col>7</xdr:col>
          <xdr:colOff>230841</xdr:colOff>
          <xdr:row>39</xdr:row>
          <xdr:rowOff>138393</xdr:rowOff>
        </xdr:to>
        <xdr:pic>
          <xdr:nvPicPr>
            <xdr:cNvPr id="2" name="Picture 1">
              <a:extLst>
                <a:ext uri="{FF2B5EF4-FFF2-40B4-BE49-F238E27FC236}">
                  <a16:creationId xmlns:a16="http://schemas.microsoft.com/office/drawing/2014/main" id="{00000000-0008-0000-0C00-000002000000}"/>
                </a:ext>
              </a:extLst>
            </xdr:cNvPr>
            <xdr:cNvPicPr>
              <a:picLocks noChangeAspect="1" noChangeArrowheads="1"/>
              <a:extLst>
                <a:ext uri="{84589F7E-364E-4C9E-8A38-B11213B215E9}">
                  <a14:cameraTool cellRange="$P$43:$V$50" spid="_x0000_s27695"/>
                </a:ext>
              </a:extLst>
            </xdr:cNvPicPr>
          </xdr:nvPicPr>
          <xdr:blipFill>
            <a:blip xmlns:r="http://schemas.openxmlformats.org/officeDocument/2006/relationships" r:embed="rId1"/>
            <a:srcRect/>
            <a:stretch>
              <a:fillRect/>
            </a:stretch>
          </xdr:blipFill>
          <xdr:spPr bwMode="auto">
            <a:xfrm>
              <a:off x="2640666" y="6234393"/>
              <a:ext cx="1533525" cy="100965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427371</xdr:colOff>
          <xdr:row>34</xdr:row>
          <xdr:rowOff>14568</xdr:rowOff>
        </xdr:from>
        <xdr:to>
          <xdr:col>9</xdr:col>
          <xdr:colOff>741696</xdr:colOff>
          <xdr:row>39</xdr:row>
          <xdr:rowOff>138393</xdr:rowOff>
        </xdr:to>
        <xdr:pic>
          <xdr:nvPicPr>
            <xdr:cNvPr id="3" name="Picture 2">
              <a:extLst>
                <a:ext uri="{FF2B5EF4-FFF2-40B4-BE49-F238E27FC236}">
                  <a16:creationId xmlns:a16="http://schemas.microsoft.com/office/drawing/2014/main" id="{00000000-0008-0000-0C00-000003000000}"/>
                </a:ext>
              </a:extLst>
            </xdr:cNvPr>
            <xdr:cNvPicPr>
              <a:picLocks noChangeAspect="1" noChangeArrowheads="1"/>
              <a:extLst>
                <a:ext uri="{84589F7E-364E-4C9E-8A38-B11213B215E9}">
                  <a14:cameraTool cellRange="$P$53:$V$60" spid="_x0000_s27696"/>
                </a:ext>
              </a:extLst>
            </xdr:cNvPicPr>
          </xdr:nvPicPr>
          <xdr:blipFill>
            <a:blip xmlns:r="http://schemas.openxmlformats.org/officeDocument/2006/relationships" r:embed="rId2"/>
            <a:srcRect/>
            <a:stretch>
              <a:fillRect/>
            </a:stretch>
          </xdr:blipFill>
          <xdr:spPr bwMode="auto">
            <a:xfrm>
              <a:off x="4370721" y="6234393"/>
              <a:ext cx="1533525" cy="100965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1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202266</xdr:colOff>
          <xdr:row>34</xdr:row>
          <xdr:rowOff>14568</xdr:rowOff>
        </xdr:from>
        <xdr:to>
          <xdr:col>7</xdr:col>
          <xdr:colOff>230841</xdr:colOff>
          <xdr:row>39</xdr:row>
          <xdr:rowOff>138393</xdr:rowOff>
        </xdr:to>
        <xdr:pic>
          <xdr:nvPicPr>
            <xdr:cNvPr id="2" name="Picture 1">
              <a:extLst>
                <a:ext uri="{FF2B5EF4-FFF2-40B4-BE49-F238E27FC236}">
                  <a16:creationId xmlns:a16="http://schemas.microsoft.com/office/drawing/2014/main" id="{00000000-0008-0000-0D00-000002000000}"/>
                </a:ext>
              </a:extLst>
            </xdr:cNvPr>
            <xdr:cNvPicPr>
              <a:picLocks noChangeAspect="1" noChangeArrowheads="1"/>
              <a:extLst>
                <a:ext uri="{84589F7E-364E-4C9E-8A38-B11213B215E9}">
                  <a14:cameraTool cellRange="$P$43:$V$50" spid="_x0000_s28719"/>
                </a:ext>
              </a:extLst>
            </xdr:cNvPicPr>
          </xdr:nvPicPr>
          <xdr:blipFill>
            <a:blip xmlns:r="http://schemas.openxmlformats.org/officeDocument/2006/relationships" r:embed="rId1"/>
            <a:srcRect/>
            <a:stretch>
              <a:fillRect/>
            </a:stretch>
          </xdr:blipFill>
          <xdr:spPr bwMode="auto">
            <a:xfrm>
              <a:off x="2640666" y="6234393"/>
              <a:ext cx="1533525" cy="100965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427371</xdr:colOff>
          <xdr:row>34</xdr:row>
          <xdr:rowOff>14568</xdr:rowOff>
        </xdr:from>
        <xdr:to>
          <xdr:col>9</xdr:col>
          <xdr:colOff>741696</xdr:colOff>
          <xdr:row>39</xdr:row>
          <xdr:rowOff>138393</xdr:rowOff>
        </xdr:to>
        <xdr:pic>
          <xdr:nvPicPr>
            <xdr:cNvPr id="3" name="Picture 2">
              <a:extLst>
                <a:ext uri="{FF2B5EF4-FFF2-40B4-BE49-F238E27FC236}">
                  <a16:creationId xmlns:a16="http://schemas.microsoft.com/office/drawing/2014/main" id="{00000000-0008-0000-0D00-000003000000}"/>
                </a:ext>
              </a:extLst>
            </xdr:cNvPr>
            <xdr:cNvPicPr>
              <a:picLocks noChangeAspect="1" noChangeArrowheads="1"/>
              <a:extLst>
                <a:ext uri="{84589F7E-364E-4C9E-8A38-B11213B215E9}">
                  <a14:cameraTool cellRange="$P$53:$V$60" spid="_x0000_s28720"/>
                </a:ext>
              </a:extLst>
            </xdr:cNvPicPr>
          </xdr:nvPicPr>
          <xdr:blipFill>
            <a:blip xmlns:r="http://schemas.openxmlformats.org/officeDocument/2006/relationships" r:embed="rId2"/>
            <a:srcRect/>
            <a:stretch>
              <a:fillRect/>
            </a:stretch>
          </xdr:blipFill>
          <xdr:spPr bwMode="auto">
            <a:xfrm>
              <a:off x="4370721" y="6234393"/>
              <a:ext cx="1533525" cy="100965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15.xml><?xml version="1.0" encoding="utf-8"?>
<xdr:wsDr xmlns:xdr="http://schemas.openxmlformats.org/drawingml/2006/spreadsheetDrawing" xmlns:a="http://schemas.openxmlformats.org/drawingml/2006/main">
  <xdr:twoCellAnchor editAs="absolute">
    <xdr:from>
      <xdr:col>6</xdr:col>
      <xdr:colOff>314325</xdr:colOff>
      <xdr:row>43</xdr:row>
      <xdr:rowOff>66675</xdr:rowOff>
    </xdr:from>
    <xdr:to>
      <xdr:col>10</xdr:col>
      <xdr:colOff>133350</xdr:colOff>
      <xdr:row>48</xdr:row>
      <xdr:rowOff>47625</xdr:rowOff>
    </xdr:to>
    <xdr:sp macro="" textlink="">
      <xdr:nvSpPr>
        <xdr:cNvPr id="2074" name="Text Box 26" hidden="1">
          <a:extLst>
            <a:ext uri="{FF2B5EF4-FFF2-40B4-BE49-F238E27FC236}">
              <a16:creationId xmlns:a16="http://schemas.microsoft.com/office/drawing/2014/main" id="{00000000-0008-0000-0E00-00001A080000}"/>
            </a:ext>
          </a:extLst>
        </xdr:cNvPr>
        <xdr:cNvSpPr txBox="1">
          <a:spLocks noChangeArrowheads="1"/>
        </xdr:cNvSpPr>
      </xdr:nvSpPr>
      <xdr:spPr bwMode="auto">
        <a:xfrm>
          <a:off x="4648200" y="7153275"/>
          <a:ext cx="26289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314325</xdr:colOff>
      <xdr:row>45</xdr:row>
      <xdr:rowOff>66675</xdr:rowOff>
    </xdr:from>
    <xdr:to>
      <xdr:col>10</xdr:col>
      <xdr:colOff>133350</xdr:colOff>
      <xdr:row>51</xdr:row>
      <xdr:rowOff>0</xdr:rowOff>
    </xdr:to>
    <xdr:sp macro="" textlink="">
      <xdr:nvSpPr>
        <xdr:cNvPr id="2075" name="Text Box 27" hidden="1">
          <a:extLst>
            <a:ext uri="{FF2B5EF4-FFF2-40B4-BE49-F238E27FC236}">
              <a16:creationId xmlns:a16="http://schemas.microsoft.com/office/drawing/2014/main" id="{00000000-0008-0000-0E00-00001B080000}"/>
            </a:ext>
          </a:extLst>
        </xdr:cNvPr>
        <xdr:cNvSpPr txBox="1">
          <a:spLocks noChangeArrowheads="1"/>
        </xdr:cNvSpPr>
      </xdr:nvSpPr>
      <xdr:spPr bwMode="auto">
        <a:xfrm>
          <a:off x="4648200" y="7477125"/>
          <a:ext cx="2628900" cy="904875"/>
        </a:xfrm>
        <a:prstGeom prst="rect">
          <a:avLst/>
        </a:prstGeom>
        <a:solidFill>
          <a:srgbClr xmlns:mc="http://schemas.openxmlformats.org/markup-compatibility/2006" xmlns:a14="http://schemas.microsoft.com/office/drawing/2010/main" val="FFFFE1" mc:Ignorable="a14" a14:legacySpreadsheetColorIndex="80"/>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314325</xdr:colOff>
      <xdr:row>47</xdr:row>
      <xdr:rowOff>66675</xdr:rowOff>
    </xdr:from>
    <xdr:to>
      <xdr:col>10</xdr:col>
      <xdr:colOff>133350</xdr:colOff>
      <xdr:row>52</xdr:row>
      <xdr:rowOff>0</xdr:rowOff>
    </xdr:to>
    <xdr:sp macro="" textlink="">
      <xdr:nvSpPr>
        <xdr:cNvPr id="2076" name="Text Box 28" hidden="1">
          <a:extLst>
            <a:ext uri="{FF2B5EF4-FFF2-40B4-BE49-F238E27FC236}">
              <a16:creationId xmlns:a16="http://schemas.microsoft.com/office/drawing/2014/main" id="{00000000-0008-0000-0E00-00001C080000}"/>
            </a:ext>
          </a:extLst>
        </xdr:cNvPr>
        <xdr:cNvSpPr txBox="1">
          <a:spLocks noChangeArrowheads="1"/>
        </xdr:cNvSpPr>
      </xdr:nvSpPr>
      <xdr:spPr bwMode="auto">
        <a:xfrm>
          <a:off x="4648200" y="7800975"/>
          <a:ext cx="26289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314325</xdr:colOff>
      <xdr:row>49</xdr:row>
      <xdr:rowOff>38100</xdr:rowOff>
    </xdr:from>
    <xdr:to>
      <xdr:col>10</xdr:col>
      <xdr:colOff>133350</xdr:colOff>
      <xdr:row>54</xdr:row>
      <xdr:rowOff>0</xdr:rowOff>
    </xdr:to>
    <xdr:sp macro="" textlink="">
      <xdr:nvSpPr>
        <xdr:cNvPr id="2077" name="Text Box 29" hidden="1">
          <a:extLst>
            <a:ext uri="{FF2B5EF4-FFF2-40B4-BE49-F238E27FC236}">
              <a16:creationId xmlns:a16="http://schemas.microsoft.com/office/drawing/2014/main" id="{00000000-0008-0000-0E00-00001D080000}"/>
            </a:ext>
          </a:extLst>
        </xdr:cNvPr>
        <xdr:cNvSpPr txBox="1">
          <a:spLocks noChangeArrowheads="1"/>
        </xdr:cNvSpPr>
      </xdr:nvSpPr>
      <xdr:spPr bwMode="auto">
        <a:xfrm>
          <a:off x="4648200" y="8096250"/>
          <a:ext cx="26289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202266</xdr:colOff>
          <xdr:row>34</xdr:row>
          <xdr:rowOff>14568</xdr:rowOff>
        </xdr:from>
        <xdr:to>
          <xdr:col>7</xdr:col>
          <xdr:colOff>230841</xdr:colOff>
          <xdr:row>39</xdr:row>
          <xdr:rowOff>138393</xdr:rowOff>
        </xdr:to>
        <xdr:pic>
          <xdr:nvPicPr>
            <xdr:cNvPr id="3" name="Picture 2">
              <a:extLst>
                <a:ext uri="{FF2B5EF4-FFF2-40B4-BE49-F238E27FC236}">
                  <a16:creationId xmlns:a16="http://schemas.microsoft.com/office/drawing/2014/main" id="{00000000-0008-0000-0100-000003000000}"/>
                </a:ext>
              </a:extLst>
            </xdr:cNvPr>
            <xdr:cNvPicPr>
              <a:picLocks noChangeAspect="1" noChangeArrowheads="1"/>
              <a:extLst>
                <a:ext uri="{84589F7E-364E-4C9E-8A38-B11213B215E9}">
                  <a14:cameraTool cellRange="$P$43:$V$50" spid="_x0000_s3139"/>
                </a:ext>
              </a:extLst>
            </xdr:cNvPicPr>
          </xdr:nvPicPr>
          <xdr:blipFill>
            <a:blip xmlns:r="http://schemas.openxmlformats.org/officeDocument/2006/relationships" r:embed="rId1"/>
            <a:srcRect/>
            <a:stretch>
              <a:fillRect/>
            </a:stretch>
          </xdr:blipFill>
          <xdr:spPr bwMode="auto">
            <a:xfrm>
              <a:off x="2640666" y="6234393"/>
              <a:ext cx="1533525" cy="100965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427371</xdr:colOff>
          <xdr:row>34</xdr:row>
          <xdr:rowOff>14568</xdr:rowOff>
        </xdr:from>
        <xdr:to>
          <xdr:col>9</xdr:col>
          <xdr:colOff>741696</xdr:colOff>
          <xdr:row>39</xdr:row>
          <xdr:rowOff>138393</xdr:rowOff>
        </xdr:to>
        <xdr:pic>
          <xdr:nvPicPr>
            <xdr:cNvPr id="4" name="Picture 3">
              <a:extLst>
                <a:ext uri="{FF2B5EF4-FFF2-40B4-BE49-F238E27FC236}">
                  <a16:creationId xmlns:a16="http://schemas.microsoft.com/office/drawing/2014/main" id="{00000000-0008-0000-0100-000004000000}"/>
                </a:ext>
              </a:extLst>
            </xdr:cNvPr>
            <xdr:cNvPicPr>
              <a:picLocks noChangeAspect="1" noChangeArrowheads="1"/>
              <a:extLst>
                <a:ext uri="{84589F7E-364E-4C9E-8A38-B11213B215E9}">
                  <a14:cameraTool cellRange="$P$53:$V$60" spid="_x0000_s3140"/>
                </a:ext>
              </a:extLst>
            </xdr:cNvPicPr>
          </xdr:nvPicPr>
          <xdr:blipFill>
            <a:blip xmlns:r="http://schemas.openxmlformats.org/officeDocument/2006/relationships" r:embed="rId2"/>
            <a:srcRect/>
            <a:stretch>
              <a:fillRect/>
            </a:stretch>
          </xdr:blipFill>
          <xdr:spPr bwMode="auto">
            <a:xfrm>
              <a:off x="4370721" y="6234393"/>
              <a:ext cx="1533525" cy="100965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202266</xdr:colOff>
          <xdr:row>34</xdr:row>
          <xdr:rowOff>14568</xdr:rowOff>
        </xdr:from>
        <xdr:to>
          <xdr:col>7</xdr:col>
          <xdr:colOff>230841</xdr:colOff>
          <xdr:row>39</xdr:row>
          <xdr:rowOff>138393</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a:extLst>
                <a:ext uri="{84589F7E-364E-4C9E-8A38-B11213B215E9}">
                  <a14:cameraTool cellRange="$P$43:$V$50" spid="_x0000_s17455"/>
                </a:ext>
              </a:extLst>
            </xdr:cNvPicPr>
          </xdr:nvPicPr>
          <xdr:blipFill>
            <a:blip xmlns:r="http://schemas.openxmlformats.org/officeDocument/2006/relationships" r:embed="rId1"/>
            <a:srcRect/>
            <a:stretch>
              <a:fillRect/>
            </a:stretch>
          </xdr:blipFill>
          <xdr:spPr bwMode="auto">
            <a:xfrm>
              <a:off x="2640666" y="6234393"/>
              <a:ext cx="1533525" cy="100965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427371</xdr:colOff>
          <xdr:row>34</xdr:row>
          <xdr:rowOff>14568</xdr:rowOff>
        </xdr:from>
        <xdr:to>
          <xdr:col>9</xdr:col>
          <xdr:colOff>741696</xdr:colOff>
          <xdr:row>39</xdr:row>
          <xdr:rowOff>138393</xdr:rowOff>
        </xdr:to>
        <xdr:pic>
          <xdr:nvPicPr>
            <xdr:cNvPr id="3" name="Picture 2">
              <a:extLst>
                <a:ext uri="{FF2B5EF4-FFF2-40B4-BE49-F238E27FC236}">
                  <a16:creationId xmlns:a16="http://schemas.microsoft.com/office/drawing/2014/main" id="{00000000-0008-0000-0200-000003000000}"/>
                </a:ext>
              </a:extLst>
            </xdr:cNvPr>
            <xdr:cNvPicPr>
              <a:picLocks noChangeAspect="1" noChangeArrowheads="1"/>
              <a:extLst>
                <a:ext uri="{84589F7E-364E-4C9E-8A38-B11213B215E9}">
                  <a14:cameraTool cellRange="$P$53:$V$60" spid="_x0000_s17456"/>
                </a:ext>
              </a:extLst>
            </xdr:cNvPicPr>
          </xdr:nvPicPr>
          <xdr:blipFill>
            <a:blip xmlns:r="http://schemas.openxmlformats.org/officeDocument/2006/relationships" r:embed="rId2"/>
            <a:srcRect/>
            <a:stretch>
              <a:fillRect/>
            </a:stretch>
          </xdr:blipFill>
          <xdr:spPr bwMode="auto">
            <a:xfrm>
              <a:off x="4370721" y="6234393"/>
              <a:ext cx="1533525" cy="100965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202266</xdr:colOff>
          <xdr:row>34</xdr:row>
          <xdr:rowOff>14568</xdr:rowOff>
        </xdr:from>
        <xdr:to>
          <xdr:col>7</xdr:col>
          <xdr:colOff>230841</xdr:colOff>
          <xdr:row>39</xdr:row>
          <xdr:rowOff>138393</xdr:rowOff>
        </xdr:to>
        <xdr:pic>
          <xdr:nvPicPr>
            <xdr:cNvPr id="2" name="Picture 1">
              <a:extLst>
                <a:ext uri="{FF2B5EF4-FFF2-40B4-BE49-F238E27FC236}">
                  <a16:creationId xmlns:a16="http://schemas.microsoft.com/office/drawing/2014/main" id="{00000000-0008-0000-0300-000002000000}"/>
                </a:ext>
              </a:extLst>
            </xdr:cNvPr>
            <xdr:cNvPicPr>
              <a:picLocks noChangeAspect="1" noChangeArrowheads="1"/>
              <a:extLst>
                <a:ext uri="{84589F7E-364E-4C9E-8A38-B11213B215E9}">
                  <a14:cameraTool cellRange="$P$43:$V$50" spid="_x0000_s18479"/>
                </a:ext>
              </a:extLst>
            </xdr:cNvPicPr>
          </xdr:nvPicPr>
          <xdr:blipFill>
            <a:blip xmlns:r="http://schemas.openxmlformats.org/officeDocument/2006/relationships" r:embed="rId1"/>
            <a:srcRect/>
            <a:stretch>
              <a:fillRect/>
            </a:stretch>
          </xdr:blipFill>
          <xdr:spPr bwMode="auto">
            <a:xfrm>
              <a:off x="2640666" y="6234393"/>
              <a:ext cx="1533525" cy="100965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427371</xdr:colOff>
          <xdr:row>34</xdr:row>
          <xdr:rowOff>14568</xdr:rowOff>
        </xdr:from>
        <xdr:to>
          <xdr:col>9</xdr:col>
          <xdr:colOff>741696</xdr:colOff>
          <xdr:row>39</xdr:row>
          <xdr:rowOff>138393</xdr:rowOff>
        </xdr:to>
        <xdr:pic>
          <xdr:nvPicPr>
            <xdr:cNvPr id="3" name="Picture 2">
              <a:extLst>
                <a:ext uri="{FF2B5EF4-FFF2-40B4-BE49-F238E27FC236}">
                  <a16:creationId xmlns:a16="http://schemas.microsoft.com/office/drawing/2014/main" id="{00000000-0008-0000-0300-000003000000}"/>
                </a:ext>
              </a:extLst>
            </xdr:cNvPr>
            <xdr:cNvPicPr>
              <a:picLocks noChangeAspect="1" noChangeArrowheads="1"/>
              <a:extLst>
                <a:ext uri="{84589F7E-364E-4C9E-8A38-B11213B215E9}">
                  <a14:cameraTool cellRange="$P$53:$V$60" spid="_x0000_s18480"/>
                </a:ext>
              </a:extLst>
            </xdr:cNvPicPr>
          </xdr:nvPicPr>
          <xdr:blipFill>
            <a:blip xmlns:r="http://schemas.openxmlformats.org/officeDocument/2006/relationships" r:embed="rId2"/>
            <a:srcRect/>
            <a:stretch>
              <a:fillRect/>
            </a:stretch>
          </xdr:blipFill>
          <xdr:spPr bwMode="auto">
            <a:xfrm>
              <a:off x="4370721" y="6234393"/>
              <a:ext cx="1533525" cy="100965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202266</xdr:colOff>
          <xdr:row>34</xdr:row>
          <xdr:rowOff>14568</xdr:rowOff>
        </xdr:from>
        <xdr:to>
          <xdr:col>7</xdr:col>
          <xdr:colOff>230841</xdr:colOff>
          <xdr:row>39</xdr:row>
          <xdr:rowOff>138393</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a:extLst>
                <a:ext uri="{84589F7E-364E-4C9E-8A38-B11213B215E9}">
                  <a14:cameraTool cellRange="$P$43:$V$50" spid="_x0000_s19503"/>
                </a:ext>
              </a:extLst>
            </xdr:cNvPicPr>
          </xdr:nvPicPr>
          <xdr:blipFill>
            <a:blip xmlns:r="http://schemas.openxmlformats.org/officeDocument/2006/relationships" r:embed="rId1"/>
            <a:srcRect/>
            <a:stretch>
              <a:fillRect/>
            </a:stretch>
          </xdr:blipFill>
          <xdr:spPr bwMode="auto">
            <a:xfrm>
              <a:off x="2640666" y="6234393"/>
              <a:ext cx="1533525" cy="100965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427371</xdr:colOff>
          <xdr:row>34</xdr:row>
          <xdr:rowOff>14568</xdr:rowOff>
        </xdr:from>
        <xdr:to>
          <xdr:col>9</xdr:col>
          <xdr:colOff>741696</xdr:colOff>
          <xdr:row>39</xdr:row>
          <xdr:rowOff>138393</xdr:rowOff>
        </xdr:to>
        <xdr:pic>
          <xdr:nvPicPr>
            <xdr:cNvPr id="3" name="Picture 2">
              <a:extLst>
                <a:ext uri="{FF2B5EF4-FFF2-40B4-BE49-F238E27FC236}">
                  <a16:creationId xmlns:a16="http://schemas.microsoft.com/office/drawing/2014/main" id="{00000000-0008-0000-0400-000003000000}"/>
                </a:ext>
              </a:extLst>
            </xdr:cNvPr>
            <xdr:cNvPicPr>
              <a:picLocks noChangeAspect="1" noChangeArrowheads="1"/>
              <a:extLst>
                <a:ext uri="{84589F7E-364E-4C9E-8A38-B11213B215E9}">
                  <a14:cameraTool cellRange="$P$53:$V$60" spid="_x0000_s19504"/>
                </a:ext>
              </a:extLst>
            </xdr:cNvPicPr>
          </xdr:nvPicPr>
          <xdr:blipFill>
            <a:blip xmlns:r="http://schemas.openxmlformats.org/officeDocument/2006/relationships" r:embed="rId2"/>
            <a:srcRect/>
            <a:stretch>
              <a:fillRect/>
            </a:stretch>
          </xdr:blipFill>
          <xdr:spPr bwMode="auto">
            <a:xfrm>
              <a:off x="4370721" y="6234393"/>
              <a:ext cx="1533525" cy="100965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202266</xdr:colOff>
          <xdr:row>34</xdr:row>
          <xdr:rowOff>14568</xdr:rowOff>
        </xdr:from>
        <xdr:to>
          <xdr:col>7</xdr:col>
          <xdr:colOff>230841</xdr:colOff>
          <xdr:row>39</xdr:row>
          <xdr:rowOff>138393</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a:extLst>
                <a:ext uri="{84589F7E-364E-4C9E-8A38-B11213B215E9}">
                  <a14:cameraTool cellRange="$P$43:$V$50" spid="_x0000_s20527"/>
                </a:ext>
              </a:extLst>
            </xdr:cNvPicPr>
          </xdr:nvPicPr>
          <xdr:blipFill>
            <a:blip xmlns:r="http://schemas.openxmlformats.org/officeDocument/2006/relationships" r:embed="rId1"/>
            <a:srcRect/>
            <a:stretch>
              <a:fillRect/>
            </a:stretch>
          </xdr:blipFill>
          <xdr:spPr bwMode="auto">
            <a:xfrm>
              <a:off x="2640666" y="6234393"/>
              <a:ext cx="1533525" cy="100965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427371</xdr:colOff>
          <xdr:row>34</xdr:row>
          <xdr:rowOff>14568</xdr:rowOff>
        </xdr:from>
        <xdr:to>
          <xdr:col>9</xdr:col>
          <xdr:colOff>741696</xdr:colOff>
          <xdr:row>39</xdr:row>
          <xdr:rowOff>138393</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a:extLst>
                <a:ext uri="{84589F7E-364E-4C9E-8A38-B11213B215E9}">
                  <a14:cameraTool cellRange="$P$53:$V$60" spid="_x0000_s20528"/>
                </a:ext>
              </a:extLst>
            </xdr:cNvPicPr>
          </xdr:nvPicPr>
          <xdr:blipFill>
            <a:blip xmlns:r="http://schemas.openxmlformats.org/officeDocument/2006/relationships" r:embed="rId2"/>
            <a:srcRect/>
            <a:stretch>
              <a:fillRect/>
            </a:stretch>
          </xdr:blipFill>
          <xdr:spPr bwMode="auto">
            <a:xfrm>
              <a:off x="4370721" y="6234393"/>
              <a:ext cx="1533525" cy="100965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202266</xdr:colOff>
          <xdr:row>34</xdr:row>
          <xdr:rowOff>14568</xdr:rowOff>
        </xdr:from>
        <xdr:to>
          <xdr:col>7</xdr:col>
          <xdr:colOff>230841</xdr:colOff>
          <xdr:row>39</xdr:row>
          <xdr:rowOff>138393</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a:extLst>
                <a:ext uri="{84589F7E-364E-4C9E-8A38-B11213B215E9}">
                  <a14:cameraTool cellRange="$P$43:$V$50" spid="_x0000_s21551"/>
                </a:ext>
              </a:extLst>
            </xdr:cNvPicPr>
          </xdr:nvPicPr>
          <xdr:blipFill>
            <a:blip xmlns:r="http://schemas.openxmlformats.org/officeDocument/2006/relationships" r:embed="rId1"/>
            <a:srcRect/>
            <a:stretch>
              <a:fillRect/>
            </a:stretch>
          </xdr:blipFill>
          <xdr:spPr bwMode="auto">
            <a:xfrm>
              <a:off x="2640666" y="6234393"/>
              <a:ext cx="1533525" cy="100965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427371</xdr:colOff>
          <xdr:row>34</xdr:row>
          <xdr:rowOff>14568</xdr:rowOff>
        </xdr:from>
        <xdr:to>
          <xdr:col>9</xdr:col>
          <xdr:colOff>741696</xdr:colOff>
          <xdr:row>39</xdr:row>
          <xdr:rowOff>138393</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a:extLst>
                <a:ext uri="{84589F7E-364E-4C9E-8A38-B11213B215E9}">
                  <a14:cameraTool cellRange="$P$53:$V$60" spid="_x0000_s21552"/>
                </a:ext>
              </a:extLst>
            </xdr:cNvPicPr>
          </xdr:nvPicPr>
          <xdr:blipFill>
            <a:blip xmlns:r="http://schemas.openxmlformats.org/officeDocument/2006/relationships" r:embed="rId2"/>
            <a:srcRect/>
            <a:stretch>
              <a:fillRect/>
            </a:stretch>
          </xdr:blipFill>
          <xdr:spPr bwMode="auto">
            <a:xfrm>
              <a:off x="4370721" y="6234393"/>
              <a:ext cx="1533525" cy="100965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202266</xdr:colOff>
          <xdr:row>34</xdr:row>
          <xdr:rowOff>14568</xdr:rowOff>
        </xdr:from>
        <xdr:to>
          <xdr:col>7</xdr:col>
          <xdr:colOff>230841</xdr:colOff>
          <xdr:row>39</xdr:row>
          <xdr:rowOff>138393</xdr:rowOff>
        </xdr:to>
        <xdr:pic>
          <xdr:nvPicPr>
            <xdr:cNvPr id="2" name="Picture 1">
              <a:extLst>
                <a:ext uri="{FF2B5EF4-FFF2-40B4-BE49-F238E27FC236}">
                  <a16:creationId xmlns:a16="http://schemas.microsoft.com/office/drawing/2014/main" id="{00000000-0008-0000-0700-000002000000}"/>
                </a:ext>
              </a:extLst>
            </xdr:cNvPr>
            <xdr:cNvPicPr>
              <a:picLocks noChangeAspect="1" noChangeArrowheads="1"/>
              <a:extLst>
                <a:ext uri="{84589F7E-364E-4C9E-8A38-B11213B215E9}">
                  <a14:cameraTool cellRange="$P$43:$V$50" spid="_x0000_s22575"/>
                </a:ext>
              </a:extLst>
            </xdr:cNvPicPr>
          </xdr:nvPicPr>
          <xdr:blipFill>
            <a:blip xmlns:r="http://schemas.openxmlformats.org/officeDocument/2006/relationships" r:embed="rId1"/>
            <a:srcRect/>
            <a:stretch>
              <a:fillRect/>
            </a:stretch>
          </xdr:blipFill>
          <xdr:spPr bwMode="auto">
            <a:xfrm>
              <a:off x="2640666" y="6234393"/>
              <a:ext cx="1533525" cy="100965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427371</xdr:colOff>
          <xdr:row>34</xdr:row>
          <xdr:rowOff>14568</xdr:rowOff>
        </xdr:from>
        <xdr:to>
          <xdr:col>9</xdr:col>
          <xdr:colOff>741696</xdr:colOff>
          <xdr:row>39</xdr:row>
          <xdr:rowOff>138393</xdr:rowOff>
        </xdr:to>
        <xdr:pic>
          <xdr:nvPicPr>
            <xdr:cNvPr id="3" name="Picture 2">
              <a:extLst>
                <a:ext uri="{FF2B5EF4-FFF2-40B4-BE49-F238E27FC236}">
                  <a16:creationId xmlns:a16="http://schemas.microsoft.com/office/drawing/2014/main" id="{00000000-0008-0000-0700-000003000000}"/>
                </a:ext>
              </a:extLst>
            </xdr:cNvPr>
            <xdr:cNvPicPr>
              <a:picLocks noChangeAspect="1" noChangeArrowheads="1"/>
              <a:extLst>
                <a:ext uri="{84589F7E-364E-4C9E-8A38-B11213B215E9}">
                  <a14:cameraTool cellRange="$P$53:$V$60" spid="_x0000_s22576"/>
                </a:ext>
              </a:extLst>
            </xdr:cNvPicPr>
          </xdr:nvPicPr>
          <xdr:blipFill>
            <a:blip xmlns:r="http://schemas.openxmlformats.org/officeDocument/2006/relationships" r:embed="rId2"/>
            <a:srcRect/>
            <a:stretch>
              <a:fillRect/>
            </a:stretch>
          </xdr:blipFill>
          <xdr:spPr bwMode="auto">
            <a:xfrm>
              <a:off x="4370721" y="6234393"/>
              <a:ext cx="1533525" cy="100965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202266</xdr:colOff>
          <xdr:row>34</xdr:row>
          <xdr:rowOff>14568</xdr:rowOff>
        </xdr:from>
        <xdr:to>
          <xdr:col>7</xdr:col>
          <xdr:colOff>230841</xdr:colOff>
          <xdr:row>39</xdr:row>
          <xdr:rowOff>138393</xdr:rowOff>
        </xdr:to>
        <xdr:pic>
          <xdr:nvPicPr>
            <xdr:cNvPr id="2" name="Picture 1">
              <a:extLst>
                <a:ext uri="{FF2B5EF4-FFF2-40B4-BE49-F238E27FC236}">
                  <a16:creationId xmlns:a16="http://schemas.microsoft.com/office/drawing/2014/main" id="{00000000-0008-0000-0800-000002000000}"/>
                </a:ext>
              </a:extLst>
            </xdr:cNvPr>
            <xdr:cNvPicPr>
              <a:picLocks noChangeAspect="1" noChangeArrowheads="1"/>
              <a:extLst>
                <a:ext uri="{84589F7E-364E-4C9E-8A38-B11213B215E9}">
                  <a14:cameraTool cellRange="$P$43:$V$50" spid="_x0000_s23599"/>
                </a:ext>
              </a:extLst>
            </xdr:cNvPicPr>
          </xdr:nvPicPr>
          <xdr:blipFill>
            <a:blip xmlns:r="http://schemas.openxmlformats.org/officeDocument/2006/relationships" r:embed="rId1"/>
            <a:srcRect/>
            <a:stretch>
              <a:fillRect/>
            </a:stretch>
          </xdr:blipFill>
          <xdr:spPr bwMode="auto">
            <a:xfrm>
              <a:off x="2640666" y="6234393"/>
              <a:ext cx="1533525" cy="100965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427371</xdr:colOff>
          <xdr:row>34</xdr:row>
          <xdr:rowOff>14568</xdr:rowOff>
        </xdr:from>
        <xdr:to>
          <xdr:col>9</xdr:col>
          <xdr:colOff>741696</xdr:colOff>
          <xdr:row>39</xdr:row>
          <xdr:rowOff>138393</xdr:rowOff>
        </xdr:to>
        <xdr:pic>
          <xdr:nvPicPr>
            <xdr:cNvPr id="3" name="Picture 2">
              <a:extLst>
                <a:ext uri="{FF2B5EF4-FFF2-40B4-BE49-F238E27FC236}">
                  <a16:creationId xmlns:a16="http://schemas.microsoft.com/office/drawing/2014/main" id="{00000000-0008-0000-0800-000003000000}"/>
                </a:ext>
              </a:extLst>
            </xdr:cNvPr>
            <xdr:cNvPicPr>
              <a:picLocks noChangeAspect="1" noChangeArrowheads="1"/>
              <a:extLst>
                <a:ext uri="{84589F7E-364E-4C9E-8A38-B11213B215E9}">
                  <a14:cameraTool cellRange="$P$53:$V$60" spid="_x0000_s23600"/>
                </a:ext>
              </a:extLst>
            </xdr:cNvPicPr>
          </xdr:nvPicPr>
          <xdr:blipFill>
            <a:blip xmlns:r="http://schemas.openxmlformats.org/officeDocument/2006/relationships" r:embed="rId2"/>
            <a:srcRect/>
            <a:stretch>
              <a:fillRect/>
            </a:stretch>
          </xdr:blipFill>
          <xdr:spPr bwMode="auto">
            <a:xfrm>
              <a:off x="4370721" y="6234393"/>
              <a:ext cx="1533525" cy="100965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theme/theme1.xml><?xml version="1.0" encoding="utf-8"?>
<a:theme xmlns:a="http://schemas.openxmlformats.org/drawingml/2006/main" name="Office Theme">
  <a:themeElements>
    <a:clrScheme name="V42-ClassicBlue">
      <a:dk1>
        <a:sysClr val="windowText" lastClr="000000"/>
      </a:dk1>
      <a:lt1>
        <a:sysClr val="window" lastClr="FFFFFF"/>
      </a:lt1>
      <a:dk2>
        <a:srgbClr val="3A5D9C"/>
      </a:dk2>
      <a:lt2>
        <a:srgbClr val="EEECE2"/>
      </a:lt2>
      <a:accent1>
        <a:srgbClr val="3B4E87"/>
      </a:accent1>
      <a:accent2>
        <a:srgbClr val="C04E4E"/>
      </a:accent2>
      <a:accent3>
        <a:srgbClr val="26AA26"/>
      </a:accent3>
      <a:accent4>
        <a:srgbClr val="7860B4"/>
      </a:accent4>
      <a:accent5>
        <a:srgbClr val="E68422"/>
      </a:accent5>
      <a:accent6>
        <a:srgbClr val="846648"/>
      </a:accent6>
      <a:hlink>
        <a:srgbClr val="4C92AE"/>
      </a:hlink>
      <a:folHlink>
        <a:srgbClr val="969696"/>
      </a:folHlink>
    </a:clrScheme>
    <a:fontScheme name="Times">
      <a:majorFont>
        <a:latin typeface="Times New Roman"/>
        <a:ea typeface=""/>
        <a:cs typeface=""/>
      </a:majorFont>
      <a:minorFont>
        <a:latin typeface="Times New Roman"/>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5.xml"/><Relationship Id="rId1" Type="http://schemas.openxmlformats.org/officeDocument/2006/relationships/printerSettings" Target="../printerSettings/printerSettings15.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X64"/>
  <sheetViews>
    <sheetView showGridLines="0" zoomScaleNormal="100" workbookViewId="0">
      <selection activeCell="O42" sqref="E42:O45"/>
    </sheetView>
  </sheetViews>
  <sheetFormatPr defaultRowHeight="12.75" x14ac:dyDescent="0.2"/>
  <cols>
    <col min="1" max="1" width="4.28515625" customWidth="1"/>
    <col min="2" max="2" width="14" customWidth="1"/>
    <col min="3" max="3" width="4.28515625" customWidth="1"/>
    <col min="4" max="4" width="14" customWidth="1"/>
    <col min="5" max="5" width="4.28515625" customWidth="1"/>
    <col min="6" max="6" width="14" customWidth="1"/>
    <col min="7" max="7" width="4.28515625" customWidth="1"/>
    <col min="8" max="8" width="14" customWidth="1"/>
    <col min="9" max="9" width="4.28515625" customWidth="1"/>
    <col min="10" max="10" width="14" customWidth="1"/>
    <col min="11" max="11" width="4.28515625" customWidth="1"/>
    <col min="12" max="12" width="14" customWidth="1"/>
    <col min="13" max="13" width="4.28515625" customWidth="1"/>
    <col min="14" max="14" width="14" customWidth="1"/>
    <col min="16" max="22" width="3.28515625" customWidth="1"/>
  </cols>
  <sheetData>
    <row r="1" spans="1:24" ht="24.75" customHeight="1" x14ac:dyDescent="0.2">
      <c r="A1" s="29" t="s">
        <v>1</v>
      </c>
      <c r="B1" s="21"/>
      <c r="C1" s="21"/>
      <c r="D1" s="4"/>
      <c r="E1" s="4"/>
      <c r="F1" s="21"/>
      <c r="G1" s="21"/>
      <c r="H1" s="21"/>
      <c r="I1" s="21"/>
      <c r="J1" s="4"/>
      <c r="K1" s="22"/>
      <c r="L1" s="4"/>
      <c r="M1" s="23"/>
      <c r="N1" s="24"/>
    </row>
    <row r="2" spans="1:24" x14ac:dyDescent="0.2">
      <c r="A2" s="4"/>
      <c r="B2" s="4"/>
      <c r="C2" s="4"/>
      <c r="D2" s="4"/>
      <c r="E2" s="4"/>
      <c r="F2" s="4"/>
      <c r="G2" s="4"/>
      <c r="H2" s="4"/>
      <c r="I2" s="4"/>
      <c r="J2" s="4"/>
      <c r="K2" s="4"/>
      <c r="L2" s="4"/>
      <c r="M2" s="4"/>
      <c r="N2" s="4"/>
    </row>
    <row r="3" spans="1:24" x14ac:dyDescent="0.2">
      <c r="A3" s="4"/>
      <c r="B3" s="19"/>
      <c r="C3" s="26" t="s">
        <v>4</v>
      </c>
      <c r="D3" s="25">
        <v>2021</v>
      </c>
      <c r="E3" s="4"/>
      <c r="F3" s="4"/>
      <c r="G3" s="26" t="s">
        <v>68</v>
      </c>
      <c r="H3" s="25">
        <v>7</v>
      </c>
      <c r="I3" s="4"/>
      <c r="J3" s="4"/>
      <c r="K3" s="26" t="s">
        <v>5</v>
      </c>
      <c r="L3" s="25">
        <v>1</v>
      </c>
      <c r="M3" s="27" t="s">
        <v>3</v>
      </c>
      <c r="N3" s="20"/>
      <c r="P3" s="75"/>
      <c r="Q3" s="75"/>
      <c r="R3" s="75"/>
      <c r="S3" s="75"/>
      <c r="T3" s="75"/>
      <c r="U3" s="75"/>
      <c r="V3" s="75"/>
      <c r="W3" s="75"/>
      <c r="X3" s="75"/>
    </row>
    <row r="4" spans="1:24" x14ac:dyDescent="0.2">
      <c r="A4" s="4"/>
      <c r="B4" s="4"/>
      <c r="C4" s="4"/>
      <c r="D4" s="4"/>
      <c r="E4" s="4"/>
      <c r="F4" s="4"/>
      <c r="G4" s="4"/>
      <c r="H4" s="4"/>
      <c r="I4" s="4"/>
      <c r="J4" s="4"/>
      <c r="K4" s="4"/>
      <c r="L4" s="4"/>
      <c r="M4" s="4"/>
      <c r="N4" s="4"/>
      <c r="P4" s="74"/>
      <c r="Q4" s="74"/>
      <c r="R4" s="74"/>
      <c r="S4" s="74"/>
      <c r="T4" s="74"/>
      <c r="U4" s="74"/>
      <c r="V4" s="74"/>
      <c r="W4" s="74"/>
      <c r="X4" s="74"/>
    </row>
    <row r="5" spans="1:24" ht="18.75" x14ac:dyDescent="0.3">
      <c r="A5" s="56" t="s">
        <v>69</v>
      </c>
      <c r="B5" s="55"/>
      <c r="C5" s="55"/>
      <c r="D5" s="55"/>
      <c r="E5" s="55"/>
      <c r="F5" s="55"/>
      <c r="G5" s="55"/>
      <c r="H5" s="55"/>
      <c r="I5" s="55"/>
      <c r="J5" s="55"/>
      <c r="K5" s="55"/>
      <c r="L5" s="55"/>
      <c r="M5" s="55"/>
      <c r="N5" s="55"/>
    </row>
    <row r="6" spans="1:24" s="2" customFormat="1" ht="54" customHeight="1" x14ac:dyDescent="0.85">
      <c r="A6" s="62" t="str">
        <f>UPPER(TEXT(B7,"mmmm yyyy"))</f>
        <v>JULY 2021</v>
      </c>
      <c r="B6" s="62"/>
      <c r="C6" s="62"/>
      <c r="D6" s="62"/>
      <c r="E6" s="62"/>
      <c r="F6" s="62"/>
      <c r="G6" s="62"/>
      <c r="H6" s="62"/>
      <c r="I6" s="62"/>
      <c r="J6" s="62"/>
      <c r="K6" s="62"/>
      <c r="L6" s="62"/>
      <c r="M6" s="62"/>
      <c r="N6" s="62"/>
      <c r="P6" s="5"/>
    </row>
    <row r="7" spans="1:24" hidden="1" x14ac:dyDescent="0.2">
      <c r="A7" s="18" t="s">
        <v>2</v>
      </c>
      <c r="B7" s="17">
        <f>DATE(D3,H3,1)</f>
        <v>44378</v>
      </c>
      <c r="O7" s="2"/>
    </row>
    <row r="8" spans="1:24" s="2" customFormat="1" ht="15.75" x14ac:dyDescent="0.2">
      <c r="A8" s="63">
        <f>A15</f>
        <v>44381</v>
      </c>
      <c r="B8" s="64"/>
      <c r="C8" s="64">
        <f>C15</f>
        <v>44382</v>
      </c>
      <c r="D8" s="64"/>
      <c r="E8" s="64">
        <f>E15</f>
        <v>44383</v>
      </c>
      <c r="F8" s="64"/>
      <c r="G8" s="64">
        <f>G15</f>
        <v>44384</v>
      </c>
      <c r="H8" s="64"/>
      <c r="I8" s="64">
        <f>I15</f>
        <v>44385</v>
      </c>
      <c r="J8" s="64"/>
      <c r="K8" s="64">
        <f>K15</f>
        <v>44386</v>
      </c>
      <c r="L8" s="64"/>
      <c r="M8" s="64">
        <f>M15</f>
        <v>44387</v>
      </c>
      <c r="N8" s="65"/>
      <c r="P8" s="32" t="s">
        <v>6</v>
      </c>
    </row>
    <row r="9" spans="1:24" s="2" customFormat="1" ht="18.75" x14ac:dyDescent="0.2">
      <c r="A9" s="52" t="str">
        <f>IF(WEEKDAY($B$7,1)=startday,$B$7,"")</f>
        <v/>
      </c>
      <c r="B9" s="53" t="str">
        <f>IF(A9="","",IFERROR(INDEX(Events!$A:$A,MATCH(A9,Events!$G:$G,0)),""))</f>
        <v/>
      </c>
      <c r="C9" s="28" t="str">
        <f>IF(A9="",IF(WEEKDAY(B7,1)=MOD(startday,7)+1,$B$7,""),A9+1)</f>
        <v/>
      </c>
      <c r="D9" s="54" t="str">
        <f>IF(C9="","",IFERROR(INDEX(Events!$A:$A,MATCH(C9,Events!$G:$G,0)),""))</f>
        <v/>
      </c>
      <c r="E9" s="28" t="str">
        <f>IF(C9="",IF(WEEKDAY($B$7,1)=MOD(startday+1,7)+1,$B$7,""),C9+1)</f>
        <v/>
      </c>
      <c r="F9" s="54" t="str">
        <f>IF(E9="","",IFERROR(INDEX(Events!$A:$A,MATCH(E9,Events!$G:$G,0)),""))</f>
        <v/>
      </c>
      <c r="G9" s="28" t="str">
        <f>IF(E9="",IF(WEEKDAY($B$7,1)=MOD(startday+2,7)+1,$B$7,""),E9+1)</f>
        <v/>
      </c>
      <c r="H9" s="54" t="str">
        <f>IF(G9="","",IFERROR(INDEX(Events!$A:$A,MATCH(G9,Events!$G:$G,0)),""))</f>
        <v/>
      </c>
      <c r="I9" s="28">
        <f>IF(G9="",IF(WEEKDAY($B$7,1)=MOD(startday+3,7)+1,$B$7,""),G9+1)</f>
        <v>44378</v>
      </c>
      <c r="J9" s="54" t="str">
        <f>IF(I9="","",IFERROR(INDEX(Events!$A:$A,MATCH(I9,Events!$G:$G,0)),""))</f>
        <v/>
      </c>
      <c r="K9" s="28">
        <f>IF(I9="",IF(WEEKDAY($B$7,1)=MOD(startday+4,7)+1,$B$7,""),I9+1)</f>
        <v>44379</v>
      </c>
      <c r="L9" s="54" t="str">
        <f>IF(K9="","",IFERROR(INDEX(Events!$A:$A,MATCH(K9,Events!$G:$G,0)),""))</f>
        <v/>
      </c>
      <c r="M9" s="52">
        <f>IF(K9="",IF(WEEKDAY($B$7,1)=MOD(startday+5,7)+1,$B$7,""),K9+1)</f>
        <v>44380</v>
      </c>
      <c r="N9" s="53" t="str">
        <f>IF(M9="","",IFERROR(INDEX(Events!$A:$A,MATCH(M9,Events!$G:$G,0)),""))</f>
        <v/>
      </c>
      <c r="P9" s="30" t="s">
        <v>8</v>
      </c>
    </row>
    <row r="10" spans="1:24" s="2" customFormat="1" x14ac:dyDescent="0.2">
      <c r="A10" s="66" t="str">
        <f>IF(A9="","",IFERROR(INDEX(Events!$A:$A,MATCH(A9,Events!$H:$H,0)),""))</f>
        <v/>
      </c>
      <c r="B10" s="67"/>
      <c r="C10" s="68" t="str">
        <f>IF(C9="","",IFERROR(INDEX(Events!$A:$A,MATCH(C9,Events!$H:$H,0)),""))</f>
        <v/>
      </c>
      <c r="D10" s="69"/>
      <c r="E10" s="68" t="str">
        <f>IF(E9="","",IFERROR(INDEX(Events!$A:$A,MATCH(E9,Events!$H:$H,0)),""))</f>
        <v/>
      </c>
      <c r="F10" s="69"/>
      <c r="G10" s="68" t="str">
        <f>IF(G9="","",IFERROR(INDEX(Events!$A:$A,MATCH(G9,Events!$H:$H,0)),""))</f>
        <v/>
      </c>
      <c r="H10" s="69"/>
      <c r="I10" s="68" t="str">
        <f>IF(I9="","",IFERROR(INDEX(Events!$A:$A,MATCH(I9,Events!$H:$H,0)),""))</f>
        <v/>
      </c>
      <c r="J10" s="69"/>
      <c r="K10" s="68" t="str">
        <f>IF(K9="","",IFERROR(INDEX(Events!$A:$A,MATCH(K9,Events!$H:$H,0)),""))</f>
        <v/>
      </c>
      <c r="L10" s="69"/>
      <c r="M10" s="66" t="str">
        <f>IF(M9="","",IFERROR(INDEX(Events!$A:$A,MATCH(M9,Events!$H:$H,0)),""))</f>
        <v/>
      </c>
      <c r="N10" s="67"/>
    </row>
    <row r="11" spans="1:24" s="2" customFormat="1" x14ac:dyDescent="0.2">
      <c r="A11" s="66" t="str">
        <f>IF(A9="","",IFERROR(INDEX(Events!$A:$A,MATCH(A9,Events!$I:$I,0)),""))</f>
        <v/>
      </c>
      <c r="B11" s="67"/>
      <c r="C11" s="68" t="str">
        <f>IF(C9="","",IFERROR(INDEX(Events!$A:$A,MATCH(C9,Events!$I:$I,0)),""))</f>
        <v/>
      </c>
      <c r="D11" s="69"/>
      <c r="E11" s="68" t="str">
        <f>IF(E9="","",IFERROR(INDEX(Events!$A:$A,MATCH(E9,Events!$I:$I,0)),""))</f>
        <v/>
      </c>
      <c r="F11" s="69"/>
      <c r="G11" s="68" t="str">
        <f>IF(G9="","",IFERROR(INDEX(Events!$A:$A,MATCH(G9,Events!$I:$I,0)),""))</f>
        <v/>
      </c>
      <c r="H11" s="69"/>
      <c r="I11" s="68" t="str">
        <f>IF(I9="","",IFERROR(INDEX(Events!$A:$A,MATCH(I9,Events!$I:$I,0)),""))</f>
        <v/>
      </c>
      <c r="J11" s="69"/>
      <c r="K11" s="68" t="str">
        <f>IF(K9="","",IFERROR(INDEX(Events!$A:$A,MATCH(K9,Events!$I:$I,0)),""))</f>
        <v/>
      </c>
      <c r="L11" s="69"/>
      <c r="M11" s="66" t="str">
        <f>IF(M9="","",IFERROR(INDEX(Events!$A:$A,MATCH(M9,Events!$I:$I,0)),""))</f>
        <v/>
      </c>
      <c r="N11" s="67"/>
      <c r="P11" s="31" t="s">
        <v>7</v>
      </c>
    </row>
    <row r="12" spans="1:24" s="2" customFormat="1" x14ac:dyDescent="0.2">
      <c r="A12" s="66" t="s">
        <v>0</v>
      </c>
      <c r="B12" s="67"/>
      <c r="C12" s="68" t="s">
        <v>0</v>
      </c>
      <c r="D12" s="69"/>
      <c r="E12" s="68" t="s">
        <v>0</v>
      </c>
      <c r="F12" s="69"/>
      <c r="G12" s="68" t="s">
        <v>0</v>
      </c>
      <c r="H12" s="69"/>
      <c r="I12" s="68" t="s">
        <v>0</v>
      </c>
      <c r="J12" s="69"/>
      <c r="K12" s="68" t="s">
        <v>0</v>
      </c>
      <c r="L12" s="69"/>
      <c r="M12" s="66" t="s">
        <v>0</v>
      </c>
      <c r="N12" s="67"/>
      <c r="P12" s="30" t="s">
        <v>70</v>
      </c>
    </row>
    <row r="13" spans="1:24" s="2" customFormat="1" x14ac:dyDescent="0.2">
      <c r="A13" s="66" t="s">
        <v>0</v>
      </c>
      <c r="B13" s="67"/>
      <c r="C13" s="68" t="s">
        <v>0</v>
      </c>
      <c r="D13" s="69"/>
      <c r="E13" s="68" t="s">
        <v>0</v>
      </c>
      <c r="F13" s="69"/>
      <c r="G13" s="68" t="s">
        <v>0</v>
      </c>
      <c r="H13" s="69"/>
      <c r="I13" s="68" t="s">
        <v>0</v>
      </c>
      <c r="J13" s="69"/>
      <c r="K13" s="68" t="s">
        <v>0</v>
      </c>
      <c r="L13" s="69"/>
      <c r="M13" s="66" t="s">
        <v>0</v>
      </c>
      <c r="N13" s="67"/>
      <c r="P13" s="30" t="s">
        <v>71</v>
      </c>
    </row>
    <row r="14" spans="1:24" s="3" customFormat="1" x14ac:dyDescent="0.2">
      <c r="A14" s="70" t="s">
        <v>0</v>
      </c>
      <c r="B14" s="71"/>
      <c r="C14" s="72" t="s">
        <v>0</v>
      </c>
      <c r="D14" s="73"/>
      <c r="E14" s="72" t="s">
        <v>0</v>
      </c>
      <c r="F14" s="73"/>
      <c r="G14" s="72" t="s">
        <v>0</v>
      </c>
      <c r="H14" s="73"/>
      <c r="I14" s="72" t="s">
        <v>0</v>
      </c>
      <c r="J14" s="73"/>
      <c r="K14" s="72" t="s">
        <v>0</v>
      </c>
      <c r="L14" s="73"/>
      <c r="M14" s="70" t="s">
        <v>0</v>
      </c>
      <c r="N14" s="71"/>
      <c r="O14" s="2"/>
      <c r="P14" s="30" t="s">
        <v>72</v>
      </c>
    </row>
    <row r="15" spans="1:24" s="2" customFormat="1" ht="18.75" x14ac:dyDescent="0.2">
      <c r="A15" s="52">
        <f>IF(M9="","",IF(MONTH(M9+1)&lt;&gt;MONTH(M9),"",M9+1))</f>
        <v>44381</v>
      </c>
      <c r="B15" s="53" t="str">
        <f>IF(A15="","",IFERROR(INDEX(Events!$A:$A,MATCH(A15,Events!$G:$G,0)),""))</f>
        <v>Independence Day</v>
      </c>
      <c r="C15" s="28">
        <f>IF(A15="","",IF(MONTH(A15+1)&lt;&gt;MONTH(A15),"",A15+1))</f>
        <v>44382</v>
      </c>
      <c r="D15" s="54" t="str">
        <f>IF(C15="","",IFERROR(INDEX(Events!$A:$A,MATCH(C15,Events!$G:$G,0)),""))</f>
        <v/>
      </c>
      <c r="E15" s="28">
        <f>IF(C15="","",IF(MONTH(C15+1)&lt;&gt;MONTH(C15),"",C15+1))</f>
        <v>44383</v>
      </c>
      <c r="F15" s="54" t="str">
        <f>IF(E15="","",IFERROR(INDEX(Events!$A:$A,MATCH(E15,Events!$G:$G,0)),""))</f>
        <v/>
      </c>
      <c r="G15" s="28">
        <f>IF(E15="","",IF(MONTH(E15+1)&lt;&gt;MONTH(E15),"",E15+1))</f>
        <v>44384</v>
      </c>
      <c r="H15" s="54" t="str">
        <f>IF(G15="","",IFERROR(INDEX(Events!$A:$A,MATCH(G15,Events!$G:$G,0)),""))</f>
        <v/>
      </c>
      <c r="I15" s="28">
        <f>IF(G15="","",IF(MONTH(G15+1)&lt;&gt;MONTH(G15),"",G15+1))</f>
        <v>44385</v>
      </c>
      <c r="J15" s="54" t="str">
        <f>IF(I15="","",IFERROR(INDEX(Events!$A:$A,MATCH(I15,Events!$G:$G,0)),""))</f>
        <v/>
      </c>
      <c r="K15" s="28">
        <f>IF(I15="","",IF(MONTH(I15+1)&lt;&gt;MONTH(I15),"",I15+1))</f>
        <v>44386</v>
      </c>
      <c r="L15" s="54" t="str">
        <f>IF(K15="","",IFERROR(INDEX(Events!$A:$A,MATCH(K15,Events!$G:$G,0)),""))</f>
        <v/>
      </c>
      <c r="M15" s="52">
        <f>IF(K15="","",IF(MONTH(K15+1)&lt;&gt;MONTH(K15),"",K15+1))</f>
        <v>44387</v>
      </c>
      <c r="N15" s="53" t="str">
        <f>IF(M15="","",IFERROR(INDEX(Events!$A:$A,MATCH(M15,Events!$G:$G,0)),""))</f>
        <v/>
      </c>
    </row>
    <row r="16" spans="1:24" s="2" customFormat="1" x14ac:dyDescent="0.2">
      <c r="A16" s="66" t="str">
        <f>IF(A15="","",IFERROR(INDEX(Events!$A:$A,MATCH(A15,Events!$H:$H,0)),""))</f>
        <v/>
      </c>
      <c r="B16" s="67"/>
      <c r="C16" s="68" t="str">
        <f>IF(C15="","",IFERROR(INDEX(Events!$A:$A,MATCH(C15,Events!$H:$H,0)),""))</f>
        <v/>
      </c>
      <c r="D16" s="69"/>
      <c r="E16" s="68" t="str">
        <f>IF(E15="","",IFERROR(INDEX(Events!$A:$A,MATCH(E15,Events!$H:$H,0)),""))</f>
        <v/>
      </c>
      <c r="F16" s="69"/>
      <c r="G16" s="68" t="str">
        <f>IF(G15="","",IFERROR(INDEX(Events!$A:$A,MATCH(G15,Events!$H:$H,0)),""))</f>
        <v/>
      </c>
      <c r="H16" s="69"/>
      <c r="I16" s="68" t="str">
        <f>IF(I15="","",IFERROR(INDEX(Events!$A:$A,MATCH(I15,Events!$H:$H,0)),""))</f>
        <v/>
      </c>
      <c r="J16" s="69"/>
      <c r="K16" s="68" t="str">
        <f>IF(K15="","",IFERROR(INDEX(Events!$A:$A,MATCH(K15,Events!$H:$H,0)),""))</f>
        <v/>
      </c>
      <c r="L16" s="69"/>
      <c r="M16" s="66" t="str">
        <f>IF(M15="","",IFERROR(INDEX(Events!$A:$A,MATCH(M15,Events!$H:$H,0)),""))</f>
        <v/>
      </c>
      <c r="N16" s="67"/>
      <c r="P16" s="31" t="s">
        <v>63</v>
      </c>
    </row>
    <row r="17" spans="1:16" s="2" customFormat="1" x14ac:dyDescent="0.2">
      <c r="A17" s="66" t="str">
        <f>IF(A15="","",IFERROR(INDEX(Events!$A:$A,MATCH(A15,Events!$I:$I,0)),""))</f>
        <v/>
      </c>
      <c r="B17" s="67"/>
      <c r="C17" s="68" t="str">
        <f>IF(C15="","",IFERROR(INDEX(Events!$A:$A,MATCH(C15,Events!$I:$I,0)),""))</f>
        <v/>
      </c>
      <c r="D17" s="69"/>
      <c r="E17" s="68" t="str">
        <f>IF(E15="","",IFERROR(INDEX(Events!$A:$A,MATCH(E15,Events!$I:$I,0)),""))</f>
        <v/>
      </c>
      <c r="F17" s="69"/>
      <c r="G17" s="68" t="str">
        <f>IF(G15="","",IFERROR(INDEX(Events!$A:$A,MATCH(G15,Events!$I:$I,0)),""))</f>
        <v/>
      </c>
      <c r="H17" s="69"/>
      <c r="I17" s="68" t="str">
        <f>IF(I15="","",IFERROR(INDEX(Events!$A:$A,MATCH(I15,Events!$I:$I,0)),""))</f>
        <v/>
      </c>
      <c r="J17" s="69"/>
      <c r="K17" s="68" t="str">
        <f>IF(K15="","",IFERROR(INDEX(Events!$A:$A,MATCH(K15,Events!$I:$I,0)),""))</f>
        <v/>
      </c>
      <c r="L17" s="69"/>
      <c r="M17" s="66" t="str">
        <f>IF(M15="","",IFERROR(INDEX(Events!$A:$A,MATCH(M15,Events!$I:$I,0)),""))</f>
        <v/>
      </c>
      <c r="N17" s="67"/>
      <c r="P17" s="30" t="s">
        <v>67</v>
      </c>
    </row>
    <row r="18" spans="1:16" s="2" customFormat="1" x14ac:dyDescent="0.2">
      <c r="A18" s="66"/>
      <c r="B18" s="67"/>
      <c r="C18" s="68"/>
      <c r="D18" s="69"/>
      <c r="E18" s="68"/>
      <c r="F18" s="69"/>
      <c r="G18" s="68"/>
      <c r="H18" s="69"/>
      <c r="I18" s="68"/>
      <c r="J18" s="69"/>
      <c r="K18" s="68"/>
      <c r="L18" s="69"/>
      <c r="M18" s="66"/>
      <c r="N18" s="67"/>
      <c r="P18" s="30" t="s">
        <v>64</v>
      </c>
    </row>
    <row r="19" spans="1:16" s="2" customFormat="1" x14ac:dyDescent="0.2">
      <c r="A19" s="66"/>
      <c r="B19" s="67"/>
      <c r="C19" s="68"/>
      <c r="D19" s="69"/>
      <c r="E19" s="68"/>
      <c r="F19" s="69"/>
      <c r="G19" s="68"/>
      <c r="H19" s="69"/>
      <c r="I19" s="68"/>
      <c r="J19" s="69"/>
      <c r="K19" s="68"/>
      <c r="L19" s="69"/>
      <c r="M19" s="66"/>
      <c r="N19" s="67"/>
      <c r="P19" s="30" t="s">
        <v>65</v>
      </c>
    </row>
    <row r="20" spans="1:16" s="3" customFormat="1" x14ac:dyDescent="0.2">
      <c r="A20" s="70"/>
      <c r="B20" s="71"/>
      <c r="C20" s="72"/>
      <c r="D20" s="73"/>
      <c r="E20" s="72"/>
      <c r="F20" s="73"/>
      <c r="G20" s="72"/>
      <c r="H20" s="73"/>
      <c r="I20" s="72"/>
      <c r="J20" s="73"/>
      <c r="K20" s="72"/>
      <c r="L20" s="73"/>
      <c r="M20" s="70"/>
      <c r="N20" s="71"/>
      <c r="O20" s="2"/>
    </row>
    <row r="21" spans="1:16" s="2" customFormat="1" ht="18.75" x14ac:dyDescent="0.2">
      <c r="A21" s="52">
        <f>IF(M15="","",IF(MONTH(M15+1)&lt;&gt;MONTH(M15),"",M15+1))</f>
        <v>44388</v>
      </c>
      <c r="B21" s="53" t="str">
        <f>IF(A21="","",IFERROR(INDEX(Events!$A:$A,MATCH(A21,Events!$G:$G,0)),""))</f>
        <v/>
      </c>
      <c r="C21" s="28">
        <f>IF(A21="","",IF(MONTH(A21+1)&lt;&gt;MONTH(A21),"",A21+1))</f>
        <v>44389</v>
      </c>
      <c r="D21" s="54" t="str">
        <f>IF(C21="","",IFERROR(INDEX(Events!$A:$A,MATCH(C21,Events!$G:$G,0)),""))</f>
        <v/>
      </c>
      <c r="E21" s="28">
        <f>IF(C21="","",IF(MONTH(C21+1)&lt;&gt;MONTH(C21),"",C21+1))</f>
        <v>44390</v>
      </c>
      <c r="F21" s="54" t="str">
        <f>IF(E21="","",IFERROR(INDEX(Events!$A:$A,MATCH(E21,Events!$G:$G,0)),""))</f>
        <v/>
      </c>
      <c r="G21" s="28">
        <f>IF(E21="","",IF(MONTH(E21+1)&lt;&gt;MONTH(E21),"",E21+1))</f>
        <v>44391</v>
      </c>
      <c r="H21" s="54" t="str">
        <f>IF(G21="","",IFERROR(INDEX(Events!$A:$A,MATCH(G21,Events!$G:$G,0)),""))</f>
        <v/>
      </c>
      <c r="I21" s="28">
        <f>IF(G21="","",IF(MONTH(G21+1)&lt;&gt;MONTH(G21),"",G21+1))</f>
        <v>44392</v>
      </c>
      <c r="J21" s="54" t="str">
        <f>IF(I21="","",IFERROR(INDEX(Events!$A:$A,MATCH(I21,Events!$G:$G,0)),""))</f>
        <v/>
      </c>
      <c r="K21" s="28">
        <f>IF(I21="","",IF(MONTH(I21+1)&lt;&gt;MONTH(I21),"",I21+1))</f>
        <v>44393</v>
      </c>
      <c r="L21" s="54" t="str">
        <f>IF(K21="","",IFERROR(INDEX(Events!$A:$A,MATCH(K21,Events!$G:$G,0)),""))</f>
        <v/>
      </c>
      <c r="M21" s="52">
        <f>IF(K21="","",IF(MONTH(K21+1)&lt;&gt;MONTH(K21),"",K21+1))</f>
        <v>44394</v>
      </c>
      <c r="N21" s="53" t="str">
        <f>IF(M21="","",IFERROR(INDEX(Events!$A:$A,MATCH(M21,Events!$G:$G,0)),""))</f>
        <v/>
      </c>
    </row>
    <row r="22" spans="1:16" s="2" customFormat="1" x14ac:dyDescent="0.2">
      <c r="A22" s="66" t="str">
        <f>IF(A21="","",IFERROR(INDEX(Events!$A:$A,MATCH(A21,Events!$H:$H,0)),""))</f>
        <v/>
      </c>
      <c r="B22" s="67"/>
      <c r="C22" s="68" t="str">
        <f>IF(C21="","",IFERROR(INDEX(Events!$A:$A,MATCH(C21,Events!$H:$H,0)),""))</f>
        <v/>
      </c>
      <c r="D22" s="69"/>
      <c r="E22" s="68" t="str">
        <f>IF(E21="","",IFERROR(INDEX(Events!$A:$A,MATCH(E21,Events!$H:$H,0)),""))</f>
        <v/>
      </c>
      <c r="F22" s="69"/>
      <c r="G22" s="68" t="str">
        <f>IF(G21="","",IFERROR(INDEX(Events!$A:$A,MATCH(G21,Events!$H:$H,0)),""))</f>
        <v/>
      </c>
      <c r="H22" s="69"/>
      <c r="I22" s="68" t="str">
        <f>IF(I21="","",IFERROR(INDEX(Events!$A:$A,MATCH(I21,Events!$H:$H,0)),""))</f>
        <v/>
      </c>
      <c r="J22" s="69"/>
      <c r="K22" s="68" t="str">
        <f>IF(K21="","",IFERROR(INDEX(Events!$A:$A,MATCH(K21,Events!$H:$H,0)),""))</f>
        <v/>
      </c>
      <c r="L22" s="69"/>
      <c r="M22" s="66" t="str">
        <f>IF(M21="","",IFERROR(INDEX(Events!$A:$A,MATCH(M21,Events!$H:$H,0)),""))</f>
        <v/>
      </c>
      <c r="N22" s="67"/>
    </row>
    <row r="23" spans="1:16" s="2" customFormat="1" x14ac:dyDescent="0.2">
      <c r="A23" s="66" t="str">
        <f>IF(A21="","",IFERROR(INDEX(Events!$A:$A,MATCH(A21,Events!$I:$I,0)),""))</f>
        <v/>
      </c>
      <c r="B23" s="67"/>
      <c r="C23" s="68" t="str">
        <f>IF(C21="","",IFERROR(INDEX(Events!$A:$A,MATCH(C21,Events!$I:$I,0)),""))</f>
        <v/>
      </c>
      <c r="D23" s="69"/>
      <c r="E23" s="68" t="str">
        <f>IF(E21="","",IFERROR(INDEX(Events!$A:$A,MATCH(E21,Events!$I:$I,0)),""))</f>
        <v/>
      </c>
      <c r="F23" s="69"/>
      <c r="G23" s="68" t="str">
        <f>IF(G21="","",IFERROR(INDEX(Events!$A:$A,MATCH(G21,Events!$I:$I,0)),""))</f>
        <v/>
      </c>
      <c r="H23" s="69"/>
      <c r="I23" s="68" t="str">
        <f>IF(I21="","",IFERROR(INDEX(Events!$A:$A,MATCH(I21,Events!$I:$I,0)),""))</f>
        <v/>
      </c>
      <c r="J23" s="69"/>
      <c r="K23" s="68" t="str">
        <f>IF(K21="","",IFERROR(INDEX(Events!$A:$A,MATCH(K21,Events!$I:$I,0)),""))</f>
        <v/>
      </c>
      <c r="L23" s="69"/>
      <c r="M23" s="66" t="str">
        <f>IF(M21="","",IFERROR(INDEX(Events!$A:$A,MATCH(M21,Events!$I:$I,0)),""))</f>
        <v/>
      </c>
      <c r="N23" s="67"/>
    </row>
    <row r="24" spans="1:16" s="2" customFormat="1" x14ac:dyDescent="0.2">
      <c r="A24" s="66"/>
      <c r="B24" s="67"/>
      <c r="C24" s="68"/>
      <c r="D24" s="69"/>
      <c r="E24" s="68"/>
      <c r="F24" s="69"/>
      <c r="G24" s="68"/>
      <c r="H24" s="69"/>
      <c r="I24" s="68"/>
      <c r="J24" s="69"/>
      <c r="K24" s="68"/>
      <c r="L24" s="69"/>
      <c r="M24" s="66"/>
      <c r="N24" s="67"/>
    </row>
    <row r="25" spans="1:16" s="2" customFormat="1" x14ac:dyDescent="0.2">
      <c r="A25" s="66"/>
      <c r="B25" s="67"/>
      <c r="C25" s="68"/>
      <c r="D25" s="69"/>
      <c r="E25" s="68"/>
      <c r="F25" s="69"/>
      <c r="G25" s="68"/>
      <c r="H25" s="69"/>
      <c r="I25" s="68"/>
      <c r="J25" s="69"/>
      <c r="K25" s="68"/>
      <c r="L25" s="69"/>
      <c r="M25" s="66"/>
      <c r="N25" s="67"/>
    </row>
    <row r="26" spans="1:16" s="3" customFormat="1" x14ac:dyDescent="0.2">
      <c r="A26" s="70"/>
      <c r="B26" s="71"/>
      <c r="C26" s="72"/>
      <c r="D26" s="73"/>
      <c r="E26" s="72"/>
      <c r="F26" s="73"/>
      <c r="G26" s="72"/>
      <c r="H26" s="73"/>
      <c r="I26" s="72"/>
      <c r="J26" s="73"/>
      <c r="K26" s="72"/>
      <c r="L26" s="73"/>
      <c r="M26" s="70"/>
      <c r="N26" s="71"/>
      <c r="O26" s="2"/>
    </row>
    <row r="27" spans="1:16" s="2" customFormat="1" ht="18.75" x14ac:dyDescent="0.2">
      <c r="A27" s="52">
        <f>IF(M21="","",IF(MONTH(M21+1)&lt;&gt;MONTH(M21),"",M21+1))</f>
        <v>44395</v>
      </c>
      <c r="B27" s="53" t="str">
        <f>IF(A27="","",IFERROR(INDEX(Events!$A:$A,MATCH(A27,Events!$G:$G,0)),""))</f>
        <v/>
      </c>
      <c r="C27" s="28">
        <f>IF(A27="","",IF(MONTH(A27+1)&lt;&gt;MONTH(A27),"",A27+1))</f>
        <v>44396</v>
      </c>
      <c r="D27" s="54" t="str">
        <f>IF(C27="","",IFERROR(INDEX(Events!$A:$A,MATCH(C27,Events!$G:$G,0)),""))</f>
        <v/>
      </c>
      <c r="E27" s="28">
        <f>IF(C27="","",IF(MONTH(C27+1)&lt;&gt;MONTH(C27),"",C27+1))</f>
        <v>44397</v>
      </c>
      <c r="F27" s="54" t="str">
        <f>IF(E27="","",IFERROR(INDEX(Events!$A:$A,MATCH(E27,Events!$G:$G,0)),""))</f>
        <v/>
      </c>
      <c r="G27" s="28">
        <f>IF(E27="","",IF(MONTH(E27+1)&lt;&gt;MONTH(E27),"",E27+1))</f>
        <v>44398</v>
      </c>
      <c r="H27" s="54" t="str">
        <f>IF(G27="","",IFERROR(INDEX(Events!$A:$A,MATCH(G27,Events!$G:$G,0)),""))</f>
        <v/>
      </c>
      <c r="I27" s="28">
        <f>IF(G27="","",IF(MONTH(G27+1)&lt;&gt;MONTH(G27),"",G27+1))</f>
        <v>44399</v>
      </c>
      <c r="J27" s="54" t="str">
        <f>IF(I27="","",IFERROR(INDEX(Events!$A:$A,MATCH(I27,Events!$G:$G,0)),""))</f>
        <v/>
      </c>
      <c r="K27" s="28">
        <f>IF(I27="","",IF(MONTH(I27+1)&lt;&gt;MONTH(I27),"",I27+1))</f>
        <v>44400</v>
      </c>
      <c r="L27" s="54" t="str">
        <f>IF(K27="","",IFERROR(INDEX(Events!$A:$A,MATCH(K27,Events!$G:$G,0)),""))</f>
        <v/>
      </c>
      <c r="M27" s="52">
        <f>IF(K27="","",IF(MONTH(K27+1)&lt;&gt;MONTH(K27),"",K27+1))</f>
        <v>44401</v>
      </c>
      <c r="N27" s="53" t="str">
        <f>IF(M27="","",IFERROR(INDEX(Events!$A:$A,MATCH(M27,Events!$G:$G,0)),""))</f>
        <v/>
      </c>
    </row>
    <row r="28" spans="1:16" s="2" customFormat="1" x14ac:dyDescent="0.2">
      <c r="A28" s="66" t="str">
        <f>IF(A27="","",IFERROR(INDEX(Events!$A:$A,MATCH(A27,Events!$H:$H,0)),""))</f>
        <v/>
      </c>
      <c r="B28" s="67"/>
      <c r="C28" s="68" t="str">
        <f>IF(C27="","",IFERROR(INDEX(Events!$A:$A,MATCH(C27,Events!$H:$H,0)),""))</f>
        <v/>
      </c>
      <c r="D28" s="69"/>
      <c r="E28" s="68" t="str">
        <f>IF(E27="","",IFERROR(INDEX(Events!$A:$A,MATCH(E27,Events!$H:$H,0)),""))</f>
        <v/>
      </c>
      <c r="F28" s="69"/>
      <c r="G28" s="68" t="str">
        <f>IF(G27="","",IFERROR(INDEX(Events!$A:$A,MATCH(G27,Events!$H:$H,0)),""))</f>
        <v/>
      </c>
      <c r="H28" s="69"/>
      <c r="I28" s="68" t="str">
        <f>IF(I27="","",IFERROR(INDEX(Events!$A:$A,MATCH(I27,Events!$H:$H,0)),""))</f>
        <v/>
      </c>
      <c r="J28" s="69"/>
      <c r="K28" s="68" t="str">
        <f>IF(K27="","",IFERROR(INDEX(Events!$A:$A,MATCH(K27,Events!$H:$H,0)),""))</f>
        <v/>
      </c>
      <c r="L28" s="69"/>
      <c r="M28" s="66" t="str">
        <f>IF(M27="","",IFERROR(INDEX(Events!$A:$A,MATCH(M27,Events!$H:$H,0)),""))</f>
        <v/>
      </c>
      <c r="N28" s="67"/>
    </row>
    <row r="29" spans="1:16" s="2" customFormat="1" x14ac:dyDescent="0.2">
      <c r="A29" s="66" t="str">
        <f>IF(A27="","",IFERROR(INDEX(Events!$A:$A,MATCH(A27,Events!$I:$I,0)),""))</f>
        <v/>
      </c>
      <c r="B29" s="67"/>
      <c r="C29" s="68" t="str">
        <f>IF(C27="","",IFERROR(INDEX(Events!$A:$A,MATCH(C27,Events!$I:$I,0)),""))</f>
        <v/>
      </c>
      <c r="D29" s="69"/>
      <c r="E29" s="68" t="str">
        <f>IF(E27="","",IFERROR(INDEX(Events!$A:$A,MATCH(E27,Events!$I:$I,0)),""))</f>
        <v/>
      </c>
      <c r="F29" s="69"/>
      <c r="G29" s="68" t="str">
        <f>IF(G27="","",IFERROR(INDEX(Events!$A:$A,MATCH(G27,Events!$I:$I,0)),""))</f>
        <v/>
      </c>
      <c r="H29" s="69"/>
      <c r="I29" s="68" t="str">
        <f>IF(I27="","",IFERROR(INDEX(Events!$A:$A,MATCH(I27,Events!$I:$I,0)),""))</f>
        <v/>
      </c>
      <c r="J29" s="69"/>
      <c r="K29" s="68" t="str">
        <f>IF(K27="","",IFERROR(INDEX(Events!$A:$A,MATCH(K27,Events!$I:$I,0)),""))</f>
        <v/>
      </c>
      <c r="L29" s="69"/>
      <c r="M29" s="66" t="str">
        <f>IF(M27="","",IFERROR(INDEX(Events!$A:$A,MATCH(M27,Events!$I:$I,0)),""))</f>
        <v/>
      </c>
      <c r="N29" s="67"/>
    </row>
    <row r="30" spans="1:16" s="2" customFormat="1" x14ac:dyDescent="0.2">
      <c r="A30" s="66"/>
      <c r="B30" s="67"/>
      <c r="C30" s="68"/>
      <c r="D30" s="69"/>
      <c r="E30" s="68"/>
      <c r="F30" s="69"/>
      <c r="G30" s="68"/>
      <c r="H30" s="69"/>
      <c r="I30" s="68"/>
      <c r="J30" s="69"/>
      <c r="K30" s="68"/>
      <c r="L30" s="69"/>
      <c r="M30" s="66"/>
      <c r="N30" s="67"/>
    </row>
    <row r="31" spans="1:16" s="2" customFormat="1" x14ac:dyDescent="0.2">
      <c r="A31" s="66"/>
      <c r="B31" s="67"/>
      <c r="C31" s="68"/>
      <c r="D31" s="69"/>
      <c r="E31" s="68"/>
      <c r="F31" s="69"/>
      <c r="G31" s="68"/>
      <c r="H31" s="69"/>
      <c r="I31" s="68"/>
      <c r="J31" s="69"/>
      <c r="K31" s="68"/>
      <c r="L31" s="69"/>
      <c r="M31" s="66"/>
      <c r="N31" s="67"/>
    </row>
    <row r="32" spans="1:16" s="3" customFormat="1" x14ac:dyDescent="0.2">
      <c r="A32" s="70"/>
      <c r="B32" s="71"/>
      <c r="C32" s="72"/>
      <c r="D32" s="73"/>
      <c r="E32" s="72"/>
      <c r="F32" s="73"/>
      <c r="G32" s="72"/>
      <c r="H32" s="73"/>
      <c r="I32" s="72"/>
      <c r="J32" s="73"/>
      <c r="K32" s="72"/>
      <c r="L32" s="73"/>
      <c r="M32" s="70"/>
      <c r="N32" s="71"/>
      <c r="O32" s="2"/>
    </row>
    <row r="33" spans="1:22" s="2" customFormat="1" ht="18.75" x14ac:dyDescent="0.2">
      <c r="A33" s="52">
        <f>IF(M27="","",IF(MONTH(M27+1)&lt;&gt;MONTH(M27),"",M27+1))</f>
        <v>44402</v>
      </c>
      <c r="B33" s="53" t="str">
        <f>IF(A33="","",IFERROR(INDEX(Events!$A:$A,MATCH(A33,Events!$G:$G,0)),""))</f>
        <v>Parents' Day</v>
      </c>
      <c r="C33" s="28">
        <f>IF(A33="","",IF(MONTH(A33+1)&lt;&gt;MONTH(A33),"",A33+1))</f>
        <v>44403</v>
      </c>
      <c r="D33" s="54" t="str">
        <f>IF(C33="","",IFERROR(INDEX(Events!$A:$A,MATCH(C33,Events!$G:$G,0)),""))</f>
        <v/>
      </c>
      <c r="E33" s="28">
        <f>IF(C33="","",IF(MONTH(C33+1)&lt;&gt;MONTH(C33),"",C33+1))</f>
        <v>44404</v>
      </c>
      <c r="F33" s="54" t="str">
        <f>IF(E33="","",IFERROR(INDEX(Events!$A:$A,MATCH(E33,Events!$G:$G,0)),""))</f>
        <v/>
      </c>
      <c r="G33" s="28">
        <f>IF(E33="","",IF(MONTH(E33+1)&lt;&gt;MONTH(E33),"",E33+1))</f>
        <v>44405</v>
      </c>
      <c r="H33" s="54" t="str">
        <f>IF(G33="","",IFERROR(INDEX(Events!$A:$A,MATCH(G33,Events!$G:$G,0)),""))</f>
        <v/>
      </c>
      <c r="I33" s="28">
        <f>IF(G33="","",IF(MONTH(G33+1)&lt;&gt;MONTH(G33),"",G33+1))</f>
        <v>44406</v>
      </c>
      <c r="J33" s="54" t="str">
        <f>IF(I33="","",IFERROR(INDEX(Events!$A:$A,MATCH(I33,Events!$G:$G,0)),""))</f>
        <v/>
      </c>
      <c r="K33" s="28">
        <f>IF(I33="","",IF(MONTH(I33+1)&lt;&gt;MONTH(I33),"",I33+1))</f>
        <v>44407</v>
      </c>
      <c r="L33" s="54" t="str">
        <f>IF(K33="","",IFERROR(INDEX(Events!$A:$A,MATCH(K33,Events!$G:$G,0)),""))</f>
        <v/>
      </c>
      <c r="M33" s="52">
        <f>IF(K33="","",IF(MONTH(K33+1)&lt;&gt;MONTH(K33),"",K33+1))</f>
        <v>44408</v>
      </c>
      <c r="N33" s="53" t="str">
        <f>IF(M33="","",IFERROR(INDEX(Events!$A:$A,MATCH(M33,Events!$G:$G,0)),""))</f>
        <v/>
      </c>
    </row>
    <row r="34" spans="1:22" s="2" customFormat="1" x14ac:dyDescent="0.2">
      <c r="A34" s="66" t="str">
        <f>IF(A33="","",IFERROR(INDEX(Events!$A:$A,MATCH(A33,Events!$H:$H,0)),""))</f>
        <v/>
      </c>
      <c r="B34" s="67"/>
      <c r="C34" s="68" t="str">
        <f>IF(C33="","",IFERROR(INDEX(Events!$A:$A,MATCH(C33,Events!$H:$H,0)),""))</f>
        <v/>
      </c>
      <c r="D34" s="69"/>
      <c r="E34" s="68" t="str">
        <f>IF(E33="","",IFERROR(INDEX(Events!$A:$A,MATCH(E33,Events!$H:$H,0)),""))</f>
        <v/>
      </c>
      <c r="F34" s="69"/>
      <c r="G34" s="68" t="str">
        <f>IF(G33="","",IFERROR(INDEX(Events!$A:$A,MATCH(G33,Events!$H:$H,0)),""))</f>
        <v/>
      </c>
      <c r="H34" s="69"/>
      <c r="I34" s="68" t="str">
        <f>IF(I33="","",IFERROR(INDEX(Events!$A:$A,MATCH(I33,Events!$H:$H,0)),""))</f>
        <v/>
      </c>
      <c r="J34" s="69"/>
      <c r="K34" s="68" t="str">
        <f>IF(K33="","",IFERROR(INDEX(Events!$A:$A,MATCH(K33,Events!$H:$H,0)),""))</f>
        <v/>
      </c>
      <c r="L34" s="69"/>
      <c r="M34" s="66" t="str">
        <f>IF(M33="","",IFERROR(INDEX(Events!$A:$A,MATCH(M33,Events!$H:$H,0)),""))</f>
        <v/>
      </c>
      <c r="N34" s="67"/>
    </row>
    <row r="35" spans="1:22" s="2" customFormat="1" x14ac:dyDescent="0.2">
      <c r="A35" s="66" t="str">
        <f>IF(A33="","",IFERROR(INDEX(Events!$A:$A,MATCH(A33,Events!$I:$I,0)),""))</f>
        <v/>
      </c>
      <c r="B35" s="67"/>
      <c r="C35" s="68" t="str">
        <f>IF(C33="","",IFERROR(INDEX(Events!$A:$A,MATCH(C33,Events!$I:$I,0)),""))</f>
        <v/>
      </c>
      <c r="D35" s="69"/>
      <c r="E35" s="68" t="str">
        <f>IF(E33="","",IFERROR(INDEX(Events!$A:$A,MATCH(E33,Events!$I:$I,0)),""))</f>
        <v/>
      </c>
      <c r="F35" s="69"/>
      <c r="G35" s="68" t="str">
        <f>IF(G33="","",IFERROR(INDEX(Events!$A:$A,MATCH(G33,Events!$I:$I,0)),""))</f>
        <v/>
      </c>
      <c r="H35" s="69"/>
      <c r="I35" s="68" t="str">
        <f>IF(I33="","",IFERROR(INDEX(Events!$A:$A,MATCH(I33,Events!$I:$I,0)),""))</f>
        <v/>
      </c>
      <c r="J35" s="69"/>
      <c r="K35" s="68" t="str">
        <f>IF(K33="","",IFERROR(INDEX(Events!$A:$A,MATCH(K33,Events!$I:$I,0)),""))</f>
        <v/>
      </c>
      <c r="L35" s="69"/>
      <c r="M35" s="66" t="str">
        <f>IF(M33="","",IFERROR(INDEX(Events!$A:$A,MATCH(M33,Events!$I:$I,0)),""))</f>
        <v/>
      </c>
      <c r="N35" s="67"/>
    </row>
    <row r="36" spans="1:22" s="2" customFormat="1" x14ac:dyDescent="0.2">
      <c r="A36" s="66"/>
      <c r="B36" s="67"/>
      <c r="C36" s="68"/>
      <c r="D36" s="69"/>
      <c r="E36" s="68"/>
      <c r="F36" s="69"/>
      <c r="G36" s="68"/>
      <c r="H36" s="69"/>
      <c r="I36" s="68"/>
      <c r="J36" s="69"/>
      <c r="K36" s="68"/>
      <c r="L36" s="69"/>
      <c r="M36" s="66"/>
      <c r="N36" s="67"/>
    </row>
    <row r="37" spans="1:22" s="2" customFormat="1" x14ac:dyDescent="0.2">
      <c r="A37" s="66"/>
      <c r="B37" s="67"/>
      <c r="C37" s="68"/>
      <c r="D37" s="69"/>
      <c r="E37" s="68"/>
      <c r="F37" s="69"/>
      <c r="G37" s="68"/>
      <c r="H37" s="69"/>
      <c r="I37" s="68"/>
      <c r="J37" s="69"/>
      <c r="K37" s="68"/>
      <c r="L37" s="69"/>
      <c r="M37" s="66"/>
      <c r="N37" s="67"/>
    </row>
    <row r="38" spans="1:22" s="3" customFormat="1" x14ac:dyDescent="0.2">
      <c r="A38" s="70"/>
      <c r="B38" s="71"/>
      <c r="C38" s="72"/>
      <c r="D38" s="73"/>
      <c r="E38" s="72"/>
      <c r="F38" s="73"/>
      <c r="G38" s="72"/>
      <c r="H38" s="73"/>
      <c r="I38" s="72"/>
      <c r="J38" s="73"/>
      <c r="K38" s="72"/>
      <c r="L38" s="73"/>
      <c r="M38" s="70"/>
      <c r="N38" s="71"/>
      <c r="O38" s="2"/>
    </row>
    <row r="39" spans="1:22" ht="18.75" x14ac:dyDescent="0.2">
      <c r="A39" s="52" t="str">
        <f>IF(M33="","",IF(MONTH(M33+1)&lt;&gt;MONTH(M33),"",M33+1))</f>
        <v/>
      </c>
      <c r="B39" s="53" t="str">
        <f>IF(A39="","",IFERROR(INDEX(Events!$A:$A,MATCH(A39,Events!$G:$G,0)),""))</f>
        <v/>
      </c>
      <c r="C39" s="28" t="str">
        <f>IF(A39="","",IF(MONTH(A39+1)&lt;&gt;MONTH(A39),"",A39+1))</f>
        <v/>
      </c>
      <c r="D39" s="54" t="str">
        <f>IF(C39="","",IFERROR(INDEX(Events!$A:$A,MATCH(C39,Events!$G:$G,0)),""))</f>
        <v/>
      </c>
      <c r="E39" s="6"/>
      <c r="F39" s="7"/>
      <c r="G39" s="7"/>
      <c r="H39" s="7"/>
      <c r="I39" s="7"/>
      <c r="J39" s="8"/>
      <c r="K39" s="9"/>
      <c r="L39" s="10"/>
      <c r="M39" s="7"/>
      <c r="N39" s="8"/>
      <c r="O39" s="2"/>
    </row>
    <row r="40" spans="1:22" x14ac:dyDescent="0.2">
      <c r="A40" s="66" t="str">
        <f>IF(A39="","",IFERROR(INDEX(Events!$A:$A,MATCH(A39,Events!$H:$H,0)),""))</f>
        <v/>
      </c>
      <c r="B40" s="67"/>
      <c r="C40" s="68" t="str">
        <f>IF(C39="","",IFERROR(INDEX(Events!$A:$A,MATCH(C39,Events!$H:$H,0)),""))</f>
        <v/>
      </c>
      <c r="D40" s="69"/>
      <c r="E40" s="11"/>
      <c r="F40" s="12"/>
      <c r="G40" s="12"/>
      <c r="H40" s="12"/>
      <c r="I40" s="12"/>
      <c r="J40" s="13"/>
      <c r="K40" s="11"/>
      <c r="L40" s="12"/>
      <c r="M40" s="12"/>
      <c r="N40" s="13"/>
      <c r="O40" s="2"/>
    </row>
    <row r="41" spans="1:22" x14ac:dyDescent="0.2">
      <c r="A41" s="66" t="str">
        <f>IF(A39="","",IFERROR(INDEX(Events!$A:$A,MATCH(A39,Events!$I:$I,0)),""))</f>
        <v/>
      </c>
      <c r="B41" s="67"/>
      <c r="C41" s="68" t="str">
        <f>IF(C39="","",IFERROR(INDEX(Events!$A:$A,MATCH(C39,Events!$I:$I,0)),""))</f>
        <v/>
      </c>
      <c r="D41" s="69"/>
      <c r="E41" s="11"/>
      <c r="F41" s="12"/>
      <c r="G41" s="12"/>
      <c r="H41" s="12"/>
      <c r="I41" s="12"/>
      <c r="J41" s="13"/>
      <c r="K41" s="11"/>
      <c r="L41" s="12"/>
      <c r="M41" s="12"/>
      <c r="N41" s="13"/>
      <c r="O41" s="2"/>
    </row>
    <row r="42" spans="1:22" x14ac:dyDescent="0.2">
      <c r="A42" s="66"/>
      <c r="B42" s="67"/>
      <c r="C42" s="68"/>
      <c r="D42" s="69"/>
      <c r="E42" s="11"/>
      <c r="F42" s="12"/>
      <c r="G42" s="12"/>
      <c r="H42" s="12"/>
      <c r="I42" s="12"/>
      <c r="J42" s="13"/>
      <c r="K42" s="11"/>
      <c r="L42" s="12"/>
      <c r="M42" s="12"/>
      <c r="N42" s="13"/>
      <c r="O42" s="2"/>
    </row>
    <row r="43" spans="1:22" x14ac:dyDescent="0.2">
      <c r="A43" s="66"/>
      <c r="B43" s="67"/>
      <c r="C43" s="68"/>
      <c r="D43" s="69"/>
      <c r="E43" s="11"/>
      <c r="F43" s="12"/>
      <c r="G43" s="12"/>
      <c r="H43" s="12"/>
      <c r="I43" s="12"/>
      <c r="J43" s="13"/>
      <c r="K43" s="82"/>
      <c r="L43" s="83"/>
      <c r="M43" s="83"/>
      <c r="N43" s="84"/>
      <c r="O43" s="2"/>
    </row>
    <row r="44" spans="1:22" x14ac:dyDescent="0.2">
      <c r="A44" s="70"/>
      <c r="B44" s="71"/>
      <c r="C44" s="72"/>
      <c r="D44" s="73"/>
      <c r="E44" s="14"/>
      <c r="F44" s="15"/>
      <c r="G44" s="15"/>
      <c r="H44" s="15"/>
      <c r="I44" s="15"/>
      <c r="J44" s="16"/>
      <c r="K44" s="79"/>
      <c r="L44" s="80"/>
      <c r="M44" s="80"/>
      <c r="N44" s="81"/>
      <c r="O44" s="2"/>
    </row>
    <row r="45" spans="1:22" x14ac:dyDescent="0.2">
      <c r="E45" s="77"/>
      <c r="F45" s="78"/>
      <c r="G45" s="78"/>
      <c r="H45" s="78"/>
      <c r="I45" s="78"/>
      <c r="J45" s="78"/>
      <c r="O45" s="2"/>
    </row>
    <row r="47" spans="1:22" s="18" customFormat="1" ht="11.25" x14ac:dyDescent="0.2">
      <c r="P47" s="76">
        <f>DATE(YEAR(B7-15),MONTH(B7-15),1)</f>
        <v>44348</v>
      </c>
      <c r="Q47" s="76"/>
      <c r="R47" s="76"/>
      <c r="S47" s="76"/>
      <c r="T47" s="76"/>
      <c r="U47" s="76"/>
      <c r="V47" s="76"/>
    </row>
    <row r="48" spans="1:22" s="18" customFormat="1" ht="9.75" customHeight="1" x14ac:dyDescent="0.2">
      <c r="P48" s="58" t="str">
        <f>CHOOSE(1+MOD(startday+1-2,7),"Su","M","Tu","W","Th","F","Sa")</f>
        <v>Su</v>
      </c>
      <c r="Q48" s="58" t="str">
        <f>CHOOSE(1+MOD(startday+2-2,7),"Su","M","Tu","W","Th","F","Sa")</f>
        <v>M</v>
      </c>
      <c r="R48" s="58" t="str">
        <f>CHOOSE(1+MOD(startday+3-2,7),"Su","M","Tu","W","Th","F","Sa")</f>
        <v>Tu</v>
      </c>
      <c r="S48" s="58" t="str">
        <f>CHOOSE(1+MOD(startday+4-2,7),"Su","M","Tu","W","Th","F","Sa")</f>
        <v>W</v>
      </c>
      <c r="T48" s="58" t="str">
        <f>CHOOSE(1+MOD(startday+5-2,7),"Su","M","Tu","W","Th","F","Sa")</f>
        <v>Th</v>
      </c>
      <c r="U48" s="58" t="str">
        <f>CHOOSE(1+MOD(startday+6-2,7),"Su","M","Tu","W","Th","F","Sa")</f>
        <v>F</v>
      </c>
      <c r="V48" s="58" t="str">
        <f>CHOOSE(1+MOD(startday+7-2,7),"Su","M","Tu","W","Th","F","Sa")</f>
        <v>Sa</v>
      </c>
    </row>
    <row r="49" spans="16:22" s="18" customFormat="1" ht="9.75" customHeight="1" x14ac:dyDescent="0.2">
      <c r="P49" s="57" t="str">
        <f>IF(WEEKDAY(P47,1)=startday,P47,"")</f>
        <v/>
      </c>
      <c r="Q49" s="57" t="str">
        <f>IF(P49="",IF(WEEKDAY(P47,1)=MOD(startday,7)+1,P47,""),P49+1)</f>
        <v/>
      </c>
      <c r="R49" s="57">
        <f>IF(Q49="",IF(WEEKDAY(P47,1)=MOD(startday+1,7)+1,P47,""),Q49+1)</f>
        <v>44348</v>
      </c>
      <c r="S49" s="57">
        <f>IF(R49="",IF(WEEKDAY(P47,1)=MOD(startday+2,7)+1,P47,""),R49+1)</f>
        <v>44349</v>
      </c>
      <c r="T49" s="57">
        <f>IF(S49="",IF(WEEKDAY(P47,1)=MOD(startday+3,7)+1,P47,""),S49+1)</f>
        <v>44350</v>
      </c>
      <c r="U49" s="57">
        <f>IF(T49="",IF(WEEKDAY(P47,1)=MOD(startday+4,7)+1,P47,""),T49+1)</f>
        <v>44351</v>
      </c>
      <c r="V49" s="57">
        <f>IF(U49="",IF(WEEKDAY(P47,1)=MOD(startday+5,7)+1,P47,""),U49+1)</f>
        <v>44352</v>
      </c>
    </row>
    <row r="50" spans="16:22" s="18" customFormat="1" ht="9.75" customHeight="1" x14ac:dyDescent="0.2">
      <c r="P50" s="57">
        <f>IF(V49="","",IF(MONTH(V49+1)&lt;&gt;MONTH(V49),"",V49+1))</f>
        <v>44353</v>
      </c>
      <c r="Q50" s="57">
        <f>IF(P50="","",IF(MONTH(P50+1)&lt;&gt;MONTH(P50),"",P50+1))</f>
        <v>44354</v>
      </c>
      <c r="R50" s="57">
        <f t="shared" ref="R50:V50" si="0">IF(Q50="","",IF(MONTH(Q50+1)&lt;&gt;MONTH(Q50),"",Q50+1))</f>
        <v>44355</v>
      </c>
      <c r="S50" s="57">
        <f>IF(R50="","",IF(MONTH(R50+1)&lt;&gt;MONTH(R50),"",R50+1))</f>
        <v>44356</v>
      </c>
      <c r="T50" s="57">
        <f t="shared" si="0"/>
        <v>44357</v>
      </c>
      <c r="U50" s="57">
        <f t="shared" si="0"/>
        <v>44358</v>
      </c>
      <c r="V50" s="57">
        <f t="shared" si="0"/>
        <v>44359</v>
      </c>
    </row>
    <row r="51" spans="16:22" s="18" customFormat="1" ht="9.75" customHeight="1" x14ac:dyDescent="0.2">
      <c r="P51" s="57">
        <f t="shared" ref="P51:P54" si="1">IF(V50="","",IF(MONTH(V50+1)&lt;&gt;MONTH(V50),"",V50+1))</f>
        <v>44360</v>
      </c>
      <c r="Q51" s="57">
        <f t="shared" ref="Q51:V54" si="2">IF(P51="","",IF(MONTH(P51+1)&lt;&gt;MONTH(P51),"",P51+1))</f>
        <v>44361</v>
      </c>
      <c r="R51" s="57">
        <f t="shared" si="2"/>
        <v>44362</v>
      </c>
      <c r="S51" s="57">
        <f t="shared" si="2"/>
        <v>44363</v>
      </c>
      <c r="T51" s="57">
        <f t="shared" si="2"/>
        <v>44364</v>
      </c>
      <c r="U51" s="57">
        <f t="shared" si="2"/>
        <v>44365</v>
      </c>
      <c r="V51" s="57">
        <f t="shared" si="2"/>
        <v>44366</v>
      </c>
    </row>
    <row r="52" spans="16:22" s="18" customFormat="1" ht="9.75" customHeight="1" x14ac:dyDescent="0.2">
      <c r="P52" s="57">
        <f t="shared" si="1"/>
        <v>44367</v>
      </c>
      <c r="Q52" s="57">
        <f t="shared" si="2"/>
        <v>44368</v>
      </c>
      <c r="R52" s="57">
        <f t="shared" si="2"/>
        <v>44369</v>
      </c>
      <c r="S52" s="57">
        <f t="shared" si="2"/>
        <v>44370</v>
      </c>
      <c r="T52" s="57">
        <f t="shared" si="2"/>
        <v>44371</v>
      </c>
      <c r="U52" s="57">
        <f t="shared" si="2"/>
        <v>44372</v>
      </c>
      <c r="V52" s="57">
        <f t="shared" si="2"/>
        <v>44373</v>
      </c>
    </row>
    <row r="53" spans="16:22" s="18" customFormat="1" ht="9.75" customHeight="1" x14ac:dyDescent="0.2">
      <c r="P53" s="57">
        <f t="shared" si="1"/>
        <v>44374</v>
      </c>
      <c r="Q53" s="57">
        <f t="shared" si="2"/>
        <v>44375</v>
      </c>
      <c r="R53" s="57">
        <f t="shared" si="2"/>
        <v>44376</v>
      </c>
      <c r="S53" s="57">
        <f t="shared" si="2"/>
        <v>44377</v>
      </c>
      <c r="T53" s="57" t="str">
        <f t="shared" si="2"/>
        <v/>
      </c>
      <c r="U53" s="57" t="str">
        <f t="shared" si="2"/>
        <v/>
      </c>
      <c r="V53" s="57" t="str">
        <f t="shared" si="2"/>
        <v/>
      </c>
    </row>
    <row r="54" spans="16:22" s="18" customFormat="1" ht="9.75" customHeight="1" x14ac:dyDescent="0.2">
      <c r="P54" s="57" t="str">
        <f t="shared" si="1"/>
        <v/>
      </c>
      <c r="Q54" s="57" t="str">
        <f t="shared" si="2"/>
        <v/>
      </c>
      <c r="R54" s="57" t="str">
        <f t="shared" si="2"/>
        <v/>
      </c>
      <c r="S54" s="57" t="str">
        <f t="shared" si="2"/>
        <v/>
      </c>
      <c r="T54" s="57" t="str">
        <f t="shared" si="2"/>
        <v/>
      </c>
      <c r="U54" s="57" t="str">
        <f t="shared" si="2"/>
        <v/>
      </c>
      <c r="V54" s="57" t="str">
        <f t="shared" si="2"/>
        <v/>
      </c>
    </row>
    <row r="55" spans="16:22" s="18" customFormat="1" ht="9.75" customHeight="1" x14ac:dyDescent="0.2"/>
    <row r="56" spans="16:22" s="18" customFormat="1" ht="9.75" customHeight="1" x14ac:dyDescent="0.2"/>
    <row r="57" spans="16:22" s="18" customFormat="1" ht="11.25" x14ac:dyDescent="0.2">
      <c r="P57" s="76">
        <f>DATE(YEAR(B7+35),MONTH(B7+35),1)</f>
        <v>44409</v>
      </c>
      <c r="Q57" s="76"/>
      <c r="R57" s="76"/>
      <c r="S57" s="76"/>
      <c r="T57" s="76"/>
      <c r="U57" s="76"/>
      <c r="V57" s="76"/>
    </row>
    <row r="58" spans="16:22" s="18" customFormat="1" ht="9.75" customHeight="1" x14ac:dyDescent="0.2">
      <c r="P58" s="58" t="str">
        <f>CHOOSE(1+MOD(startday+1-2,7),"Su","M","Tu","W","Th","F","Sa")</f>
        <v>Su</v>
      </c>
      <c r="Q58" s="58" t="str">
        <f>CHOOSE(1+MOD(startday+2-2,7),"Su","M","Tu","W","Th","F","Sa")</f>
        <v>M</v>
      </c>
      <c r="R58" s="58" t="str">
        <f>CHOOSE(1+MOD(startday+3-2,7),"Su","M","Tu","W","Th","F","Sa")</f>
        <v>Tu</v>
      </c>
      <c r="S58" s="58" t="str">
        <f>CHOOSE(1+MOD(startday+4-2,7),"Su","M","Tu","W","Th","F","Sa")</f>
        <v>W</v>
      </c>
      <c r="T58" s="58" t="str">
        <f>CHOOSE(1+MOD(startday+5-2,7),"Su","M","Tu","W","Th","F","Sa")</f>
        <v>Th</v>
      </c>
      <c r="U58" s="58" t="str">
        <f>CHOOSE(1+MOD(startday+6-2,7),"Su","M","Tu","W","Th","F","Sa")</f>
        <v>F</v>
      </c>
      <c r="V58" s="58" t="str">
        <f>CHOOSE(1+MOD(startday+7-2,7),"Su","M","Tu","W","Th","F","Sa")</f>
        <v>Sa</v>
      </c>
    </row>
    <row r="59" spans="16:22" s="18" customFormat="1" ht="9.75" customHeight="1" x14ac:dyDescent="0.2">
      <c r="P59" s="57">
        <f>IF(WEEKDAY(P57,1)=startday,P57,"")</f>
        <v>44409</v>
      </c>
      <c r="Q59" s="57">
        <f>IF(P59="",IF(WEEKDAY(P57,1)=MOD(startday,7)+1,P57,""),P59+1)</f>
        <v>44410</v>
      </c>
      <c r="R59" s="57">
        <f>IF(Q59="",IF(WEEKDAY(P57,1)=MOD(startday+1,7)+1,P57,""),Q59+1)</f>
        <v>44411</v>
      </c>
      <c r="S59" s="57">
        <f>IF(R59="",IF(WEEKDAY(P57,1)=MOD(startday+2,7)+1,P57,""),R59+1)</f>
        <v>44412</v>
      </c>
      <c r="T59" s="57">
        <f>IF(S59="",IF(WEEKDAY(P57,1)=MOD(startday+3,7)+1,P57,""),S59+1)</f>
        <v>44413</v>
      </c>
      <c r="U59" s="57">
        <f>IF(T59="",IF(WEEKDAY(P57,1)=MOD(startday+4,7)+1,P57,""),T59+1)</f>
        <v>44414</v>
      </c>
      <c r="V59" s="57">
        <f>IF(U59="",IF(WEEKDAY(P57,1)=MOD(startday+5,7)+1,P57,""),U59+1)</f>
        <v>44415</v>
      </c>
    </row>
    <row r="60" spans="16:22" s="18" customFormat="1" ht="9.75" customHeight="1" x14ac:dyDescent="0.2">
      <c r="P60" s="57">
        <f>IF(V59="","",IF(MONTH(V59+1)&lt;&gt;MONTH(V59),"",V59+1))</f>
        <v>44416</v>
      </c>
      <c r="Q60" s="57">
        <f>IF(P60="","",IF(MONTH(P60+1)&lt;&gt;MONTH(P60),"",P60+1))</f>
        <v>44417</v>
      </c>
      <c r="R60" s="57">
        <f t="shared" ref="R60:R64" si="3">IF(Q60="","",IF(MONTH(Q60+1)&lt;&gt;MONTH(Q60),"",Q60+1))</f>
        <v>44418</v>
      </c>
      <c r="S60" s="57">
        <f>IF(R60="","",IF(MONTH(R60+1)&lt;&gt;MONTH(R60),"",R60+1))</f>
        <v>44419</v>
      </c>
      <c r="T60" s="57">
        <f t="shared" ref="T60:T64" si="4">IF(S60="","",IF(MONTH(S60+1)&lt;&gt;MONTH(S60),"",S60+1))</f>
        <v>44420</v>
      </c>
      <c r="U60" s="57">
        <f t="shared" ref="U60:U64" si="5">IF(T60="","",IF(MONTH(T60+1)&lt;&gt;MONTH(T60),"",T60+1))</f>
        <v>44421</v>
      </c>
      <c r="V60" s="57">
        <f t="shared" ref="V60:V64" si="6">IF(U60="","",IF(MONTH(U60+1)&lt;&gt;MONTH(U60),"",U60+1))</f>
        <v>44422</v>
      </c>
    </row>
    <row r="61" spans="16:22" s="18" customFormat="1" ht="9.75" customHeight="1" x14ac:dyDescent="0.2">
      <c r="P61" s="57">
        <f t="shared" ref="P61:P64" si="7">IF(V60="","",IF(MONTH(V60+1)&lt;&gt;MONTH(V60),"",V60+1))</f>
        <v>44423</v>
      </c>
      <c r="Q61" s="57">
        <f t="shared" ref="Q61:Q64" si="8">IF(P61="","",IF(MONTH(P61+1)&lt;&gt;MONTH(P61),"",P61+1))</f>
        <v>44424</v>
      </c>
      <c r="R61" s="57">
        <f t="shared" si="3"/>
        <v>44425</v>
      </c>
      <c r="S61" s="57">
        <f t="shared" ref="S61:S64" si="9">IF(R61="","",IF(MONTH(R61+1)&lt;&gt;MONTH(R61),"",R61+1))</f>
        <v>44426</v>
      </c>
      <c r="T61" s="57">
        <f t="shared" si="4"/>
        <v>44427</v>
      </c>
      <c r="U61" s="57">
        <f t="shared" si="5"/>
        <v>44428</v>
      </c>
      <c r="V61" s="57">
        <f t="shared" si="6"/>
        <v>44429</v>
      </c>
    </row>
    <row r="62" spans="16:22" s="18" customFormat="1" ht="9.75" customHeight="1" x14ac:dyDescent="0.2">
      <c r="P62" s="57">
        <f t="shared" si="7"/>
        <v>44430</v>
      </c>
      <c r="Q62" s="57">
        <f t="shared" si="8"/>
        <v>44431</v>
      </c>
      <c r="R62" s="57">
        <f t="shared" si="3"/>
        <v>44432</v>
      </c>
      <c r="S62" s="57">
        <f t="shared" si="9"/>
        <v>44433</v>
      </c>
      <c r="T62" s="57">
        <f t="shared" si="4"/>
        <v>44434</v>
      </c>
      <c r="U62" s="57">
        <f t="shared" si="5"/>
        <v>44435</v>
      </c>
      <c r="V62" s="57">
        <f t="shared" si="6"/>
        <v>44436</v>
      </c>
    </row>
    <row r="63" spans="16:22" s="18" customFormat="1" ht="9.75" customHeight="1" x14ac:dyDescent="0.2">
      <c r="P63" s="57">
        <f t="shared" si="7"/>
        <v>44437</v>
      </c>
      <c r="Q63" s="57">
        <f t="shared" si="8"/>
        <v>44438</v>
      </c>
      <c r="R63" s="57">
        <f t="shared" si="3"/>
        <v>44439</v>
      </c>
      <c r="S63" s="57" t="str">
        <f t="shared" si="9"/>
        <v/>
      </c>
      <c r="T63" s="57" t="str">
        <f t="shared" si="4"/>
        <v/>
      </c>
      <c r="U63" s="57" t="str">
        <f t="shared" si="5"/>
        <v/>
      </c>
      <c r="V63" s="57" t="str">
        <f t="shared" si="6"/>
        <v/>
      </c>
    </row>
    <row r="64" spans="16:22" s="18" customFormat="1" ht="9.75" customHeight="1" x14ac:dyDescent="0.2">
      <c r="P64" s="57" t="str">
        <f t="shared" si="7"/>
        <v/>
      </c>
      <c r="Q64" s="57" t="str">
        <f t="shared" si="8"/>
        <v/>
      </c>
      <c r="R64" s="57" t="str">
        <f t="shared" si="3"/>
        <v/>
      </c>
      <c r="S64" s="57" t="str">
        <f t="shared" si="9"/>
        <v/>
      </c>
      <c r="T64" s="57" t="str">
        <f t="shared" si="4"/>
        <v/>
      </c>
      <c r="U64" s="57" t="str">
        <f t="shared" si="5"/>
        <v/>
      </c>
      <c r="V64" s="57" t="str">
        <f t="shared" si="6"/>
        <v/>
      </c>
    </row>
  </sheetData>
  <mergeCells count="200">
    <mergeCell ref="P4:X4"/>
    <mergeCell ref="P3:X3"/>
    <mergeCell ref="A44:B44"/>
    <mergeCell ref="C44:D44"/>
    <mergeCell ref="P47:V47"/>
    <mergeCell ref="P57:V57"/>
    <mergeCell ref="A41:B41"/>
    <mergeCell ref="C41:D41"/>
    <mergeCell ref="A42:B42"/>
    <mergeCell ref="C42:D42"/>
    <mergeCell ref="A43:B43"/>
    <mergeCell ref="C43:D43"/>
    <mergeCell ref="E45:J45"/>
    <mergeCell ref="K44:N44"/>
    <mergeCell ref="K43:N43"/>
    <mergeCell ref="I38:J38"/>
    <mergeCell ref="K38:L38"/>
    <mergeCell ref="M38:N38"/>
    <mergeCell ref="A40:B40"/>
    <mergeCell ref="C40:D40"/>
    <mergeCell ref="A38:B38"/>
    <mergeCell ref="C38:D38"/>
    <mergeCell ref="E38:F38"/>
    <mergeCell ref="G38:H38"/>
    <mergeCell ref="M36:N36"/>
    <mergeCell ref="A37:B37"/>
    <mergeCell ref="C37:D37"/>
    <mergeCell ref="E37:F37"/>
    <mergeCell ref="G37:H37"/>
    <mergeCell ref="I37:J37"/>
    <mergeCell ref="K37:L37"/>
    <mergeCell ref="M37:N37"/>
    <mergeCell ref="A36:B36"/>
    <mergeCell ref="C36:D36"/>
    <mergeCell ref="E36:F36"/>
    <mergeCell ref="G36:H36"/>
    <mergeCell ref="I36:J36"/>
    <mergeCell ref="K36:L36"/>
    <mergeCell ref="M34:N34"/>
    <mergeCell ref="A35:B35"/>
    <mergeCell ref="C35:D35"/>
    <mergeCell ref="E35:F35"/>
    <mergeCell ref="G35:H35"/>
    <mergeCell ref="I35:J35"/>
    <mergeCell ref="K35:L35"/>
    <mergeCell ref="M35:N35"/>
    <mergeCell ref="A34:B34"/>
    <mergeCell ref="C34:D34"/>
    <mergeCell ref="E34:F34"/>
    <mergeCell ref="G34:H34"/>
    <mergeCell ref="I34:J34"/>
    <mergeCell ref="K34:L34"/>
    <mergeCell ref="M31:N31"/>
    <mergeCell ref="A32:B32"/>
    <mergeCell ref="C32:D32"/>
    <mergeCell ref="E32:F32"/>
    <mergeCell ref="G32:H32"/>
    <mergeCell ref="I32:J32"/>
    <mergeCell ref="K32:L32"/>
    <mergeCell ref="M32:N32"/>
    <mergeCell ref="A31:B31"/>
    <mergeCell ref="C31:D31"/>
    <mergeCell ref="E31:F31"/>
    <mergeCell ref="G31:H31"/>
    <mergeCell ref="I31:J31"/>
    <mergeCell ref="K31:L31"/>
    <mergeCell ref="M29:N29"/>
    <mergeCell ref="A30:B30"/>
    <mergeCell ref="C30:D30"/>
    <mergeCell ref="E30:F30"/>
    <mergeCell ref="G30:H30"/>
    <mergeCell ref="I30:J30"/>
    <mergeCell ref="K30:L30"/>
    <mergeCell ref="M30:N30"/>
    <mergeCell ref="A29:B29"/>
    <mergeCell ref="C29:D29"/>
    <mergeCell ref="E29:F29"/>
    <mergeCell ref="G29:H29"/>
    <mergeCell ref="I29:J29"/>
    <mergeCell ref="K29:L29"/>
    <mergeCell ref="M26:N26"/>
    <mergeCell ref="A28:B28"/>
    <mergeCell ref="C28:D28"/>
    <mergeCell ref="E28:F28"/>
    <mergeCell ref="G28:H28"/>
    <mergeCell ref="I28:J28"/>
    <mergeCell ref="K28:L28"/>
    <mergeCell ref="M28:N28"/>
    <mergeCell ref="A26:B26"/>
    <mergeCell ref="C26:D26"/>
    <mergeCell ref="E26:F26"/>
    <mergeCell ref="G26:H26"/>
    <mergeCell ref="I26:J26"/>
    <mergeCell ref="K26:L26"/>
    <mergeCell ref="M24:N24"/>
    <mergeCell ref="A25:B25"/>
    <mergeCell ref="C25:D25"/>
    <mergeCell ref="E25:F25"/>
    <mergeCell ref="G25:H25"/>
    <mergeCell ref="I25:J25"/>
    <mergeCell ref="K25:L25"/>
    <mergeCell ref="M25:N25"/>
    <mergeCell ref="A24:B24"/>
    <mergeCell ref="C24:D24"/>
    <mergeCell ref="E24:F24"/>
    <mergeCell ref="G24:H24"/>
    <mergeCell ref="I24:J24"/>
    <mergeCell ref="K24:L24"/>
    <mergeCell ref="M22:N22"/>
    <mergeCell ref="A23:B23"/>
    <mergeCell ref="C23:D23"/>
    <mergeCell ref="E23:F23"/>
    <mergeCell ref="G23:H23"/>
    <mergeCell ref="I23:J23"/>
    <mergeCell ref="K23:L23"/>
    <mergeCell ref="M23:N23"/>
    <mergeCell ref="A22:B22"/>
    <mergeCell ref="C22:D22"/>
    <mergeCell ref="E22:F22"/>
    <mergeCell ref="G22:H22"/>
    <mergeCell ref="I22:J22"/>
    <mergeCell ref="K22:L22"/>
    <mergeCell ref="M19:N19"/>
    <mergeCell ref="A20:B20"/>
    <mergeCell ref="C20:D20"/>
    <mergeCell ref="E20:F20"/>
    <mergeCell ref="G20:H20"/>
    <mergeCell ref="I20:J20"/>
    <mergeCell ref="K20:L20"/>
    <mergeCell ref="M20:N20"/>
    <mergeCell ref="A19:B19"/>
    <mergeCell ref="C19:D19"/>
    <mergeCell ref="E19:F19"/>
    <mergeCell ref="G19:H19"/>
    <mergeCell ref="I19:J19"/>
    <mergeCell ref="K19:L19"/>
    <mergeCell ref="M17:N17"/>
    <mergeCell ref="A18:B18"/>
    <mergeCell ref="C18:D18"/>
    <mergeCell ref="E18:F18"/>
    <mergeCell ref="G18:H18"/>
    <mergeCell ref="I18:J18"/>
    <mergeCell ref="K18:L18"/>
    <mergeCell ref="M18:N18"/>
    <mergeCell ref="A17:B17"/>
    <mergeCell ref="C17:D17"/>
    <mergeCell ref="E17:F17"/>
    <mergeCell ref="G17:H17"/>
    <mergeCell ref="I17:J17"/>
    <mergeCell ref="K17:L17"/>
    <mergeCell ref="M14:N14"/>
    <mergeCell ref="A16:B16"/>
    <mergeCell ref="C16:D16"/>
    <mergeCell ref="E16:F16"/>
    <mergeCell ref="G16:H16"/>
    <mergeCell ref="I16:J16"/>
    <mergeCell ref="K16:L16"/>
    <mergeCell ref="M16:N16"/>
    <mergeCell ref="A14:B14"/>
    <mergeCell ref="C14:D14"/>
    <mergeCell ref="E14:F14"/>
    <mergeCell ref="G14:H14"/>
    <mergeCell ref="I14:J14"/>
    <mergeCell ref="K14:L14"/>
    <mergeCell ref="M12:N12"/>
    <mergeCell ref="A13:B13"/>
    <mergeCell ref="C13:D13"/>
    <mergeCell ref="E13:F13"/>
    <mergeCell ref="G13:H13"/>
    <mergeCell ref="I13:J13"/>
    <mergeCell ref="K13:L13"/>
    <mergeCell ref="M13:N13"/>
    <mergeCell ref="A12:B12"/>
    <mergeCell ref="C12:D12"/>
    <mergeCell ref="E12:F12"/>
    <mergeCell ref="G12:H12"/>
    <mergeCell ref="I12:J12"/>
    <mergeCell ref="K12:L12"/>
    <mergeCell ref="A11:B11"/>
    <mergeCell ref="C11:D11"/>
    <mergeCell ref="E11:F11"/>
    <mergeCell ref="G11:H11"/>
    <mergeCell ref="I11:J11"/>
    <mergeCell ref="K11:L11"/>
    <mergeCell ref="M11:N11"/>
    <mergeCell ref="A10:B10"/>
    <mergeCell ref="C10:D10"/>
    <mergeCell ref="E10:F10"/>
    <mergeCell ref="G10:H10"/>
    <mergeCell ref="I10:J10"/>
    <mergeCell ref="K10:L10"/>
    <mergeCell ref="A6:N6"/>
    <mergeCell ref="A8:B8"/>
    <mergeCell ref="C8:D8"/>
    <mergeCell ref="E8:F8"/>
    <mergeCell ref="G8:H8"/>
    <mergeCell ref="I8:J8"/>
    <mergeCell ref="K8:L8"/>
    <mergeCell ref="M8:N8"/>
    <mergeCell ref="M10:N10"/>
  </mergeCells>
  <phoneticPr fontId="0" type="noConversion"/>
  <printOptions horizontalCentered="1"/>
  <pageMargins left="0.35" right="0.35" top="0.25" bottom="0.25" header="0.25" footer="0.25"/>
  <pageSetup scale="99" orientation="landscape" horizontalDpi="1200" verticalDpi="1200" r:id="rId1"/>
  <headerFooter alignWithMargins="0"/>
  <ignoredErrors>
    <ignoredError sqref="C9:N41 C44:D44 C43:D43 C42:D42" formula="1"/>
  </ignoredErrors>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60"/>
  <sheetViews>
    <sheetView showGridLines="0" topLeftCell="A21" zoomScaleNormal="100" workbookViewId="0">
      <selection activeCell="G50" sqref="E38:N50"/>
    </sheetView>
  </sheetViews>
  <sheetFormatPr defaultRowHeight="12.75" x14ac:dyDescent="0.2"/>
  <cols>
    <col min="1" max="1" width="4.28515625" customWidth="1"/>
    <col min="2" max="2" width="14" customWidth="1"/>
    <col min="3" max="3" width="4.28515625" customWidth="1"/>
    <col min="4" max="4" width="14" customWidth="1"/>
    <col min="5" max="5" width="4.28515625" customWidth="1"/>
    <col min="6" max="6" width="14" customWidth="1"/>
    <col min="7" max="7" width="4.28515625" customWidth="1"/>
    <col min="8" max="8" width="14" customWidth="1"/>
    <col min="9" max="9" width="4.28515625" customWidth="1"/>
    <col min="10" max="10" width="14" customWidth="1"/>
    <col min="11" max="11" width="4.28515625" customWidth="1"/>
    <col min="12" max="12" width="14" customWidth="1"/>
    <col min="13" max="13" width="4.28515625" customWidth="1"/>
    <col min="14" max="14" width="14" customWidth="1"/>
    <col min="16" max="22" width="3.28515625" customWidth="1"/>
  </cols>
  <sheetData>
    <row r="1" spans="1:24" ht="18.75" x14ac:dyDescent="0.3">
      <c r="A1" s="56" t="str">
        <f>'1'!$A$5</f>
        <v>[Name of School] Academic Calendar</v>
      </c>
      <c r="B1" s="55"/>
      <c r="C1" s="55"/>
      <c r="D1" s="55"/>
      <c r="E1" s="55"/>
      <c r="F1" s="55"/>
      <c r="G1" s="55"/>
      <c r="H1" s="55"/>
      <c r="I1" s="55"/>
      <c r="J1" s="55"/>
      <c r="K1" s="55"/>
      <c r="L1" s="55"/>
      <c r="M1" s="55"/>
      <c r="N1" s="55"/>
    </row>
    <row r="2" spans="1:24" s="2" customFormat="1" ht="54" customHeight="1" x14ac:dyDescent="0.85">
      <c r="A2" s="62" t="str">
        <f>UPPER(TEXT(B3,"mmmm yyyy"))</f>
        <v>APRIL 2022</v>
      </c>
      <c r="B2" s="62"/>
      <c r="C2" s="62"/>
      <c r="D2" s="62"/>
      <c r="E2" s="62"/>
      <c r="F2" s="62"/>
      <c r="G2" s="62"/>
      <c r="H2" s="62"/>
      <c r="I2" s="62"/>
      <c r="J2" s="62"/>
      <c r="K2" s="62"/>
      <c r="L2" s="62"/>
      <c r="M2" s="62"/>
      <c r="N2" s="62"/>
    </row>
    <row r="3" spans="1:24" hidden="1" x14ac:dyDescent="0.2">
      <c r="A3" s="18" t="s">
        <v>2</v>
      </c>
      <c r="B3" s="17">
        <f>DATE('1'!D3,'1'!H3+9,1)</f>
        <v>44652</v>
      </c>
      <c r="O3" s="2"/>
      <c r="P3" s="2"/>
      <c r="Q3" s="2"/>
      <c r="R3" s="2"/>
      <c r="S3" s="2"/>
      <c r="T3" s="2"/>
      <c r="U3" s="2"/>
      <c r="V3" s="2"/>
      <c r="W3" s="2"/>
      <c r="X3" s="2"/>
    </row>
    <row r="4" spans="1:24" s="2" customFormat="1" ht="15.75" x14ac:dyDescent="0.2">
      <c r="A4" s="63">
        <f>A11</f>
        <v>44654</v>
      </c>
      <c r="B4" s="64"/>
      <c r="C4" s="64">
        <f>C11</f>
        <v>44655</v>
      </c>
      <c r="D4" s="64"/>
      <c r="E4" s="64">
        <f>E11</f>
        <v>44656</v>
      </c>
      <c r="F4" s="64"/>
      <c r="G4" s="64">
        <f>G11</f>
        <v>44657</v>
      </c>
      <c r="H4" s="64"/>
      <c r="I4" s="64">
        <f>I11</f>
        <v>44658</v>
      </c>
      <c r="J4" s="64"/>
      <c r="K4" s="64">
        <f>K11</f>
        <v>44659</v>
      </c>
      <c r="L4" s="64"/>
      <c r="M4" s="64">
        <f>M11</f>
        <v>44660</v>
      </c>
      <c r="N4" s="65"/>
    </row>
    <row r="5" spans="1:24" s="2" customFormat="1" ht="18.75" x14ac:dyDescent="0.2">
      <c r="A5" s="52" t="str">
        <f>IF(WEEKDAY($B$3,1)=startday,$B$3,"")</f>
        <v/>
      </c>
      <c r="B5" s="53" t="str">
        <f>IF(A5="","",IFERROR(INDEX(Events!$A:$A,MATCH(A5,Events!$G:$G,0)),""))</f>
        <v/>
      </c>
      <c r="C5" s="28" t="str">
        <f>IF(A5="",IF(WEEKDAY(B3,1)=MOD(startday,7)+1,$B$3,""),A5+1)</f>
        <v/>
      </c>
      <c r="D5" s="54" t="str">
        <f>IF(C5="","",IFERROR(INDEX(Events!$A:$A,MATCH(C5,Events!$G:$G,0)),""))</f>
        <v/>
      </c>
      <c r="E5" s="28" t="str">
        <f>IF(C5="",IF(WEEKDAY($B$3,1)=MOD(startday+1,7)+1,$B$3,""),C5+1)</f>
        <v/>
      </c>
      <c r="F5" s="54" t="str">
        <f>IF(E5="","",IFERROR(INDEX(Events!$A:$A,MATCH(E5,Events!$G:$G,0)),""))</f>
        <v/>
      </c>
      <c r="G5" s="28" t="str">
        <f>IF(E5="",IF(WEEKDAY($B$3,1)=MOD(startday+2,7)+1,$B$3,""),E5+1)</f>
        <v/>
      </c>
      <c r="H5" s="54" t="str">
        <f>IF(G5="","",IFERROR(INDEX(Events!$A:$A,MATCH(G5,Events!$G:$G,0)),""))</f>
        <v/>
      </c>
      <c r="I5" s="28" t="str">
        <f>IF(G5="",IF(WEEKDAY($B$3,1)=MOD(startday+3,7)+1,$B$3,""),G5+1)</f>
        <v/>
      </c>
      <c r="J5" s="54" t="str">
        <f>IF(I5="","",IFERROR(INDEX(Events!$A:$A,MATCH(I5,Events!$G:$G,0)),""))</f>
        <v/>
      </c>
      <c r="K5" s="28">
        <f>IF(I5="",IF(WEEKDAY($B$3,1)=MOD(startday+4,7)+1,$B$3,""),I5+1)</f>
        <v>44652</v>
      </c>
      <c r="L5" s="54" t="str">
        <f>IF(K5="","",IFERROR(INDEX(Events!$A:$A,MATCH(K5,Events!$G:$G,0)),""))</f>
        <v>April Fool's Day</v>
      </c>
      <c r="M5" s="52">
        <f>IF(K5="",IF(WEEKDAY($B$3,1)=MOD(startday+5,7)+1,$B$3,""),K5+1)</f>
        <v>44653</v>
      </c>
      <c r="N5" s="53" t="str">
        <f>IF(M5="","",IFERROR(INDEX(Events!$A:$A,MATCH(M5,Events!$G:$G,0)),""))</f>
        <v/>
      </c>
    </row>
    <row r="6" spans="1:24" s="2" customFormat="1" x14ac:dyDescent="0.2">
      <c r="A6" s="66" t="str">
        <f>IF(A5="","",IFERROR(INDEX(Events!$A:$A,MATCH(A5,Events!$H:$H,0)),""))</f>
        <v/>
      </c>
      <c r="B6" s="67"/>
      <c r="C6" s="68" t="str">
        <f>IF(C5="","",IFERROR(INDEX(Events!$A:$A,MATCH(C5,Events!$H:$H,0)),""))</f>
        <v/>
      </c>
      <c r="D6" s="69"/>
      <c r="E6" s="68" t="str">
        <f>IF(E5="","",IFERROR(INDEX(Events!$A:$A,MATCH(E5,Events!$H:$H,0)),""))</f>
        <v/>
      </c>
      <c r="F6" s="69"/>
      <c r="G6" s="68" t="str">
        <f>IF(G5="","",IFERROR(INDEX(Events!$A:$A,MATCH(G5,Events!$H:$H,0)),""))</f>
        <v/>
      </c>
      <c r="H6" s="69"/>
      <c r="I6" s="68" t="str">
        <f>IF(I5="","",IFERROR(INDEX(Events!$A:$A,MATCH(I5,Events!$H:$H,0)),""))</f>
        <v/>
      </c>
      <c r="J6" s="69"/>
      <c r="K6" s="68" t="str">
        <f>IF(K5="","",IFERROR(INDEX(Events!$A:$A,MATCH(K5,Events!$H:$H,0)),""))</f>
        <v/>
      </c>
      <c r="L6" s="69"/>
      <c r="M6" s="66" t="str">
        <f>IF(M5="","",IFERROR(INDEX(Events!$A:$A,MATCH(M5,Events!$H:$H,0)),""))</f>
        <v/>
      </c>
      <c r="N6" s="67"/>
    </row>
    <row r="7" spans="1:24" s="2" customFormat="1" x14ac:dyDescent="0.2">
      <c r="A7" s="66" t="str">
        <f>IF(A5="","",IFERROR(INDEX(Events!$A:$A,MATCH(A5,Events!$I:$I,0)),""))</f>
        <v/>
      </c>
      <c r="B7" s="67"/>
      <c r="C7" s="68" t="str">
        <f>IF(C5="","",IFERROR(INDEX(Events!$A:$A,MATCH(C5,Events!$I:$I,0)),""))</f>
        <v/>
      </c>
      <c r="D7" s="69"/>
      <c r="E7" s="68" t="str">
        <f>IF(E5="","",IFERROR(INDEX(Events!$A:$A,MATCH(E5,Events!$I:$I,0)),""))</f>
        <v/>
      </c>
      <c r="F7" s="69"/>
      <c r="G7" s="68" t="str">
        <f>IF(G5="","",IFERROR(INDEX(Events!$A:$A,MATCH(G5,Events!$I:$I,0)),""))</f>
        <v/>
      </c>
      <c r="H7" s="69"/>
      <c r="I7" s="68" t="str">
        <f>IF(I5="","",IFERROR(INDEX(Events!$A:$A,MATCH(I5,Events!$I:$I,0)),""))</f>
        <v/>
      </c>
      <c r="J7" s="69"/>
      <c r="K7" s="68" t="str">
        <f>IF(K5="","",IFERROR(INDEX(Events!$A:$A,MATCH(K5,Events!$I:$I,0)),""))</f>
        <v/>
      </c>
      <c r="L7" s="69"/>
      <c r="M7" s="66" t="str">
        <f>IF(M5="","",IFERROR(INDEX(Events!$A:$A,MATCH(M5,Events!$I:$I,0)),""))</f>
        <v/>
      </c>
      <c r="N7" s="67"/>
    </row>
    <row r="8" spans="1:24" s="2" customFormat="1" x14ac:dyDescent="0.2">
      <c r="A8" s="66" t="s">
        <v>0</v>
      </c>
      <c r="B8" s="67"/>
      <c r="C8" s="68" t="s">
        <v>0</v>
      </c>
      <c r="D8" s="69"/>
      <c r="E8" s="68" t="s">
        <v>0</v>
      </c>
      <c r="F8" s="69"/>
      <c r="G8" s="68" t="s">
        <v>0</v>
      </c>
      <c r="H8" s="69"/>
      <c r="I8" s="68" t="s">
        <v>0</v>
      </c>
      <c r="J8" s="69"/>
      <c r="K8" s="68" t="s">
        <v>0</v>
      </c>
      <c r="L8" s="69"/>
      <c r="M8" s="66" t="s">
        <v>0</v>
      </c>
      <c r="N8" s="67"/>
    </row>
    <row r="9" spans="1:24" s="2" customFormat="1" x14ac:dyDescent="0.2">
      <c r="A9" s="66" t="s">
        <v>0</v>
      </c>
      <c r="B9" s="67"/>
      <c r="C9" s="68" t="s">
        <v>0</v>
      </c>
      <c r="D9" s="69"/>
      <c r="E9" s="68" t="s">
        <v>0</v>
      </c>
      <c r="F9" s="69"/>
      <c r="G9" s="68" t="s">
        <v>0</v>
      </c>
      <c r="H9" s="69"/>
      <c r="I9" s="68" t="s">
        <v>0</v>
      </c>
      <c r="J9" s="69"/>
      <c r="K9" s="68" t="s">
        <v>0</v>
      </c>
      <c r="L9" s="69"/>
      <c r="M9" s="66" t="s">
        <v>0</v>
      </c>
      <c r="N9" s="67"/>
    </row>
    <row r="10" spans="1:24" s="3" customFormat="1" x14ac:dyDescent="0.2">
      <c r="A10" s="70" t="s">
        <v>0</v>
      </c>
      <c r="B10" s="71"/>
      <c r="C10" s="72" t="s">
        <v>0</v>
      </c>
      <c r="D10" s="73"/>
      <c r="E10" s="72" t="s">
        <v>0</v>
      </c>
      <c r="F10" s="73"/>
      <c r="G10" s="72" t="s">
        <v>0</v>
      </c>
      <c r="H10" s="73"/>
      <c r="I10" s="72" t="s">
        <v>0</v>
      </c>
      <c r="J10" s="73"/>
      <c r="K10" s="72" t="s">
        <v>0</v>
      </c>
      <c r="L10" s="73"/>
      <c r="M10" s="70" t="s">
        <v>0</v>
      </c>
      <c r="N10" s="71"/>
      <c r="O10" s="2"/>
      <c r="P10" s="2"/>
      <c r="Q10" s="2"/>
      <c r="R10" s="2"/>
      <c r="S10" s="2"/>
      <c r="T10" s="2"/>
      <c r="U10" s="2"/>
      <c r="V10" s="2"/>
      <c r="W10" s="2"/>
      <c r="X10" s="2"/>
    </row>
    <row r="11" spans="1:24" s="2" customFormat="1" ht="18.75" x14ac:dyDescent="0.2">
      <c r="A11" s="52">
        <f>IF(M5="","",IF(MONTH(M5+1)&lt;&gt;MONTH(M5),"",M5+1))</f>
        <v>44654</v>
      </c>
      <c r="B11" s="53" t="str">
        <f>IF(A11="","",IFERROR(INDEX(Events!$A:$A,MATCH(A11,Events!$G:$G,0)),""))</f>
        <v/>
      </c>
      <c r="C11" s="28">
        <f>IF(A11="","",IF(MONTH(A11+1)&lt;&gt;MONTH(A11),"",A11+1))</f>
        <v>44655</v>
      </c>
      <c r="D11" s="54" t="str">
        <f>IF(C11="","",IFERROR(INDEX(Events!$A:$A,MATCH(C11,Events!$G:$G,0)),""))</f>
        <v/>
      </c>
      <c r="E11" s="28">
        <f>IF(C11="","",IF(MONTH(C11+1)&lt;&gt;MONTH(C11),"",C11+1))</f>
        <v>44656</v>
      </c>
      <c r="F11" s="54" t="str">
        <f>IF(E11="","",IFERROR(INDEX(Events!$A:$A,MATCH(E11,Events!$G:$G,0)),""))</f>
        <v/>
      </c>
      <c r="G11" s="28">
        <f>IF(E11="","",IF(MONTH(E11+1)&lt;&gt;MONTH(E11),"",E11+1))</f>
        <v>44657</v>
      </c>
      <c r="H11" s="54" t="str">
        <f>IF(G11="","",IFERROR(INDEX(Events!$A:$A,MATCH(G11,Events!$G:$G,0)),""))</f>
        <v/>
      </c>
      <c r="I11" s="28">
        <f>IF(G11="","",IF(MONTH(G11+1)&lt;&gt;MONTH(G11),"",G11+1))</f>
        <v>44658</v>
      </c>
      <c r="J11" s="54" t="str">
        <f>IF(I11="","",IFERROR(INDEX(Events!$A:$A,MATCH(I11,Events!$G:$G,0)),""))</f>
        <v/>
      </c>
      <c r="K11" s="28">
        <f>IF(I11="","",IF(MONTH(I11+1)&lt;&gt;MONTH(I11),"",I11+1))</f>
        <v>44659</v>
      </c>
      <c r="L11" s="54" t="str">
        <f>IF(K11="","",IFERROR(INDEX(Events!$A:$A,MATCH(K11,Events!$G:$G,0)),""))</f>
        <v/>
      </c>
      <c r="M11" s="52">
        <f>IF(K11="","",IF(MONTH(K11+1)&lt;&gt;MONTH(K11),"",K11+1))</f>
        <v>44660</v>
      </c>
      <c r="N11" s="53" t="str">
        <f>IF(M11="","",IFERROR(INDEX(Events!$A:$A,MATCH(M11,Events!$G:$G,0)),""))</f>
        <v/>
      </c>
    </row>
    <row r="12" spans="1:24" s="2" customFormat="1" x14ac:dyDescent="0.2">
      <c r="A12" s="66" t="str">
        <f>IF(A11="","",IFERROR(INDEX(Events!$A:$A,MATCH(A11,Events!$H:$H,0)),""))</f>
        <v/>
      </c>
      <c r="B12" s="67"/>
      <c r="C12" s="68" t="str">
        <f>IF(C11="","",IFERROR(INDEX(Events!$A:$A,MATCH(C11,Events!$H:$H,0)),""))</f>
        <v/>
      </c>
      <c r="D12" s="69"/>
      <c r="E12" s="68" t="str">
        <f>IF(E11="","",IFERROR(INDEX(Events!$A:$A,MATCH(E11,Events!$H:$H,0)),""))</f>
        <v/>
      </c>
      <c r="F12" s="69"/>
      <c r="G12" s="68" t="str">
        <f>IF(G11="","",IFERROR(INDEX(Events!$A:$A,MATCH(G11,Events!$H:$H,0)),""))</f>
        <v/>
      </c>
      <c r="H12" s="69"/>
      <c r="I12" s="68" t="str">
        <f>IF(I11="","",IFERROR(INDEX(Events!$A:$A,MATCH(I11,Events!$H:$H,0)),""))</f>
        <v/>
      </c>
      <c r="J12" s="69"/>
      <c r="K12" s="68" t="str">
        <f>IF(K11="","",IFERROR(INDEX(Events!$A:$A,MATCH(K11,Events!$H:$H,0)),""))</f>
        <v/>
      </c>
      <c r="L12" s="69"/>
      <c r="M12" s="66" t="str">
        <f>IF(M11="","",IFERROR(INDEX(Events!$A:$A,MATCH(M11,Events!$H:$H,0)),""))</f>
        <v/>
      </c>
      <c r="N12" s="67"/>
    </row>
    <row r="13" spans="1:24" s="2" customFormat="1" x14ac:dyDescent="0.2">
      <c r="A13" s="66" t="str">
        <f>IF(A11="","",IFERROR(INDEX(Events!$A:$A,MATCH(A11,Events!$I:$I,0)),""))</f>
        <v/>
      </c>
      <c r="B13" s="67"/>
      <c r="C13" s="68" t="str">
        <f>IF(C11="","",IFERROR(INDEX(Events!$A:$A,MATCH(C11,Events!$I:$I,0)),""))</f>
        <v/>
      </c>
      <c r="D13" s="69"/>
      <c r="E13" s="68" t="str">
        <f>IF(E11="","",IFERROR(INDEX(Events!$A:$A,MATCH(E11,Events!$I:$I,0)),""))</f>
        <v/>
      </c>
      <c r="F13" s="69"/>
      <c r="G13" s="68" t="str">
        <f>IF(G11="","",IFERROR(INDEX(Events!$A:$A,MATCH(G11,Events!$I:$I,0)),""))</f>
        <v/>
      </c>
      <c r="H13" s="69"/>
      <c r="I13" s="68" t="str">
        <f>IF(I11="","",IFERROR(INDEX(Events!$A:$A,MATCH(I11,Events!$I:$I,0)),""))</f>
        <v/>
      </c>
      <c r="J13" s="69"/>
      <c r="K13" s="68" t="str">
        <f>IF(K11="","",IFERROR(INDEX(Events!$A:$A,MATCH(K11,Events!$I:$I,0)),""))</f>
        <v/>
      </c>
      <c r="L13" s="69"/>
      <c r="M13" s="66" t="str">
        <f>IF(M11="","",IFERROR(INDEX(Events!$A:$A,MATCH(M11,Events!$I:$I,0)),""))</f>
        <v/>
      </c>
      <c r="N13" s="67"/>
    </row>
    <row r="14" spans="1:24" s="2" customFormat="1" x14ac:dyDescent="0.2">
      <c r="A14" s="66"/>
      <c r="B14" s="67"/>
      <c r="C14" s="68"/>
      <c r="D14" s="69"/>
      <c r="E14" s="68"/>
      <c r="F14" s="69"/>
      <c r="G14" s="68"/>
      <c r="H14" s="69"/>
      <c r="I14" s="68"/>
      <c r="J14" s="69"/>
      <c r="K14" s="68"/>
      <c r="L14" s="69"/>
      <c r="M14" s="66"/>
      <c r="N14" s="67"/>
    </row>
    <row r="15" spans="1:24" s="2" customFormat="1" x14ac:dyDescent="0.2">
      <c r="A15" s="66"/>
      <c r="B15" s="67"/>
      <c r="C15" s="68"/>
      <c r="D15" s="69"/>
      <c r="E15" s="68"/>
      <c r="F15" s="69"/>
      <c r="G15" s="68"/>
      <c r="H15" s="69"/>
      <c r="I15" s="68"/>
      <c r="J15" s="69"/>
      <c r="K15" s="68"/>
      <c r="L15" s="69"/>
      <c r="M15" s="66"/>
      <c r="N15" s="67"/>
    </row>
    <row r="16" spans="1:24" s="3" customFormat="1" x14ac:dyDescent="0.2">
      <c r="A16" s="70"/>
      <c r="B16" s="71"/>
      <c r="C16" s="72"/>
      <c r="D16" s="73"/>
      <c r="E16" s="72"/>
      <c r="F16" s="73"/>
      <c r="G16" s="72"/>
      <c r="H16" s="73"/>
      <c r="I16" s="72"/>
      <c r="J16" s="73"/>
      <c r="K16" s="72"/>
      <c r="L16" s="73"/>
      <c r="M16" s="70"/>
      <c r="N16" s="71"/>
      <c r="O16" s="2"/>
    </row>
    <row r="17" spans="1:15" s="2" customFormat="1" ht="18.75" x14ac:dyDescent="0.2">
      <c r="A17" s="52">
        <f>IF(M11="","",IF(MONTH(M11+1)&lt;&gt;MONTH(M11),"",M11+1))</f>
        <v>44661</v>
      </c>
      <c r="B17" s="53" t="str">
        <f>IF(A17="","",IFERROR(INDEX(Events!$A:$A,MATCH(A17,Events!$G:$G,0)),""))</f>
        <v/>
      </c>
      <c r="C17" s="28">
        <f>IF(A17="","",IF(MONTH(A17+1)&lt;&gt;MONTH(A17),"",A17+1))</f>
        <v>44662</v>
      </c>
      <c r="D17" s="54" t="str">
        <f>IF(C17="","",IFERROR(INDEX(Events!$A:$A,MATCH(C17,Events!$G:$G,0)),""))</f>
        <v/>
      </c>
      <c r="E17" s="28">
        <f>IF(C17="","",IF(MONTH(C17+1)&lt;&gt;MONTH(C17),"",C17+1))</f>
        <v>44663</v>
      </c>
      <c r="F17" s="54" t="str">
        <f>IF(E17="","",IFERROR(INDEX(Events!$A:$A,MATCH(E17,Events!$G:$G,0)),""))</f>
        <v/>
      </c>
      <c r="G17" s="28">
        <f>IF(E17="","",IF(MONTH(E17+1)&lt;&gt;MONTH(E17),"",E17+1))</f>
        <v>44664</v>
      </c>
      <c r="H17" s="54" t="str">
        <f>IF(G17="","",IFERROR(INDEX(Events!$A:$A,MATCH(G17,Events!$G:$G,0)),""))</f>
        <v/>
      </c>
      <c r="I17" s="28">
        <f>IF(G17="","",IF(MONTH(G17+1)&lt;&gt;MONTH(G17),"",G17+1))</f>
        <v>44665</v>
      </c>
      <c r="J17" s="54" t="str">
        <f>IF(I17="","",IFERROR(INDEX(Events!$A:$A,MATCH(I17,Events!$G:$G,0)),""))</f>
        <v/>
      </c>
      <c r="K17" s="28">
        <f>IF(I17="","",IF(MONTH(I17+1)&lt;&gt;MONTH(I17),"",I17+1))</f>
        <v>44666</v>
      </c>
      <c r="L17" s="54" t="str">
        <f>IF(K17="","",IFERROR(INDEX(Events!$A:$A,MATCH(K17,Events!$G:$G,0)),""))</f>
        <v/>
      </c>
      <c r="M17" s="52">
        <f>IF(K17="","",IF(MONTH(K17+1)&lt;&gt;MONTH(K17),"",K17+1))</f>
        <v>44667</v>
      </c>
      <c r="N17" s="53" t="str">
        <f>IF(M17="","",IFERROR(INDEX(Events!$A:$A,MATCH(M17,Events!$G:$G,0)),""))</f>
        <v/>
      </c>
    </row>
    <row r="18" spans="1:15" s="2" customFormat="1" x14ac:dyDescent="0.2">
      <c r="A18" s="66" t="str">
        <f>IF(A17="","",IFERROR(INDEX(Events!$A:$A,MATCH(A17,Events!$H:$H,0)),""))</f>
        <v/>
      </c>
      <c r="B18" s="67"/>
      <c r="C18" s="68" t="str">
        <f>IF(C17="","",IFERROR(INDEX(Events!$A:$A,MATCH(C17,Events!$H:$H,0)),""))</f>
        <v/>
      </c>
      <c r="D18" s="69"/>
      <c r="E18" s="68" t="str">
        <f>IF(E17="","",IFERROR(INDEX(Events!$A:$A,MATCH(E17,Events!$H:$H,0)),""))</f>
        <v/>
      </c>
      <c r="F18" s="69"/>
      <c r="G18" s="68" t="str">
        <f>IF(G17="","",IFERROR(INDEX(Events!$A:$A,MATCH(G17,Events!$H:$H,0)),""))</f>
        <v/>
      </c>
      <c r="H18" s="69"/>
      <c r="I18" s="68" t="str">
        <f>IF(I17="","",IFERROR(INDEX(Events!$A:$A,MATCH(I17,Events!$H:$H,0)),""))</f>
        <v/>
      </c>
      <c r="J18" s="69"/>
      <c r="K18" s="68" t="str">
        <f>IF(K17="","",IFERROR(INDEX(Events!$A:$A,MATCH(K17,Events!$H:$H,0)),""))</f>
        <v/>
      </c>
      <c r="L18" s="69"/>
      <c r="M18" s="66" t="str">
        <f>IF(M17="","",IFERROR(INDEX(Events!$A:$A,MATCH(M17,Events!$H:$H,0)),""))</f>
        <v/>
      </c>
      <c r="N18" s="67"/>
    </row>
    <row r="19" spans="1:15" s="2" customFormat="1" x14ac:dyDescent="0.2">
      <c r="A19" s="66" t="str">
        <f>IF(A17="","",IFERROR(INDEX(Events!$A:$A,MATCH(A17,Events!$I:$I,0)),""))</f>
        <v/>
      </c>
      <c r="B19" s="67"/>
      <c r="C19" s="68" t="str">
        <f>IF(C17="","",IFERROR(INDEX(Events!$A:$A,MATCH(C17,Events!$I:$I,0)),""))</f>
        <v/>
      </c>
      <c r="D19" s="69"/>
      <c r="E19" s="68" t="str">
        <f>IF(E17="","",IFERROR(INDEX(Events!$A:$A,MATCH(E17,Events!$I:$I,0)),""))</f>
        <v/>
      </c>
      <c r="F19" s="69"/>
      <c r="G19" s="68" t="str">
        <f>IF(G17="","",IFERROR(INDEX(Events!$A:$A,MATCH(G17,Events!$I:$I,0)),""))</f>
        <v/>
      </c>
      <c r="H19" s="69"/>
      <c r="I19" s="68" t="str">
        <f>IF(I17="","",IFERROR(INDEX(Events!$A:$A,MATCH(I17,Events!$I:$I,0)),""))</f>
        <v/>
      </c>
      <c r="J19" s="69"/>
      <c r="K19" s="68" t="str">
        <f>IF(K17="","",IFERROR(INDEX(Events!$A:$A,MATCH(K17,Events!$I:$I,0)),""))</f>
        <v/>
      </c>
      <c r="L19" s="69"/>
      <c r="M19" s="66" t="str">
        <f>IF(M17="","",IFERROR(INDEX(Events!$A:$A,MATCH(M17,Events!$I:$I,0)),""))</f>
        <v/>
      </c>
      <c r="N19" s="67"/>
    </row>
    <row r="20" spans="1:15" s="2" customFormat="1" x14ac:dyDescent="0.2">
      <c r="A20" s="66"/>
      <c r="B20" s="67"/>
      <c r="C20" s="68"/>
      <c r="D20" s="69"/>
      <c r="E20" s="68"/>
      <c r="F20" s="69"/>
      <c r="G20" s="68"/>
      <c r="H20" s="69"/>
      <c r="I20" s="68"/>
      <c r="J20" s="69"/>
      <c r="K20" s="68"/>
      <c r="L20" s="69"/>
      <c r="M20" s="66"/>
      <c r="N20" s="67"/>
    </row>
    <row r="21" spans="1:15" s="2" customFormat="1" x14ac:dyDescent="0.2">
      <c r="A21" s="66"/>
      <c r="B21" s="67"/>
      <c r="C21" s="68"/>
      <c r="D21" s="69"/>
      <c r="E21" s="68"/>
      <c r="F21" s="69"/>
      <c r="G21" s="68"/>
      <c r="H21" s="69"/>
      <c r="I21" s="68"/>
      <c r="J21" s="69"/>
      <c r="K21" s="68"/>
      <c r="L21" s="69"/>
      <c r="M21" s="66"/>
      <c r="N21" s="67"/>
    </row>
    <row r="22" spans="1:15" s="3" customFormat="1" x14ac:dyDescent="0.2">
      <c r="A22" s="70"/>
      <c r="B22" s="71"/>
      <c r="C22" s="72"/>
      <c r="D22" s="73"/>
      <c r="E22" s="72"/>
      <c r="F22" s="73"/>
      <c r="G22" s="72"/>
      <c r="H22" s="73"/>
      <c r="I22" s="72"/>
      <c r="J22" s="73"/>
      <c r="K22" s="72"/>
      <c r="L22" s="73"/>
      <c r="M22" s="70"/>
      <c r="N22" s="71"/>
      <c r="O22" s="2"/>
    </row>
    <row r="23" spans="1:15" s="2" customFormat="1" ht="18.75" x14ac:dyDescent="0.2">
      <c r="A23" s="52">
        <f>IF(M17="","",IF(MONTH(M17+1)&lt;&gt;MONTH(M17),"",M17+1))</f>
        <v>44668</v>
      </c>
      <c r="B23" s="53" t="str">
        <f>IF(A23="","",IFERROR(INDEX(Events!$A:$A,MATCH(A23,Events!$G:$G,0)),""))</f>
        <v>Easter</v>
      </c>
      <c r="C23" s="28">
        <f>IF(A23="","",IF(MONTH(A23+1)&lt;&gt;MONTH(A23),"",A23+1))</f>
        <v>44669</v>
      </c>
      <c r="D23" s="54" t="str">
        <f>IF(C23="","",IFERROR(INDEX(Events!$A:$A,MATCH(C23,Events!$G:$G,0)),""))</f>
        <v>Taxes Due</v>
      </c>
      <c r="E23" s="28">
        <f>IF(C23="","",IF(MONTH(C23+1)&lt;&gt;MONTH(C23),"",C23+1))</f>
        <v>44670</v>
      </c>
      <c r="F23" s="54" t="str">
        <f>IF(E23="","",IFERROR(INDEX(Events!$A:$A,MATCH(E23,Events!$G:$G,0)),""))</f>
        <v/>
      </c>
      <c r="G23" s="28">
        <f>IF(E23="","",IF(MONTH(E23+1)&lt;&gt;MONTH(E23),"",E23+1))</f>
        <v>44671</v>
      </c>
      <c r="H23" s="54" t="str">
        <f>IF(G23="","",IFERROR(INDEX(Events!$A:$A,MATCH(G23,Events!$G:$G,0)),""))</f>
        <v/>
      </c>
      <c r="I23" s="28">
        <f>IF(G23="","",IF(MONTH(G23+1)&lt;&gt;MONTH(G23),"",G23+1))</f>
        <v>44672</v>
      </c>
      <c r="J23" s="54" t="str">
        <f>IF(I23="","",IFERROR(INDEX(Events!$A:$A,MATCH(I23,Events!$G:$G,0)),""))</f>
        <v/>
      </c>
      <c r="K23" s="28">
        <f>IF(I23="","",IF(MONTH(I23+1)&lt;&gt;MONTH(I23),"",I23+1))</f>
        <v>44673</v>
      </c>
      <c r="L23" s="54" t="str">
        <f>IF(K23="","",IFERROR(INDEX(Events!$A:$A,MATCH(K23,Events!$G:$G,0)),""))</f>
        <v>Earth Day</v>
      </c>
      <c r="M23" s="52">
        <f>IF(K23="","",IF(MONTH(K23+1)&lt;&gt;MONTH(K23),"",K23+1))</f>
        <v>44674</v>
      </c>
      <c r="N23" s="53" t="str">
        <f>IF(M23="","",IFERROR(INDEX(Events!$A:$A,MATCH(M23,Events!$G:$G,0)),""))</f>
        <v/>
      </c>
    </row>
    <row r="24" spans="1:15" s="2" customFormat="1" x14ac:dyDescent="0.2">
      <c r="A24" s="66" t="str">
        <f>IF(A23="","",IFERROR(INDEX(Events!$A:$A,MATCH(A23,Events!$H:$H,0)),""))</f>
        <v/>
      </c>
      <c r="B24" s="67"/>
      <c r="C24" s="68" t="str">
        <f>IF(C23="","",IFERROR(INDEX(Events!$A:$A,MATCH(C23,Events!$H:$H,0)),""))</f>
        <v/>
      </c>
      <c r="D24" s="69"/>
      <c r="E24" s="68" t="str">
        <f>IF(E23="","",IFERROR(INDEX(Events!$A:$A,MATCH(E23,Events!$H:$H,0)),""))</f>
        <v/>
      </c>
      <c r="F24" s="69"/>
      <c r="G24" s="68" t="str">
        <f>IF(G23="","",IFERROR(INDEX(Events!$A:$A,MATCH(G23,Events!$H:$H,0)),""))</f>
        <v/>
      </c>
      <c r="H24" s="69"/>
      <c r="I24" s="68" t="str">
        <f>IF(I23="","",IFERROR(INDEX(Events!$A:$A,MATCH(I23,Events!$H:$H,0)),""))</f>
        <v/>
      </c>
      <c r="J24" s="69"/>
      <c r="K24" s="68" t="str">
        <f>IF(K23="","",IFERROR(INDEX(Events!$A:$A,MATCH(K23,Events!$H:$H,0)),""))</f>
        <v/>
      </c>
      <c r="L24" s="69"/>
      <c r="M24" s="66" t="str">
        <f>IF(M23="","",IFERROR(INDEX(Events!$A:$A,MATCH(M23,Events!$H:$H,0)),""))</f>
        <v/>
      </c>
      <c r="N24" s="67"/>
    </row>
    <row r="25" spans="1:15" s="2" customFormat="1" x14ac:dyDescent="0.2">
      <c r="A25" s="66" t="str">
        <f>IF(A23="","",IFERROR(INDEX(Events!$A:$A,MATCH(A23,Events!$I:$I,0)),""))</f>
        <v/>
      </c>
      <c r="B25" s="67"/>
      <c r="C25" s="68" t="str">
        <f>IF(C23="","",IFERROR(INDEX(Events!$A:$A,MATCH(C23,Events!$I:$I,0)),""))</f>
        <v/>
      </c>
      <c r="D25" s="69"/>
      <c r="E25" s="68" t="str">
        <f>IF(E23="","",IFERROR(INDEX(Events!$A:$A,MATCH(E23,Events!$I:$I,0)),""))</f>
        <v/>
      </c>
      <c r="F25" s="69"/>
      <c r="G25" s="68" t="str">
        <f>IF(G23="","",IFERROR(INDEX(Events!$A:$A,MATCH(G23,Events!$I:$I,0)),""))</f>
        <v/>
      </c>
      <c r="H25" s="69"/>
      <c r="I25" s="68" t="str">
        <f>IF(I23="","",IFERROR(INDEX(Events!$A:$A,MATCH(I23,Events!$I:$I,0)),""))</f>
        <v/>
      </c>
      <c r="J25" s="69"/>
      <c r="K25" s="68" t="str">
        <f>IF(K23="","",IFERROR(INDEX(Events!$A:$A,MATCH(K23,Events!$I:$I,0)),""))</f>
        <v/>
      </c>
      <c r="L25" s="69"/>
      <c r="M25" s="66" t="str">
        <f>IF(M23="","",IFERROR(INDEX(Events!$A:$A,MATCH(M23,Events!$I:$I,0)),""))</f>
        <v/>
      </c>
      <c r="N25" s="67"/>
    </row>
    <row r="26" spans="1:15" s="2" customFormat="1" x14ac:dyDescent="0.2">
      <c r="A26" s="66"/>
      <c r="B26" s="67"/>
      <c r="C26" s="68"/>
      <c r="D26" s="69"/>
      <c r="E26" s="68"/>
      <c r="F26" s="69"/>
      <c r="G26" s="68"/>
      <c r="H26" s="69"/>
      <c r="I26" s="68"/>
      <c r="J26" s="69"/>
      <c r="K26" s="68"/>
      <c r="L26" s="69"/>
      <c r="M26" s="66"/>
      <c r="N26" s="67"/>
    </row>
    <row r="27" spans="1:15" s="2" customFormat="1" x14ac:dyDescent="0.2">
      <c r="A27" s="66"/>
      <c r="B27" s="67"/>
      <c r="C27" s="68"/>
      <c r="D27" s="69"/>
      <c r="E27" s="68"/>
      <c r="F27" s="69"/>
      <c r="G27" s="68"/>
      <c r="H27" s="69"/>
      <c r="I27" s="68"/>
      <c r="J27" s="69"/>
      <c r="K27" s="68"/>
      <c r="L27" s="69"/>
      <c r="M27" s="66"/>
      <c r="N27" s="67"/>
    </row>
    <row r="28" spans="1:15" s="3" customFormat="1" x14ac:dyDescent="0.2">
      <c r="A28" s="70"/>
      <c r="B28" s="71"/>
      <c r="C28" s="72"/>
      <c r="D28" s="73"/>
      <c r="E28" s="72"/>
      <c r="F28" s="73"/>
      <c r="G28" s="72"/>
      <c r="H28" s="73"/>
      <c r="I28" s="72"/>
      <c r="J28" s="73"/>
      <c r="K28" s="72"/>
      <c r="L28" s="73"/>
      <c r="M28" s="70"/>
      <c r="N28" s="71"/>
      <c r="O28" s="2"/>
    </row>
    <row r="29" spans="1:15" s="2" customFormat="1" ht="18.75" x14ac:dyDescent="0.2">
      <c r="A29" s="52">
        <f>IF(M23="","",IF(MONTH(M23+1)&lt;&gt;MONTH(M23),"",M23+1))</f>
        <v>44675</v>
      </c>
      <c r="B29" s="53" t="str">
        <f>IF(A29="","",IFERROR(INDEX(Events!$A:$A,MATCH(A29,Events!$G:$G,0)),""))</f>
        <v/>
      </c>
      <c r="C29" s="28">
        <f>IF(A29="","",IF(MONTH(A29+1)&lt;&gt;MONTH(A29),"",A29+1))</f>
        <v>44676</v>
      </c>
      <c r="D29" s="54" t="str">
        <f>IF(C29="","",IFERROR(INDEX(Events!$A:$A,MATCH(C29,Events!$G:$G,0)),""))</f>
        <v/>
      </c>
      <c r="E29" s="28">
        <f>IF(C29="","",IF(MONTH(C29+1)&lt;&gt;MONTH(C29),"",C29+1))</f>
        <v>44677</v>
      </c>
      <c r="F29" s="54" t="str">
        <f>IF(E29="","",IFERROR(INDEX(Events!$A:$A,MATCH(E29,Events!$G:$G,0)),""))</f>
        <v/>
      </c>
      <c r="G29" s="28">
        <f>IF(E29="","",IF(MONTH(E29+1)&lt;&gt;MONTH(E29),"",E29+1))</f>
        <v>44678</v>
      </c>
      <c r="H29" s="54" t="str">
        <f>IF(G29="","",IFERROR(INDEX(Events!$A:$A,MATCH(G29,Events!$G:$G,0)),""))</f>
        <v>Admin Assist Day</v>
      </c>
      <c r="I29" s="28">
        <f>IF(G29="","",IF(MONTH(G29+1)&lt;&gt;MONTH(G29),"",G29+1))</f>
        <v>44679</v>
      </c>
      <c r="J29" s="54" t="str">
        <f>IF(I29="","",IFERROR(INDEX(Events!$A:$A,MATCH(I29,Events!$G:$G,0)),""))</f>
        <v/>
      </c>
      <c r="K29" s="28">
        <f>IF(I29="","",IF(MONTH(I29+1)&lt;&gt;MONTH(I29),"",I29+1))</f>
        <v>44680</v>
      </c>
      <c r="L29" s="54" t="str">
        <f>IF(K29="","",IFERROR(INDEX(Events!$A:$A,MATCH(K29,Events!$G:$G,0)),""))</f>
        <v/>
      </c>
      <c r="M29" s="52">
        <f>IF(K29="","",IF(MONTH(K29+1)&lt;&gt;MONTH(K29),"",K29+1))</f>
        <v>44681</v>
      </c>
      <c r="N29" s="53" t="str">
        <f>IF(M29="","",IFERROR(INDEX(Events!$A:$A,MATCH(M29,Events!$G:$G,0)),""))</f>
        <v/>
      </c>
    </row>
    <row r="30" spans="1:15" s="2" customFormat="1" x14ac:dyDescent="0.2">
      <c r="A30" s="66" t="str">
        <f>IF(A29="","",IFERROR(INDEX(Events!$A:$A,MATCH(A29,Events!$H:$H,0)),""))</f>
        <v/>
      </c>
      <c r="B30" s="67"/>
      <c r="C30" s="68" t="str">
        <f>IF(C29="","",IFERROR(INDEX(Events!$A:$A,MATCH(C29,Events!$H:$H,0)),""))</f>
        <v/>
      </c>
      <c r="D30" s="69"/>
      <c r="E30" s="68" t="str">
        <f>IF(E29="","",IFERROR(INDEX(Events!$A:$A,MATCH(E29,Events!$H:$H,0)),""))</f>
        <v/>
      </c>
      <c r="F30" s="69"/>
      <c r="G30" s="68" t="str">
        <f>IF(G29="","",IFERROR(INDEX(Events!$A:$A,MATCH(G29,Events!$H:$H,0)),""))</f>
        <v/>
      </c>
      <c r="H30" s="69"/>
      <c r="I30" s="68" t="str">
        <f>IF(I29="","",IFERROR(INDEX(Events!$A:$A,MATCH(I29,Events!$H:$H,0)),""))</f>
        <v/>
      </c>
      <c r="J30" s="69"/>
      <c r="K30" s="68" t="str">
        <f>IF(K29="","",IFERROR(INDEX(Events!$A:$A,MATCH(K29,Events!$H:$H,0)),""))</f>
        <v/>
      </c>
      <c r="L30" s="69"/>
      <c r="M30" s="66" t="str">
        <f>IF(M29="","",IFERROR(INDEX(Events!$A:$A,MATCH(M29,Events!$H:$H,0)),""))</f>
        <v/>
      </c>
      <c r="N30" s="67"/>
    </row>
    <row r="31" spans="1:15" s="2" customFormat="1" x14ac:dyDescent="0.2">
      <c r="A31" s="66" t="str">
        <f>IF(A29="","",IFERROR(INDEX(Events!$A:$A,MATCH(A29,Events!$I:$I,0)),""))</f>
        <v/>
      </c>
      <c r="B31" s="67"/>
      <c r="C31" s="68" t="str">
        <f>IF(C29="","",IFERROR(INDEX(Events!$A:$A,MATCH(C29,Events!$I:$I,0)),""))</f>
        <v/>
      </c>
      <c r="D31" s="69"/>
      <c r="E31" s="68" t="str">
        <f>IF(E29="","",IFERROR(INDEX(Events!$A:$A,MATCH(E29,Events!$I:$I,0)),""))</f>
        <v/>
      </c>
      <c r="F31" s="69"/>
      <c r="G31" s="68" t="str">
        <f>IF(G29="","",IFERROR(INDEX(Events!$A:$A,MATCH(G29,Events!$I:$I,0)),""))</f>
        <v/>
      </c>
      <c r="H31" s="69"/>
      <c r="I31" s="68" t="str">
        <f>IF(I29="","",IFERROR(INDEX(Events!$A:$A,MATCH(I29,Events!$I:$I,0)),""))</f>
        <v/>
      </c>
      <c r="J31" s="69"/>
      <c r="K31" s="68" t="str">
        <f>IF(K29="","",IFERROR(INDEX(Events!$A:$A,MATCH(K29,Events!$I:$I,0)),""))</f>
        <v/>
      </c>
      <c r="L31" s="69"/>
      <c r="M31" s="66" t="str">
        <f>IF(M29="","",IFERROR(INDEX(Events!$A:$A,MATCH(M29,Events!$I:$I,0)),""))</f>
        <v/>
      </c>
      <c r="N31" s="67"/>
    </row>
    <row r="32" spans="1:15" s="2" customFormat="1" x14ac:dyDescent="0.2">
      <c r="A32" s="66"/>
      <c r="B32" s="67"/>
      <c r="C32" s="68"/>
      <c r="D32" s="69"/>
      <c r="E32" s="68"/>
      <c r="F32" s="69"/>
      <c r="G32" s="68"/>
      <c r="H32" s="69"/>
      <c r="I32" s="68"/>
      <c r="J32" s="69"/>
      <c r="K32" s="68"/>
      <c r="L32" s="69"/>
      <c r="M32" s="66"/>
      <c r="N32" s="67"/>
    </row>
    <row r="33" spans="1:22" s="2" customFormat="1" x14ac:dyDescent="0.2">
      <c r="A33" s="66"/>
      <c r="B33" s="67"/>
      <c r="C33" s="68"/>
      <c r="D33" s="69"/>
      <c r="E33" s="68"/>
      <c r="F33" s="69"/>
      <c r="G33" s="68"/>
      <c r="H33" s="69"/>
      <c r="I33" s="68"/>
      <c r="J33" s="69"/>
      <c r="K33" s="68"/>
      <c r="L33" s="69"/>
      <c r="M33" s="66"/>
      <c r="N33" s="67"/>
    </row>
    <row r="34" spans="1:22" s="3" customFormat="1" x14ac:dyDescent="0.2">
      <c r="A34" s="70"/>
      <c r="B34" s="71"/>
      <c r="C34" s="72"/>
      <c r="D34" s="73"/>
      <c r="E34" s="72"/>
      <c r="F34" s="73"/>
      <c r="G34" s="72"/>
      <c r="H34" s="73"/>
      <c r="I34" s="72"/>
      <c r="J34" s="73"/>
      <c r="K34" s="72"/>
      <c r="L34" s="73"/>
      <c r="M34" s="70"/>
      <c r="N34" s="71"/>
      <c r="O34" s="2"/>
    </row>
    <row r="35" spans="1:22" ht="18.75" x14ac:dyDescent="0.2">
      <c r="A35" s="52" t="str">
        <f>IF(M29="","",IF(MONTH(M29+1)&lt;&gt;MONTH(M29),"",M29+1))</f>
        <v/>
      </c>
      <c r="B35" s="53" t="str">
        <f>IF(A35="","",IFERROR(INDEX(Events!$A:$A,MATCH(A35,Events!$G:$G,0)),""))</f>
        <v/>
      </c>
      <c r="C35" s="28" t="str">
        <f>IF(A35="","",IF(MONTH(A35+1)&lt;&gt;MONTH(A35),"",A35+1))</f>
        <v/>
      </c>
      <c r="D35" s="54" t="str">
        <f>IF(C35="","",IFERROR(INDEX(Events!$A:$A,MATCH(C35,Events!$G:$G,0)),""))</f>
        <v/>
      </c>
      <c r="E35" s="6"/>
      <c r="F35" s="7"/>
      <c r="G35" s="7"/>
      <c r="H35" s="7"/>
      <c r="I35" s="7"/>
      <c r="J35" s="8"/>
      <c r="K35" s="9"/>
      <c r="L35" s="10"/>
      <c r="M35" s="7"/>
      <c r="N35" s="8"/>
      <c r="O35" s="2"/>
    </row>
    <row r="36" spans="1:22" x14ac:dyDescent="0.2">
      <c r="A36" s="66" t="str">
        <f>IF(A35="","",IFERROR(INDEX(Events!$A:$A,MATCH(A35,Events!$H:$H,0)),""))</f>
        <v/>
      </c>
      <c r="B36" s="67"/>
      <c r="C36" s="68" t="str">
        <f>IF(C35="","",IFERROR(INDEX(Events!$A:$A,MATCH(C35,Events!$H:$H,0)),""))</f>
        <v/>
      </c>
      <c r="D36" s="69"/>
      <c r="E36" s="11"/>
      <c r="F36" s="12"/>
      <c r="G36" s="12"/>
      <c r="H36" s="12"/>
      <c r="I36" s="12"/>
      <c r="J36" s="13"/>
      <c r="K36" s="11"/>
      <c r="L36" s="12"/>
      <c r="M36" s="12"/>
      <c r="N36" s="13"/>
      <c r="O36" s="2"/>
    </row>
    <row r="37" spans="1:22" x14ac:dyDescent="0.2">
      <c r="A37" s="66" t="str">
        <f>IF(A35="","",IFERROR(INDEX(Events!$A:$A,MATCH(A35,Events!$I:$I,0)),""))</f>
        <v/>
      </c>
      <c r="B37" s="67"/>
      <c r="C37" s="68" t="str">
        <f>IF(C35="","",IFERROR(INDEX(Events!$A:$A,MATCH(C35,Events!$I:$I,0)),""))</f>
        <v/>
      </c>
      <c r="D37" s="69"/>
      <c r="E37" s="11"/>
      <c r="F37" s="12"/>
      <c r="G37" s="12"/>
      <c r="H37" s="12"/>
      <c r="I37" s="12"/>
      <c r="J37" s="13"/>
      <c r="K37" s="11"/>
      <c r="L37" s="12"/>
      <c r="M37" s="12"/>
      <c r="N37" s="13"/>
      <c r="O37" s="2"/>
    </row>
    <row r="38" spans="1:22" x14ac:dyDescent="0.2">
      <c r="A38" s="66"/>
      <c r="B38" s="67"/>
      <c r="C38" s="68"/>
      <c r="D38" s="69"/>
      <c r="E38" s="11"/>
      <c r="F38" s="12"/>
      <c r="G38" s="12"/>
      <c r="H38" s="12"/>
      <c r="I38" s="12"/>
      <c r="J38" s="13"/>
      <c r="K38" s="11"/>
      <c r="L38" s="12"/>
      <c r="M38" s="12"/>
      <c r="N38" s="13"/>
      <c r="O38" s="2"/>
    </row>
    <row r="39" spans="1:22" x14ac:dyDescent="0.2">
      <c r="A39" s="66"/>
      <c r="B39" s="67"/>
      <c r="C39" s="68"/>
      <c r="D39" s="69"/>
      <c r="E39" s="11"/>
      <c r="F39" s="12"/>
      <c r="G39" s="12"/>
      <c r="H39" s="12"/>
      <c r="I39" s="12"/>
      <c r="J39" s="13"/>
      <c r="K39" s="82"/>
      <c r="L39" s="83"/>
      <c r="M39" s="83"/>
      <c r="N39" s="84"/>
      <c r="O39" s="2"/>
    </row>
    <row r="40" spans="1:22" x14ac:dyDescent="0.2">
      <c r="A40" s="70"/>
      <c r="B40" s="71"/>
      <c r="C40" s="72"/>
      <c r="D40" s="73"/>
      <c r="E40" s="14"/>
      <c r="F40" s="15"/>
      <c r="G40" s="15"/>
      <c r="H40" s="15"/>
      <c r="I40" s="15"/>
      <c r="J40" s="16"/>
      <c r="K40" s="79"/>
      <c r="L40" s="80"/>
      <c r="M40" s="80"/>
      <c r="N40" s="81"/>
      <c r="O40" s="2"/>
    </row>
    <row r="41" spans="1:22" x14ac:dyDescent="0.2">
      <c r="E41" s="77"/>
      <c r="F41" s="78"/>
      <c r="G41" s="78"/>
      <c r="H41" s="78"/>
      <c r="I41" s="78"/>
      <c r="J41" s="78"/>
    </row>
    <row r="43" spans="1:22" s="18" customFormat="1" ht="11.25" x14ac:dyDescent="0.2">
      <c r="P43" s="76">
        <f>DATE(YEAR(B3-15),MONTH(B3-15),1)</f>
        <v>44621</v>
      </c>
      <c r="Q43" s="76"/>
      <c r="R43" s="76"/>
      <c r="S43" s="76"/>
      <c r="T43" s="76"/>
      <c r="U43" s="76"/>
      <c r="V43" s="76"/>
    </row>
    <row r="44" spans="1:22" s="18" customFormat="1" ht="9.75" customHeight="1" x14ac:dyDescent="0.2">
      <c r="P44" s="58" t="str">
        <f>CHOOSE(1+MOD(startday+1-2,7),"Su","M","Tu","W","Th","F","Sa")</f>
        <v>Su</v>
      </c>
      <c r="Q44" s="58" t="str">
        <f>CHOOSE(1+MOD(startday+2-2,7),"Su","M","Tu","W","Th","F","Sa")</f>
        <v>M</v>
      </c>
      <c r="R44" s="58" t="str">
        <f>CHOOSE(1+MOD(startday+3-2,7),"Su","M","Tu","W","Th","F","Sa")</f>
        <v>Tu</v>
      </c>
      <c r="S44" s="58" t="str">
        <f>CHOOSE(1+MOD(startday+4-2,7),"Su","M","Tu","W","Th","F","Sa")</f>
        <v>W</v>
      </c>
      <c r="T44" s="58" t="str">
        <f>CHOOSE(1+MOD(startday+5-2,7),"Su","M","Tu","W","Th","F","Sa")</f>
        <v>Th</v>
      </c>
      <c r="U44" s="58" t="str">
        <f>CHOOSE(1+MOD(startday+6-2,7),"Su","M","Tu","W","Th","F","Sa")</f>
        <v>F</v>
      </c>
      <c r="V44" s="58" t="str">
        <f>CHOOSE(1+MOD(startday+7-2,7),"Su","M","Tu","W","Th","F","Sa")</f>
        <v>Sa</v>
      </c>
    </row>
    <row r="45" spans="1:22" s="18" customFormat="1" ht="9.75" customHeight="1" x14ac:dyDescent="0.2">
      <c r="P45" s="57" t="str">
        <f>IF(WEEKDAY(P43,1)=startday,P43,"")</f>
        <v/>
      </c>
      <c r="Q45" s="57" t="str">
        <f>IF(P45="",IF(WEEKDAY(P43,1)=MOD(startday,7)+1,P43,""),P45+1)</f>
        <v/>
      </c>
      <c r="R45" s="57">
        <f>IF(Q45="",IF(WEEKDAY(P43,1)=MOD(startday+1,7)+1,P43,""),Q45+1)</f>
        <v>44621</v>
      </c>
      <c r="S45" s="57">
        <f>IF(R45="",IF(WEEKDAY(P43,1)=MOD(startday+2,7)+1,P43,""),R45+1)</f>
        <v>44622</v>
      </c>
      <c r="T45" s="57">
        <f>IF(S45="",IF(WEEKDAY(P43,1)=MOD(startday+3,7)+1,P43,""),S45+1)</f>
        <v>44623</v>
      </c>
      <c r="U45" s="57">
        <f>IF(T45="",IF(WEEKDAY(P43,1)=MOD(startday+4,7)+1,P43,""),T45+1)</f>
        <v>44624</v>
      </c>
      <c r="V45" s="57">
        <f>IF(U45="",IF(WEEKDAY(P43,1)=MOD(startday+5,7)+1,P43,""),U45+1)</f>
        <v>44625</v>
      </c>
    </row>
    <row r="46" spans="1:22" s="18" customFormat="1" ht="9.75" customHeight="1" x14ac:dyDescent="0.2">
      <c r="P46" s="57">
        <f>IF(V45="","",IF(MONTH(V45+1)&lt;&gt;MONTH(V45),"",V45+1))</f>
        <v>44626</v>
      </c>
      <c r="Q46" s="57">
        <f>IF(P46="","",IF(MONTH(P46+1)&lt;&gt;MONTH(P46),"",P46+1))</f>
        <v>44627</v>
      </c>
      <c r="R46" s="57">
        <f t="shared" ref="R46:V46" si="0">IF(Q46="","",IF(MONTH(Q46+1)&lt;&gt;MONTH(Q46),"",Q46+1))</f>
        <v>44628</v>
      </c>
      <c r="S46" s="57">
        <f>IF(R46="","",IF(MONTH(R46+1)&lt;&gt;MONTH(R46),"",R46+1))</f>
        <v>44629</v>
      </c>
      <c r="T46" s="57">
        <f t="shared" si="0"/>
        <v>44630</v>
      </c>
      <c r="U46" s="57">
        <f t="shared" si="0"/>
        <v>44631</v>
      </c>
      <c r="V46" s="57">
        <f t="shared" si="0"/>
        <v>44632</v>
      </c>
    </row>
    <row r="47" spans="1:22" s="18" customFormat="1" ht="9.75" customHeight="1" x14ac:dyDescent="0.2">
      <c r="P47" s="57">
        <f t="shared" ref="P47:P50" si="1">IF(V46="","",IF(MONTH(V46+1)&lt;&gt;MONTH(V46),"",V46+1))</f>
        <v>44633</v>
      </c>
      <c r="Q47" s="57">
        <f t="shared" ref="Q47:V50" si="2">IF(P47="","",IF(MONTH(P47+1)&lt;&gt;MONTH(P47),"",P47+1))</f>
        <v>44634</v>
      </c>
      <c r="R47" s="57">
        <f t="shared" si="2"/>
        <v>44635</v>
      </c>
      <c r="S47" s="57">
        <f t="shared" si="2"/>
        <v>44636</v>
      </c>
      <c r="T47" s="57">
        <f t="shared" si="2"/>
        <v>44637</v>
      </c>
      <c r="U47" s="57">
        <f t="shared" si="2"/>
        <v>44638</v>
      </c>
      <c r="V47" s="57">
        <f t="shared" si="2"/>
        <v>44639</v>
      </c>
    </row>
    <row r="48" spans="1:22" s="18" customFormat="1" ht="9.75" customHeight="1" x14ac:dyDescent="0.2">
      <c r="P48" s="57">
        <f t="shared" si="1"/>
        <v>44640</v>
      </c>
      <c r="Q48" s="57">
        <f t="shared" si="2"/>
        <v>44641</v>
      </c>
      <c r="R48" s="57">
        <f t="shared" si="2"/>
        <v>44642</v>
      </c>
      <c r="S48" s="57">
        <f t="shared" si="2"/>
        <v>44643</v>
      </c>
      <c r="T48" s="57">
        <f t="shared" si="2"/>
        <v>44644</v>
      </c>
      <c r="U48" s="57">
        <f t="shared" si="2"/>
        <v>44645</v>
      </c>
      <c r="V48" s="57">
        <f t="shared" si="2"/>
        <v>44646</v>
      </c>
    </row>
    <row r="49" spans="16:22" s="18" customFormat="1" ht="9.75" customHeight="1" x14ac:dyDescent="0.2">
      <c r="P49" s="57">
        <f t="shared" si="1"/>
        <v>44647</v>
      </c>
      <c r="Q49" s="57">
        <f t="shared" si="2"/>
        <v>44648</v>
      </c>
      <c r="R49" s="57">
        <f t="shared" si="2"/>
        <v>44649</v>
      </c>
      <c r="S49" s="57">
        <f t="shared" si="2"/>
        <v>44650</v>
      </c>
      <c r="T49" s="57">
        <f t="shared" si="2"/>
        <v>44651</v>
      </c>
      <c r="U49" s="57" t="str">
        <f t="shared" si="2"/>
        <v/>
      </c>
      <c r="V49" s="57" t="str">
        <f t="shared" si="2"/>
        <v/>
      </c>
    </row>
    <row r="50" spans="16:22" s="18" customFormat="1" ht="9.75" customHeight="1" x14ac:dyDescent="0.2">
      <c r="P50" s="57" t="str">
        <f t="shared" si="1"/>
        <v/>
      </c>
      <c r="Q50" s="57" t="str">
        <f t="shared" si="2"/>
        <v/>
      </c>
      <c r="R50" s="57" t="str">
        <f t="shared" si="2"/>
        <v/>
      </c>
      <c r="S50" s="57" t="str">
        <f t="shared" si="2"/>
        <v/>
      </c>
      <c r="T50" s="57" t="str">
        <f t="shared" si="2"/>
        <v/>
      </c>
      <c r="U50" s="57" t="str">
        <f t="shared" si="2"/>
        <v/>
      </c>
      <c r="V50" s="57" t="str">
        <f t="shared" si="2"/>
        <v/>
      </c>
    </row>
    <row r="51" spans="16:22" s="18" customFormat="1" ht="9.75" customHeight="1" x14ac:dyDescent="0.2"/>
    <row r="52" spans="16:22" s="18" customFormat="1" ht="9.75" customHeight="1" x14ac:dyDescent="0.2"/>
    <row r="53" spans="16:22" s="18" customFormat="1" ht="11.25" x14ac:dyDescent="0.2">
      <c r="P53" s="76">
        <f>DATE(YEAR(B3+35),MONTH(B3+35),1)</f>
        <v>44682</v>
      </c>
      <c r="Q53" s="76"/>
      <c r="R53" s="76"/>
      <c r="S53" s="76"/>
      <c r="T53" s="76"/>
      <c r="U53" s="76"/>
      <c r="V53" s="76"/>
    </row>
    <row r="54" spans="16:22" s="18" customFormat="1" ht="9.75" customHeight="1" x14ac:dyDescent="0.2">
      <c r="P54" s="58" t="str">
        <f>CHOOSE(1+MOD(startday+1-2,7),"Su","M","Tu","W","Th","F","Sa")</f>
        <v>Su</v>
      </c>
      <c r="Q54" s="58" t="str">
        <f>CHOOSE(1+MOD(startday+2-2,7),"Su","M","Tu","W","Th","F","Sa")</f>
        <v>M</v>
      </c>
      <c r="R54" s="58" t="str">
        <f>CHOOSE(1+MOD(startday+3-2,7),"Su","M","Tu","W","Th","F","Sa")</f>
        <v>Tu</v>
      </c>
      <c r="S54" s="58" t="str">
        <f>CHOOSE(1+MOD(startday+4-2,7),"Su","M","Tu","W","Th","F","Sa")</f>
        <v>W</v>
      </c>
      <c r="T54" s="58" t="str">
        <f>CHOOSE(1+MOD(startday+5-2,7),"Su","M","Tu","W","Th","F","Sa")</f>
        <v>Th</v>
      </c>
      <c r="U54" s="58" t="str">
        <f>CHOOSE(1+MOD(startday+6-2,7),"Su","M","Tu","W","Th","F","Sa")</f>
        <v>F</v>
      </c>
      <c r="V54" s="58" t="str">
        <f>CHOOSE(1+MOD(startday+7-2,7),"Su","M","Tu","W","Th","F","Sa")</f>
        <v>Sa</v>
      </c>
    </row>
    <row r="55" spans="16:22" s="18" customFormat="1" ht="9.75" customHeight="1" x14ac:dyDescent="0.2">
      <c r="P55" s="57">
        <f>IF(WEEKDAY(P53,1)=startday,P53,"")</f>
        <v>44682</v>
      </c>
      <c r="Q55" s="57">
        <f>IF(P55="",IF(WEEKDAY(P53,1)=MOD(startday,7)+1,P53,""),P55+1)</f>
        <v>44683</v>
      </c>
      <c r="R55" s="57">
        <f>IF(Q55="",IF(WEEKDAY(P53,1)=MOD(startday+1,7)+1,P53,""),Q55+1)</f>
        <v>44684</v>
      </c>
      <c r="S55" s="57">
        <f>IF(R55="",IF(WEEKDAY(P53,1)=MOD(startday+2,7)+1,P53,""),R55+1)</f>
        <v>44685</v>
      </c>
      <c r="T55" s="57">
        <f>IF(S55="",IF(WEEKDAY(P53,1)=MOD(startday+3,7)+1,P53,""),S55+1)</f>
        <v>44686</v>
      </c>
      <c r="U55" s="57">
        <f>IF(T55="",IF(WEEKDAY(P53,1)=MOD(startday+4,7)+1,P53,""),T55+1)</f>
        <v>44687</v>
      </c>
      <c r="V55" s="57">
        <f>IF(U55="",IF(WEEKDAY(P53,1)=MOD(startday+5,7)+1,P53,""),U55+1)</f>
        <v>44688</v>
      </c>
    </row>
    <row r="56" spans="16:22" s="18" customFormat="1" ht="9.75" customHeight="1" x14ac:dyDescent="0.2">
      <c r="P56" s="57">
        <f>IF(V55="","",IF(MONTH(V55+1)&lt;&gt;MONTH(V55),"",V55+1))</f>
        <v>44689</v>
      </c>
      <c r="Q56" s="57">
        <f>IF(P56="","",IF(MONTH(P56+1)&lt;&gt;MONTH(P56),"",P56+1))</f>
        <v>44690</v>
      </c>
      <c r="R56" s="57">
        <f t="shared" ref="R56:S60" si="3">IF(Q56="","",IF(MONTH(Q56+1)&lt;&gt;MONTH(Q56),"",Q56+1))</f>
        <v>44691</v>
      </c>
      <c r="S56" s="57">
        <f>IF(R56="","",IF(MONTH(R56+1)&lt;&gt;MONTH(R56),"",R56+1))</f>
        <v>44692</v>
      </c>
      <c r="T56" s="57">
        <f t="shared" ref="T56:V60" si="4">IF(S56="","",IF(MONTH(S56+1)&lt;&gt;MONTH(S56),"",S56+1))</f>
        <v>44693</v>
      </c>
      <c r="U56" s="57">
        <f t="shared" si="4"/>
        <v>44694</v>
      </c>
      <c r="V56" s="57">
        <f t="shared" si="4"/>
        <v>44695</v>
      </c>
    </row>
    <row r="57" spans="16:22" s="18" customFormat="1" ht="9.75" customHeight="1" x14ac:dyDescent="0.2">
      <c r="P57" s="57">
        <f t="shared" ref="P57:P60" si="5">IF(V56="","",IF(MONTH(V56+1)&lt;&gt;MONTH(V56),"",V56+1))</f>
        <v>44696</v>
      </c>
      <c r="Q57" s="57">
        <f t="shared" ref="Q57:Q60" si="6">IF(P57="","",IF(MONTH(P57+1)&lt;&gt;MONTH(P57),"",P57+1))</f>
        <v>44697</v>
      </c>
      <c r="R57" s="57">
        <f t="shared" si="3"/>
        <v>44698</v>
      </c>
      <c r="S57" s="57">
        <f t="shared" si="3"/>
        <v>44699</v>
      </c>
      <c r="T57" s="57">
        <f t="shared" si="4"/>
        <v>44700</v>
      </c>
      <c r="U57" s="57">
        <f t="shared" si="4"/>
        <v>44701</v>
      </c>
      <c r="V57" s="57">
        <f t="shared" si="4"/>
        <v>44702</v>
      </c>
    </row>
    <row r="58" spans="16:22" s="18" customFormat="1" ht="9.75" customHeight="1" x14ac:dyDescent="0.2">
      <c r="P58" s="57">
        <f t="shared" si="5"/>
        <v>44703</v>
      </c>
      <c r="Q58" s="57">
        <f t="shared" si="6"/>
        <v>44704</v>
      </c>
      <c r="R58" s="57">
        <f t="shared" si="3"/>
        <v>44705</v>
      </c>
      <c r="S58" s="57">
        <f t="shared" si="3"/>
        <v>44706</v>
      </c>
      <c r="T58" s="57">
        <f t="shared" si="4"/>
        <v>44707</v>
      </c>
      <c r="U58" s="57">
        <f t="shared" si="4"/>
        <v>44708</v>
      </c>
      <c r="V58" s="57">
        <f t="shared" si="4"/>
        <v>44709</v>
      </c>
    </row>
    <row r="59" spans="16:22" s="18" customFormat="1" ht="9.75" customHeight="1" x14ac:dyDescent="0.2">
      <c r="P59" s="57">
        <f t="shared" si="5"/>
        <v>44710</v>
      </c>
      <c r="Q59" s="57">
        <f t="shared" si="6"/>
        <v>44711</v>
      </c>
      <c r="R59" s="57">
        <f t="shared" si="3"/>
        <v>44712</v>
      </c>
      <c r="S59" s="57" t="str">
        <f t="shared" si="3"/>
        <v/>
      </c>
      <c r="T59" s="57" t="str">
        <f t="shared" si="4"/>
        <v/>
      </c>
      <c r="U59" s="57" t="str">
        <f t="shared" si="4"/>
        <v/>
      </c>
      <c r="V59" s="57" t="str">
        <f t="shared" si="4"/>
        <v/>
      </c>
    </row>
    <row r="60" spans="16:22" s="18" customFormat="1" ht="9.75" customHeight="1" x14ac:dyDescent="0.2">
      <c r="P60" s="57" t="str">
        <f t="shared" si="5"/>
        <v/>
      </c>
      <c r="Q60" s="57" t="str">
        <f t="shared" si="6"/>
        <v/>
      </c>
      <c r="R60" s="57" t="str">
        <f t="shared" si="3"/>
        <v/>
      </c>
      <c r="S60" s="57" t="str">
        <f t="shared" si="3"/>
        <v/>
      </c>
      <c r="T60" s="57" t="str">
        <f t="shared" si="4"/>
        <v/>
      </c>
      <c r="U60" s="57" t="str">
        <f t="shared" si="4"/>
        <v/>
      </c>
      <c r="V60" s="57" t="str">
        <f t="shared" si="4"/>
        <v/>
      </c>
    </row>
  </sheetData>
  <mergeCells count="198">
    <mergeCell ref="E41:J41"/>
    <mergeCell ref="P43:V43"/>
    <mergeCell ref="P53:V53"/>
    <mergeCell ref="A39:B39"/>
    <mergeCell ref="C39:D39"/>
    <mergeCell ref="K39:N39"/>
    <mergeCell ref="A40:B40"/>
    <mergeCell ref="C40:D40"/>
    <mergeCell ref="K40:N40"/>
    <mergeCell ref="M34:N34"/>
    <mergeCell ref="A36:B36"/>
    <mergeCell ref="C36:D36"/>
    <mergeCell ref="A37:B37"/>
    <mergeCell ref="C37:D37"/>
    <mergeCell ref="A38:B38"/>
    <mergeCell ref="C38:D38"/>
    <mergeCell ref="A34:B34"/>
    <mergeCell ref="C34:D34"/>
    <mergeCell ref="E34:F34"/>
    <mergeCell ref="G34:H34"/>
    <mergeCell ref="I34:J34"/>
    <mergeCell ref="K34:L34"/>
    <mergeCell ref="M32:N32"/>
    <mergeCell ref="A33:B33"/>
    <mergeCell ref="C33:D33"/>
    <mergeCell ref="E33:F33"/>
    <mergeCell ref="G33:H33"/>
    <mergeCell ref="I33:J33"/>
    <mergeCell ref="K33:L33"/>
    <mergeCell ref="M33:N33"/>
    <mergeCell ref="A32:B32"/>
    <mergeCell ref="C32:D32"/>
    <mergeCell ref="E32:F32"/>
    <mergeCell ref="G32:H32"/>
    <mergeCell ref="I32:J32"/>
    <mergeCell ref="K32:L32"/>
    <mergeCell ref="M30:N30"/>
    <mergeCell ref="A31:B31"/>
    <mergeCell ref="C31:D31"/>
    <mergeCell ref="E31:F31"/>
    <mergeCell ref="G31:H31"/>
    <mergeCell ref="I31:J31"/>
    <mergeCell ref="K31:L31"/>
    <mergeCell ref="M31:N31"/>
    <mergeCell ref="A30:B30"/>
    <mergeCell ref="C30:D30"/>
    <mergeCell ref="E30:F30"/>
    <mergeCell ref="G30:H30"/>
    <mergeCell ref="I30:J30"/>
    <mergeCell ref="K30:L30"/>
    <mergeCell ref="M27:N27"/>
    <mergeCell ref="A28:B28"/>
    <mergeCell ref="C28:D28"/>
    <mergeCell ref="E28:F28"/>
    <mergeCell ref="G28:H28"/>
    <mergeCell ref="I28:J28"/>
    <mergeCell ref="K28:L28"/>
    <mergeCell ref="M28:N28"/>
    <mergeCell ref="A27:B27"/>
    <mergeCell ref="C27:D27"/>
    <mergeCell ref="E27:F27"/>
    <mergeCell ref="G27:H27"/>
    <mergeCell ref="I27:J27"/>
    <mergeCell ref="K27:L27"/>
    <mergeCell ref="M25:N25"/>
    <mergeCell ref="A26:B26"/>
    <mergeCell ref="C26:D26"/>
    <mergeCell ref="E26:F26"/>
    <mergeCell ref="G26:H26"/>
    <mergeCell ref="I26:J26"/>
    <mergeCell ref="K26:L26"/>
    <mergeCell ref="M26:N26"/>
    <mergeCell ref="A25:B25"/>
    <mergeCell ref="C25:D25"/>
    <mergeCell ref="E25:F25"/>
    <mergeCell ref="G25:H25"/>
    <mergeCell ref="I25:J25"/>
    <mergeCell ref="K25:L25"/>
    <mergeCell ref="M22:N22"/>
    <mergeCell ref="A24:B24"/>
    <mergeCell ref="C24:D24"/>
    <mergeCell ref="E24:F24"/>
    <mergeCell ref="G24:H24"/>
    <mergeCell ref="I24:J24"/>
    <mergeCell ref="K24:L24"/>
    <mergeCell ref="M24:N24"/>
    <mergeCell ref="A22:B22"/>
    <mergeCell ref="C22:D22"/>
    <mergeCell ref="E22:F22"/>
    <mergeCell ref="G22:H22"/>
    <mergeCell ref="I22:J22"/>
    <mergeCell ref="K22:L22"/>
    <mergeCell ref="M20:N20"/>
    <mergeCell ref="A21:B21"/>
    <mergeCell ref="C21:D21"/>
    <mergeCell ref="E21:F21"/>
    <mergeCell ref="G21:H21"/>
    <mergeCell ref="I21:J21"/>
    <mergeCell ref="K21:L21"/>
    <mergeCell ref="M21:N21"/>
    <mergeCell ref="A20:B20"/>
    <mergeCell ref="C20:D20"/>
    <mergeCell ref="E20:F20"/>
    <mergeCell ref="G20:H20"/>
    <mergeCell ref="I20:J20"/>
    <mergeCell ref="K20:L20"/>
    <mergeCell ref="M18:N18"/>
    <mergeCell ref="A19:B19"/>
    <mergeCell ref="C19:D19"/>
    <mergeCell ref="E19:F19"/>
    <mergeCell ref="G19:H19"/>
    <mergeCell ref="I19:J19"/>
    <mergeCell ref="K19:L19"/>
    <mergeCell ref="M19:N19"/>
    <mergeCell ref="A18:B18"/>
    <mergeCell ref="C18:D18"/>
    <mergeCell ref="E18:F18"/>
    <mergeCell ref="G18:H18"/>
    <mergeCell ref="I18:J18"/>
    <mergeCell ref="K18:L18"/>
    <mergeCell ref="M15:N15"/>
    <mergeCell ref="A16:B16"/>
    <mergeCell ref="C16:D16"/>
    <mergeCell ref="E16:F16"/>
    <mergeCell ref="G16:H16"/>
    <mergeCell ref="I16:J16"/>
    <mergeCell ref="K16:L16"/>
    <mergeCell ref="M16:N16"/>
    <mergeCell ref="A15:B15"/>
    <mergeCell ref="C15:D15"/>
    <mergeCell ref="E15:F15"/>
    <mergeCell ref="G15:H15"/>
    <mergeCell ref="I15:J15"/>
    <mergeCell ref="K15:L15"/>
    <mergeCell ref="M13:N13"/>
    <mergeCell ref="A14:B14"/>
    <mergeCell ref="C14:D14"/>
    <mergeCell ref="E14:F14"/>
    <mergeCell ref="G14:H14"/>
    <mergeCell ref="I14:J14"/>
    <mergeCell ref="K14:L14"/>
    <mergeCell ref="M14:N14"/>
    <mergeCell ref="A13:B13"/>
    <mergeCell ref="C13:D13"/>
    <mergeCell ref="E13:F13"/>
    <mergeCell ref="G13:H13"/>
    <mergeCell ref="I13:J13"/>
    <mergeCell ref="K13:L13"/>
    <mergeCell ref="M10:N10"/>
    <mergeCell ref="A12:B12"/>
    <mergeCell ref="C12:D12"/>
    <mergeCell ref="E12:F12"/>
    <mergeCell ref="G12:H12"/>
    <mergeCell ref="I12:J12"/>
    <mergeCell ref="K12:L12"/>
    <mergeCell ref="M12:N12"/>
    <mergeCell ref="A10:B10"/>
    <mergeCell ref="C10:D10"/>
    <mergeCell ref="E10:F10"/>
    <mergeCell ref="G10:H10"/>
    <mergeCell ref="I10:J10"/>
    <mergeCell ref="K10:L10"/>
    <mergeCell ref="M8:N8"/>
    <mergeCell ref="A9:B9"/>
    <mergeCell ref="C9:D9"/>
    <mergeCell ref="E9:F9"/>
    <mergeCell ref="G9:H9"/>
    <mergeCell ref="I9:J9"/>
    <mergeCell ref="K9:L9"/>
    <mergeCell ref="M9:N9"/>
    <mergeCell ref="A8:B8"/>
    <mergeCell ref="C8:D8"/>
    <mergeCell ref="E8:F8"/>
    <mergeCell ref="G8:H8"/>
    <mergeCell ref="I8:J8"/>
    <mergeCell ref="K8:L8"/>
    <mergeCell ref="A7:B7"/>
    <mergeCell ref="C7:D7"/>
    <mergeCell ref="E7:F7"/>
    <mergeCell ref="G7:H7"/>
    <mergeCell ref="I7:J7"/>
    <mergeCell ref="K7:L7"/>
    <mergeCell ref="M7:N7"/>
    <mergeCell ref="A6:B6"/>
    <mergeCell ref="C6:D6"/>
    <mergeCell ref="E6:F6"/>
    <mergeCell ref="G6:H6"/>
    <mergeCell ref="I6:J6"/>
    <mergeCell ref="K6:L6"/>
    <mergeCell ref="A2:N2"/>
    <mergeCell ref="A4:B4"/>
    <mergeCell ref="C4:D4"/>
    <mergeCell ref="E4:F4"/>
    <mergeCell ref="G4:H4"/>
    <mergeCell ref="I4:J4"/>
    <mergeCell ref="K4:L4"/>
    <mergeCell ref="M4:N4"/>
    <mergeCell ref="M6:N6"/>
  </mergeCells>
  <printOptions horizontalCentered="1"/>
  <pageMargins left="0.35" right="0.35" top="0.25" bottom="0.25" header="0.25" footer="0.25"/>
  <pageSetup scale="99" orientation="landscape" horizontalDpi="1200" verticalDpi="1200" r:id="rId1"/>
  <headerFooter alignWithMargins="0"/>
  <ignoredErrors>
    <ignoredError sqref="C5:N37 C39:D40 C38:D38" formula="1"/>
  </ignoredErrors>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60"/>
  <sheetViews>
    <sheetView showGridLines="0" topLeftCell="A21" zoomScaleNormal="100" workbookViewId="0">
      <selection activeCell="H55" sqref="E34:N55"/>
    </sheetView>
  </sheetViews>
  <sheetFormatPr defaultRowHeight="12.75" x14ac:dyDescent="0.2"/>
  <cols>
    <col min="1" max="1" width="4.28515625" customWidth="1"/>
    <col min="2" max="2" width="14" customWidth="1"/>
    <col min="3" max="3" width="4.28515625" customWidth="1"/>
    <col min="4" max="4" width="14" customWidth="1"/>
    <col min="5" max="5" width="4.28515625" customWidth="1"/>
    <col min="6" max="6" width="14" customWidth="1"/>
    <col min="7" max="7" width="4.28515625" customWidth="1"/>
    <col min="8" max="8" width="14" customWidth="1"/>
    <col min="9" max="9" width="4.28515625" customWidth="1"/>
    <col min="10" max="10" width="14" customWidth="1"/>
    <col min="11" max="11" width="4.28515625" customWidth="1"/>
    <col min="12" max="12" width="14" customWidth="1"/>
    <col min="13" max="13" width="4.28515625" customWidth="1"/>
    <col min="14" max="14" width="14" customWidth="1"/>
    <col min="16" max="22" width="3.28515625" customWidth="1"/>
  </cols>
  <sheetData>
    <row r="1" spans="1:24" ht="18.75" x14ac:dyDescent="0.3">
      <c r="A1" s="56" t="str">
        <f>'1'!$A$5</f>
        <v>[Name of School] Academic Calendar</v>
      </c>
      <c r="B1" s="55"/>
      <c r="C1" s="55"/>
      <c r="D1" s="55"/>
      <c r="E1" s="55"/>
      <c r="F1" s="55"/>
      <c r="G1" s="55"/>
      <c r="H1" s="55"/>
      <c r="I1" s="55"/>
      <c r="J1" s="55"/>
      <c r="K1" s="55"/>
      <c r="L1" s="55"/>
      <c r="M1" s="55"/>
      <c r="N1" s="55"/>
    </row>
    <row r="2" spans="1:24" s="2" customFormat="1" ht="54" customHeight="1" x14ac:dyDescent="0.85">
      <c r="A2" s="62" t="str">
        <f>UPPER(TEXT(B3,"mmmm yyyy"))</f>
        <v>MAY 2022</v>
      </c>
      <c r="B2" s="62"/>
      <c r="C2" s="62"/>
      <c r="D2" s="62"/>
      <c r="E2" s="62"/>
      <c r="F2" s="62"/>
      <c r="G2" s="62"/>
      <c r="H2" s="62"/>
      <c r="I2" s="62"/>
      <c r="J2" s="62"/>
      <c r="K2" s="62"/>
      <c r="L2" s="62"/>
      <c r="M2" s="62"/>
      <c r="N2" s="62"/>
    </row>
    <row r="3" spans="1:24" hidden="1" x14ac:dyDescent="0.2">
      <c r="A3" s="18" t="s">
        <v>2</v>
      </c>
      <c r="B3" s="17">
        <f>DATE('1'!D3,'1'!H3+10,1)</f>
        <v>44682</v>
      </c>
      <c r="O3" s="2"/>
      <c r="P3" s="2"/>
      <c r="Q3" s="2"/>
      <c r="R3" s="2"/>
      <c r="S3" s="2"/>
      <c r="T3" s="2"/>
      <c r="U3" s="2"/>
      <c r="V3" s="2"/>
      <c r="W3" s="2"/>
      <c r="X3" s="2"/>
    </row>
    <row r="4" spans="1:24" s="2" customFormat="1" ht="15.75" x14ac:dyDescent="0.2">
      <c r="A4" s="63">
        <f>A11</f>
        <v>44689</v>
      </c>
      <c r="B4" s="64"/>
      <c r="C4" s="64">
        <f>C11</f>
        <v>44690</v>
      </c>
      <c r="D4" s="64"/>
      <c r="E4" s="64">
        <f>E11</f>
        <v>44691</v>
      </c>
      <c r="F4" s="64"/>
      <c r="G4" s="64">
        <f>G11</f>
        <v>44692</v>
      </c>
      <c r="H4" s="64"/>
      <c r="I4" s="64">
        <f>I11</f>
        <v>44693</v>
      </c>
      <c r="J4" s="64"/>
      <c r="K4" s="64">
        <f>K11</f>
        <v>44694</v>
      </c>
      <c r="L4" s="64"/>
      <c r="M4" s="64">
        <f>M11</f>
        <v>44695</v>
      </c>
      <c r="N4" s="65"/>
    </row>
    <row r="5" spans="1:24" s="2" customFormat="1" ht="18.75" x14ac:dyDescent="0.2">
      <c r="A5" s="52">
        <f>IF(WEEKDAY($B$3,1)=startday,$B$3,"")</f>
        <v>44682</v>
      </c>
      <c r="B5" s="53" t="str">
        <f>IF(A5="","",IFERROR(INDEX(Events!$A:$A,MATCH(A5,Events!$G:$G,0)),""))</f>
        <v/>
      </c>
      <c r="C5" s="28">
        <f>IF(A5="",IF(WEEKDAY(B3,1)=MOD(startday,7)+1,$B$3,""),A5+1)</f>
        <v>44683</v>
      </c>
      <c r="D5" s="54" t="str">
        <f>IF(C5="","",IFERROR(INDEX(Events!$A:$A,MATCH(C5,Events!$G:$G,0)),""))</f>
        <v/>
      </c>
      <c r="E5" s="28">
        <f>IF(C5="",IF(WEEKDAY($B$3,1)=MOD(startday+1,7)+1,$B$3,""),C5+1)</f>
        <v>44684</v>
      </c>
      <c r="F5" s="54" t="str">
        <f>IF(E5="","",IFERROR(INDEX(Events!$A:$A,MATCH(E5,Events!$G:$G,0)),""))</f>
        <v/>
      </c>
      <c r="G5" s="28">
        <f>IF(E5="",IF(WEEKDAY($B$3,1)=MOD(startday+2,7)+1,$B$3,""),E5+1)</f>
        <v>44685</v>
      </c>
      <c r="H5" s="54" t="str">
        <f>IF(G5="","",IFERROR(INDEX(Events!$A:$A,MATCH(G5,Events!$G:$G,0)),""))</f>
        <v/>
      </c>
      <c r="I5" s="28">
        <f>IF(G5="",IF(WEEKDAY($B$3,1)=MOD(startday+3,7)+1,$B$3,""),G5+1)</f>
        <v>44686</v>
      </c>
      <c r="J5" s="54" t="str">
        <f>IF(I5="","",IFERROR(INDEX(Events!$A:$A,MATCH(I5,Events!$G:$G,0)),""))</f>
        <v>Cinco de Mayo</v>
      </c>
      <c r="K5" s="28">
        <f>IF(I5="",IF(WEEKDAY($B$3,1)=MOD(startday+4,7)+1,$B$3,""),I5+1)</f>
        <v>44687</v>
      </c>
      <c r="L5" s="54" t="str">
        <f>IF(K5="","",IFERROR(INDEX(Events!$A:$A,MATCH(K5,Events!$G:$G,0)),""))</f>
        <v/>
      </c>
      <c r="M5" s="52">
        <f>IF(K5="",IF(WEEKDAY($B$3,1)=MOD(startday+5,7)+1,$B$3,""),K5+1)</f>
        <v>44688</v>
      </c>
      <c r="N5" s="53" t="str">
        <f>IF(M5="","",IFERROR(INDEX(Events!$A:$A,MATCH(M5,Events!$G:$G,0)),""))</f>
        <v/>
      </c>
    </row>
    <row r="6" spans="1:24" s="2" customFormat="1" x14ac:dyDescent="0.2">
      <c r="A6" s="66" t="str">
        <f>IF(A5="","",IFERROR(INDEX(Events!$A:$A,MATCH(A5,Events!$H:$H,0)),""))</f>
        <v/>
      </c>
      <c r="B6" s="67"/>
      <c r="C6" s="68" t="str">
        <f>IF(C5="","",IFERROR(INDEX(Events!$A:$A,MATCH(C5,Events!$H:$H,0)),""))</f>
        <v/>
      </c>
      <c r="D6" s="69"/>
      <c r="E6" s="68" t="str">
        <f>IF(E5="","",IFERROR(INDEX(Events!$A:$A,MATCH(E5,Events!$H:$H,0)),""))</f>
        <v/>
      </c>
      <c r="F6" s="69"/>
      <c r="G6" s="68" t="str">
        <f>IF(G5="","",IFERROR(INDEX(Events!$A:$A,MATCH(G5,Events!$H:$H,0)),""))</f>
        <v/>
      </c>
      <c r="H6" s="69"/>
      <c r="I6" s="68" t="str">
        <f>IF(I5="","",IFERROR(INDEX(Events!$A:$A,MATCH(I5,Events!$H:$H,0)),""))</f>
        <v/>
      </c>
      <c r="J6" s="69"/>
      <c r="K6" s="68" t="str">
        <f>IF(K5="","",IFERROR(INDEX(Events!$A:$A,MATCH(K5,Events!$H:$H,0)),""))</f>
        <v/>
      </c>
      <c r="L6" s="69"/>
      <c r="M6" s="66" t="str">
        <f>IF(M5="","",IFERROR(INDEX(Events!$A:$A,MATCH(M5,Events!$H:$H,0)),""))</f>
        <v/>
      </c>
      <c r="N6" s="67"/>
    </row>
    <row r="7" spans="1:24" s="2" customFormat="1" x14ac:dyDescent="0.2">
      <c r="A7" s="66" t="str">
        <f>IF(A5="","",IFERROR(INDEX(Events!$A:$A,MATCH(A5,Events!$I:$I,0)),""))</f>
        <v/>
      </c>
      <c r="B7" s="67"/>
      <c r="C7" s="68" t="str">
        <f>IF(C5="","",IFERROR(INDEX(Events!$A:$A,MATCH(C5,Events!$I:$I,0)),""))</f>
        <v/>
      </c>
      <c r="D7" s="69"/>
      <c r="E7" s="68" t="str">
        <f>IF(E5="","",IFERROR(INDEX(Events!$A:$A,MATCH(E5,Events!$I:$I,0)),""))</f>
        <v/>
      </c>
      <c r="F7" s="69"/>
      <c r="G7" s="68" t="str">
        <f>IF(G5="","",IFERROR(INDEX(Events!$A:$A,MATCH(G5,Events!$I:$I,0)),""))</f>
        <v/>
      </c>
      <c r="H7" s="69"/>
      <c r="I7" s="68" t="str">
        <f>IF(I5="","",IFERROR(INDEX(Events!$A:$A,MATCH(I5,Events!$I:$I,0)),""))</f>
        <v/>
      </c>
      <c r="J7" s="69"/>
      <c r="K7" s="68" t="str">
        <f>IF(K5="","",IFERROR(INDEX(Events!$A:$A,MATCH(K5,Events!$I:$I,0)),""))</f>
        <v/>
      </c>
      <c r="L7" s="69"/>
      <c r="M7" s="66" t="str">
        <f>IF(M5="","",IFERROR(INDEX(Events!$A:$A,MATCH(M5,Events!$I:$I,0)),""))</f>
        <v/>
      </c>
      <c r="N7" s="67"/>
    </row>
    <row r="8" spans="1:24" s="2" customFormat="1" x14ac:dyDescent="0.2">
      <c r="A8" s="66" t="s">
        <v>0</v>
      </c>
      <c r="B8" s="67"/>
      <c r="C8" s="68" t="s">
        <v>0</v>
      </c>
      <c r="D8" s="69"/>
      <c r="E8" s="68" t="s">
        <v>0</v>
      </c>
      <c r="F8" s="69"/>
      <c r="G8" s="68" t="s">
        <v>0</v>
      </c>
      <c r="H8" s="69"/>
      <c r="I8" s="68" t="s">
        <v>0</v>
      </c>
      <c r="J8" s="69"/>
      <c r="K8" s="68" t="s">
        <v>0</v>
      </c>
      <c r="L8" s="69"/>
      <c r="M8" s="66" t="s">
        <v>0</v>
      </c>
      <c r="N8" s="67"/>
    </row>
    <row r="9" spans="1:24" s="2" customFormat="1" x14ac:dyDescent="0.2">
      <c r="A9" s="66" t="s">
        <v>0</v>
      </c>
      <c r="B9" s="67"/>
      <c r="C9" s="68" t="s">
        <v>0</v>
      </c>
      <c r="D9" s="69"/>
      <c r="E9" s="68" t="s">
        <v>0</v>
      </c>
      <c r="F9" s="69"/>
      <c r="G9" s="68" t="s">
        <v>0</v>
      </c>
      <c r="H9" s="69"/>
      <c r="I9" s="68" t="s">
        <v>0</v>
      </c>
      <c r="J9" s="69"/>
      <c r="K9" s="68" t="s">
        <v>0</v>
      </c>
      <c r="L9" s="69"/>
      <c r="M9" s="66" t="s">
        <v>0</v>
      </c>
      <c r="N9" s="67"/>
    </row>
    <row r="10" spans="1:24" s="3" customFormat="1" x14ac:dyDescent="0.2">
      <c r="A10" s="70" t="s">
        <v>0</v>
      </c>
      <c r="B10" s="71"/>
      <c r="C10" s="72" t="s">
        <v>0</v>
      </c>
      <c r="D10" s="73"/>
      <c r="E10" s="72" t="s">
        <v>0</v>
      </c>
      <c r="F10" s="73"/>
      <c r="G10" s="72" t="s">
        <v>0</v>
      </c>
      <c r="H10" s="73"/>
      <c r="I10" s="72" t="s">
        <v>0</v>
      </c>
      <c r="J10" s="73"/>
      <c r="K10" s="72" t="s">
        <v>0</v>
      </c>
      <c r="L10" s="73"/>
      <c r="M10" s="70" t="s">
        <v>0</v>
      </c>
      <c r="N10" s="71"/>
      <c r="O10" s="2"/>
      <c r="P10" s="2"/>
      <c r="Q10" s="2"/>
      <c r="R10" s="2"/>
      <c r="S10" s="2"/>
      <c r="T10" s="2"/>
      <c r="U10" s="2"/>
      <c r="V10" s="2"/>
      <c r="W10" s="2"/>
      <c r="X10" s="2"/>
    </row>
    <row r="11" spans="1:24" s="2" customFormat="1" ht="18.75" x14ac:dyDescent="0.2">
      <c r="A11" s="52">
        <f>IF(M5="","",IF(MONTH(M5+1)&lt;&gt;MONTH(M5),"",M5+1))</f>
        <v>44689</v>
      </c>
      <c r="B11" s="53" t="str">
        <f>IF(A11="","",IFERROR(INDEX(Events!$A:$A,MATCH(A11,Events!$G:$G,0)),""))</f>
        <v>Mother's Day</v>
      </c>
      <c r="C11" s="28">
        <f>IF(A11="","",IF(MONTH(A11+1)&lt;&gt;MONTH(A11),"",A11+1))</f>
        <v>44690</v>
      </c>
      <c r="D11" s="54" t="str">
        <f>IF(C11="","",IFERROR(INDEX(Events!$A:$A,MATCH(C11,Events!$G:$G,0)),""))</f>
        <v/>
      </c>
      <c r="E11" s="28">
        <f>IF(C11="","",IF(MONTH(C11+1)&lt;&gt;MONTH(C11),"",C11+1))</f>
        <v>44691</v>
      </c>
      <c r="F11" s="54" t="str">
        <f>IF(E11="","",IFERROR(INDEX(Events!$A:$A,MATCH(E11,Events!$G:$G,0)),""))</f>
        <v/>
      </c>
      <c r="G11" s="28">
        <f>IF(E11="","",IF(MONTH(E11+1)&lt;&gt;MONTH(E11),"",E11+1))</f>
        <v>44692</v>
      </c>
      <c r="H11" s="54" t="str">
        <f>IF(G11="","",IFERROR(INDEX(Events!$A:$A,MATCH(G11,Events!$G:$G,0)),""))</f>
        <v/>
      </c>
      <c r="I11" s="28">
        <f>IF(G11="","",IF(MONTH(G11+1)&lt;&gt;MONTH(G11),"",G11+1))</f>
        <v>44693</v>
      </c>
      <c r="J11" s="54" t="str">
        <f>IF(I11="","",IFERROR(INDEX(Events!$A:$A,MATCH(I11,Events!$G:$G,0)),""))</f>
        <v/>
      </c>
      <c r="K11" s="28">
        <f>IF(I11="","",IF(MONTH(I11+1)&lt;&gt;MONTH(I11),"",I11+1))</f>
        <v>44694</v>
      </c>
      <c r="L11" s="54" t="str">
        <f>IF(K11="","",IFERROR(INDEX(Events!$A:$A,MATCH(K11,Events!$G:$G,0)),""))</f>
        <v/>
      </c>
      <c r="M11" s="52">
        <f>IF(K11="","",IF(MONTH(K11+1)&lt;&gt;MONTH(K11),"",K11+1))</f>
        <v>44695</v>
      </c>
      <c r="N11" s="53" t="str">
        <f>IF(M11="","",IFERROR(INDEX(Events!$A:$A,MATCH(M11,Events!$G:$G,0)),""))</f>
        <v/>
      </c>
    </row>
    <row r="12" spans="1:24" s="2" customFormat="1" x14ac:dyDescent="0.2">
      <c r="A12" s="66" t="str">
        <f>IF(A11="","",IFERROR(INDEX(Events!$A:$A,MATCH(A11,Events!$H:$H,0)),""))</f>
        <v/>
      </c>
      <c r="B12" s="67"/>
      <c r="C12" s="68" t="str">
        <f>IF(C11="","",IFERROR(INDEX(Events!$A:$A,MATCH(C11,Events!$H:$H,0)),""))</f>
        <v/>
      </c>
      <c r="D12" s="69"/>
      <c r="E12" s="68" t="str">
        <f>IF(E11="","",IFERROR(INDEX(Events!$A:$A,MATCH(E11,Events!$H:$H,0)),""))</f>
        <v/>
      </c>
      <c r="F12" s="69"/>
      <c r="G12" s="68" t="str">
        <f>IF(G11="","",IFERROR(INDEX(Events!$A:$A,MATCH(G11,Events!$H:$H,0)),""))</f>
        <v/>
      </c>
      <c r="H12" s="69"/>
      <c r="I12" s="68" t="str">
        <f>IF(I11="","",IFERROR(INDEX(Events!$A:$A,MATCH(I11,Events!$H:$H,0)),""))</f>
        <v/>
      </c>
      <c r="J12" s="69"/>
      <c r="K12" s="68" t="str">
        <f>IF(K11="","",IFERROR(INDEX(Events!$A:$A,MATCH(K11,Events!$H:$H,0)),""))</f>
        <v/>
      </c>
      <c r="L12" s="69"/>
      <c r="M12" s="66" t="str">
        <f>IF(M11="","",IFERROR(INDEX(Events!$A:$A,MATCH(M11,Events!$H:$H,0)),""))</f>
        <v/>
      </c>
      <c r="N12" s="67"/>
    </row>
    <row r="13" spans="1:24" s="2" customFormat="1" x14ac:dyDescent="0.2">
      <c r="A13" s="66" t="str">
        <f>IF(A11="","",IFERROR(INDEX(Events!$A:$A,MATCH(A11,Events!$I:$I,0)),""))</f>
        <v/>
      </c>
      <c r="B13" s="67"/>
      <c r="C13" s="68" t="str">
        <f>IF(C11="","",IFERROR(INDEX(Events!$A:$A,MATCH(C11,Events!$I:$I,0)),""))</f>
        <v/>
      </c>
      <c r="D13" s="69"/>
      <c r="E13" s="68" t="str">
        <f>IF(E11="","",IFERROR(INDEX(Events!$A:$A,MATCH(E11,Events!$I:$I,0)),""))</f>
        <v/>
      </c>
      <c r="F13" s="69"/>
      <c r="G13" s="68" t="str">
        <f>IF(G11="","",IFERROR(INDEX(Events!$A:$A,MATCH(G11,Events!$I:$I,0)),""))</f>
        <v/>
      </c>
      <c r="H13" s="69"/>
      <c r="I13" s="68" t="str">
        <f>IF(I11="","",IFERROR(INDEX(Events!$A:$A,MATCH(I11,Events!$I:$I,0)),""))</f>
        <v/>
      </c>
      <c r="J13" s="69"/>
      <c r="K13" s="68" t="str">
        <f>IF(K11="","",IFERROR(INDEX(Events!$A:$A,MATCH(K11,Events!$I:$I,0)),""))</f>
        <v/>
      </c>
      <c r="L13" s="69"/>
      <c r="M13" s="66" t="str">
        <f>IF(M11="","",IFERROR(INDEX(Events!$A:$A,MATCH(M11,Events!$I:$I,0)),""))</f>
        <v/>
      </c>
      <c r="N13" s="67"/>
    </row>
    <row r="14" spans="1:24" s="2" customFormat="1" x14ac:dyDescent="0.2">
      <c r="A14" s="66"/>
      <c r="B14" s="67"/>
      <c r="C14" s="68"/>
      <c r="D14" s="69"/>
      <c r="E14" s="68"/>
      <c r="F14" s="69"/>
      <c r="G14" s="68"/>
      <c r="H14" s="69"/>
      <c r="I14" s="68"/>
      <c r="J14" s="69"/>
      <c r="K14" s="68"/>
      <c r="L14" s="69"/>
      <c r="M14" s="66"/>
      <c r="N14" s="67"/>
    </row>
    <row r="15" spans="1:24" s="2" customFormat="1" x14ac:dyDescent="0.2">
      <c r="A15" s="66"/>
      <c r="B15" s="67"/>
      <c r="C15" s="68"/>
      <c r="D15" s="69"/>
      <c r="E15" s="68"/>
      <c r="F15" s="69"/>
      <c r="G15" s="68"/>
      <c r="H15" s="69"/>
      <c r="I15" s="68"/>
      <c r="J15" s="69"/>
      <c r="K15" s="68"/>
      <c r="L15" s="69"/>
      <c r="M15" s="66"/>
      <c r="N15" s="67"/>
    </row>
    <row r="16" spans="1:24" s="3" customFormat="1" x14ac:dyDescent="0.2">
      <c r="A16" s="70"/>
      <c r="B16" s="71"/>
      <c r="C16" s="72"/>
      <c r="D16" s="73"/>
      <c r="E16" s="72"/>
      <c r="F16" s="73"/>
      <c r="G16" s="72"/>
      <c r="H16" s="73"/>
      <c r="I16" s="72"/>
      <c r="J16" s="73"/>
      <c r="K16" s="72"/>
      <c r="L16" s="73"/>
      <c r="M16" s="70"/>
      <c r="N16" s="71"/>
      <c r="O16" s="2"/>
    </row>
    <row r="17" spans="1:15" s="2" customFormat="1" ht="18.75" x14ac:dyDescent="0.2">
      <c r="A17" s="52">
        <f>IF(M11="","",IF(MONTH(M11+1)&lt;&gt;MONTH(M11),"",M11+1))</f>
        <v>44696</v>
      </c>
      <c r="B17" s="53" t="str">
        <f>IF(A17="","",IFERROR(INDEX(Events!$A:$A,MATCH(A17,Events!$G:$G,0)),""))</f>
        <v/>
      </c>
      <c r="C17" s="28">
        <f>IF(A17="","",IF(MONTH(A17+1)&lt;&gt;MONTH(A17),"",A17+1))</f>
        <v>44697</v>
      </c>
      <c r="D17" s="54" t="str">
        <f>IF(C17="","",IFERROR(INDEX(Events!$A:$A,MATCH(C17,Events!$G:$G,0)),""))</f>
        <v/>
      </c>
      <c r="E17" s="28">
        <f>IF(C17="","",IF(MONTH(C17+1)&lt;&gt;MONTH(C17),"",C17+1))</f>
        <v>44698</v>
      </c>
      <c r="F17" s="54" t="str">
        <f>IF(E17="","",IFERROR(INDEX(Events!$A:$A,MATCH(E17,Events!$G:$G,0)),""))</f>
        <v/>
      </c>
      <c r="G17" s="28">
        <f>IF(E17="","",IF(MONTH(E17+1)&lt;&gt;MONTH(E17),"",E17+1))</f>
        <v>44699</v>
      </c>
      <c r="H17" s="54" t="str">
        <f>IF(G17="","",IFERROR(INDEX(Events!$A:$A,MATCH(G17,Events!$G:$G,0)),""))</f>
        <v/>
      </c>
      <c r="I17" s="28">
        <f>IF(G17="","",IF(MONTH(G17+1)&lt;&gt;MONTH(G17),"",G17+1))</f>
        <v>44700</v>
      </c>
      <c r="J17" s="54" t="str">
        <f>IF(I17="","",IFERROR(INDEX(Events!$A:$A,MATCH(I17,Events!$G:$G,0)),""))</f>
        <v/>
      </c>
      <c r="K17" s="28">
        <f>IF(I17="","",IF(MONTH(I17+1)&lt;&gt;MONTH(I17),"",I17+1))</f>
        <v>44701</v>
      </c>
      <c r="L17" s="54" t="str">
        <f>IF(K17="","",IFERROR(INDEX(Events!$A:$A,MATCH(K17,Events!$G:$G,0)),""))</f>
        <v/>
      </c>
      <c r="M17" s="52">
        <f>IF(K17="","",IF(MONTH(K17+1)&lt;&gt;MONTH(K17),"",K17+1))</f>
        <v>44702</v>
      </c>
      <c r="N17" s="53" t="str">
        <f>IF(M17="","",IFERROR(INDEX(Events!$A:$A,MATCH(M17,Events!$G:$G,0)),""))</f>
        <v>Armed Forces Day</v>
      </c>
    </row>
    <row r="18" spans="1:15" s="2" customFormat="1" x14ac:dyDescent="0.2">
      <c r="A18" s="66" t="str">
        <f>IF(A17="","",IFERROR(INDEX(Events!$A:$A,MATCH(A17,Events!$H:$H,0)),""))</f>
        <v/>
      </c>
      <c r="B18" s="67"/>
      <c r="C18" s="68" t="str">
        <f>IF(C17="","",IFERROR(INDEX(Events!$A:$A,MATCH(C17,Events!$H:$H,0)),""))</f>
        <v/>
      </c>
      <c r="D18" s="69"/>
      <c r="E18" s="68" t="str">
        <f>IF(E17="","",IFERROR(INDEX(Events!$A:$A,MATCH(E17,Events!$H:$H,0)),""))</f>
        <v/>
      </c>
      <c r="F18" s="69"/>
      <c r="G18" s="68" t="str">
        <f>IF(G17="","",IFERROR(INDEX(Events!$A:$A,MATCH(G17,Events!$H:$H,0)),""))</f>
        <v/>
      </c>
      <c r="H18" s="69"/>
      <c r="I18" s="68" t="str">
        <f>IF(I17="","",IFERROR(INDEX(Events!$A:$A,MATCH(I17,Events!$H:$H,0)),""))</f>
        <v/>
      </c>
      <c r="J18" s="69"/>
      <c r="K18" s="68" t="str">
        <f>IF(K17="","",IFERROR(INDEX(Events!$A:$A,MATCH(K17,Events!$H:$H,0)),""))</f>
        <v/>
      </c>
      <c r="L18" s="69"/>
      <c r="M18" s="66" t="str">
        <f>IF(M17="","",IFERROR(INDEX(Events!$A:$A,MATCH(M17,Events!$H:$H,0)),""))</f>
        <v/>
      </c>
      <c r="N18" s="67"/>
    </row>
    <row r="19" spans="1:15" s="2" customFormat="1" x14ac:dyDescent="0.2">
      <c r="A19" s="66" t="str">
        <f>IF(A17="","",IFERROR(INDEX(Events!$A:$A,MATCH(A17,Events!$I:$I,0)),""))</f>
        <v/>
      </c>
      <c r="B19" s="67"/>
      <c r="C19" s="68" t="str">
        <f>IF(C17="","",IFERROR(INDEX(Events!$A:$A,MATCH(C17,Events!$I:$I,0)),""))</f>
        <v/>
      </c>
      <c r="D19" s="69"/>
      <c r="E19" s="68" t="str">
        <f>IF(E17="","",IFERROR(INDEX(Events!$A:$A,MATCH(E17,Events!$I:$I,0)),""))</f>
        <v/>
      </c>
      <c r="F19" s="69"/>
      <c r="G19" s="68" t="str">
        <f>IF(G17="","",IFERROR(INDEX(Events!$A:$A,MATCH(G17,Events!$I:$I,0)),""))</f>
        <v/>
      </c>
      <c r="H19" s="69"/>
      <c r="I19" s="68" t="str">
        <f>IF(I17="","",IFERROR(INDEX(Events!$A:$A,MATCH(I17,Events!$I:$I,0)),""))</f>
        <v/>
      </c>
      <c r="J19" s="69"/>
      <c r="K19" s="68" t="str">
        <f>IF(K17="","",IFERROR(INDEX(Events!$A:$A,MATCH(K17,Events!$I:$I,0)),""))</f>
        <v/>
      </c>
      <c r="L19" s="69"/>
      <c r="M19" s="66" t="str">
        <f>IF(M17="","",IFERROR(INDEX(Events!$A:$A,MATCH(M17,Events!$I:$I,0)),""))</f>
        <v/>
      </c>
      <c r="N19" s="67"/>
    </row>
    <row r="20" spans="1:15" s="2" customFormat="1" x14ac:dyDescent="0.2">
      <c r="A20" s="66"/>
      <c r="B20" s="67"/>
      <c r="C20" s="68"/>
      <c r="D20" s="69"/>
      <c r="E20" s="68"/>
      <c r="F20" s="69"/>
      <c r="G20" s="68"/>
      <c r="H20" s="69"/>
      <c r="I20" s="68"/>
      <c r="J20" s="69"/>
      <c r="K20" s="68"/>
      <c r="L20" s="69"/>
      <c r="M20" s="66"/>
      <c r="N20" s="67"/>
    </row>
    <row r="21" spans="1:15" s="2" customFormat="1" x14ac:dyDescent="0.2">
      <c r="A21" s="66"/>
      <c r="B21" s="67"/>
      <c r="C21" s="68"/>
      <c r="D21" s="69"/>
      <c r="E21" s="68"/>
      <c r="F21" s="69"/>
      <c r="G21" s="68"/>
      <c r="H21" s="69"/>
      <c r="I21" s="68"/>
      <c r="J21" s="69"/>
      <c r="K21" s="68"/>
      <c r="L21" s="69"/>
      <c r="M21" s="66"/>
      <c r="N21" s="67"/>
    </row>
    <row r="22" spans="1:15" s="3" customFormat="1" x14ac:dyDescent="0.2">
      <c r="A22" s="70"/>
      <c r="B22" s="71"/>
      <c r="C22" s="72"/>
      <c r="D22" s="73"/>
      <c r="E22" s="72"/>
      <c r="F22" s="73"/>
      <c r="G22" s="72"/>
      <c r="H22" s="73"/>
      <c r="I22" s="72"/>
      <c r="J22" s="73"/>
      <c r="K22" s="72"/>
      <c r="L22" s="73"/>
      <c r="M22" s="70"/>
      <c r="N22" s="71"/>
      <c r="O22" s="2"/>
    </row>
    <row r="23" spans="1:15" s="2" customFormat="1" ht="18.75" x14ac:dyDescent="0.2">
      <c r="A23" s="52">
        <f>IF(M17="","",IF(MONTH(M17+1)&lt;&gt;MONTH(M17),"",M17+1))</f>
        <v>44703</v>
      </c>
      <c r="B23" s="53" t="str">
        <f>IF(A23="","",IFERROR(INDEX(Events!$A:$A,MATCH(A23,Events!$G:$G,0)),""))</f>
        <v/>
      </c>
      <c r="C23" s="28">
        <f>IF(A23="","",IF(MONTH(A23+1)&lt;&gt;MONTH(A23),"",A23+1))</f>
        <v>44704</v>
      </c>
      <c r="D23" s="54" t="str">
        <f>IF(C23="","",IFERROR(INDEX(Events!$A:$A,MATCH(C23,Events!$G:$G,0)),""))</f>
        <v>Victoria Day (Canada)</v>
      </c>
      <c r="E23" s="28">
        <f>IF(C23="","",IF(MONTH(C23+1)&lt;&gt;MONTH(C23),"",C23+1))</f>
        <v>44705</v>
      </c>
      <c r="F23" s="54" t="str">
        <f>IF(E23="","",IFERROR(INDEX(Events!$A:$A,MATCH(E23,Events!$G:$G,0)),""))</f>
        <v/>
      </c>
      <c r="G23" s="28">
        <f>IF(E23="","",IF(MONTH(E23+1)&lt;&gt;MONTH(E23),"",E23+1))</f>
        <v>44706</v>
      </c>
      <c r="H23" s="54" t="str">
        <f>IF(G23="","",IFERROR(INDEX(Events!$A:$A,MATCH(G23,Events!$G:$G,0)),""))</f>
        <v/>
      </c>
      <c r="I23" s="28">
        <f>IF(G23="","",IF(MONTH(G23+1)&lt;&gt;MONTH(G23),"",G23+1))</f>
        <v>44707</v>
      </c>
      <c r="J23" s="54" t="str">
        <f>IF(I23="","",IFERROR(INDEX(Events!$A:$A,MATCH(I23,Events!$G:$G,0)),""))</f>
        <v/>
      </c>
      <c r="K23" s="28">
        <f>IF(I23="","",IF(MONTH(I23+1)&lt;&gt;MONTH(I23),"",I23+1))</f>
        <v>44708</v>
      </c>
      <c r="L23" s="54" t="str">
        <f>IF(K23="","",IFERROR(INDEX(Events!$A:$A,MATCH(K23,Events!$G:$G,0)),""))</f>
        <v/>
      </c>
      <c r="M23" s="52">
        <f>IF(K23="","",IF(MONTH(K23+1)&lt;&gt;MONTH(K23),"",K23+1))</f>
        <v>44709</v>
      </c>
      <c r="N23" s="53" t="str">
        <f>IF(M23="","",IFERROR(INDEX(Events!$A:$A,MATCH(M23,Events!$G:$G,0)),""))</f>
        <v/>
      </c>
    </row>
    <row r="24" spans="1:15" s="2" customFormat="1" x14ac:dyDescent="0.2">
      <c r="A24" s="66" t="str">
        <f>IF(A23="","",IFERROR(INDEX(Events!$A:$A,MATCH(A23,Events!$H:$H,0)),""))</f>
        <v/>
      </c>
      <c r="B24" s="67"/>
      <c r="C24" s="68" t="str">
        <f>IF(C23="","",IFERROR(INDEX(Events!$A:$A,MATCH(C23,Events!$H:$H,0)),""))</f>
        <v/>
      </c>
      <c r="D24" s="69"/>
      <c r="E24" s="68" t="str">
        <f>IF(E23="","",IFERROR(INDEX(Events!$A:$A,MATCH(E23,Events!$H:$H,0)),""))</f>
        <v/>
      </c>
      <c r="F24" s="69"/>
      <c r="G24" s="68" t="str">
        <f>IF(G23="","",IFERROR(INDEX(Events!$A:$A,MATCH(G23,Events!$H:$H,0)),""))</f>
        <v/>
      </c>
      <c r="H24" s="69"/>
      <c r="I24" s="68" t="str">
        <f>IF(I23="","",IFERROR(INDEX(Events!$A:$A,MATCH(I23,Events!$H:$H,0)),""))</f>
        <v/>
      </c>
      <c r="J24" s="69"/>
      <c r="K24" s="68" t="str">
        <f>IF(K23="","",IFERROR(INDEX(Events!$A:$A,MATCH(K23,Events!$H:$H,0)),""))</f>
        <v/>
      </c>
      <c r="L24" s="69"/>
      <c r="M24" s="66" t="str">
        <f>IF(M23="","",IFERROR(INDEX(Events!$A:$A,MATCH(M23,Events!$H:$H,0)),""))</f>
        <v/>
      </c>
      <c r="N24" s="67"/>
    </row>
    <row r="25" spans="1:15" s="2" customFormat="1" x14ac:dyDescent="0.2">
      <c r="A25" s="66" t="str">
        <f>IF(A23="","",IFERROR(INDEX(Events!$A:$A,MATCH(A23,Events!$I:$I,0)),""))</f>
        <v/>
      </c>
      <c r="B25" s="67"/>
      <c r="C25" s="68" t="str">
        <f>IF(C23="","",IFERROR(INDEX(Events!$A:$A,MATCH(C23,Events!$I:$I,0)),""))</f>
        <v/>
      </c>
      <c r="D25" s="69"/>
      <c r="E25" s="68" t="str">
        <f>IF(E23="","",IFERROR(INDEX(Events!$A:$A,MATCH(E23,Events!$I:$I,0)),""))</f>
        <v/>
      </c>
      <c r="F25" s="69"/>
      <c r="G25" s="68" t="str">
        <f>IF(G23="","",IFERROR(INDEX(Events!$A:$A,MATCH(G23,Events!$I:$I,0)),""))</f>
        <v/>
      </c>
      <c r="H25" s="69"/>
      <c r="I25" s="68" t="str">
        <f>IF(I23="","",IFERROR(INDEX(Events!$A:$A,MATCH(I23,Events!$I:$I,0)),""))</f>
        <v/>
      </c>
      <c r="J25" s="69"/>
      <c r="K25" s="68" t="str">
        <f>IF(K23="","",IFERROR(INDEX(Events!$A:$A,MATCH(K23,Events!$I:$I,0)),""))</f>
        <v/>
      </c>
      <c r="L25" s="69"/>
      <c r="M25" s="66" t="str">
        <f>IF(M23="","",IFERROR(INDEX(Events!$A:$A,MATCH(M23,Events!$I:$I,0)),""))</f>
        <v/>
      </c>
      <c r="N25" s="67"/>
    </row>
    <row r="26" spans="1:15" s="2" customFormat="1" x14ac:dyDescent="0.2">
      <c r="A26" s="66"/>
      <c r="B26" s="67"/>
      <c r="C26" s="68"/>
      <c r="D26" s="69"/>
      <c r="E26" s="68"/>
      <c r="F26" s="69"/>
      <c r="G26" s="68"/>
      <c r="H26" s="69"/>
      <c r="I26" s="68"/>
      <c r="J26" s="69"/>
      <c r="K26" s="68"/>
      <c r="L26" s="69"/>
      <c r="M26" s="66"/>
      <c r="N26" s="67"/>
    </row>
    <row r="27" spans="1:15" s="2" customFormat="1" x14ac:dyDescent="0.2">
      <c r="A27" s="66"/>
      <c r="B27" s="67"/>
      <c r="C27" s="68"/>
      <c r="D27" s="69"/>
      <c r="E27" s="68"/>
      <c r="F27" s="69"/>
      <c r="G27" s="68"/>
      <c r="H27" s="69"/>
      <c r="I27" s="68"/>
      <c r="J27" s="69"/>
      <c r="K27" s="68"/>
      <c r="L27" s="69"/>
      <c r="M27" s="66"/>
      <c r="N27" s="67"/>
    </row>
    <row r="28" spans="1:15" s="3" customFormat="1" x14ac:dyDescent="0.2">
      <c r="A28" s="70"/>
      <c r="B28" s="71"/>
      <c r="C28" s="72"/>
      <c r="D28" s="73"/>
      <c r="E28" s="72"/>
      <c r="F28" s="73"/>
      <c r="G28" s="72"/>
      <c r="H28" s="73"/>
      <c r="I28" s="72"/>
      <c r="J28" s="73"/>
      <c r="K28" s="72"/>
      <c r="L28" s="73"/>
      <c r="M28" s="70"/>
      <c r="N28" s="71"/>
      <c r="O28" s="2"/>
    </row>
    <row r="29" spans="1:15" s="2" customFormat="1" ht="18.75" x14ac:dyDescent="0.2">
      <c r="A29" s="52">
        <f>IF(M23="","",IF(MONTH(M23+1)&lt;&gt;MONTH(M23),"",M23+1))</f>
        <v>44710</v>
      </c>
      <c r="B29" s="53" t="str">
        <f>IF(A29="","",IFERROR(INDEX(Events!$A:$A,MATCH(A29,Events!$G:$G,0)),""))</f>
        <v/>
      </c>
      <c r="C29" s="28">
        <f>IF(A29="","",IF(MONTH(A29+1)&lt;&gt;MONTH(A29),"",A29+1))</f>
        <v>44711</v>
      </c>
      <c r="D29" s="54" t="str">
        <f>IF(C29="","",IFERROR(INDEX(Events!$A:$A,MATCH(C29,Events!$G:$G,0)),""))</f>
        <v>Memorial Day</v>
      </c>
      <c r="E29" s="28">
        <f>IF(C29="","",IF(MONTH(C29+1)&lt;&gt;MONTH(C29),"",C29+1))</f>
        <v>44712</v>
      </c>
      <c r="F29" s="54" t="str">
        <f>IF(E29="","",IFERROR(INDEX(Events!$A:$A,MATCH(E29,Events!$G:$G,0)),""))</f>
        <v/>
      </c>
      <c r="G29" s="28" t="str">
        <f>IF(E29="","",IF(MONTH(E29+1)&lt;&gt;MONTH(E29),"",E29+1))</f>
        <v/>
      </c>
      <c r="H29" s="54" t="str">
        <f>IF(G29="","",IFERROR(INDEX(Events!$A:$A,MATCH(G29,Events!$G:$G,0)),""))</f>
        <v/>
      </c>
      <c r="I29" s="28" t="str">
        <f>IF(G29="","",IF(MONTH(G29+1)&lt;&gt;MONTH(G29),"",G29+1))</f>
        <v/>
      </c>
      <c r="J29" s="54" t="str">
        <f>IF(I29="","",IFERROR(INDEX(Events!$A:$A,MATCH(I29,Events!$G:$G,0)),""))</f>
        <v/>
      </c>
      <c r="K29" s="28" t="str">
        <f>IF(I29="","",IF(MONTH(I29+1)&lt;&gt;MONTH(I29),"",I29+1))</f>
        <v/>
      </c>
      <c r="L29" s="54" t="str">
        <f>IF(K29="","",IFERROR(INDEX(Events!$A:$A,MATCH(K29,Events!$G:$G,0)),""))</f>
        <v/>
      </c>
      <c r="M29" s="52" t="str">
        <f>IF(K29="","",IF(MONTH(K29+1)&lt;&gt;MONTH(K29),"",K29+1))</f>
        <v/>
      </c>
      <c r="N29" s="53" t="str">
        <f>IF(M29="","",IFERROR(INDEX(Events!$A:$A,MATCH(M29,Events!$G:$G,0)),""))</f>
        <v/>
      </c>
    </row>
    <row r="30" spans="1:15" s="2" customFormat="1" x14ac:dyDescent="0.2">
      <c r="A30" s="66" t="str">
        <f>IF(A29="","",IFERROR(INDEX(Events!$A:$A,MATCH(A29,Events!$H:$H,0)),""))</f>
        <v/>
      </c>
      <c r="B30" s="67"/>
      <c r="C30" s="68" t="str">
        <f>IF(C29="","",IFERROR(INDEX(Events!$A:$A,MATCH(C29,Events!$H:$H,0)),""))</f>
        <v/>
      </c>
      <c r="D30" s="69"/>
      <c r="E30" s="68" t="str">
        <f>IF(E29="","",IFERROR(INDEX(Events!$A:$A,MATCH(E29,Events!$H:$H,0)),""))</f>
        <v/>
      </c>
      <c r="F30" s="69"/>
      <c r="G30" s="68" t="str">
        <f>IF(G29="","",IFERROR(INDEX(Events!$A:$A,MATCH(G29,Events!$H:$H,0)),""))</f>
        <v/>
      </c>
      <c r="H30" s="69"/>
      <c r="I30" s="68" t="str">
        <f>IF(I29="","",IFERROR(INDEX(Events!$A:$A,MATCH(I29,Events!$H:$H,0)),""))</f>
        <v/>
      </c>
      <c r="J30" s="69"/>
      <c r="K30" s="68" t="str">
        <f>IF(K29="","",IFERROR(INDEX(Events!$A:$A,MATCH(K29,Events!$H:$H,0)),""))</f>
        <v/>
      </c>
      <c r="L30" s="69"/>
      <c r="M30" s="66" t="str">
        <f>IF(M29="","",IFERROR(INDEX(Events!$A:$A,MATCH(M29,Events!$H:$H,0)),""))</f>
        <v/>
      </c>
      <c r="N30" s="67"/>
    </row>
    <row r="31" spans="1:15" s="2" customFormat="1" x14ac:dyDescent="0.2">
      <c r="A31" s="66" t="str">
        <f>IF(A29="","",IFERROR(INDEX(Events!$A:$A,MATCH(A29,Events!$I:$I,0)),""))</f>
        <v/>
      </c>
      <c r="B31" s="67"/>
      <c r="C31" s="68" t="str">
        <f>IF(C29="","",IFERROR(INDEX(Events!$A:$A,MATCH(C29,Events!$I:$I,0)),""))</f>
        <v/>
      </c>
      <c r="D31" s="69"/>
      <c r="E31" s="68" t="str">
        <f>IF(E29="","",IFERROR(INDEX(Events!$A:$A,MATCH(E29,Events!$I:$I,0)),""))</f>
        <v/>
      </c>
      <c r="F31" s="69"/>
      <c r="G31" s="68" t="str">
        <f>IF(G29="","",IFERROR(INDEX(Events!$A:$A,MATCH(G29,Events!$I:$I,0)),""))</f>
        <v/>
      </c>
      <c r="H31" s="69"/>
      <c r="I31" s="68" t="str">
        <f>IF(I29="","",IFERROR(INDEX(Events!$A:$A,MATCH(I29,Events!$I:$I,0)),""))</f>
        <v/>
      </c>
      <c r="J31" s="69"/>
      <c r="K31" s="68" t="str">
        <f>IF(K29="","",IFERROR(INDEX(Events!$A:$A,MATCH(K29,Events!$I:$I,0)),""))</f>
        <v/>
      </c>
      <c r="L31" s="69"/>
      <c r="M31" s="66" t="str">
        <f>IF(M29="","",IFERROR(INDEX(Events!$A:$A,MATCH(M29,Events!$I:$I,0)),""))</f>
        <v/>
      </c>
      <c r="N31" s="67"/>
    </row>
    <row r="32" spans="1:15" s="2" customFormat="1" x14ac:dyDescent="0.2">
      <c r="A32" s="66"/>
      <c r="B32" s="67"/>
      <c r="C32" s="68"/>
      <c r="D32" s="69"/>
      <c r="E32" s="68"/>
      <c r="F32" s="69"/>
      <c r="G32" s="68"/>
      <c r="H32" s="69"/>
      <c r="I32" s="68"/>
      <c r="J32" s="69"/>
      <c r="K32" s="68"/>
      <c r="L32" s="69"/>
      <c r="M32" s="66"/>
      <c r="N32" s="67"/>
    </row>
    <row r="33" spans="1:22" s="2" customFormat="1" x14ac:dyDescent="0.2">
      <c r="A33" s="66"/>
      <c r="B33" s="67"/>
      <c r="C33" s="68"/>
      <c r="D33" s="69"/>
      <c r="E33" s="68"/>
      <c r="F33" s="69"/>
      <c r="G33" s="68"/>
      <c r="H33" s="69"/>
      <c r="I33" s="68"/>
      <c r="J33" s="69"/>
      <c r="K33" s="68"/>
      <c r="L33" s="69"/>
      <c r="M33" s="66"/>
      <c r="N33" s="67"/>
    </row>
    <row r="34" spans="1:22" s="3" customFormat="1" x14ac:dyDescent="0.2">
      <c r="A34" s="70"/>
      <c r="B34" s="71"/>
      <c r="C34" s="72"/>
      <c r="D34" s="73"/>
      <c r="E34" s="72"/>
      <c r="F34" s="73"/>
      <c r="G34" s="72"/>
      <c r="H34" s="73"/>
      <c r="I34" s="72"/>
      <c r="J34" s="73"/>
      <c r="K34" s="72"/>
      <c r="L34" s="73"/>
      <c r="M34" s="70"/>
      <c r="N34" s="71"/>
      <c r="O34" s="2"/>
    </row>
    <row r="35" spans="1:22" ht="18.75" x14ac:dyDescent="0.2">
      <c r="A35" s="52" t="str">
        <f>IF(M29="","",IF(MONTH(M29+1)&lt;&gt;MONTH(M29),"",M29+1))</f>
        <v/>
      </c>
      <c r="B35" s="53" t="str">
        <f>IF(A35="","",IFERROR(INDEX(Events!$A:$A,MATCH(A35,Events!$G:$G,0)),""))</f>
        <v/>
      </c>
      <c r="C35" s="28" t="str">
        <f>IF(A35="","",IF(MONTH(A35+1)&lt;&gt;MONTH(A35),"",A35+1))</f>
        <v/>
      </c>
      <c r="D35" s="54" t="str">
        <f>IF(C35="","",IFERROR(INDEX(Events!$A:$A,MATCH(C35,Events!$G:$G,0)),""))</f>
        <v/>
      </c>
      <c r="E35" s="6"/>
      <c r="F35" s="7"/>
      <c r="G35" s="7"/>
      <c r="H35" s="7"/>
      <c r="I35" s="7"/>
      <c r="J35" s="8"/>
      <c r="K35" s="9"/>
      <c r="L35" s="10"/>
      <c r="M35" s="7"/>
      <c r="N35" s="8"/>
      <c r="O35" s="2"/>
    </row>
    <row r="36" spans="1:22" x14ac:dyDescent="0.2">
      <c r="A36" s="66" t="str">
        <f>IF(A35="","",IFERROR(INDEX(Events!$A:$A,MATCH(A35,Events!$H:$H,0)),""))</f>
        <v/>
      </c>
      <c r="B36" s="67"/>
      <c r="C36" s="68" t="str">
        <f>IF(C35="","",IFERROR(INDEX(Events!$A:$A,MATCH(C35,Events!$H:$H,0)),""))</f>
        <v/>
      </c>
      <c r="D36" s="69"/>
      <c r="E36" s="11"/>
      <c r="F36" s="12"/>
      <c r="G36" s="12"/>
      <c r="H36" s="12"/>
      <c r="I36" s="12"/>
      <c r="J36" s="13"/>
      <c r="K36" s="11"/>
      <c r="L36" s="12"/>
      <c r="M36" s="12"/>
      <c r="N36" s="13"/>
      <c r="O36" s="2"/>
    </row>
    <row r="37" spans="1:22" x14ac:dyDescent="0.2">
      <c r="A37" s="66" t="str">
        <f>IF(A35="","",IFERROR(INDEX(Events!$A:$A,MATCH(A35,Events!$I:$I,0)),""))</f>
        <v/>
      </c>
      <c r="B37" s="67"/>
      <c r="C37" s="68" t="str">
        <f>IF(C35="","",IFERROR(INDEX(Events!$A:$A,MATCH(C35,Events!$I:$I,0)),""))</f>
        <v/>
      </c>
      <c r="D37" s="69"/>
      <c r="E37" s="11"/>
      <c r="F37" s="12"/>
      <c r="G37" s="12"/>
      <c r="H37" s="12"/>
      <c r="I37" s="12"/>
      <c r="J37" s="13"/>
      <c r="K37" s="11"/>
      <c r="L37" s="12"/>
      <c r="M37" s="12"/>
      <c r="N37" s="13"/>
      <c r="O37" s="2"/>
    </row>
    <row r="38" spans="1:22" x14ac:dyDescent="0.2">
      <c r="A38" s="66"/>
      <c r="B38" s="67"/>
      <c r="C38" s="68"/>
      <c r="D38" s="69"/>
      <c r="E38" s="11"/>
      <c r="F38" s="12"/>
      <c r="G38" s="12"/>
      <c r="H38" s="12"/>
      <c r="I38" s="12"/>
      <c r="J38" s="13"/>
      <c r="K38" s="11"/>
      <c r="L38" s="12"/>
      <c r="M38" s="12"/>
      <c r="N38" s="13"/>
      <c r="O38" s="2"/>
    </row>
    <row r="39" spans="1:22" x14ac:dyDescent="0.2">
      <c r="A39" s="66"/>
      <c r="B39" s="67"/>
      <c r="C39" s="68"/>
      <c r="D39" s="69"/>
      <c r="E39" s="11"/>
      <c r="F39" s="12"/>
      <c r="G39" s="12"/>
      <c r="H39" s="12"/>
      <c r="I39" s="12"/>
      <c r="J39" s="13"/>
      <c r="K39" s="82"/>
      <c r="L39" s="83"/>
      <c r="M39" s="83"/>
      <c r="N39" s="84"/>
      <c r="O39" s="2"/>
    </row>
    <row r="40" spans="1:22" x14ac:dyDescent="0.2">
      <c r="A40" s="70"/>
      <c r="B40" s="71"/>
      <c r="C40" s="72"/>
      <c r="D40" s="73"/>
      <c r="E40" s="14"/>
      <c r="F40" s="15"/>
      <c r="G40" s="15"/>
      <c r="H40" s="15"/>
      <c r="I40" s="15"/>
      <c r="J40" s="16"/>
      <c r="K40" s="79"/>
      <c r="L40" s="80"/>
      <c r="M40" s="80"/>
      <c r="N40" s="81"/>
      <c r="O40" s="2"/>
    </row>
    <row r="41" spans="1:22" x14ac:dyDescent="0.2">
      <c r="E41" s="77"/>
      <c r="F41" s="78"/>
      <c r="G41" s="78"/>
      <c r="H41" s="78"/>
      <c r="I41" s="78"/>
      <c r="J41" s="78"/>
    </row>
    <row r="43" spans="1:22" s="18" customFormat="1" ht="11.25" x14ac:dyDescent="0.2">
      <c r="P43" s="76">
        <f>DATE(YEAR(B3-15),MONTH(B3-15),1)</f>
        <v>44652</v>
      </c>
      <c r="Q43" s="76"/>
      <c r="R43" s="76"/>
      <c r="S43" s="76"/>
      <c r="T43" s="76"/>
      <c r="U43" s="76"/>
      <c r="V43" s="76"/>
    </row>
    <row r="44" spans="1:22" s="18" customFormat="1" ht="9.75" customHeight="1" x14ac:dyDescent="0.2">
      <c r="P44" s="58" t="str">
        <f>CHOOSE(1+MOD(startday+1-2,7),"Su","M","Tu","W","Th","F","Sa")</f>
        <v>Su</v>
      </c>
      <c r="Q44" s="58" t="str">
        <f>CHOOSE(1+MOD(startday+2-2,7),"Su","M","Tu","W","Th","F","Sa")</f>
        <v>M</v>
      </c>
      <c r="R44" s="58" t="str">
        <f>CHOOSE(1+MOD(startday+3-2,7),"Su","M","Tu","W","Th","F","Sa")</f>
        <v>Tu</v>
      </c>
      <c r="S44" s="58" t="str">
        <f>CHOOSE(1+MOD(startday+4-2,7),"Su","M","Tu","W","Th","F","Sa")</f>
        <v>W</v>
      </c>
      <c r="T44" s="58" t="str">
        <f>CHOOSE(1+MOD(startday+5-2,7),"Su","M","Tu","W","Th","F","Sa")</f>
        <v>Th</v>
      </c>
      <c r="U44" s="58" t="str">
        <f>CHOOSE(1+MOD(startday+6-2,7),"Su","M","Tu","W","Th","F","Sa")</f>
        <v>F</v>
      </c>
      <c r="V44" s="58" t="str">
        <f>CHOOSE(1+MOD(startday+7-2,7),"Su","M","Tu","W","Th","F","Sa")</f>
        <v>Sa</v>
      </c>
    </row>
    <row r="45" spans="1:22" s="18" customFormat="1" ht="9.75" customHeight="1" x14ac:dyDescent="0.2">
      <c r="P45" s="57" t="str">
        <f>IF(WEEKDAY(P43,1)=startday,P43,"")</f>
        <v/>
      </c>
      <c r="Q45" s="57" t="str">
        <f>IF(P45="",IF(WEEKDAY(P43,1)=MOD(startday,7)+1,P43,""),P45+1)</f>
        <v/>
      </c>
      <c r="R45" s="57" t="str">
        <f>IF(Q45="",IF(WEEKDAY(P43,1)=MOD(startday+1,7)+1,P43,""),Q45+1)</f>
        <v/>
      </c>
      <c r="S45" s="57" t="str">
        <f>IF(R45="",IF(WEEKDAY(P43,1)=MOD(startday+2,7)+1,P43,""),R45+1)</f>
        <v/>
      </c>
      <c r="T45" s="57" t="str">
        <f>IF(S45="",IF(WEEKDAY(P43,1)=MOD(startday+3,7)+1,P43,""),S45+1)</f>
        <v/>
      </c>
      <c r="U45" s="57">
        <f>IF(T45="",IF(WEEKDAY(P43,1)=MOD(startday+4,7)+1,P43,""),T45+1)</f>
        <v>44652</v>
      </c>
      <c r="V45" s="57">
        <f>IF(U45="",IF(WEEKDAY(P43,1)=MOD(startday+5,7)+1,P43,""),U45+1)</f>
        <v>44653</v>
      </c>
    </row>
    <row r="46" spans="1:22" s="18" customFormat="1" ht="9.75" customHeight="1" x14ac:dyDescent="0.2">
      <c r="P46" s="57">
        <f>IF(V45="","",IF(MONTH(V45+1)&lt;&gt;MONTH(V45),"",V45+1))</f>
        <v>44654</v>
      </c>
      <c r="Q46" s="57">
        <f>IF(P46="","",IF(MONTH(P46+1)&lt;&gt;MONTH(P46),"",P46+1))</f>
        <v>44655</v>
      </c>
      <c r="R46" s="57">
        <f t="shared" ref="R46:V46" si="0">IF(Q46="","",IF(MONTH(Q46+1)&lt;&gt;MONTH(Q46),"",Q46+1))</f>
        <v>44656</v>
      </c>
      <c r="S46" s="57">
        <f>IF(R46="","",IF(MONTH(R46+1)&lt;&gt;MONTH(R46),"",R46+1))</f>
        <v>44657</v>
      </c>
      <c r="T46" s="57">
        <f t="shared" si="0"/>
        <v>44658</v>
      </c>
      <c r="U46" s="57">
        <f t="shared" si="0"/>
        <v>44659</v>
      </c>
      <c r="V46" s="57">
        <f t="shared" si="0"/>
        <v>44660</v>
      </c>
    </row>
    <row r="47" spans="1:22" s="18" customFormat="1" ht="9.75" customHeight="1" x14ac:dyDescent="0.2">
      <c r="P47" s="57">
        <f t="shared" ref="P47:P50" si="1">IF(V46="","",IF(MONTH(V46+1)&lt;&gt;MONTH(V46),"",V46+1))</f>
        <v>44661</v>
      </c>
      <c r="Q47" s="57">
        <f t="shared" ref="Q47:V50" si="2">IF(P47="","",IF(MONTH(P47+1)&lt;&gt;MONTH(P47),"",P47+1))</f>
        <v>44662</v>
      </c>
      <c r="R47" s="57">
        <f t="shared" si="2"/>
        <v>44663</v>
      </c>
      <c r="S47" s="57">
        <f t="shared" si="2"/>
        <v>44664</v>
      </c>
      <c r="T47" s="57">
        <f t="shared" si="2"/>
        <v>44665</v>
      </c>
      <c r="U47" s="57">
        <f t="shared" si="2"/>
        <v>44666</v>
      </c>
      <c r="V47" s="57">
        <f t="shared" si="2"/>
        <v>44667</v>
      </c>
    </row>
    <row r="48" spans="1:22" s="18" customFormat="1" ht="9.75" customHeight="1" x14ac:dyDescent="0.2">
      <c r="P48" s="57">
        <f t="shared" si="1"/>
        <v>44668</v>
      </c>
      <c r="Q48" s="57">
        <f t="shared" si="2"/>
        <v>44669</v>
      </c>
      <c r="R48" s="57">
        <f t="shared" si="2"/>
        <v>44670</v>
      </c>
      <c r="S48" s="57">
        <f t="shared" si="2"/>
        <v>44671</v>
      </c>
      <c r="T48" s="57">
        <f t="shared" si="2"/>
        <v>44672</v>
      </c>
      <c r="U48" s="57">
        <f t="shared" si="2"/>
        <v>44673</v>
      </c>
      <c r="V48" s="57">
        <f t="shared" si="2"/>
        <v>44674</v>
      </c>
    </row>
    <row r="49" spans="16:22" s="18" customFormat="1" ht="9.75" customHeight="1" x14ac:dyDescent="0.2">
      <c r="P49" s="57">
        <f t="shared" si="1"/>
        <v>44675</v>
      </c>
      <c r="Q49" s="57">
        <f t="shared" si="2"/>
        <v>44676</v>
      </c>
      <c r="R49" s="57">
        <f t="shared" si="2"/>
        <v>44677</v>
      </c>
      <c r="S49" s="57">
        <f t="shared" si="2"/>
        <v>44678</v>
      </c>
      <c r="T49" s="57">
        <f t="shared" si="2"/>
        <v>44679</v>
      </c>
      <c r="U49" s="57">
        <f t="shared" si="2"/>
        <v>44680</v>
      </c>
      <c r="V49" s="57">
        <f t="shared" si="2"/>
        <v>44681</v>
      </c>
    </row>
    <row r="50" spans="16:22" s="18" customFormat="1" ht="9.75" customHeight="1" x14ac:dyDescent="0.2">
      <c r="P50" s="57" t="str">
        <f t="shared" si="1"/>
        <v/>
      </c>
      <c r="Q50" s="57" t="str">
        <f t="shared" si="2"/>
        <v/>
      </c>
      <c r="R50" s="57" t="str">
        <f t="shared" si="2"/>
        <v/>
      </c>
      <c r="S50" s="57" t="str">
        <f t="shared" si="2"/>
        <v/>
      </c>
      <c r="T50" s="57" t="str">
        <f t="shared" si="2"/>
        <v/>
      </c>
      <c r="U50" s="57" t="str">
        <f t="shared" si="2"/>
        <v/>
      </c>
      <c r="V50" s="57" t="str">
        <f t="shared" si="2"/>
        <v/>
      </c>
    </row>
    <row r="51" spans="16:22" s="18" customFormat="1" ht="9.75" customHeight="1" x14ac:dyDescent="0.2"/>
    <row r="52" spans="16:22" s="18" customFormat="1" ht="9.75" customHeight="1" x14ac:dyDescent="0.2"/>
    <row r="53" spans="16:22" s="18" customFormat="1" ht="11.25" x14ac:dyDescent="0.2">
      <c r="P53" s="76">
        <f>DATE(YEAR(B3+35),MONTH(B3+35),1)</f>
        <v>44713</v>
      </c>
      <c r="Q53" s="76"/>
      <c r="R53" s="76"/>
      <c r="S53" s="76"/>
      <c r="T53" s="76"/>
      <c r="U53" s="76"/>
      <c r="V53" s="76"/>
    </row>
    <row r="54" spans="16:22" s="18" customFormat="1" ht="9.75" customHeight="1" x14ac:dyDescent="0.2">
      <c r="P54" s="58" t="str">
        <f>CHOOSE(1+MOD(startday+1-2,7),"Su","M","Tu","W","Th","F","Sa")</f>
        <v>Su</v>
      </c>
      <c r="Q54" s="58" t="str">
        <f>CHOOSE(1+MOD(startday+2-2,7),"Su","M","Tu","W","Th","F","Sa")</f>
        <v>M</v>
      </c>
      <c r="R54" s="58" t="str">
        <f>CHOOSE(1+MOD(startday+3-2,7),"Su","M","Tu","W","Th","F","Sa")</f>
        <v>Tu</v>
      </c>
      <c r="S54" s="58" t="str">
        <f>CHOOSE(1+MOD(startday+4-2,7),"Su","M","Tu","W","Th","F","Sa")</f>
        <v>W</v>
      </c>
      <c r="T54" s="58" t="str">
        <f>CHOOSE(1+MOD(startday+5-2,7),"Su","M","Tu","W","Th","F","Sa")</f>
        <v>Th</v>
      </c>
      <c r="U54" s="58" t="str">
        <f>CHOOSE(1+MOD(startday+6-2,7),"Su","M","Tu","W","Th","F","Sa")</f>
        <v>F</v>
      </c>
      <c r="V54" s="58" t="str">
        <f>CHOOSE(1+MOD(startday+7-2,7),"Su","M","Tu","W","Th","F","Sa")</f>
        <v>Sa</v>
      </c>
    </row>
    <row r="55" spans="16:22" s="18" customFormat="1" ht="9.75" customHeight="1" x14ac:dyDescent="0.2">
      <c r="P55" s="57" t="str">
        <f>IF(WEEKDAY(P53,1)=startday,P53,"")</f>
        <v/>
      </c>
      <c r="Q55" s="57" t="str">
        <f>IF(P55="",IF(WEEKDAY(P53,1)=MOD(startday,7)+1,P53,""),P55+1)</f>
        <v/>
      </c>
      <c r="R55" s="57" t="str">
        <f>IF(Q55="",IF(WEEKDAY(P53,1)=MOD(startday+1,7)+1,P53,""),Q55+1)</f>
        <v/>
      </c>
      <c r="S55" s="57">
        <f>IF(R55="",IF(WEEKDAY(P53,1)=MOD(startday+2,7)+1,P53,""),R55+1)</f>
        <v>44713</v>
      </c>
      <c r="T55" s="57">
        <f>IF(S55="",IF(WEEKDAY(P53,1)=MOD(startday+3,7)+1,P53,""),S55+1)</f>
        <v>44714</v>
      </c>
      <c r="U55" s="57">
        <f>IF(T55="",IF(WEEKDAY(P53,1)=MOD(startday+4,7)+1,P53,""),T55+1)</f>
        <v>44715</v>
      </c>
      <c r="V55" s="57">
        <f>IF(U55="",IF(WEEKDAY(P53,1)=MOD(startday+5,7)+1,P53,""),U55+1)</f>
        <v>44716</v>
      </c>
    </row>
    <row r="56" spans="16:22" s="18" customFormat="1" ht="9.75" customHeight="1" x14ac:dyDescent="0.2">
      <c r="P56" s="57">
        <f>IF(V55="","",IF(MONTH(V55+1)&lt;&gt;MONTH(V55),"",V55+1))</f>
        <v>44717</v>
      </c>
      <c r="Q56" s="57">
        <f>IF(P56="","",IF(MONTH(P56+1)&lt;&gt;MONTH(P56),"",P56+1))</f>
        <v>44718</v>
      </c>
      <c r="R56" s="57">
        <f t="shared" ref="R56:S60" si="3">IF(Q56="","",IF(MONTH(Q56+1)&lt;&gt;MONTH(Q56),"",Q56+1))</f>
        <v>44719</v>
      </c>
      <c r="S56" s="57">
        <f>IF(R56="","",IF(MONTH(R56+1)&lt;&gt;MONTH(R56),"",R56+1))</f>
        <v>44720</v>
      </c>
      <c r="T56" s="57">
        <f t="shared" ref="T56:V60" si="4">IF(S56="","",IF(MONTH(S56+1)&lt;&gt;MONTH(S56),"",S56+1))</f>
        <v>44721</v>
      </c>
      <c r="U56" s="57">
        <f t="shared" si="4"/>
        <v>44722</v>
      </c>
      <c r="V56" s="57">
        <f t="shared" si="4"/>
        <v>44723</v>
      </c>
    </row>
    <row r="57" spans="16:22" s="18" customFormat="1" ht="9.75" customHeight="1" x14ac:dyDescent="0.2">
      <c r="P57" s="57">
        <f t="shared" ref="P57:P60" si="5">IF(V56="","",IF(MONTH(V56+1)&lt;&gt;MONTH(V56),"",V56+1))</f>
        <v>44724</v>
      </c>
      <c r="Q57" s="57">
        <f t="shared" ref="Q57:Q60" si="6">IF(P57="","",IF(MONTH(P57+1)&lt;&gt;MONTH(P57),"",P57+1))</f>
        <v>44725</v>
      </c>
      <c r="R57" s="57">
        <f t="shared" si="3"/>
        <v>44726</v>
      </c>
      <c r="S57" s="57">
        <f t="shared" si="3"/>
        <v>44727</v>
      </c>
      <c r="T57" s="57">
        <f t="shared" si="4"/>
        <v>44728</v>
      </c>
      <c r="U57" s="57">
        <f t="shared" si="4"/>
        <v>44729</v>
      </c>
      <c r="V57" s="57">
        <f t="shared" si="4"/>
        <v>44730</v>
      </c>
    </row>
    <row r="58" spans="16:22" s="18" customFormat="1" ht="9.75" customHeight="1" x14ac:dyDescent="0.2">
      <c r="P58" s="57">
        <f t="shared" si="5"/>
        <v>44731</v>
      </c>
      <c r="Q58" s="57">
        <f t="shared" si="6"/>
        <v>44732</v>
      </c>
      <c r="R58" s="57">
        <f t="shared" si="3"/>
        <v>44733</v>
      </c>
      <c r="S58" s="57">
        <f t="shared" si="3"/>
        <v>44734</v>
      </c>
      <c r="T58" s="57">
        <f t="shared" si="4"/>
        <v>44735</v>
      </c>
      <c r="U58" s="57">
        <f t="shared" si="4"/>
        <v>44736</v>
      </c>
      <c r="V58" s="57">
        <f t="shared" si="4"/>
        <v>44737</v>
      </c>
    </row>
    <row r="59" spans="16:22" s="18" customFormat="1" ht="9.75" customHeight="1" x14ac:dyDescent="0.2">
      <c r="P59" s="57">
        <f t="shared" si="5"/>
        <v>44738</v>
      </c>
      <c r="Q59" s="57">
        <f t="shared" si="6"/>
        <v>44739</v>
      </c>
      <c r="R59" s="57">
        <f t="shared" si="3"/>
        <v>44740</v>
      </c>
      <c r="S59" s="57">
        <f t="shared" si="3"/>
        <v>44741</v>
      </c>
      <c r="T59" s="57">
        <f t="shared" si="4"/>
        <v>44742</v>
      </c>
      <c r="U59" s="57" t="str">
        <f t="shared" si="4"/>
        <v/>
      </c>
      <c r="V59" s="57" t="str">
        <f t="shared" si="4"/>
        <v/>
      </c>
    </row>
    <row r="60" spans="16:22" s="18" customFormat="1" ht="9.75" customHeight="1" x14ac:dyDescent="0.2">
      <c r="P60" s="57" t="str">
        <f t="shared" si="5"/>
        <v/>
      </c>
      <c r="Q60" s="57" t="str">
        <f t="shared" si="6"/>
        <v/>
      </c>
      <c r="R60" s="57" t="str">
        <f t="shared" si="3"/>
        <v/>
      </c>
      <c r="S60" s="57" t="str">
        <f t="shared" si="3"/>
        <v/>
      </c>
      <c r="T60" s="57" t="str">
        <f t="shared" si="4"/>
        <v/>
      </c>
      <c r="U60" s="57" t="str">
        <f t="shared" si="4"/>
        <v/>
      </c>
      <c r="V60" s="57" t="str">
        <f t="shared" si="4"/>
        <v/>
      </c>
    </row>
  </sheetData>
  <mergeCells count="198">
    <mergeCell ref="E41:J41"/>
    <mergeCell ref="P43:V43"/>
    <mergeCell ref="P53:V53"/>
    <mergeCell ref="A39:B39"/>
    <mergeCell ref="C39:D39"/>
    <mergeCell ref="K39:N39"/>
    <mergeCell ref="A40:B40"/>
    <mergeCell ref="C40:D40"/>
    <mergeCell ref="K40:N40"/>
    <mergeCell ref="M34:N34"/>
    <mergeCell ref="A36:B36"/>
    <mergeCell ref="C36:D36"/>
    <mergeCell ref="A37:B37"/>
    <mergeCell ref="C37:D37"/>
    <mergeCell ref="A38:B38"/>
    <mergeCell ref="C38:D38"/>
    <mergeCell ref="A34:B34"/>
    <mergeCell ref="C34:D34"/>
    <mergeCell ref="E34:F34"/>
    <mergeCell ref="G34:H34"/>
    <mergeCell ref="I34:J34"/>
    <mergeCell ref="K34:L34"/>
    <mergeCell ref="M32:N32"/>
    <mergeCell ref="A33:B33"/>
    <mergeCell ref="C33:D33"/>
    <mergeCell ref="E33:F33"/>
    <mergeCell ref="G33:H33"/>
    <mergeCell ref="I33:J33"/>
    <mergeCell ref="K33:L33"/>
    <mergeCell ref="M33:N33"/>
    <mergeCell ref="A32:B32"/>
    <mergeCell ref="C32:D32"/>
    <mergeCell ref="E32:F32"/>
    <mergeCell ref="G32:H32"/>
    <mergeCell ref="I32:J32"/>
    <mergeCell ref="K32:L32"/>
    <mergeCell ref="M30:N30"/>
    <mergeCell ref="A31:B31"/>
    <mergeCell ref="C31:D31"/>
    <mergeCell ref="E31:F31"/>
    <mergeCell ref="G31:H31"/>
    <mergeCell ref="I31:J31"/>
    <mergeCell ref="K31:L31"/>
    <mergeCell ref="M31:N31"/>
    <mergeCell ref="A30:B30"/>
    <mergeCell ref="C30:D30"/>
    <mergeCell ref="E30:F30"/>
    <mergeCell ref="G30:H30"/>
    <mergeCell ref="I30:J30"/>
    <mergeCell ref="K30:L30"/>
    <mergeCell ref="M27:N27"/>
    <mergeCell ref="A28:B28"/>
    <mergeCell ref="C28:D28"/>
    <mergeCell ref="E28:F28"/>
    <mergeCell ref="G28:H28"/>
    <mergeCell ref="I28:J28"/>
    <mergeCell ref="K28:L28"/>
    <mergeCell ref="M28:N28"/>
    <mergeCell ref="A27:B27"/>
    <mergeCell ref="C27:D27"/>
    <mergeCell ref="E27:F27"/>
    <mergeCell ref="G27:H27"/>
    <mergeCell ref="I27:J27"/>
    <mergeCell ref="K27:L27"/>
    <mergeCell ref="M25:N25"/>
    <mergeCell ref="A26:B26"/>
    <mergeCell ref="C26:D26"/>
    <mergeCell ref="E26:F26"/>
    <mergeCell ref="G26:H26"/>
    <mergeCell ref="I26:J26"/>
    <mergeCell ref="K26:L26"/>
    <mergeCell ref="M26:N26"/>
    <mergeCell ref="A25:B25"/>
    <mergeCell ref="C25:D25"/>
    <mergeCell ref="E25:F25"/>
    <mergeCell ref="G25:H25"/>
    <mergeCell ref="I25:J25"/>
    <mergeCell ref="K25:L25"/>
    <mergeCell ref="M22:N22"/>
    <mergeCell ref="A24:B24"/>
    <mergeCell ref="C24:D24"/>
    <mergeCell ref="E24:F24"/>
    <mergeCell ref="G24:H24"/>
    <mergeCell ref="I24:J24"/>
    <mergeCell ref="K24:L24"/>
    <mergeCell ref="M24:N24"/>
    <mergeCell ref="A22:B22"/>
    <mergeCell ref="C22:D22"/>
    <mergeCell ref="E22:F22"/>
    <mergeCell ref="G22:H22"/>
    <mergeCell ref="I22:J22"/>
    <mergeCell ref="K22:L22"/>
    <mergeCell ref="M20:N20"/>
    <mergeCell ref="A21:B21"/>
    <mergeCell ref="C21:D21"/>
    <mergeCell ref="E21:F21"/>
    <mergeCell ref="G21:H21"/>
    <mergeCell ref="I21:J21"/>
    <mergeCell ref="K21:L21"/>
    <mergeCell ref="M21:N21"/>
    <mergeCell ref="A20:B20"/>
    <mergeCell ref="C20:D20"/>
    <mergeCell ref="E20:F20"/>
    <mergeCell ref="G20:H20"/>
    <mergeCell ref="I20:J20"/>
    <mergeCell ref="K20:L20"/>
    <mergeCell ref="M18:N18"/>
    <mergeCell ref="A19:B19"/>
    <mergeCell ref="C19:D19"/>
    <mergeCell ref="E19:F19"/>
    <mergeCell ref="G19:H19"/>
    <mergeCell ref="I19:J19"/>
    <mergeCell ref="K19:L19"/>
    <mergeCell ref="M19:N19"/>
    <mergeCell ref="A18:B18"/>
    <mergeCell ref="C18:D18"/>
    <mergeCell ref="E18:F18"/>
    <mergeCell ref="G18:H18"/>
    <mergeCell ref="I18:J18"/>
    <mergeCell ref="K18:L18"/>
    <mergeCell ref="M15:N15"/>
    <mergeCell ref="A16:B16"/>
    <mergeCell ref="C16:D16"/>
    <mergeCell ref="E16:F16"/>
    <mergeCell ref="G16:H16"/>
    <mergeCell ref="I16:J16"/>
    <mergeCell ref="K16:L16"/>
    <mergeCell ref="M16:N16"/>
    <mergeCell ref="A15:B15"/>
    <mergeCell ref="C15:D15"/>
    <mergeCell ref="E15:F15"/>
    <mergeCell ref="G15:H15"/>
    <mergeCell ref="I15:J15"/>
    <mergeCell ref="K15:L15"/>
    <mergeCell ref="M13:N13"/>
    <mergeCell ref="A14:B14"/>
    <mergeCell ref="C14:D14"/>
    <mergeCell ref="E14:F14"/>
    <mergeCell ref="G14:H14"/>
    <mergeCell ref="I14:J14"/>
    <mergeCell ref="K14:L14"/>
    <mergeCell ref="M14:N14"/>
    <mergeCell ref="A13:B13"/>
    <mergeCell ref="C13:D13"/>
    <mergeCell ref="E13:F13"/>
    <mergeCell ref="G13:H13"/>
    <mergeCell ref="I13:J13"/>
    <mergeCell ref="K13:L13"/>
    <mergeCell ref="M10:N10"/>
    <mergeCell ref="A12:B12"/>
    <mergeCell ref="C12:D12"/>
    <mergeCell ref="E12:F12"/>
    <mergeCell ref="G12:H12"/>
    <mergeCell ref="I12:J12"/>
    <mergeCell ref="K12:L12"/>
    <mergeCell ref="M12:N12"/>
    <mergeCell ref="A10:B10"/>
    <mergeCell ref="C10:D10"/>
    <mergeCell ref="E10:F10"/>
    <mergeCell ref="G10:H10"/>
    <mergeCell ref="I10:J10"/>
    <mergeCell ref="K10:L10"/>
    <mergeCell ref="M8:N8"/>
    <mergeCell ref="A9:B9"/>
    <mergeCell ref="C9:D9"/>
    <mergeCell ref="E9:F9"/>
    <mergeCell ref="G9:H9"/>
    <mergeCell ref="I9:J9"/>
    <mergeCell ref="K9:L9"/>
    <mergeCell ref="M9:N9"/>
    <mergeCell ref="A8:B8"/>
    <mergeCell ref="C8:D8"/>
    <mergeCell ref="E8:F8"/>
    <mergeCell ref="G8:H8"/>
    <mergeCell ref="I8:J8"/>
    <mergeCell ref="K8:L8"/>
    <mergeCell ref="A7:B7"/>
    <mergeCell ref="C7:D7"/>
    <mergeCell ref="E7:F7"/>
    <mergeCell ref="G7:H7"/>
    <mergeCell ref="I7:J7"/>
    <mergeCell ref="K7:L7"/>
    <mergeCell ref="M7:N7"/>
    <mergeCell ref="A6:B6"/>
    <mergeCell ref="C6:D6"/>
    <mergeCell ref="E6:F6"/>
    <mergeCell ref="G6:H6"/>
    <mergeCell ref="I6:J6"/>
    <mergeCell ref="K6:L6"/>
    <mergeCell ref="A2:N2"/>
    <mergeCell ref="A4:B4"/>
    <mergeCell ref="C4:D4"/>
    <mergeCell ref="E4:F4"/>
    <mergeCell ref="G4:H4"/>
    <mergeCell ref="I4:J4"/>
    <mergeCell ref="K4:L4"/>
    <mergeCell ref="M4:N4"/>
    <mergeCell ref="M6:N6"/>
  </mergeCells>
  <printOptions horizontalCentered="1"/>
  <pageMargins left="0.35" right="0.35" top="0.25" bottom="0.25" header="0.25" footer="0.25"/>
  <pageSetup scale="99" orientation="landscape" horizontalDpi="1200" verticalDpi="1200" r:id="rId1"/>
  <headerFooter alignWithMargins="0"/>
  <ignoredErrors>
    <ignoredError sqref="C5:N33 C39:D40 C34:D38" formula="1"/>
  </ignoredErrors>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60"/>
  <sheetViews>
    <sheetView showGridLines="0" topLeftCell="A21" zoomScaleNormal="100" workbookViewId="0">
      <selection activeCell="H51" sqref="E39:N51"/>
    </sheetView>
  </sheetViews>
  <sheetFormatPr defaultRowHeight="12.75" x14ac:dyDescent="0.2"/>
  <cols>
    <col min="1" max="1" width="4.28515625" customWidth="1"/>
    <col min="2" max="2" width="14" customWidth="1"/>
    <col min="3" max="3" width="4.28515625" customWidth="1"/>
    <col min="4" max="4" width="14" customWidth="1"/>
    <col min="5" max="5" width="4.28515625" customWidth="1"/>
    <col min="6" max="6" width="14" customWidth="1"/>
    <col min="7" max="7" width="4.28515625" customWidth="1"/>
    <col min="8" max="8" width="14" customWidth="1"/>
    <col min="9" max="9" width="4.28515625" customWidth="1"/>
    <col min="10" max="10" width="14" customWidth="1"/>
    <col min="11" max="11" width="4.28515625" customWidth="1"/>
    <col min="12" max="12" width="14" customWidth="1"/>
    <col min="13" max="13" width="4.28515625" customWidth="1"/>
    <col min="14" max="14" width="14" customWidth="1"/>
    <col min="16" max="22" width="3.28515625" customWidth="1"/>
  </cols>
  <sheetData>
    <row r="1" spans="1:24" ht="18.75" x14ac:dyDescent="0.3">
      <c r="A1" s="56" t="str">
        <f>'1'!$A$5</f>
        <v>[Name of School] Academic Calendar</v>
      </c>
      <c r="B1" s="55"/>
      <c r="C1" s="55"/>
      <c r="D1" s="55"/>
      <c r="E1" s="55"/>
      <c r="F1" s="55"/>
      <c r="G1" s="55"/>
      <c r="H1" s="55"/>
      <c r="I1" s="55"/>
      <c r="J1" s="55"/>
      <c r="K1" s="55"/>
      <c r="L1" s="55"/>
      <c r="M1" s="55"/>
      <c r="N1" s="55"/>
    </row>
    <row r="2" spans="1:24" s="2" customFormat="1" ht="54" customHeight="1" x14ac:dyDescent="0.85">
      <c r="A2" s="62" t="str">
        <f>UPPER(TEXT(B3,"mmmm yyyy"))</f>
        <v>JUNE 2022</v>
      </c>
      <c r="B2" s="62"/>
      <c r="C2" s="62"/>
      <c r="D2" s="62"/>
      <c r="E2" s="62"/>
      <c r="F2" s="62"/>
      <c r="G2" s="62"/>
      <c r="H2" s="62"/>
      <c r="I2" s="62"/>
      <c r="J2" s="62"/>
      <c r="K2" s="62"/>
      <c r="L2" s="62"/>
      <c r="M2" s="62"/>
      <c r="N2" s="62"/>
    </row>
    <row r="3" spans="1:24" hidden="1" x14ac:dyDescent="0.2">
      <c r="A3" s="18" t="s">
        <v>2</v>
      </c>
      <c r="B3" s="17">
        <f>DATE('1'!D3,'1'!H3+11,1)</f>
        <v>44713</v>
      </c>
      <c r="O3" s="2"/>
      <c r="P3" s="2"/>
      <c r="Q3" s="2"/>
      <c r="R3" s="2"/>
      <c r="S3" s="2"/>
      <c r="T3" s="2"/>
      <c r="U3" s="2"/>
      <c r="V3" s="2"/>
      <c r="W3" s="2"/>
      <c r="X3" s="2"/>
    </row>
    <row r="4" spans="1:24" s="2" customFormat="1" ht="15.75" x14ac:dyDescent="0.2">
      <c r="A4" s="63">
        <f>A11</f>
        <v>44717</v>
      </c>
      <c r="B4" s="64"/>
      <c r="C4" s="64">
        <f>C11</f>
        <v>44718</v>
      </c>
      <c r="D4" s="64"/>
      <c r="E4" s="64">
        <f>E11</f>
        <v>44719</v>
      </c>
      <c r="F4" s="64"/>
      <c r="G4" s="64">
        <f>G11</f>
        <v>44720</v>
      </c>
      <c r="H4" s="64"/>
      <c r="I4" s="64">
        <f>I11</f>
        <v>44721</v>
      </c>
      <c r="J4" s="64"/>
      <c r="K4" s="64">
        <f>K11</f>
        <v>44722</v>
      </c>
      <c r="L4" s="64"/>
      <c r="M4" s="64">
        <f>M11</f>
        <v>44723</v>
      </c>
      <c r="N4" s="65"/>
    </row>
    <row r="5" spans="1:24" s="2" customFormat="1" ht="18.75" x14ac:dyDescent="0.2">
      <c r="A5" s="52" t="str">
        <f>IF(WEEKDAY($B$3,1)=startday,$B$3,"")</f>
        <v/>
      </c>
      <c r="B5" s="53" t="str">
        <f>IF(A5="","",IFERROR(INDEX(Events!$A:$A,MATCH(A5,Events!$G:$G,0)),""))</f>
        <v/>
      </c>
      <c r="C5" s="28" t="str">
        <f>IF(A5="",IF(WEEKDAY(B3,1)=MOD(startday,7)+1,$B$3,""),A5+1)</f>
        <v/>
      </c>
      <c r="D5" s="54" t="str">
        <f>IF(C5="","",IFERROR(INDEX(Events!$A:$A,MATCH(C5,Events!$G:$G,0)),""))</f>
        <v/>
      </c>
      <c r="E5" s="28" t="str">
        <f>IF(C5="",IF(WEEKDAY($B$3,1)=MOD(startday+1,7)+1,$B$3,""),C5+1)</f>
        <v/>
      </c>
      <c r="F5" s="54" t="str">
        <f>IF(E5="","",IFERROR(INDEX(Events!$A:$A,MATCH(E5,Events!$G:$G,0)),""))</f>
        <v/>
      </c>
      <c r="G5" s="28">
        <f>IF(E5="",IF(WEEKDAY($B$3,1)=MOD(startday+2,7)+1,$B$3,""),E5+1)</f>
        <v>44713</v>
      </c>
      <c r="H5" s="54" t="str">
        <f>IF(G5="","",IFERROR(INDEX(Events!$A:$A,MATCH(G5,Events!$G:$G,0)),""))</f>
        <v/>
      </c>
      <c r="I5" s="28">
        <f>IF(G5="",IF(WEEKDAY($B$3,1)=MOD(startday+3,7)+1,$B$3,""),G5+1)</f>
        <v>44714</v>
      </c>
      <c r="J5" s="54" t="str">
        <f>IF(I5="","",IFERROR(INDEX(Events!$A:$A,MATCH(I5,Events!$G:$G,0)),""))</f>
        <v/>
      </c>
      <c r="K5" s="28">
        <f>IF(I5="",IF(WEEKDAY($B$3,1)=MOD(startday+4,7)+1,$B$3,""),I5+1)</f>
        <v>44715</v>
      </c>
      <c r="L5" s="54" t="str">
        <f>IF(K5="","",IFERROR(INDEX(Events!$A:$A,MATCH(K5,Events!$G:$G,0)),""))</f>
        <v/>
      </c>
      <c r="M5" s="52">
        <f>IF(K5="",IF(WEEKDAY($B$3,1)=MOD(startday+5,7)+1,$B$3,""),K5+1)</f>
        <v>44716</v>
      </c>
      <c r="N5" s="53" t="str">
        <f>IF(M5="","",IFERROR(INDEX(Events!$A:$A,MATCH(M5,Events!$G:$G,0)),""))</f>
        <v/>
      </c>
    </row>
    <row r="6" spans="1:24" s="2" customFormat="1" x14ac:dyDescent="0.2">
      <c r="A6" s="66" t="str">
        <f>IF(A5="","",IFERROR(INDEX(Events!$A:$A,MATCH(A5,Events!$H:$H,0)),""))</f>
        <v/>
      </c>
      <c r="B6" s="67"/>
      <c r="C6" s="68" t="str">
        <f>IF(C5="","",IFERROR(INDEX(Events!$A:$A,MATCH(C5,Events!$H:$H,0)),""))</f>
        <v/>
      </c>
      <c r="D6" s="69"/>
      <c r="E6" s="68" t="str">
        <f>IF(E5="","",IFERROR(INDEX(Events!$A:$A,MATCH(E5,Events!$H:$H,0)),""))</f>
        <v/>
      </c>
      <c r="F6" s="69"/>
      <c r="G6" s="68" t="str">
        <f>IF(G5="","",IFERROR(INDEX(Events!$A:$A,MATCH(G5,Events!$H:$H,0)),""))</f>
        <v/>
      </c>
      <c r="H6" s="69"/>
      <c r="I6" s="68" t="str">
        <f>IF(I5="","",IFERROR(INDEX(Events!$A:$A,MATCH(I5,Events!$H:$H,0)),""))</f>
        <v/>
      </c>
      <c r="J6" s="69"/>
      <c r="K6" s="68" t="str">
        <f>IF(K5="","",IFERROR(INDEX(Events!$A:$A,MATCH(K5,Events!$H:$H,0)),""))</f>
        <v/>
      </c>
      <c r="L6" s="69"/>
      <c r="M6" s="66" t="str">
        <f>IF(M5="","",IFERROR(INDEX(Events!$A:$A,MATCH(M5,Events!$H:$H,0)),""))</f>
        <v/>
      </c>
      <c r="N6" s="67"/>
    </row>
    <row r="7" spans="1:24" s="2" customFormat="1" x14ac:dyDescent="0.2">
      <c r="A7" s="66" t="str">
        <f>IF(A5="","",IFERROR(INDEX(Events!$A:$A,MATCH(A5,Events!$I:$I,0)),""))</f>
        <v/>
      </c>
      <c r="B7" s="67"/>
      <c r="C7" s="68" t="str">
        <f>IF(C5="","",IFERROR(INDEX(Events!$A:$A,MATCH(C5,Events!$I:$I,0)),""))</f>
        <v/>
      </c>
      <c r="D7" s="69"/>
      <c r="E7" s="68" t="str">
        <f>IF(E5="","",IFERROR(INDEX(Events!$A:$A,MATCH(E5,Events!$I:$I,0)),""))</f>
        <v/>
      </c>
      <c r="F7" s="69"/>
      <c r="G7" s="68" t="str">
        <f>IF(G5="","",IFERROR(INDEX(Events!$A:$A,MATCH(G5,Events!$I:$I,0)),""))</f>
        <v/>
      </c>
      <c r="H7" s="69"/>
      <c r="I7" s="68" t="str">
        <f>IF(I5="","",IFERROR(INDEX(Events!$A:$A,MATCH(I5,Events!$I:$I,0)),""))</f>
        <v/>
      </c>
      <c r="J7" s="69"/>
      <c r="K7" s="68" t="str">
        <f>IF(K5="","",IFERROR(INDEX(Events!$A:$A,MATCH(K5,Events!$I:$I,0)),""))</f>
        <v/>
      </c>
      <c r="L7" s="69"/>
      <c r="M7" s="66" t="str">
        <f>IF(M5="","",IFERROR(INDEX(Events!$A:$A,MATCH(M5,Events!$I:$I,0)),""))</f>
        <v/>
      </c>
      <c r="N7" s="67"/>
    </row>
    <row r="8" spans="1:24" s="2" customFormat="1" x14ac:dyDescent="0.2">
      <c r="A8" s="66" t="s">
        <v>0</v>
      </c>
      <c r="B8" s="67"/>
      <c r="C8" s="68" t="s">
        <v>0</v>
      </c>
      <c r="D8" s="69"/>
      <c r="E8" s="68" t="s">
        <v>0</v>
      </c>
      <c r="F8" s="69"/>
      <c r="G8" s="68" t="s">
        <v>0</v>
      </c>
      <c r="H8" s="69"/>
      <c r="I8" s="68" t="s">
        <v>0</v>
      </c>
      <c r="J8" s="69"/>
      <c r="K8" s="68" t="s">
        <v>0</v>
      </c>
      <c r="L8" s="69"/>
      <c r="M8" s="66" t="s">
        <v>0</v>
      </c>
      <c r="N8" s="67"/>
    </row>
    <row r="9" spans="1:24" s="2" customFormat="1" x14ac:dyDescent="0.2">
      <c r="A9" s="66" t="s">
        <v>0</v>
      </c>
      <c r="B9" s="67"/>
      <c r="C9" s="68" t="s">
        <v>0</v>
      </c>
      <c r="D9" s="69"/>
      <c r="E9" s="68" t="s">
        <v>0</v>
      </c>
      <c r="F9" s="69"/>
      <c r="G9" s="68" t="s">
        <v>0</v>
      </c>
      <c r="H9" s="69"/>
      <c r="I9" s="68" t="s">
        <v>0</v>
      </c>
      <c r="J9" s="69"/>
      <c r="K9" s="68" t="s">
        <v>0</v>
      </c>
      <c r="L9" s="69"/>
      <c r="M9" s="66" t="s">
        <v>0</v>
      </c>
      <c r="N9" s="67"/>
    </row>
    <row r="10" spans="1:24" s="3" customFormat="1" x14ac:dyDescent="0.2">
      <c r="A10" s="70" t="s">
        <v>0</v>
      </c>
      <c r="B10" s="71"/>
      <c r="C10" s="72" t="s">
        <v>0</v>
      </c>
      <c r="D10" s="73"/>
      <c r="E10" s="72" t="s">
        <v>0</v>
      </c>
      <c r="F10" s="73"/>
      <c r="G10" s="72" t="s">
        <v>0</v>
      </c>
      <c r="H10" s="73"/>
      <c r="I10" s="72" t="s">
        <v>0</v>
      </c>
      <c r="J10" s="73"/>
      <c r="K10" s="72" t="s">
        <v>0</v>
      </c>
      <c r="L10" s="73"/>
      <c r="M10" s="70" t="s">
        <v>0</v>
      </c>
      <c r="N10" s="71"/>
      <c r="O10" s="2"/>
      <c r="P10" s="2"/>
      <c r="Q10" s="2"/>
      <c r="R10" s="2"/>
      <c r="S10" s="2"/>
      <c r="T10" s="2"/>
      <c r="U10" s="2"/>
      <c r="V10" s="2"/>
      <c r="W10" s="2"/>
      <c r="X10" s="2"/>
    </row>
    <row r="11" spans="1:24" s="2" customFormat="1" ht="18.75" x14ac:dyDescent="0.2">
      <c r="A11" s="52">
        <f>IF(M5="","",IF(MONTH(M5+1)&lt;&gt;MONTH(M5),"",M5+1))</f>
        <v>44717</v>
      </c>
      <c r="B11" s="53" t="str">
        <f>IF(A11="","",IFERROR(INDEX(Events!$A:$A,MATCH(A11,Events!$G:$G,0)),""))</f>
        <v/>
      </c>
      <c r="C11" s="28">
        <f>IF(A11="","",IF(MONTH(A11+1)&lt;&gt;MONTH(A11),"",A11+1))</f>
        <v>44718</v>
      </c>
      <c r="D11" s="54" t="str">
        <f>IF(C11="","",IFERROR(INDEX(Events!$A:$A,MATCH(C11,Events!$G:$G,0)),""))</f>
        <v/>
      </c>
      <c r="E11" s="28">
        <f>IF(C11="","",IF(MONTH(C11+1)&lt;&gt;MONTH(C11),"",C11+1))</f>
        <v>44719</v>
      </c>
      <c r="F11" s="54" t="str">
        <f>IF(E11="","",IFERROR(INDEX(Events!$A:$A,MATCH(E11,Events!$G:$G,0)),""))</f>
        <v/>
      </c>
      <c r="G11" s="28">
        <f>IF(E11="","",IF(MONTH(E11+1)&lt;&gt;MONTH(E11),"",E11+1))</f>
        <v>44720</v>
      </c>
      <c r="H11" s="54" t="str">
        <f>IF(G11="","",IFERROR(INDEX(Events!$A:$A,MATCH(G11,Events!$G:$G,0)),""))</f>
        <v/>
      </c>
      <c r="I11" s="28">
        <f>IF(G11="","",IF(MONTH(G11+1)&lt;&gt;MONTH(G11),"",G11+1))</f>
        <v>44721</v>
      </c>
      <c r="J11" s="54" t="str">
        <f>IF(I11="","",IFERROR(INDEX(Events!$A:$A,MATCH(I11,Events!$G:$G,0)),""))</f>
        <v/>
      </c>
      <c r="K11" s="28">
        <f>IF(I11="","",IF(MONTH(I11+1)&lt;&gt;MONTH(I11),"",I11+1))</f>
        <v>44722</v>
      </c>
      <c r="L11" s="54" t="str">
        <f>IF(K11="","",IFERROR(INDEX(Events!$A:$A,MATCH(K11,Events!$G:$G,0)),""))</f>
        <v/>
      </c>
      <c r="M11" s="52">
        <f>IF(K11="","",IF(MONTH(K11+1)&lt;&gt;MONTH(K11),"",K11+1))</f>
        <v>44723</v>
      </c>
      <c r="N11" s="53" t="str">
        <f>IF(M11="","",IFERROR(INDEX(Events!$A:$A,MATCH(M11,Events!$G:$G,0)),""))</f>
        <v/>
      </c>
    </row>
    <row r="12" spans="1:24" s="2" customFormat="1" x14ac:dyDescent="0.2">
      <c r="A12" s="66" t="str">
        <f>IF(A11="","",IFERROR(INDEX(Events!$A:$A,MATCH(A11,Events!$H:$H,0)),""))</f>
        <v/>
      </c>
      <c r="B12" s="67"/>
      <c r="C12" s="68" t="str">
        <f>IF(C11="","",IFERROR(INDEX(Events!$A:$A,MATCH(C11,Events!$H:$H,0)),""))</f>
        <v/>
      </c>
      <c r="D12" s="69"/>
      <c r="E12" s="68" t="str">
        <f>IF(E11="","",IFERROR(INDEX(Events!$A:$A,MATCH(E11,Events!$H:$H,0)),""))</f>
        <v/>
      </c>
      <c r="F12" s="69"/>
      <c r="G12" s="68" t="str">
        <f>IF(G11="","",IFERROR(INDEX(Events!$A:$A,MATCH(G11,Events!$H:$H,0)),""))</f>
        <v/>
      </c>
      <c r="H12" s="69"/>
      <c r="I12" s="68" t="str">
        <f>IF(I11="","",IFERROR(INDEX(Events!$A:$A,MATCH(I11,Events!$H:$H,0)),""))</f>
        <v/>
      </c>
      <c r="J12" s="69"/>
      <c r="K12" s="68" t="str">
        <f>IF(K11="","",IFERROR(INDEX(Events!$A:$A,MATCH(K11,Events!$H:$H,0)),""))</f>
        <v/>
      </c>
      <c r="L12" s="69"/>
      <c r="M12" s="66" t="str">
        <f>IF(M11="","",IFERROR(INDEX(Events!$A:$A,MATCH(M11,Events!$H:$H,0)),""))</f>
        <v/>
      </c>
      <c r="N12" s="67"/>
    </row>
    <row r="13" spans="1:24" s="2" customFormat="1" x14ac:dyDescent="0.2">
      <c r="A13" s="66" t="str">
        <f>IF(A11="","",IFERROR(INDEX(Events!$A:$A,MATCH(A11,Events!$I:$I,0)),""))</f>
        <v/>
      </c>
      <c r="B13" s="67"/>
      <c r="C13" s="68" t="str">
        <f>IF(C11="","",IFERROR(INDEX(Events!$A:$A,MATCH(C11,Events!$I:$I,0)),""))</f>
        <v/>
      </c>
      <c r="D13" s="69"/>
      <c r="E13" s="68" t="str">
        <f>IF(E11="","",IFERROR(INDEX(Events!$A:$A,MATCH(E11,Events!$I:$I,0)),""))</f>
        <v/>
      </c>
      <c r="F13" s="69"/>
      <c r="G13" s="68" t="str">
        <f>IF(G11="","",IFERROR(INDEX(Events!$A:$A,MATCH(G11,Events!$I:$I,0)),""))</f>
        <v/>
      </c>
      <c r="H13" s="69"/>
      <c r="I13" s="68" t="str">
        <f>IF(I11="","",IFERROR(INDEX(Events!$A:$A,MATCH(I11,Events!$I:$I,0)),""))</f>
        <v/>
      </c>
      <c r="J13" s="69"/>
      <c r="K13" s="68" t="str">
        <f>IF(K11="","",IFERROR(INDEX(Events!$A:$A,MATCH(K11,Events!$I:$I,0)),""))</f>
        <v/>
      </c>
      <c r="L13" s="69"/>
      <c r="M13" s="66" t="str">
        <f>IF(M11="","",IFERROR(INDEX(Events!$A:$A,MATCH(M11,Events!$I:$I,0)),""))</f>
        <v/>
      </c>
      <c r="N13" s="67"/>
    </row>
    <row r="14" spans="1:24" s="2" customFormat="1" x14ac:dyDescent="0.2">
      <c r="A14" s="66"/>
      <c r="B14" s="67"/>
      <c r="C14" s="68"/>
      <c r="D14" s="69"/>
      <c r="E14" s="68"/>
      <c r="F14" s="69"/>
      <c r="G14" s="68"/>
      <c r="H14" s="69"/>
      <c r="I14" s="68"/>
      <c r="J14" s="69"/>
      <c r="K14" s="68"/>
      <c r="L14" s="69"/>
      <c r="M14" s="66"/>
      <c r="N14" s="67"/>
    </row>
    <row r="15" spans="1:24" s="2" customFormat="1" x14ac:dyDescent="0.2">
      <c r="A15" s="66"/>
      <c r="B15" s="67"/>
      <c r="C15" s="68"/>
      <c r="D15" s="69"/>
      <c r="E15" s="68"/>
      <c r="F15" s="69"/>
      <c r="G15" s="68"/>
      <c r="H15" s="69"/>
      <c r="I15" s="68"/>
      <c r="J15" s="69"/>
      <c r="K15" s="68"/>
      <c r="L15" s="69"/>
      <c r="M15" s="66"/>
      <c r="N15" s="67"/>
    </row>
    <row r="16" spans="1:24" s="3" customFormat="1" x14ac:dyDescent="0.2">
      <c r="A16" s="70"/>
      <c r="B16" s="71"/>
      <c r="C16" s="72"/>
      <c r="D16" s="73"/>
      <c r="E16" s="72"/>
      <c r="F16" s="73"/>
      <c r="G16" s="72"/>
      <c r="H16" s="73"/>
      <c r="I16" s="72"/>
      <c r="J16" s="73"/>
      <c r="K16" s="72"/>
      <c r="L16" s="73"/>
      <c r="M16" s="70"/>
      <c r="N16" s="71"/>
      <c r="O16" s="2"/>
    </row>
    <row r="17" spans="1:15" s="2" customFormat="1" ht="18.75" x14ac:dyDescent="0.2">
      <c r="A17" s="52">
        <f>IF(M11="","",IF(MONTH(M11+1)&lt;&gt;MONTH(M11),"",M11+1))</f>
        <v>44724</v>
      </c>
      <c r="B17" s="53" t="str">
        <f>IF(A17="","",IFERROR(INDEX(Events!$A:$A,MATCH(A17,Events!$G:$G,0)),""))</f>
        <v/>
      </c>
      <c r="C17" s="28">
        <f>IF(A17="","",IF(MONTH(A17+1)&lt;&gt;MONTH(A17),"",A17+1))</f>
        <v>44725</v>
      </c>
      <c r="D17" s="54" t="str">
        <f>IF(C17="","",IFERROR(INDEX(Events!$A:$A,MATCH(C17,Events!$G:$G,0)),""))</f>
        <v/>
      </c>
      <c r="E17" s="28">
        <f>IF(C17="","",IF(MONTH(C17+1)&lt;&gt;MONTH(C17),"",C17+1))</f>
        <v>44726</v>
      </c>
      <c r="F17" s="54" t="str">
        <f>IF(E17="","",IFERROR(INDEX(Events!$A:$A,MATCH(E17,Events!$G:$G,0)),""))</f>
        <v>Flag Day</v>
      </c>
      <c r="G17" s="28">
        <f>IF(E17="","",IF(MONTH(E17+1)&lt;&gt;MONTH(E17),"",E17+1))</f>
        <v>44727</v>
      </c>
      <c r="H17" s="54" t="str">
        <f>IF(G17="","",IFERROR(INDEX(Events!$A:$A,MATCH(G17,Events!$G:$G,0)),""))</f>
        <v/>
      </c>
      <c r="I17" s="28">
        <f>IF(G17="","",IF(MONTH(G17+1)&lt;&gt;MONTH(G17),"",G17+1))</f>
        <v>44728</v>
      </c>
      <c r="J17" s="54" t="str">
        <f>IF(I17="","",IFERROR(INDEX(Events!$A:$A,MATCH(I17,Events!$G:$G,0)),""))</f>
        <v/>
      </c>
      <c r="K17" s="28">
        <f>IF(I17="","",IF(MONTH(I17+1)&lt;&gt;MONTH(I17),"",I17+1))</f>
        <v>44729</v>
      </c>
      <c r="L17" s="54" t="str">
        <f>IF(K17="","",IFERROR(INDEX(Events!$A:$A,MATCH(K17,Events!$G:$G,0)),""))</f>
        <v/>
      </c>
      <c r="M17" s="52">
        <f>IF(K17="","",IF(MONTH(K17+1)&lt;&gt;MONTH(K17),"",K17+1))</f>
        <v>44730</v>
      </c>
      <c r="N17" s="53" t="str">
        <f>IF(M17="","",IFERROR(INDEX(Events!$A:$A,MATCH(M17,Events!$G:$G,0)),""))</f>
        <v/>
      </c>
    </row>
    <row r="18" spans="1:15" s="2" customFormat="1" x14ac:dyDescent="0.2">
      <c r="A18" s="66" t="str">
        <f>IF(A17="","",IFERROR(INDEX(Events!$A:$A,MATCH(A17,Events!$H:$H,0)),""))</f>
        <v/>
      </c>
      <c r="B18" s="67"/>
      <c r="C18" s="68" t="str">
        <f>IF(C17="","",IFERROR(INDEX(Events!$A:$A,MATCH(C17,Events!$H:$H,0)),""))</f>
        <v/>
      </c>
      <c r="D18" s="69"/>
      <c r="E18" s="68" t="str">
        <f>IF(E17="","",IFERROR(INDEX(Events!$A:$A,MATCH(E17,Events!$H:$H,0)),""))</f>
        <v/>
      </c>
      <c r="F18" s="69"/>
      <c r="G18" s="68" t="str">
        <f>IF(G17="","",IFERROR(INDEX(Events!$A:$A,MATCH(G17,Events!$H:$H,0)),""))</f>
        <v/>
      </c>
      <c r="H18" s="69"/>
      <c r="I18" s="68" t="str">
        <f>IF(I17="","",IFERROR(INDEX(Events!$A:$A,MATCH(I17,Events!$H:$H,0)),""))</f>
        <v/>
      </c>
      <c r="J18" s="69"/>
      <c r="K18" s="68" t="str">
        <f>IF(K17="","",IFERROR(INDEX(Events!$A:$A,MATCH(K17,Events!$H:$H,0)),""))</f>
        <v/>
      </c>
      <c r="L18" s="69"/>
      <c r="M18" s="66" t="str">
        <f>IF(M17="","",IFERROR(INDEX(Events!$A:$A,MATCH(M17,Events!$H:$H,0)),""))</f>
        <v/>
      </c>
      <c r="N18" s="67"/>
    </row>
    <row r="19" spans="1:15" s="2" customFormat="1" x14ac:dyDescent="0.2">
      <c r="A19" s="66" t="str">
        <f>IF(A17="","",IFERROR(INDEX(Events!$A:$A,MATCH(A17,Events!$I:$I,0)),""))</f>
        <v/>
      </c>
      <c r="B19" s="67"/>
      <c r="C19" s="68" t="str">
        <f>IF(C17="","",IFERROR(INDEX(Events!$A:$A,MATCH(C17,Events!$I:$I,0)),""))</f>
        <v/>
      </c>
      <c r="D19" s="69"/>
      <c r="E19" s="68" t="str">
        <f>IF(E17="","",IFERROR(INDEX(Events!$A:$A,MATCH(E17,Events!$I:$I,0)),""))</f>
        <v/>
      </c>
      <c r="F19" s="69"/>
      <c r="G19" s="68" t="str">
        <f>IF(G17="","",IFERROR(INDEX(Events!$A:$A,MATCH(G17,Events!$I:$I,0)),""))</f>
        <v/>
      </c>
      <c r="H19" s="69"/>
      <c r="I19" s="68" t="str">
        <f>IF(I17="","",IFERROR(INDEX(Events!$A:$A,MATCH(I17,Events!$I:$I,0)),""))</f>
        <v/>
      </c>
      <c r="J19" s="69"/>
      <c r="K19" s="68" t="str">
        <f>IF(K17="","",IFERROR(INDEX(Events!$A:$A,MATCH(K17,Events!$I:$I,0)),""))</f>
        <v/>
      </c>
      <c r="L19" s="69"/>
      <c r="M19" s="66" t="str">
        <f>IF(M17="","",IFERROR(INDEX(Events!$A:$A,MATCH(M17,Events!$I:$I,0)),""))</f>
        <v/>
      </c>
      <c r="N19" s="67"/>
    </row>
    <row r="20" spans="1:15" s="2" customFormat="1" x14ac:dyDescent="0.2">
      <c r="A20" s="66"/>
      <c r="B20" s="67"/>
      <c r="C20" s="68"/>
      <c r="D20" s="69"/>
      <c r="E20" s="68"/>
      <c r="F20" s="69"/>
      <c r="G20" s="68"/>
      <c r="H20" s="69"/>
      <c r="I20" s="68"/>
      <c r="J20" s="69"/>
      <c r="K20" s="68"/>
      <c r="L20" s="69"/>
      <c r="M20" s="66"/>
      <c r="N20" s="67"/>
    </row>
    <row r="21" spans="1:15" s="2" customFormat="1" x14ac:dyDescent="0.2">
      <c r="A21" s="66"/>
      <c r="B21" s="67"/>
      <c r="C21" s="68"/>
      <c r="D21" s="69"/>
      <c r="E21" s="68"/>
      <c r="F21" s="69"/>
      <c r="G21" s="68"/>
      <c r="H21" s="69"/>
      <c r="I21" s="68"/>
      <c r="J21" s="69"/>
      <c r="K21" s="68"/>
      <c r="L21" s="69"/>
      <c r="M21" s="66"/>
      <c r="N21" s="67"/>
    </row>
    <row r="22" spans="1:15" s="3" customFormat="1" x14ac:dyDescent="0.2">
      <c r="A22" s="70"/>
      <c r="B22" s="71"/>
      <c r="C22" s="72"/>
      <c r="D22" s="73"/>
      <c r="E22" s="72"/>
      <c r="F22" s="73"/>
      <c r="G22" s="72"/>
      <c r="H22" s="73"/>
      <c r="I22" s="72"/>
      <c r="J22" s="73"/>
      <c r="K22" s="72"/>
      <c r="L22" s="73"/>
      <c r="M22" s="70"/>
      <c r="N22" s="71"/>
      <c r="O22" s="2"/>
    </row>
    <row r="23" spans="1:15" s="2" customFormat="1" ht="18.75" x14ac:dyDescent="0.2">
      <c r="A23" s="52">
        <f>IF(M17="","",IF(MONTH(M17+1)&lt;&gt;MONTH(M17),"",M17+1))</f>
        <v>44731</v>
      </c>
      <c r="B23" s="53" t="str">
        <f>IF(A23="","",IFERROR(INDEX(Events!$A:$A,MATCH(A23,Events!$G:$G,0)),""))</f>
        <v>Father's Day</v>
      </c>
      <c r="C23" s="28">
        <f>IF(A23="","",IF(MONTH(A23+1)&lt;&gt;MONTH(A23),"",A23+1))</f>
        <v>44732</v>
      </c>
      <c r="D23" s="54" t="str">
        <f>IF(C23="","",IFERROR(INDEX(Events!$A:$A,MATCH(C23,Events!$G:$G,0)),""))</f>
        <v/>
      </c>
      <c r="E23" s="28">
        <f>IF(C23="","",IF(MONTH(C23+1)&lt;&gt;MONTH(C23),"",C23+1))</f>
        <v>44733</v>
      </c>
      <c r="F23" s="54" t="str">
        <f>IF(E23="","",IFERROR(INDEX(Events!$A:$A,MATCH(E23,Events!$G:$G,0)),""))</f>
        <v>June Solstice (GMT)</v>
      </c>
      <c r="G23" s="28">
        <f>IF(E23="","",IF(MONTH(E23+1)&lt;&gt;MONTH(E23),"",E23+1))</f>
        <v>44734</v>
      </c>
      <c r="H23" s="54" t="str">
        <f>IF(G23="","",IFERROR(INDEX(Events!$A:$A,MATCH(G23,Events!$G:$G,0)),""))</f>
        <v/>
      </c>
      <c r="I23" s="28">
        <f>IF(G23="","",IF(MONTH(G23+1)&lt;&gt;MONTH(G23),"",G23+1))</f>
        <v>44735</v>
      </c>
      <c r="J23" s="54" t="str">
        <f>IF(I23="","",IFERROR(INDEX(Events!$A:$A,MATCH(I23,Events!$G:$G,0)),""))</f>
        <v/>
      </c>
      <c r="K23" s="28">
        <f>IF(I23="","",IF(MONTH(I23+1)&lt;&gt;MONTH(I23),"",I23+1))</f>
        <v>44736</v>
      </c>
      <c r="L23" s="54" t="str">
        <f>IF(K23="","",IFERROR(INDEX(Events!$A:$A,MATCH(K23,Events!$G:$G,0)),""))</f>
        <v/>
      </c>
      <c r="M23" s="52">
        <f>IF(K23="","",IF(MONTH(K23+1)&lt;&gt;MONTH(K23),"",K23+1))</f>
        <v>44737</v>
      </c>
      <c r="N23" s="53" t="str">
        <f>IF(M23="","",IFERROR(INDEX(Events!$A:$A,MATCH(M23,Events!$G:$G,0)),""))</f>
        <v/>
      </c>
    </row>
    <row r="24" spans="1:15" s="2" customFormat="1" x14ac:dyDescent="0.2">
      <c r="A24" s="66" t="str">
        <f>IF(A23="","",IFERROR(INDEX(Events!$A:$A,MATCH(A23,Events!$H:$H,0)),""))</f>
        <v>Juneteenth</v>
      </c>
      <c r="B24" s="67"/>
      <c r="C24" s="68" t="str">
        <f>IF(C23="","",IFERROR(INDEX(Events!$A:$A,MATCH(C23,Events!$H:$H,0)),""))</f>
        <v/>
      </c>
      <c r="D24" s="69"/>
      <c r="E24" s="68" t="str">
        <f>IF(E23="","",IFERROR(INDEX(Events!$A:$A,MATCH(E23,Events!$H:$H,0)),""))</f>
        <v/>
      </c>
      <c r="F24" s="69"/>
      <c r="G24" s="68" t="str">
        <f>IF(G23="","",IFERROR(INDEX(Events!$A:$A,MATCH(G23,Events!$H:$H,0)),""))</f>
        <v/>
      </c>
      <c r="H24" s="69"/>
      <c r="I24" s="68" t="str">
        <f>IF(I23="","",IFERROR(INDEX(Events!$A:$A,MATCH(I23,Events!$H:$H,0)),""))</f>
        <v/>
      </c>
      <c r="J24" s="69"/>
      <c r="K24" s="68" t="str">
        <f>IF(K23="","",IFERROR(INDEX(Events!$A:$A,MATCH(K23,Events!$H:$H,0)),""))</f>
        <v/>
      </c>
      <c r="L24" s="69"/>
      <c r="M24" s="66" t="str">
        <f>IF(M23="","",IFERROR(INDEX(Events!$A:$A,MATCH(M23,Events!$H:$H,0)),""))</f>
        <v/>
      </c>
      <c r="N24" s="67"/>
    </row>
    <row r="25" spans="1:15" s="2" customFormat="1" x14ac:dyDescent="0.2">
      <c r="A25" s="66" t="str">
        <f>IF(A23="","",IFERROR(INDEX(Events!$A:$A,MATCH(A23,Events!$I:$I,0)),""))</f>
        <v/>
      </c>
      <c r="B25" s="67"/>
      <c r="C25" s="68" t="str">
        <f>IF(C23="","",IFERROR(INDEX(Events!$A:$A,MATCH(C23,Events!$I:$I,0)),""))</f>
        <v/>
      </c>
      <c r="D25" s="69"/>
      <c r="E25" s="68" t="str">
        <f>IF(E23="","",IFERROR(INDEX(Events!$A:$A,MATCH(E23,Events!$I:$I,0)),""))</f>
        <v/>
      </c>
      <c r="F25" s="69"/>
      <c r="G25" s="68" t="str">
        <f>IF(G23="","",IFERROR(INDEX(Events!$A:$A,MATCH(G23,Events!$I:$I,0)),""))</f>
        <v/>
      </c>
      <c r="H25" s="69"/>
      <c r="I25" s="68" t="str">
        <f>IF(I23="","",IFERROR(INDEX(Events!$A:$A,MATCH(I23,Events!$I:$I,0)),""))</f>
        <v/>
      </c>
      <c r="J25" s="69"/>
      <c r="K25" s="68" t="str">
        <f>IF(K23="","",IFERROR(INDEX(Events!$A:$A,MATCH(K23,Events!$I:$I,0)),""))</f>
        <v/>
      </c>
      <c r="L25" s="69"/>
      <c r="M25" s="66" t="str">
        <f>IF(M23="","",IFERROR(INDEX(Events!$A:$A,MATCH(M23,Events!$I:$I,0)),""))</f>
        <v/>
      </c>
      <c r="N25" s="67"/>
    </row>
    <row r="26" spans="1:15" s="2" customFormat="1" x14ac:dyDescent="0.2">
      <c r="A26" s="66"/>
      <c r="B26" s="67"/>
      <c r="C26" s="68"/>
      <c r="D26" s="69"/>
      <c r="E26" s="68"/>
      <c r="F26" s="69"/>
      <c r="G26" s="68"/>
      <c r="H26" s="69"/>
      <c r="I26" s="68"/>
      <c r="J26" s="69"/>
      <c r="K26" s="68"/>
      <c r="L26" s="69"/>
      <c r="M26" s="66"/>
      <c r="N26" s="67"/>
    </row>
    <row r="27" spans="1:15" s="2" customFormat="1" x14ac:dyDescent="0.2">
      <c r="A27" s="66"/>
      <c r="B27" s="67"/>
      <c r="C27" s="68"/>
      <c r="D27" s="69"/>
      <c r="E27" s="68"/>
      <c r="F27" s="69"/>
      <c r="G27" s="68"/>
      <c r="H27" s="69"/>
      <c r="I27" s="68"/>
      <c r="J27" s="69"/>
      <c r="K27" s="68"/>
      <c r="L27" s="69"/>
      <c r="M27" s="66"/>
      <c r="N27" s="67"/>
    </row>
    <row r="28" spans="1:15" s="3" customFormat="1" x14ac:dyDescent="0.2">
      <c r="A28" s="70"/>
      <c r="B28" s="71"/>
      <c r="C28" s="72"/>
      <c r="D28" s="73"/>
      <c r="E28" s="72"/>
      <c r="F28" s="73"/>
      <c r="G28" s="72"/>
      <c r="H28" s="73"/>
      <c r="I28" s="72"/>
      <c r="J28" s="73"/>
      <c r="K28" s="72"/>
      <c r="L28" s="73"/>
      <c r="M28" s="70"/>
      <c r="N28" s="71"/>
      <c r="O28" s="2"/>
    </row>
    <row r="29" spans="1:15" s="2" customFormat="1" ht="18.75" x14ac:dyDescent="0.2">
      <c r="A29" s="52">
        <f>IF(M23="","",IF(MONTH(M23+1)&lt;&gt;MONTH(M23),"",M23+1))</f>
        <v>44738</v>
      </c>
      <c r="B29" s="53" t="str">
        <f>IF(A29="","",IFERROR(INDEX(Events!$A:$A,MATCH(A29,Events!$G:$G,0)),""))</f>
        <v/>
      </c>
      <c r="C29" s="28">
        <f>IF(A29="","",IF(MONTH(A29+1)&lt;&gt;MONTH(A29),"",A29+1))</f>
        <v>44739</v>
      </c>
      <c r="D29" s="54" t="str">
        <f>IF(C29="","",IFERROR(INDEX(Events!$A:$A,MATCH(C29,Events!$G:$G,0)),""))</f>
        <v/>
      </c>
      <c r="E29" s="28">
        <f>IF(C29="","",IF(MONTH(C29+1)&lt;&gt;MONTH(C29),"",C29+1))</f>
        <v>44740</v>
      </c>
      <c r="F29" s="54" t="str">
        <f>IF(E29="","",IFERROR(INDEX(Events!$A:$A,MATCH(E29,Events!$G:$G,0)),""))</f>
        <v/>
      </c>
      <c r="G29" s="28">
        <f>IF(E29="","",IF(MONTH(E29+1)&lt;&gt;MONTH(E29),"",E29+1))</f>
        <v>44741</v>
      </c>
      <c r="H29" s="54" t="str">
        <f>IF(G29="","",IFERROR(INDEX(Events!$A:$A,MATCH(G29,Events!$G:$G,0)),""))</f>
        <v/>
      </c>
      <c r="I29" s="28">
        <f>IF(G29="","",IF(MONTH(G29+1)&lt;&gt;MONTH(G29),"",G29+1))</f>
        <v>44742</v>
      </c>
      <c r="J29" s="54" t="str">
        <f>IF(I29="","",IFERROR(INDEX(Events!$A:$A,MATCH(I29,Events!$G:$G,0)),""))</f>
        <v/>
      </c>
      <c r="K29" s="28" t="str">
        <f>IF(I29="","",IF(MONTH(I29+1)&lt;&gt;MONTH(I29),"",I29+1))</f>
        <v/>
      </c>
      <c r="L29" s="54" t="str">
        <f>IF(K29="","",IFERROR(INDEX(Events!$A:$A,MATCH(K29,Events!$G:$G,0)),""))</f>
        <v/>
      </c>
      <c r="M29" s="52" t="str">
        <f>IF(K29="","",IF(MONTH(K29+1)&lt;&gt;MONTH(K29),"",K29+1))</f>
        <v/>
      </c>
      <c r="N29" s="53" t="str">
        <f>IF(M29="","",IFERROR(INDEX(Events!$A:$A,MATCH(M29,Events!$G:$G,0)),""))</f>
        <v/>
      </c>
    </row>
    <row r="30" spans="1:15" s="2" customFormat="1" x14ac:dyDescent="0.2">
      <c r="A30" s="66" t="str">
        <f>IF(A29="","",IFERROR(INDEX(Events!$A:$A,MATCH(A29,Events!$H:$H,0)),""))</f>
        <v/>
      </c>
      <c r="B30" s="67"/>
      <c r="C30" s="68" t="str">
        <f>IF(C29="","",IFERROR(INDEX(Events!$A:$A,MATCH(C29,Events!$H:$H,0)),""))</f>
        <v/>
      </c>
      <c r="D30" s="69"/>
      <c r="E30" s="68" t="str">
        <f>IF(E29="","",IFERROR(INDEX(Events!$A:$A,MATCH(E29,Events!$H:$H,0)),""))</f>
        <v/>
      </c>
      <c r="F30" s="69"/>
      <c r="G30" s="68" t="str">
        <f>IF(G29="","",IFERROR(INDEX(Events!$A:$A,MATCH(G29,Events!$H:$H,0)),""))</f>
        <v/>
      </c>
      <c r="H30" s="69"/>
      <c r="I30" s="68" t="str">
        <f>IF(I29="","",IFERROR(INDEX(Events!$A:$A,MATCH(I29,Events!$H:$H,0)),""))</f>
        <v/>
      </c>
      <c r="J30" s="69"/>
      <c r="K30" s="68" t="str">
        <f>IF(K29="","",IFERROR(INDEX(Events!$A:$A,MATCH(K29,Events!$H:$H,0)),""))</f>
        <v/>
      </c>
      <c r="L30" s="69"/>
      <c r="M30" s="66" t="str">
        <f>IF(M29="","",IFERROR(INDEX(Events!$A:$A,MATCH(M29,Events!$H:$H,0)),""))</f>
        <v/>
      </c>
      <c r="N30" s="67"/>
    </row>
    <row r="31" spans="1:15" s="2" customFormat="1" x14ac:dyDescent="0.2">
      <c r="A31" s="66" t="str">
        <f>IF(A29="","",IFERROR(INDEX(Events!$A:$A,MATCH(A29,Events!$I:$I,0)),""))</f>
        <v/>
      </c>
      <c r="B31" s="67"/>
      <c r="C31" s="68" t="str">
        <f>IF(C29="","",IFERROR(INDEX(Events!$A:$A,MATCH(C29,Events!$I:$I,0)),""))</f>
        <v/>
      </c>
      <c r="D31" s="69"/>
      <c r="E31" s="68" t="str">
        <f>IF(E29="","",IFERROR(INDEX(Events!$A:$A,MATCH(E29,Events!$I:$I,0)),""))</f>
        <v/>
      </c>
      <c r="F31" s="69"/>
      <c r="G31" s="68" t="str">
        <f>IF(G29="","",IFERROR(INDEX(Events!$A:$A,MATCH(G29,Events!$I:$I,0)),""))</f>
        <v/>
      </c>
      <c r="H31" s="69"/>
      <c r="I31" s="68" t="str">
        <f>IF(I29="","",IFERROR(INDEX(Events!$A:$A,MATCH(I29,Events!$I:$I,0)),""))</f>
        <v/>
      </c>
      <c r="J31" s="69"/>
      <c r="K31" s="68" t="str">
        <f>IF(K29="","",IFERROR(INDEX(Events!$A:$A,MATCH(K29,Events!$I:$I,0)),""))</f>
        <v/>
      </c>
      <c r="L31" s="69"/>
      <c r="M31" s="66" t="str">
        <f>IF(M29="","",IFERROR(INDEX(Events!$A:$A,MATCH(M29,Events!$I:$I,0)),""))</f>
        <v/>
      </c>
      <c r="N31" s="67"/>
    </row>
    <row r="32" spans="1:15" s="2" customFormat="1" x14ac:dyDescent="0.2">
      <c r="A32" s="66"/>
      <c r="B32" s="67"/>
      <c r="C32" s="68"/>
      <c r="D32" s="69"/>
      <c r="E32" s="68"/>
      <c r="F32" s="69"/>
      <c r="G32" s="68"/>
      <c r="H32" s="69"/>
      <c r="I32" s="68"/>
      <c r="J32" s="69"/>
      <c r="K32" s="68"/>
      <c r="L32" s="69"/>
      <c r="M32" s="66"/>
      <c r="N32" s="67"/>
    </row>
    <row r="33" spans="1:22" s="2" customFormat="1" x14ac:dyDescent="0.2">
      <c r="A33" s="66"/>
      <c r="B33" s="67"/>
      <c r="C33" s="68"/>
      <c r="D33" s="69"/>
      <c r="E33" s="68"/>
      <c r="F33" s="69"/>
      <c r="G33" s="68"/>
      <c r="H33" s="69"/>
      <c r="I33" s="68"/>
      <c r="J33" s="69"/>
      <c r="K33" s="68"/>
      <c r="L33" s="69"/>
      <c r="M33" s="66"/>
      <c r="N33" s="67"/>
    </row>
    <row r="34" spans="1:22" s="3" customFormat="1" x14ac:dyDescent="0.2">
      <c r="A34" s="70"/>
      <c r="B34" s="71"/>
      <c r="C34" s="72"/>
      <c r="D34" s="73"/>
      <c r="E34" s="72"/>
      <c r="F34" s="73"/>
      <c r="G34" s="72"/>
      <c r="H34" s="73"/>
      <c r="I34" s="72"/>
      <c r="J34" s="73"/>
      <c r="K34" s="72"/>
      <c r="L34" s="73"/>
      <c r="M34" s="70"/>
      <c r="N34" s="71"/>
      <c r="O34" s="2"/>
    </row>
    <row r="35" spans="1:22" ht="18.75" x14ac:dyDescent="0.2">
      <c r="A35" s="52" t="str">
        <f>IF(M29="","",IF(MONTH(M29+1)&lt;&gt;MONTH(M29),"",M29+1))</f>
        <v/>
      </c>
      <c r="B35" s="53" t="str">
        <f>IF(A35="","",IFERROR(INDEX(Events!$A:$A,MATCH(A35,Events!$G:$G,0)),""))</f>
        <v/>
      </c>
      <c r="C35" s="28" t="str">
        <f>IF(A35="","",IF(MONTH(A35+1)&lt;&gt;MONTH(A35),"",A35+1))</f>
        <v/>
      </c>
      <c r="D35" s="54" t="str">
        <f>IF(C35="","",IFERROR(INDEX(Events!$A:$A,MATCH(C35,Events!$G:$G,0)),""))</f>
        <v/>
      </c>
      <c r="E35" s="6"/>
      <c r="F35" s="7"/>
      <c r="G35" s="7"/>
      <c r="H35" s="7"/>
      <c r="I35" s="7"/>
      <c r="J35" s="8"/>
      <c r="K35" s="9"/>
      <c r="L35" s="10"/>
      <c r="M35" s="7"/>
      <c r="N35" s="8"/>
      <c r="O35" s="2"/>
    </row>
    <row r="36" spans="1:22" x14ac:dyDescent="0.2">
      <c r="A36" s="66" t="str">
        <f>IF(A35="","",IFERROR(INDEX(Events!$A:$A,MATCH(A35,Events!$H:$H,0)),""))</f>
        <v/>
      </c>
      <c r="B36" s="67"/>
      <c r="C36" s="68" t="str">
        <f>IF(C35="","",IFERROR(INDEX(Events!$A:$A,MATCH(C35,Events!$H:$H,0)),""))</f>
        <v/>
      </c>
      <c r="D36" s="69"/>
      <c r="E36" s="11"/>
      <c r="F36" s="12"/>
      <c r="G36" s="12"/>
      <c r="H36" s="12"/>
      <c r="I36" s="12"/>
      <c r="J36" s="13"/>
      <c r="K36" s="11"/>
      <c r="L36" s="12"/>
      <c r="M36" s="12"/>
      <c r="N36" s="13"/>
      <c r="O36" s="2"/>
    </row>
    <row r="37" spans="1:22" x14ac:dyDescent="0.2">
      <c r="A37" s="66" t="str">
        <f>IF(A35="","",IFERROR(INDEX(Events!$A:$A,MATCH(A35,Events!$I:$I,0)),""))</f>
        <v/>
      </c>
      <c r="B37" s="67"/>
      <c r="C37" s="68" t="str">
        <f>IF(C35="","",IFERROR(INDEX(Events!$A:$A,MATCH(C35,Events!$I:$I,0)),""))</f>
        <v/>
      </c>
      <c r="D37" s="69"/>
      <c r="E37" s="11"/>
      <c r="F37" s="12"/>
      <c r="G37" s="12"/>
      <c r="H37" s="12"/>
      <c r="I37" s="12"/>
      <c r="J37" s="13"/>
      <c r="K37" s="11"/>
      <c r="L37" s="12"/>
      <c r="M37" s="12"/>
      <c r="N37" s="13"/>
      <c r="O37" s="2"/>
    </row>
    <row r="38" spans="1:22" x14ac:dyDescent="0.2">
      <c r="A38" s="66"/>
      <c r="B38" s="67"/>
      <c r="C38" s="68"/>
      <c r="D38" s="69"/>
      <c r="E38" s="11"/>
      <c r="F38" s="12"/>
      <c r="G38" s="12"/>
      <c r="H38" s="12"/>
      <c r="I38" s="12"/>
      <c r="J38" s="13"/>
      <c r="K38" s="11"/>
      <c r="L38" s="12"/>
      <c r="M38" s="12"/>
      <c r="N38" s="13"/>
      <c r="O38" s="2"/>
    </row>
    <row r="39" spans="1:22" x14ac:dyDescent="0.2">
      <c r="A39" s="66"/>
      <c r="B39" s="67"/>
      <c r="C39" s="68"/>
      <c r="D39" s="69"/>
      <c r="E39" s="11"/>
      <c r="F39" s="12"/>
      <c r="G39" s="12"/>
      <c r="H39" s="12"/>
      <c r="I39" s="12"/>
      <c r="J39" s="13"/>
      <c r="K39" s="82"/>
      <c r="L39" s="83"/>
      <c r="M39" s="83"/>
      <c r="N39" s="84"/>
      <c r="O39" s="2"/>
    </row>
    <row r="40" spans="1:22" x14ac:dyDescent="0.2">
      <c r="A40" s="70"/>
      <c r="B40" s="71"/>
      <c r="C40" s="72"/>
      <c r="D40" s="73"/>
      <c r="E40" s="14"/>
      <c r="F40" s="15"/>
      <c r="G40" s="15"/>
      <c r="H40" s="15"/>
      <c r="I40" s="15"/>
      <c r="J40" s="16"/>
      <c r="K40" s="79"/>
      <c r="L40" s="80"/>
      <c r="M40" s="80"/>
      <c r="N40" s="81"/>
      <c r="O40" s="2"/>
    </row>
    <row r="41" spans="1:22" x14ac:dyDescent="0.2">
      <c r="E41" s="77"/>
      <c r="F41" s="78"/>
      <c r="G41" s="78"/>
      <c r="H41" s="78"/>
      <c r="I41" s="78"/>
      <c r="J41" s="78"/>
    </row>
    <row r="43" spans="1:22" s="18" customFormat="1" ht="11.25" x14ac:dyDescent="0.2">
      <c r="P43" s="76">
        <f>DATE(YEAR(B3-15),MONTH(B3-15),1)</f>
        <v>44682</v>
      </c>
      <c r="Q43" s="76"/>
      <c r="R43" s="76"/>
      <c r="S43" s="76"/>
      <c r="T43" s="76"/>
      <c r="U43" s="76"/>
      <c r="V43" s="76"/>
    </row>
    <row r="44" spans="1:22" s="18" customFormat="1" ht="9.75" customHeight="1" x14ac:dyDescent="0.2">
      <c r="P44" s="58" t="str">
        <f>CHOOSE(1+MOD(startday+1-2,7),"Su","M","Tu","W","Th","F","Sa")</f>
        <v>Su</v>
      </c>
      <c r="Q44" s="58" t="str">
        <f>CHOOSE(1+MOD(startday+2-2,7),"Su","M","Tu","W","Th","F","Sa")</f>
        <v>M</v>
      </c>
      <c r="R44" s="58" t="str">
        <f>CHOOSE(1+MOD(startday+3-2,7),"Su","M","Tu","W","Th","F","Sa")</f>
        <v>Tu</v>
      </c>
      <c r="S44" s="58" t="str">
        <f>CHOOSE(1+MOD(startday+4-2,7),"Su","M","Tu","W","Th","F","Sa")</f>
        <v>W</v>
      </c>
      <c r="T44" s="58" t="str">
        <f>CHOOSE(1+MOD(startday+5-2,7),"Su","M","Tu","W","Th","F","Sa")</f>
        <v>Th</v>
      </c>
      <c r="U44" s="58" t="str">
        <f>CHOOSE(1+MOD(startday+6-2,7),"Su","M","Tu","W","Th","F","Sa")</f>
        <v>F</v>
      </c>
      <c r="V44" s="58" t="str">
        <f>CHOOSE(1+MOD(startday+7-2,7),"Su","M","Tu","W","Th","F","Sa")</f>
        <v>Sa</v>
      </c>
    </row>
    <row r="45" spans="1:22" s="18" customFormat="1" ht="9.75" customHeight="1" x14ac:dyDescent="0.2">
      <c r="P45" s="57">
        <f>IF(WEEKDAY(P43,1)=startday,P43,"")</f>
        <v>44682</v>
      </c>
      <c r="Q45" s="57">
        <f>IF(P45="",IF(WEEKDAY(P43,1)=MOD(startday,7)+1,P43,""),P45+1)</f>
        <v>44683</v>
      </c>
      <c r="R45" s="57">
        <f>IF(Q45="",IF(WEEKDAY(P43,1)=MOD(startday+1,7)+1,P43,""),Q45+1)</f>
        <v>44684</v>
      </c>
      <c r="S45" s="57">
        <f>IF(R45="",IF(WEEKDAY(P43,1)=MOD(startday+2,7)+1,P43,""),R45+1)</f>
        <v>44685</v>
      </c>
      <c r="T45" s="57">
        <f>IF(S45="",IF(WEEKDAY(P43,1)=MOD(startday+3,7)+1,P43,""),S45+1)</f>
        <v>44686</v>
      </c>
      <c r="U45" s="57">
        <f>IF(T45="",IF(WEEKDAY(P43,1)=MOD(startday+4,7)+1,P43,""),T45+1)</f>
        <v>44687</v>
      </c>
      <c r="V45" s="57">
        <f>IF(U45="",IF(WEEKDAY(P43,1)=MOD(startday+5,7)+1,P43,""),U45+1)</f>
        <v>44688</v>
      </c>
    </row>
    <row r="46" spans="1:22" s="18" customFormat="1" ht="9.75" customHeight="1" x14ac:dyDescent="0.2">
      <c r="P46" s="57">
        <f>IF(V45="","",IF(MONTH(V45+1)&lt;&gt;MONTH(V45),"",V45+1))</f>
        <v>44689</v>
      </c>
      <c r="Q46" s="57">
        <f>IF(P46="","",IF(MONTH(P46+1)&lt;&gt;MONTH(P46),"",P46+1))</f>
        <v>44690</v>
      </c>
      <c r="R46" s="57">
        <f t="shared" ref="R46:V46" si="0">IF(Q46="","",IF(MONTH(Q46+1)&lt;&gt;MONTH(Q46),"",Q46+1))</f>
        <v>44691</v>
      </c>
      <c r="S46" s="57">
        <f>IF(R46="","",IF(MONTH(R46+1)&lt;&gt;MONTH(R46),"",R46+1))</f>
        <v>44692</v>
      </c>
      <c r="T46" s="57">
        <f t="shared" si="0"/>
        <v>44693</v>
      </c>
      <c r="U46" s="57">
        <f t="shared" si="0"/>
        <v>44694</v>
      </c>
      <c r="V46" s="57">
        <f t="shared" si="0"/>
        <v>44695</v>
      </c>
    </row>
    <row r="47" spans="1:22" s="18" customFormat="1" ht="9.75" customHeight="1" x14ac:dyDescent="0.2">
      <c r="P47" s="57">
        <f t="shared" ref="P47:P50" si="1">IF(V46="","",IF(MONTH(V46+1)&lt;&gt;MONTH(V46),"",V46+1))</f>
        <v>44696</v>
      </c>
      <c r="Q47" s="57">
        <f t="shared" ref="Q47:V50" si="2">IF(P47="","",IF(MONTH(P47+1)&lt;&gt;MONTH(P47),"",P47+1))</f>
        <v>44697</v>
      </c>
      <c r="R47" s="57">
        <f t="shared" si="2"/>
        <v>44698</v>
      </c>
      <c r="S47" s="57">
        <f t="shared" si="2"/>
        <v>44699</v>
      </c>
      <c r="T47" s="57">
        <f t="shared" si="2"/>
        <v>44700</v>
      </c>
      <c r="U47" s="57">
        <f t="shared" si="2"/>
        <v>44701</v>
      </c>
      <c r="V47" s="57">
        <f t="shared" si="2"/>
        <v>44702</v>
      </c>
    </row>
    <row r="48" spans="1:22" s="18" customFormat="1" ht="9.75" customHeight="1" x14ac:dyDescent="0.2">
      <c r="P48" s="57">
        <f t="shared" si="1"/>
        <v>44703</v>
      </c>
      <c r="Q48" s="57">
        <f t="shared" si="2"/>
        <v>44704</v>
      </c>
      <c r="R48" s="57">
        <f t="shared" si="2"/>
        <v>44705</v>
      </c>
      <c r="S48" s="57">
        <f t="shared" si="2"/>
        <v>44706</v>
      </c>
      <c r="T48" s="57">
        <f t="shared" si="2"/>
        <v>44707</v>
      </c>
      <c r="U48" s="57">
        <f t="shared" si="2"/>
        <v>44708</v>
      </c>
      <c r="V48" s="57">
        <f t="shared" si="2"/>
        <v>44709</v>
      </c>
    </row>
    <row r="49" spans="16:22" s="18" customFormat="1" ht="9.75" customHeight="1" x14ac:dyDescent="0.2">
      <c r="P49" s="57">
        <f t="shared" si="1"/>
        <v>44710</v>
      </c>
      <c r="Q49" s="57">
        <f t="shared" si="2"/>
        <v>44711</v>
      </c>
      <c r="R49" s="57">
        <f t="shared" si="2"/>
        <v>44712</v>
      </c>
      <c r="S49" s="57" t="str">
        <f t="shared" si="2"/>
        <v/>
      </c>
      <c r="T49" s="57" t="str">
        <f t="shared" si="2"/>
        <v/>
      </c>
      <c r="U49" s="57" t="str">
        <f t="shared" si="2"/>
        <v/>
      </c>
      <c r="V49" s="57" t="str">
        <f t="shared" si="2"/>
        <v/>
      </c>
    </row>
    <row r="50" spans="16:22" s="18" customFormat="1" ht="9.75" customHeight="1" x14ac:dyDescent="0.2">
      <c r="P50" s="57" t="str">
        <f t="shared" si="1"/>
        <v/>
      </c>
      <c r="Q50" s="57" t="str">
        <f t="shared" si="2"/>
        <v/>
      </c>
      <c r="R50" s="57" t="str">
        <f t="shared" si="2"/>
        <v/>
      </c>
      <c r="S50" s="57" t="str">
        <f t="shared" si="2"/>
        <v/>
      </c>
      <c r="T50" s="57" t="str">
        <f t="shared" si="2"/>
        <v/>
      </c>
      <c r="U50" s="57" t="str">
        <f t="shared" si="2"/>
        <v/>
      </c>
      <c r="V50" s="57" t="str">
        <f t="shared" si="2"/>
        <v/>
      </c>
    </row>
    <row r="51" spans="16:22" s="18" customFormat="1" ht="9.75" customHeight="1" x14ac:dyDescent="0.2"/>
    <row r="52" spans="16:22" s="18" customFormat="1" ht="9.75" customHeight="1" x14ac:dyDescent="0.2"/>
    <row r="53" spans="16:22" s="18" customFormat="1" ht="11.25" x14ac:dyDescent="0.2">
      <c r="P53" s="76">
        <f>DATE(YEAR(B3+35),MONTH(B3+35),1)</f>
        <v>44743</v>
      </c>
      <c r="Q53" s="76"/>
      <c r="R53" s="76"/>
      <c r="S53" s="76"/>
      <c r="T53" s="76"/>
      <c r="U53" s="76"/>
      <c r="V53" s="76"/>
    </row>
    <row r="54" spans="16:22" s="18" customFormat="1" ht="9.75" customHeight="1" x14ac:dyDescent="0.2">
      <c r="P54" s="58" t="str">
        <f>CHOOSE(1+MOD(startday+1-2,7),"Su","M","Tu","W","Th","F","Sa")</f>
        <v>Su</v>
      </c>
      <c r="Q54" s="58" t="str">
        <f>CHOOSE(1+MOD(startday+2-2,7),"Su","M","Tu","W","Th","F","Sa")</f>
        <v>M</v>
      </c>
      <c r="R54" s="58" t="str">
        <f>CHOOSE(1+MOD(startday+3-2,7),"Su","M","Tu","W","Th","F","Sa")</f>
        <v>Tu</v>
      </c>
      <c r="S54" s="58" t="str">
        <f>CHOOSE(1+MOD(startday+4-2,7),"Su","M","Tu","W","Th","F","Sa")</f>
        <v>W</v>
      </c>
      <c r="T54" s="58" t="str">
        <f>CHOOSE(1+MOD(startday+5-2,7),"Su","M","Tu","W","Th","F","Sa")</f>
        <v>Th</v>
      </c>
      <c r="U54" s="58" t="str">
        <f>CHOOSE(1+MOD(startday+6-2,7),"Su","M","Tu","W","Th","F","Sa")</f>
        <v>F</v>
      </c>
      <c r="V54" s="58" t="str">
        <f>CHOOSE(1+MOD(startday+7-2,7),"Su","M","Tu","W","Th","F","Sa")</f>
        <v>Sa</v>
      </c>
    </row>
    <row r="55" spans="16:22" s="18" customFormat="1" ht="9.75" customHeight="1" x14ac:dyDescent="0.2">
      <c r="P55" s="57" t="str">
        <f>IF(WEEKDAY(P53,1)=startday,P53,"")</f>
        <v/>
      </c>
      <c r="Q55" s="57" t="str">
        <f>IF(P55="",IF(WEEKDAY(P53,1)=MOD(startday,7)+1,P53,""),P55+1)</f>
        <v/>
      </c>
      <c r="R55" s="57" t="str">
        <f>IF(Q55="",IF(WEEKDAY(P53,1)=MOD(startday+1,7)+1,P53,""),Q55+1)</f>
        <v/>
      </c>
      <c r="S55" s="57" t="str">
        <f>IF(R55="",IF(WEEKDAY(P53,1)=MOD(startday+2,7)+1,P53,""),R55+1)</f>
        <v/>
      </c>
      <c r="T55" s="57" t="str">
        <f>IF(S55="",IF(WEEKDAY(P53,1)=MOD(startday+3,7)+1,P53,""),S55+1)</f>
        <v/>
      </c>
      <c r="U55" s="57">
        <f>IF(T55="",IF(WEEKDAY(P53,1)=MOD(startday+4,7)+1,P53,""),T55+1)</f>
        <v>44743</v>
      </c>
      <c r="V55" s="57">
        <f>IF(U55="",IF(WEEKDAY(P53,1)=MOD(startday+5,7)+1,P53,""),U55+1)</f>
        <v>44744</v>
      </c>
    </row>
    <row r="56" spans="16:22" s="18" customFormat="1" ht="9.75" customHeight="1" x14ac:dyDescent="0.2">
      <c r="P56" s="57">
        <f>IF(V55="","",IF(MONTH(V55+1)&lt;&gt;MONTH(V55),"",V55+1))</f>
        <v>44745</v>
      </c>
      <c r="Q56" s="57">
        <f>IF(P56="","",IF(MONTH(P56+1)&lt;&gt;MONTH(P56),"",P56+1))</f>
        <v>44746</v>
      </c>
      <c r="R56" s="57">
        <f t="shared" ref="R56:S60" si="3">IF(Q56="","",IF(MONTH(Q56+1)&lt;&gt;MONTH(Q56),"",Q56+1))</f>
        <v>44747</v>
      </c>
      <c r="S56" s="57">
        <f>IF(R56="","",IF(MONTH(R56+1)&lt;&gt;MONTH(R56),"",R56+1))</f>
        <v>44748</v>
      </c>
      <c r="T56" s="57">
        <f t="shared" ref="T56:V60" si="4">IF(S56="","",IF(MONTH(S56+1)&lt;&gt;MONTH(S56),"",S56+1))</f>
        <v>44749</v>
      </c>
      <c r="U56" s="57">
        <f t="shared" si="4"/>
        <v>44750</v>
      </c>
      <c r="V56" s="57">
        <f t="shared" si="4"/>
        <v>44751</v>
      </c>
    </row>
    <row r="57" spans="16:22" s="18" customFormat="1" ht="9.75" customHeight="1" x14ac:dyDescent="0.2">
      <c r="P57" s="57">
        <f t="shared" ref="P57:P60" si="5">IF(V56="","",IF(MONTH(V56+1)&lt;&gt;MONTH(V56),"",V56+1))</f>
        <v>44752</v>
      </c>
      <c r="Q57" s="57">
        <f t="shared" ref="Q57:Q60" si="6">IF(P57="","",IF(MONTH(P57+1)&lt;&gt;MONTH(P57),"",P57+1))</f>
        <v>44753</v>
      </c>
      <c r="R57" s="57">
        <f t="shared" si="3"/>
        <v>44754</v>
      </c>
      <c r="S57" s="57">
        <f t="shared" si="3"/>
        <v>44755</v>
      </c>
      <c r="T57" s="57">
        <f t="shared" si="4"/>
        <v>44756</v>
      </c>
      <c r="U57" s="57">
        <f t="shared" si="4"/>
        <v>44757</v>
      </c>
      <c r="V57" s="57">
        <f t="shared" si="4"/>
        <v>44758</v>
      </c>
    </row>
    <row r="58" spans="16:22" s="18" customFormat="1" ht="9.75" customHeight="1" x14ac:dyDescent="0.2">
      <c r="P58" s="57">
        <f t="shared" si="5"/>
        <v>44759</v>
      </c>
      <c r="Q58" s="57">
        <f t="shared" si="6"/>
        <v>44760</v>
      </c>
      <c r="R58" s="57">
        <f t="shared" si="3"/>
        <v>44761</v>
      </c>
      <c r="S58" s="57">
        <f t="shared" si="3"/>
        <v>44762</v>
      </c>
      <c r="T58" s="57">
        <f t="shared" si="4"/>
        <v>44763</v>
      </c>
      <c r="U58" s="57">
        <f t="shared" si="4"/>
        <v>44764</v>
      </c>
      <c r="V58" s="57">
        <f t="shared" si="4"/>
        <v>44765</v>
      </c>
    </row>
    <row r="59" spans="16:22" s="18" customFormat="1" ht="9.75" customHeight="1" x14ac:dyDescent="0.2">
      <c r="P59" s="57">
        <f t="shared" si="5"/>
        <v>44766</v>
      </c>
      <c r="Q59" s="57">
        <f t="shared" si="6"/>
        <v>44767</v>
      </c>
      <c r="R59" s="57">
        <f t="shared" si="3"/>
        <v>44768</v>
      </c>
      <c r="S59" s="57">
        <f t="shared" si="3"/>
        <v>44769</v>
      </c>
      <c r="T59" s="57">
        <f t="shared" si="4"/>
        <v>44770</v>
      </c>
      <c r="U59" s="57">
        <f t="shared" si="4"/>
        <v>44771</v>
      </c>
      <c r="V59" s="57">
        <f t="shared" si="4"/>
        <v>44772</v>
      </c>
    </row>
    <row r="60" spans="16:22" s="18" customFormat="1" ht="9.75" customHeight="1" x14ac:dyDescent="0.2">
      <c r="P60" s="57">
        <f t="shared" si="5"/>
        <v>44773</v>
      </c>
      <c r="Q60" s="57" t="str">
        <f t="shared" si="6"/>
        <v/>
      </c>
      <c r="R60" s="57" t="str">
        <f t="shared" si="3"/>
        <v/>
      </c>
      <c r="S60" s="57" t="str">
        <f t="shared" si="3"/>
        <v/>
      </c>
      <c r="T60" s="57" t="str">
        <f t="shared" si="4"/>
        <v/>
      </c>
      <c r="U60" s="57" t="str">
        <f t="shared" si="4"/>
        <v/>
      </c>
      <c r="V60" s="57" t="str">
        <f t="shared" si="4"/>
        <v/>
      </c>
    </row>
  </sheetData>
  <mergeCells count="198">
    <mergeCell ref="E41:J41"/>
    <mergeCell ref="P43:V43"/>
    <mergeCell ref="P53:V53"/>
    <mergeCell ref="A39:B39"/>
    <mergeCell ref="C39:D39"/>
    <mergeCell ref="K39:N39"/>
    <mergeCell ref="A40:B40"/>
    <mergeCell ref="C40:D40"/>
    <mergeCell ref="K40:N40"/>
    <mergeCell ref="M34:N34"/>
    <mergeCell ref="A36:B36"/>
    <mergeCell ref="C36:D36"/>
    <mergeCell ref="A37:B37"/>
    <mergeCell ref="C37:D37"/>
    <mergeCell ref="A38:B38"/>
    <mergeCell ref="C38:D38"/>
    <mergeCell ref="A34:B34"/>
    <mergeCell ref="C34:D34"/>
    <mergeCell ref="E34:F34"/>
    <mergeCell ref="G34:H34"/>
    <mergeCell ref="I34:J34"/>
    <mergeCell ref="K34:L34"/>
    <mergeCell ref="M32:N32"/>
    <mergeCell ref="A33:B33"/>
    <mergeCell ref="C33:D33"/>
    <mergeCell ref="E33:F33"/>
    <mergeCell ref="G33:H33"/>
    <mergeCell ref="I33:J33"/>
    <mergeCell ref="K33:L33"/>
    <mergeCell ref="M33:N33"/>
    <mergeCell ref="A32:B32"/>
    <mergeCell ref="C32:D32"/>
    <mergeCell ref="E32:F32"/>
    <mergeCell ref="G32:H32"/>
    <mergeCell ref="I32:J32"/>
    <mergeCell ref="K32:L32"/>
    <mergeCell ref="M30:N30"/>
    <mergeCell ref="A31:B31"/>
    <mergeCell ref="C31:D31"/>
    <mergeCell ref="E31:F31"/>
    <mergeCell ref="G31:H31"/>
    <mergeCell ref="I31:J31"/>
    <mergeCell ref="K31:L31"/>
    <mergeCell ref="M31:N31"/>
    <mergeCell ref="A30:B30"/>
    <mergeCell ref="C30:D30"/>
    <mergeCell ref="E30:F30"/>
    <mergeCell ref="G30:H30"/>
    <mergeCell ref="I30:J30"/>
    <mergeCell ref="K30:L30"/>
    <mergeCell ref="M27:N27"/>
    <mergeCell ref="A28:B28"/>
    <mergeCell ref="C28:D28"/>
    <mergeCell ref="E28:F28"/>
    <mergeCell ref="G28:H28"/>
    <mergeCell ref="I28:J28"/>
    <mergeCell ref="K28:L28"/>
    <mergeCell ref="M28:N28"/>
    <mergeCell ref="A27:B27"/>
    <mergeCell ref="C27:D27"/>
    <mergeCell ref="E27:F27"/>
    <mergeCell ref="G27:H27"/>
    <mergeCell ref="I27:J27"/>
    <mergeCell ref="K27:L27"/>
    <mergeCell ref="M25:N25"/>
    <mergeCell ref="A26:B26"/>
    <mergeCell ref="C26:D26"/>
    <mergeCell ref="E26:F26"/>
    <mergeCell ref="G26:H26"/>
    <mergeCell ref="I26:J26"/>
    <mergeCell ref="K26:L26"/>
    <mergeCell ref="M26:N26"/>
    <mergeCell ref="A25:B25"/>
    <mergeCell ref="C25:D25"/>
    <mergeCell ref="E25:F25"/>
    <mergeCell ref="G25:H25"/>
    <mergeCell ref="I25:J25"/>
    <mergeCell ref="K25:L25"/>
    <mergeCell ref="M22:N22"/>
    <mergeCell ref="A24:B24"/>
    <mergeCell ref="C24:D24"/>
    <mergeCell ref="E24:F24"/>
    <mergeCell ref="G24:H24"/>
    <mergeCell ref="I24:J24"/>
    <mergeCell ref="K24:L24"/>
    <mergeCell ref="M24:N24"/>
    <mergeCell ref="A22:B22"/>
    <mergeCell ref="C22:D22"/>
    <mergeCell ref="E22:F22"/>
    <mergeCell ref="G22:H22"/>
    <mergeCell ref="I22:J22"/>
    <mergeCell ref="K22:L22"/>
    <mergeCell ref="M20:N20"/>
    <mergeCell ref="A21:B21"/>
    <mergeCell ref="C21:D21"/>
    <mergeCell ref="E21:F21"/>
    <mergeCell ref="G21:H21"/>
    <mergeCell ref="I21:J21"/>
    <mergeCell ref="K21:L21"/>
    <mergeCell ref="M21:N21"/>
    <mergeCell ref="A20:B20"/>
    <mergeCell ref="C20:D20"/>
    <mergeCell ref="E20:F20"/>
    <mergeCell ref="G20:H20"/>
    <mergeCell ref="I20:J20"/>
    <mergeCell ref="K20:L20"/>
    <mergeCell ref="M18:N18"/>
    <mergeCell ref="A19:B19"/>
    <mergeCell ref="C19:D19"/>
    <mergeCell ref="E19:F19"/>
    <mergeCell ref="G19:H19"/>
    <mergeCell ref="I19:J19"/>
    <mergeCell ref="K19:L19"/>
    <mergeCell ref="M19:N19"/>
    <mergeCell ref="A18:B18"/>
    <mergeCell ref="C18:D18"/>
    <mergeCell ref="E18:F18"/>
    <mergeCell ref="G18:H18"/>
    <mergeCell ref="I18:J18"/>
    <mergeCell ref="K18:L18"/>
    <mergeCell ref="M15:N15"/>
    <mergeCell ref="A16:B16"/>
    <mergeCell ref="C16:D16"/>
    <mergeCell ref="E16:F16"/>
    <mergeCell ref="G16:H16"/>
    <mergeCell ref="I16:J16"/>
    <mergeCell ref="K16:L16"/>
    <mergeCell ref="M16:N16"/>
    <mergeCell ref="A15:B15"/>
    <mergeCell ref="C15:D15"/>
    <mergeCell ref="E15:F15"/>
    <mergeCell ref="G15:H15"/>
    <mergeCell ref="I15:J15"/>
    <mergeCell ref="K15:L15"/>
    <mergeCell ref="M13:N13"/>
    <mergeCell ref="A14:B14"/>
    <mergeCell ref="C14:D14"/>
    <mergeCell ref="E14:F14"/>
    <mergeCell ref="G14:H14"/>
    <mergeCell ref="I14:J14"/>
    <mergeCell ref="K14:L14"/>
    <mergeCell ref="M14:N14"/>
    <mergeCell ref="A13:B13"/>
    <mergeCell ref="C13:D13"/>
    <mergeCell ref="E13:F13"/>
    <mergeCell ref="G13:H13"/>
    <mergeCell ref="I13:J13"/>
    <mergeCell ref="K13:L13"/>
    <mergeCell ref="M10:N10"/>
    <mergeCell ref="A12:B12"/>
    <mergeCell ref="C12:D12"/>
    <mergeCell ref="E12:F12"/>
    <mergeCell ref="G12:H12"/>
    <mergeCell ref="I12:J12"/>
    <mergeCell ref="K12:L12"/>
    <mergeCell ref="M12:N12"/>
    <mergeCell ref="A10:B10"/>
    <mergeCell ref="C10:D10"/>
    <mergeCell ref="E10:F10"/>
    <mergeCell ref="G10:H10"/>
    <mergeCell ref="I10:J10"/>
    <mergeCell ref="K10:L10"/>
    <mergeCell ref="M8:N8"/>
    <mergeCell ref="A9:B9"/>
    <mergeCell ref="C9:D9"/>
    <mergeCell ref="E9:F9"/>
    <mergeCell ref="G9:H9"/>
    <mergeCell ref="I9:J9"/>
    <mergeCell ref="K9:L9"/>
    <mergeCell ref="M9:N9"/>
    <mergeCell ref="A8:B8"/>
    <mergeCell ref="C8:D8"/>
    <mergeCell ref="E8:F8"/>
    <mergeCell ref="G8:H8"/>
    <mergeCell ref="I8:J8"/>
    <mergeCell ref="K8:L8"/>
    <mergeCell ref="A7:B7"/>
    <mergeCell ref="C7:D7"/>
    <mergeCell ref="E7:F7"/>
    <mergeCell ref="G7:H7"/>
    <mergeCell ref="I7:J7"/>
    <mergeCell ref="K7:L7"/>
    <mergeCell ref="M7:N7"/>
    <mergeCell ref="A6:B6"/>
    <mergeCell ref="C6:D6"/>
    <mergeCell ref="E6:F6"/>
    <mergeCell ref="G6:H6"/>
    <mergeCell ref="I6:J6"/>
    <mergeCell ref="K6:L6"/>
    <mergeCell ref="A2:N2"/>
    <mergeCell ref="A4:B4"/>
    <mergeCell ref="C4:D4"/>
    <mergeCell ref="E4:F4"/>
    <mergeCell ref="G4:H4"/>
    <mergeCell ref="I4:J4"/>
    <mergeCell ref="K4:L4"/>
    <mergeCell ref="M4:N4"/>
    <mergeCell ref="M6:N6"/>
  </mergeCells>
  <printOptions horizontalCentered="1"/>
  <pageMargins left="0.35" right="0.35" top="0.25" bottom="0.25" header="0.25" footer="0.25"/>
  <pageSetup scale="99" orientation="landscape" horizontalDpi="1200" verticalDpi="1200" r:id="rId1"/>
  <headerFooter alignWithMargins="0"/>
  <ignoredErrors>
    <ignoredError sqref="C5:N38 C39:D40" formula="1"/>
  </ignoredErrors>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60"/>
  <sheetViews>
    <sheetView showGridLines="0" topLeftCell="A16" zoomScaleNormal="100" workbookViewId="0">
      <selection activeCell="G47" sqref="E39:N47"/>
    </sheetView>
  </sheetViews>
  <sheetFormatPr defaultRowHeight="12.75" x14ac:dyDescent="0.2"/>
  <cols>
    <col min="1" max="1" width="4.28515625" customWidth="1"/>
    <col min="2" max="2" width="14" customWidth="1"/>
    <col min="3" max="3" width="4.28515625" customWidth="1"/>
    <col min="4" max="4" width="14" customWidth="1"/>
    <col min="5" max="5" width="4.28515625" customWidth="1"/>
    <col min="6" max="6" width="14" customWidth="1"/>
    <col min="7" max="7" width="4.28515625" customWidth="1"/>
    <col min="8" max="8" width="14" customWidth="1"/>
    <col min="9" max="9" width="4.28515625" customWidth="1"/>
    <col min="10" max="10" width="14" customWidth="1"/>
    <col min="11" max="11" width="4.28515625" customWidth="1"/>
    <col min="12" max="12" width="14" customWidth="1"/>
    <col min="13" max="13" width="4.28515625" customWidth="1"/>
    <col min="14" max="14" width="14" customWidth="1"/>
    <col min="16" max="22" width="3.28515625" customWidth="1"/>
  </cols>
  <sheetData>
    <row r="1" spans="1:24" ht="18.75" x14ac:dyDescent="0.3">
      <c r="A1" s="56" t="str">
        <f>'1'!$A$5</f>
        <v>[Name of School] Academic Calendar</v>
      </c>
      <c r="B1" s="55"/>
      <c r="C1" s="55"/>
      <c r="D1" s="55"/>
      <c r="E1" s="55"/>
      <c r="F1" s="55"/>
      <c r="G1" s="55"/>
      <c r="H1" s="55"/>
      <c r="I1" s="55"/>
      <c r="J1" s="55"/>
      <c r="K1" s="55"/>
      <c r="L1" s="55"/>
      <c r="M1" s="55"/>
      <c r="N1" s="55"/>
    </row>
    <row r="2" spans="1:24" s="2" customFormat="1" ht="54" customHeight="1" x14ac:dyDescent="0.85">
      <c r="A2" s="62" t="str">
        <f>UPPER(TEXT(B3,"mmmm yyyy"))</f>
        <v>JULY 2022</v>
      </c>
      <c r="B2" s="62"/>
      <c r="C2" s="62"/>
      <c r="D2" s="62"/>
      <c r="E2" s="62"/>
      <c r="F2" s="62"/>
      <c r="G2" s="62"/>
      <c r="H2" s="62"/>
      <c r="I2" s="62"/>
      <c r="J2" s="62"/>
      <c r="K2" s="62"/>
      <c r="L2" s="62"/>
      <c r="M2" s="62"/>
      <c r="N2" s="62"/>
    </row>
    <row r="3" spans="1:24" hidden="1" x14ac:dyDescent="0.2">
      <c r="A3" s="18" t="s">
        <v>2</v>
      </c>
      <c r="B3" s="17">
        <f>DATE('1'!D3,'1'!H3+12,1)</f>
        <v>44743</v>
      </c>
      <c r="O3" s="2"/>
      <c r="P3" s="2"/>
      <c r="Q3" s="2"/>
      <c r="R3" s="2"/>
      <c r="S3" s="2"/>
      <c r="T3" s="2"/>
      <c r="U3" s="2"/>
      <c r="V3" s="2"/>
      <c r="W3" s="2"/>
      <c r="X3" s="2"/>
    </row>
    <row r="4" spans="1:24" s="2" customFormat="1" ht="15.75" x14ac:dyDescent="0.2">
      <c r="A4" s="63">
        <f>A11</f>
        <v>44745</v>
      </c>
      <c r="B4" s="64"/>
      <c r="C4" s="64">
        <f>C11</f>
        <v>44746</v>
      </c>
      <c r="D4" s="64"/>
      <c r="E4" s="64">
        <f>E11</f>
        <v>44747</v>
      </c>
      <c r="F4" s="64"/>
      <c r="G4" s="64">
        <f>G11</f>
        <v>44748</v>
      </c>
      <c r="H4" s="64"/>
      <c r="I4" s="64">
        <f>I11</f>
        <v>44749</v>
      </c>
      <c r="J4" s="64"/>
      <c r="K4" s="64">
        <f>K11</f>
        <v>44750</v>
      </c>
      <c r="L4" s="64"/>
      <c r="M4" s="64">
        <f>M11</f>
        <v>44751</v>
      </c>
      <c r="N4" s="65"/>
    </row>
    <row r="5" spans="1:24" s="2" customFormat="1" ht="18.75" x14ac:dyDescent="0.2">
      <c r="A5" s="52" t="str">
        <f>IF(WEEKDAY($B$3,1)=startday,$B$3,"")</f>
        <v/>
      </c>
      <c r="B5" s="53" t="str">
        <f>IF(A5="","",IFERROR(INDEX(Events!$A:$A,MATCH(A5,Events!$G:$G,0)),""))</f>
        <v/>
      </c>
      <c r="C5" s="28" t="str">
        <f>IF(A5="",IF(WEEKDAY(B3,1)=MOD(startday,7)+1,$B$3,""),A5+1)</f>
        <v/>
      </c>
      <c r="D5" s="54" t="str">
        <f>IF(C5="","",IFERROR(INDEX(Events!$A:$A,MATCH(C5,Events!$G:$G,0)),""))</f>
        <v/>
      </c>
      <c r="E5" s="28" t="str">
        <f>IF(C5="",IF(WEEKDAY($B$3,1)=MOD(startday+1,7)+1,$B$3,""),C5+1)</f>
        <v/>
      </c>
      <c r="F5" s="54" t="str">
        <f>IF(E5="","",IFERROR(INDEX(Events!$A:$A,MATCH(E5,Events!$G:$G,0)),""))</f>
        <v/>
      </c>
      <c r="G5" s="28" t="str">
        <f>IF(E5="",IF(WEEKDAY($B$3,1)=MOD(startday+2,7)+1,$B$3,""),E5+1)</f>
        <v/>
      </c>
      <c r="H5" s="54" t="str">
        <f>IF(G5="","",IFERROR(INDEX(Events!$A:$A,MATCH(G5,Events!$G:$G,0)),""))</f>
        <v/>
      </c>
      <c r="I5" s="28" t="str">
        <f>IF(G5="",IF(WEEKDAY($B$3,1)=MOD(startday+3,7)+1,$B$3,""),G5+1)</f>
        <v/>
      </c>
      <c r="J5" s="54" t="str">
        <f>IF(I5="","",IFERROR(INDEX(Events!$A:$A,MATCH(I5,Events!$G:$G,0)),""))</f>
        <v/>
      </c>
      <c r="K5" s="28">
        <f>IF(I5="",IF(WEEKDAY($B$3,1)=MOD(startday+4,7)+1,$B$3,""),I5+1)</f>
        <v>44743</v>
      </c>
      <c r="L5" s="54" t="str">
        <f>IF(K5="","",IFERROR(INDEX(Events!$A:$A,MATCH(K5,Events!$G:$G,0)),""))</f>
        <v/>
      </c>
      <c r="M5" s="52">
        <f>IF(K5="",IF(WEEKDAY($B$3,1)=MOD(startday+5,7)+1,$B$3,""),K5+1)</f>
        <v>44744</v>
      </c>
      <c r="N5" s="53" t="str">
        <f>IF(M5="","",IFERROR(INDEX(Events!$A:$A,MATCH(M5,Events!$G:$G,0)),""))</f>
        <v/>
      </c>
    </row>
    <row r="6" spans="1:24" s="2" customFormat="1" x14ac:dyDescent="0.2">
      <c r="A6" s="66" t="str">
        <f>IF(A5="","",IFERROR(INDEX(Events!$A:$A,MATCH(A5,Events!$H:$H,0)),""))</f>
        <v/>
      </c>
      <c r="B6" s="67"/>
      <c r="C6" s="68" t="str">
        <f>IF(C5="","",IFERROR(INDEX(Events!$A:$A,MATCH(C5,Events!$H:$H,0)),""))</f>
        <v/>
      </c>
      <c r="D6" s="69"/>
      <c r="E6" s="68" t="str">
        <f>IF(E5="","",IFERROR(INDEX(Events!$A:$A,MATCH(E5,Events!$H:$H,0)),""))</f>
        <v/>
      </c>
      <c r="F6" s="69"/>
      <c r="G6" s="68" t="str">
        <f>IF(G5="","",IFERROR(INDEX(Events!$A:$A,MATCH(G5,Events!$H:$H,0)),""))</f>
        <v/>
      </c>
      <c r="H6" s="69"/>
      <c r="I6" s="68" t="str">
        <f>IF(I5="","",IFERROR(INDEX(Events!$A:$A,MATCH(I5,Events!$H:$H,0)),""))</f>
        <v/>
      </c>
      <c r="J6" s="69"/>
      <c r="K6" s="68" t="str">
        <f>IF(K5="","",IFERROR(INDEX(Events!$A:$A,MATCH(K5,Events!$H:$H,0)),""))</f>
        <v/>
      </c>
      <c r="L6" s="69"/>
      <c r="M6" s="66" t="str">
        <f>IF(M5="","",IFERROR(INDEX(Events!$A:$A,MATCH(M5,Events!$H:$H,0)),""))</f>
        <v/>
      </c>
      <c r="N6" s="67"/>
    </row>
    <row r="7" spans="1:24" s="2" customFormat="1" x14ac:dyDescent="0.2">
      <c r="A7" s="66" t="str">
        <f>IF(A5="","",IFERROR(INDEX(Events!$A:$A,MATCH(A5,Events!$I:$I,0)),""))</f>
        <v/>
      </c>
      <c r="B7" s="67"/>
      <c r="C7" s="68" t="str">
        <f>IF(C5="","",IFERROR(INDEX(Events!$A:$A,MATCH(C5,Events!$I:$I,0)),""))</f>
        <v/>
      </c>
      <c r="D7" s="69"/>
      <c r="E7" s="68" t="str">
        <f>IF(E5="","",IFERROR(INDEX(Events!$A:$A,MATCH(E5,Events!$I:$I,0)),""))</f>
        <v/>
      </c>
      <c r="F7" s="69"/>
      <c r="G7" s="68" t="str">
        <f>IF(G5="","",IFERROR(INDEX(Events!$A:$A,MATCH(G5,Events!$I:$I,0)),""))</f>
        <v/>
      </c>
      <c r="H7" s="69"/>
      <c r="I7" s="68" t="str">
        <f>IF(I5="","",IFERROR(INDEX(Events!$A:$A,MATCH(I5,Events!$I:$I,0)),""))</f>
        <v/>
      </c>
      <c r="J7" s="69"/>
      <c r="K7" s="68" t="str">
        <f>IF(K5="","",IFERROR(INDEX(Events!$A:$A,MATCH(K5,Events!$I:$I,0)),""))</f>
        <v/>
      </c>
      <c r="L7" s="69"/>
      <c r="M7" s="66" t="str">
        <f>IF(M5="","",IFERROR(INDEX(Events!$A:$A,MATCH(M5,Events!$I:$I,0)),""))</f>
        <v/>
      </c>
      <c r="N7" s="67"/>
    </row>
    <row r="8" spans="1:24" s="2" customFormat="1" x14ac:dyDescent="0.2">
      <c r="A8" s="66" t="s">
        <v>0</v>
      </c>
      <c r="B8" s="67"/>
      <c r="C8" s="68" t="s">
        <v>0</v>
      </c>
      <c r="D8" s="69"/>
      <c r="E8" s="68" t="s">
        <v>0</v>
      </c>
      <c r="F8" s="69"/>
      <c r="G8" s="68" t="s">
        <v>0</v>
      </c>
      <c r="H8" s="69"/>
      <c r="I8" s="68" t="s">
        <v>0</v>
      </c>
      <c r="J8" s="69"/>
      <c r="K8" s="68" t="s">
        <v>0</v>
      </c>
      <c r="L8" s="69"/>
      <c r="M8" s="66" t="s">
        <v>0</v>
      </c>
      <c r="N8" s="67"/>
    </row>
    <row r="9" spans="1:24" s="2" customFormat="1" x14ac:dyDescent="0.2">
      <c r="A9" s="66" t="s">
        <v>0</v>
      </c>
      <c r="B9" s="67"/>
      <c r="C9" s="68" t="s">
        <v>0</v>
      </c>
      <c r="D9" s="69"/>
      <c r="E9" s="68" t="s">
        <v>0</v>
      </c>
      <c r="F9" s="69"/>
      <c r="G9" s="68" t="s">
        <v>0</v>
      </c>
      <c r="H9" s="69"/>
      <c r="I9" s="68" t="s">
        <v>0</v>
      </c>
      <c r="J9" s="69"/>
      <c r="K9" s="68" t="s">
        <v>0</v>
      </c>
      <c r="L9" s="69"/>
      <c r="M9" s="66" t="s">
        <v>0</v>
      </c>
      <c r="N9" s="67"/>
    </row>
    <row r="10" spans="1:24" s="3" customFormat="1" x14ac:dyDescent="0.2">
      <c r="A10" s="70" t="s">
        <v>0</v>
      </c>
      <c r="B10" s="71"/>
      <c r="C10" s="72" t="s">
        <v>0</v>
      </c>
      <c r="D10" s="73"/>
      <c r="E10" s="72" t="s">
        <v>0</v>
      </c>
      <c r="F10" s="73"/>
      <c r="G10" s="72" t="s">
        <v>0</v>
      </c>
      <c r="H10" s="73"/>
      <c r="I10" s="72" t="s">
        <v>0</v>
      </c>
      <c r="J10" s="73"/>
      <c r="K10" s="72" t="s">
        <v>0</v>
      </c>
      <c r="L10" s="73"/>
      <c r="M10" s="70" t="s">
        <v>0</v>
      </c>
      <c r="N10" s="71"/>
      <c r="O10" s="2"/>
      <c r="P10" s="2"/>
      <c r="Q10" s="2"/>
      <c r="R10" s="2"/>
      <c r="S10" s="2"/>
      <c r="T10" s="2"/>
      <c r="U10" s="2"/>
      <c r="V10" s="2"/>
      <c r="W10" s="2"/>
      <c r="X10" s="2"/>
    </row>
    <row r="11" spans="1:24" s="2" customFormat="1" ht="18.75" x14ac:dyDescent="0.2">
      <c r="A11" s="52">
        <f>IF(M5="","",IF(MONTH(M5+1)&lt;&gt;MONTH(M5),"",M5+1))</f>
        <v>44745</v>
      </c>
      <c r="B11" s="53" t="str">
        <f>IF(A11="","",IFERROR(INDEX(Events!$A:$A,MATCH(A11,Events!$G:$G,0)),""))</f>
        <v/>
      </c>
      <c r="C11" s="28">
        <f>IF(A11="","",IF(MONTH(A11+1)&lt;&gt;MONTH(A11),"",A11+1))</f>
        <v>44746</v>
      </c>
      <c r="D11" s="54" t="str">
        <f>IF(C11="","",IFERROR(INDEX(Events!$A:$A,MATCH(C11,Events!$G:$G,0)),""))</f>
        <v>Independence Day</v>
      </c>
      <c r="E11" s="28">
        <f>IF(C11="","",IF(MONTH(C11+1)&lt;&gt;MONTH(C11),"",C11+1))</f>
        <v>44747</v>
      </c>
      <c r="F11" s="54" t="str">
        <f>IF(E11="","",IFERROR(INDEX(Events!$A:$A,MATCH(E11,Events!$G:$G,0)),""))</f>
        <v/>
      </c>
      <c r="G11" s="28">
        <f>IF(E11="","",IF(MONTH(E11+1)&lt;&gt;MONTH(E11),"",E11+1))</f>
        <v>44748</v>
      </c>
      <c r="H11" s="54" t="str">
        <f>IF(G11="","",IFERROR(INDEX(Events!$A:$A,MATCH(G11,Events!$G:$G,0)),""))</f>
        <v/>
      </c>
      <c r="I11" s="28">
        <f>IF(G11="","",IF(MONTH(G11+1)&lt;&gt;MONTH(G11),"",G11+1))</f>
        <v>44749</v>
      </c>
      <c r="J11" s="54" t="str">
        <f>IF(I11="","",IFERROR(INDEX(Events!$A:$A,MATCH(I11,Events!$G:$G,0)),""))</f>
        <v/>
      </c>
      <c r="K11" s="28">
        <f>IF(I11="","",IF(MONTH(I11+1)&lt;&gt;MONTH(I11),"",I11+1))</f>
        <v>44750</v>
      </c>
      <c r="L11" s="54" t="str">
        <f>IF(K11="","",IFERROR(INDEX(Events!$A:$A,MATCH(K11,Events!$G:$G,0)),""))</f>
        <v/>
      </c>
      <c r="M11" s="52">
        <f>IF(K11="","",IF(MONTH(K11+1)&lt;&gt;MONTH(K11),"",K11+1))</f>
        <v>44751</v>
      </c>
      <c r="N11" s="53" t="str">
        <f>IF(M11="","",IFERROR(INDEX(Events!$A:$A,MATCH(M11,Events!$G:$G,0)),""))</f>
        <v/>
      </c>
    </row>
    <row r="12" spans="1:24" s="2" customFormat="1" x14ac:dyDescent="0.2">
      <c r="A12" s="66" t="str">
        <f>IF(A11="","",IFERROR(INDEX(Events!$A:$A,MATCH(A11,Events!$H:$H,0)),""))</f>
        <v/>
      </c>
      <c r="B12" s="67"/>
      <c r="C12" s="68" t="str">
        <f>IF(C11="","",IFERROR(INDEX(Events!$A:$A,MATCH(C11,Events!$H:$H,0)),""))</f>
        <v/>
      </c>
      <c r="D12" s="69"/>
      <c r="E12" s="68" t="str">
        <f>IF(E11="","",IFERROR(INDEX(Events!$A:$A,MATCH(E11,Events!$H:$H,0)),""))</f>
        <v/>
      </c>
      <c r="F12" s="69"/>
      <c r="G12" s="68" t="str">
        <f>IF(G11="","",IFERROR(INDEX(Events!$A:$A,MATCH(G11,Events!$H:$H,0)),""))</f>
        <v/>
      </c>
      <c r="H12" s="69"/>
      <c r="I12" s="68" t="str">
        <f>IF(I11="","",IFERROR(INDEX(Events!$A:$A,MATCH(I11,Events!$H:$H,0)),""))</f>
        <v/>
      </c>
      <c r="J12" s="69"/>
      <c r="K12" s="68" t="str">
        <f>IF(K11="","",IFERROR(INDEX(Events!$A:$A,MATCH(K11,Events!$H:$H,0)),""))</f>
        <v/>
      </c>
      <c r="L12" s="69"/>
      <c r="M12" s="66" t="str">
        <f>IF(M11="","",IFERROR(INDEX(Events!$A:$A,MATCH(M11,Events!$H:$H,0)),""))</f>
        <v/>
      </c>
      <c r="N12" s="67"/>
    </row>
    <row r="13" spans="1:24" s="2" customFormat="1" x14ac:dyDescent="0.2">
      <c r="A13" s="66" t="str">
        <f>IF(A11="","",IFERROR(INDEX(Events!$A:$A,MATCH(A11,Events!$I:$I,0)),""))</f>
        <v/>
      </c>
      <c r="B13" s="67"/>
      <c r="C13" s="68" t="str">
        <f>IF(C11="","",IFERROR(INDEX(Events!$A:$A,MATCH(C11,Events!$I:$I,0)),""))</f>
        <v/>
      </c>
      <c r="D13" s="69"/>
      <c r="E13" s="68" t="str">
        <f>IF(E11="","",IFERROR(INDEX(Events!$A:$A,MATCH(E11,Events!$I:$I,0)),""))</f>
        <v/>
      </c>
      <c r="F13" s="69"/>
      <c r="G13" s="68" t="str">
        <f>IF(G11="","",IFERROR(INDEX(Events!$A:$A,MATCH(G11,Events!$I:$I,0)),""))</f>
        <v/>
      </c>
      <c r="H13" s="69"/>
      <c r="I13" s="68" t="str">
        <f>IF(I11="","",IFERROR(INDEX(Events!$A:$A,MATCH(I11,Events!$I:$I,0)),""))</f>
        <v/>
      </c>
      <c r="J13" s="69"/>
      <c r="K13" s="68" t="str">
        <f>IF(K11="","",IFERROR(INDEX(Events!$A:$A,MATCH(K11,Events!$I:$I,0)),""))</f>
        <v/>
      </c>
      <c r="L13" s="69"/>
      <c r="M13" s="66" t="str">
        <f>IF(M11="","",IFERROR(INDEX(Events!$A:$A,MATCH(M11,Events!$I:$I,0)),""))</f>
        <v/>
      </c>
      <c r="N13" s="67"/>
    </row>
    <row r="14" spans="1:24" s="2" customFormat="1" x14ac:dyDescent="0.2">
      <c r="A14" s="66"/>
      <c r="B14" s="67"/>
      <c r="C14" s="68"/>
      <c r="D14" s="69"/>
      <c r="E14" s="68"/>
      <c r="F14" s="69"/>
      <c r="G14" s="68"/>
      <c r="H14" s="69"/>
      <c r="I14" s="68"/>
      <c r="J14" s="69"/>
      <c r="K14" s="68"/>
      <c r="L14" s="69"/>
      <c r="M14" s="66"/>
      <c r="N14" s="67"/>
    </row>
    <row r="15" spans="1:24" s="2" customFormat="1" x14ac:dyDescent="0.2">
      <c r="A15" s="66"/>
      <c r="B15" s="67"/>
      <c r="C15" s="68"/>
      <c r="D15" s="69"/>
      <c r="E15" s="68"/>
      <c r="F15" s="69"/>
      <c r="G15" s="68"/>
      <c r="H15" s="69"/>
      <c r="I15" s="68"/>
      <c r="J15" s="69"/>
      <c r="K15" s="68"/>
      <c r="L15" s="69"/>
      <c r="M15" s="66"/>
      <c r="N15" s="67"/>
    </row>
    <row r="16" spans="1:24" s="3" customFormat="1" x14ac:dyDescent="0.2">
      <c r="A16" s="70"/>
      <c r="B16" s="71"/>
      <c r="C16" s="72"/>
      <c r="D16" s="73"/>
      <c r="E16" s="72"/>
      <c r="F16" s="73"/>
      <c r="G16" s="72"/>
      <c r="H16" s="73"/>
      <c r="I16" s="72"/>
      <c r="J16" s="73"/>
      <c r="K16" s="72"/>
      <c r="L16" s="73"/>
      <c r="M16" s="70"/>
      <c r="N16" s="71"/>
      <c r="O16" s="2"/>
    </row>
    <row r="17" spans="1:15" s="2" customFormat="1" ht="18.75" x14ac:dyDescent="0.2">
      <c r="A17" s="52">
        <f>IF(M11="","",IF(MONTH(M11+1)&lt;&gt;MONTH(M11),"",M11+1))</f>
        <v>44752</v>
      </c>
      <c r="B17" s="53" t="str">
        <f>IF(A17="","",IFERROR(INDEX(Events!$A:$A,MATCH(A17,Events!$G:$G,0)),""))</f>
        <v/>
      </c>
      <c r="C17" s="28">
        <f>IF(A17="","",IF(MONTH(A17+1)&lt;&gt;MONTH(A17),"",A17+1))</f>
        <v>44753</v>
      </c>
      <c r="D17" s="54" t="str">
        <f>IF(C17="","",IFERROR(INDEX(Events!$A:$A,MATCH(C17,Events!$G:$G,0)),""))</f>
        <v/>
      </c>
      <c r="E17" s="28">
        <f>IF(C17="","",IF(MONTH(C17+1)&lt;&gt;MONTH(C17),"",C17+1))</f>
        <v>44754</v>
      </c>
      <c r="F17" s="54" t="str">
        <f>IF(E17="","",IFERROR(INDEX(Events!$A:$A,MATCH(E17,Events!$G:$G,0)),""))</f>
        <v/>
      </c>
      <c r="G17" s="28">
        <f>IF(E17="","",IF(MONTH(E17+1)&lt;&gt;MONTH(E17),"",E17+1))</f>
        <v>44755</v>
      </c>
      <c r="H17" s="54" t="str">
        <f>IF(G17="","",IFERROR(INDEX(Events!$A:$A,MATCH(G17,Events!$G:$G,0)),""))</f>
        <v/>
      </c>
      <c r="I17" s="28">
        <f>IF(G17="","",IF(MONTH(G17+1)&lt;&gt;MONTH(G17),"",G17+1))</f>
        <v>44756</v>
      </c>
      <c r="J17" s="54" t="str">
        <f>IF(I17="","",IFERROR(INDEX(Events!$A:$A,MATCH(I17,Events!$G:$G,0)),""))</f>
        <v/>
      </c>
      <c r="K17" s="28">
        <f>IF(I17="","",IF(MONTH(I17+1)&lt;&gt;MONTH(I17),"",I17+1))</f>
        <v>44757</v>
      </c>
      <c r="L17" s="54" t="str">
        <f>IF(K17="","",IFERROR(INDEX(Events!$A:$A,MATCH(K17,Events!$G:$G,0)),""))</f>
        <v/>
      </c>
      <c r="M17" s="52">
        <f>IF(K17="","",IF(MONTH(K17+1)&lt;&gt;MONTH(K17),"",K17+1))</f>
        <v>44758</v>
      </c>
      <c r="N17" s="53" t="str">
        <f>IF(M17="","",IFERROR(INDEX(Events!$A:$A,MATCH(M17,Events!$G:$G,0)),""))</f>
        <v/>
      </c>
    </row>
    <row r="18" spans="1:15" s="2" customFormat="1" x14ac:dyDescent="0.2">
      <c r="A18" s="66" t="str">
        <f>IF(A17="","",IFERROR(INDEX(Events!$A:$A,MATCH(A17,Events!$H:$H,0)),""))</f>
        <v/>
      </c>
      <c r="B18" s="67"/>
      <c r="C18" s="68" t="str">
        <f>IF(C17="","",IFERROR(INDEX(Events!$A:$A,MATCH(C17,Events!$H:$H,0)),""))</f>
        <v/>
      </c>
      <c r="D18" s="69"/>
      <c r="E18" s="68" t="str">
        <f>IF(E17="","",IFERROR(INDEX(Events!$A:$A,MATCH(E17,Events!$H:$H,0)),""))</f>
        <v/>
      </c>
      <c r="F18" s="69"/>
      <c r="G18" s="68" t="str">
        <f>IF(G17="","",IFERROR(INDEX(Events!$A:$A,MATCH(G17,Events!$H:$H,0)),""))</f>
        <v/>
      </c>
      <c r="H18" s="69"/>
      <c r="I18" s="68" t="str">
        <f>IF(I17="","",IFERROR(INDEX(Events!$A:$A,MATCH(I17,Events!$H:$H,0)),""))</f>
        <v/>
      </c>
      <c r="J18" s="69"/>
      <c r="K18" s="68" t="str">
        <f>IF(K17="","",IFERROR(INDEX(Events!$A:$A,MATCH(K17,Events!$H:$H,0)),""))</f>
        <v/>
      </c>
      <c r="L18" s="69"/>
      <c r="M18" s="66" t="str">
        <f>IF(M17="","",IFERROR(INDEX(Events!$A:$A,MATCH(M17,Events!$H:$H,0)),""))</f>
        <v/>
      </c>
      <c r="N18" s="67"/>
    </row>
    <row r="19" spans="1:15" s="2" customFormat="1" x14ac:dyDescent="0.2">
      <c r="A19" s="66" t="str">
        <f>IF(A17="","",IFERROR(INDEX(Events!$A:$A,MATCH(A17,Events!$I:$I,0)),""))</f>
        <v/>
      </c>
      <c r="B19" s="67"/>
      <c r="C19" s="68" t="str">
        <f>IF(C17="","",IFERROR(INDEX(Events!$A:$A,MATCH(C17,Events!$I:$I,0)),""))</f>
        <v/>
      </c>
      <c r="D19" s="69"/>
      <c r="E19" s="68" t="str">
        <f>IF(E17="","",IFERROR(INDEX(Events!$A:$A,MATCH(E17,Events!$I:$I,0)),""))</f>
        <v/>
      </c>
      <c r="F19" s="69"/>
      <c r="G19" s="68" t="str">
        <f>IF(G17="","",IFERROR(INDEX(Events!$A:$A,MATCH(G17,Events!$I:$I,0)),""))</f>
        <v/>
      </c>
      <c r="H19" s="69"/>
      <c r="I19" s="68" t="str">
        <f>IF(I17="","",IFERROR(INDEX(Events!$A:$A,MATCH(I17,Events!$I:$I,0)),""))</f>
        <v/>
      </c>
      <c r="J19" s="69"/>
      <c r="K19" s="68" t="str">
        <f>IF(K17="","",IFERROR(INDEX(Events!$A:$A,MATCH(K17,Events!$I:$I,0)),""))</f>
        <v/>
      </c>
      <c r="L19" s="69"/>
      <c r="M19" s="66" t="str">
        <f>IF(M17="","",IFERROR(INDEX(Events!$A:$A,MATCH(M17,Events!$I:$I,0)),""))</f>
        <v/>
      </c>
      <c r="N19" s="67"/>
    </row>
    <row r="20" spans="1:15" s="2" customFormat="1" x14ac:dyDescent="0.2">
      <c r="A20" s="66"/>
      <c r="B20" s="67"/>
      <c r="C20" s="68"/>
      <c r="D20" s="69"/>
      <c r="E20" s="68"/>
      <c r="F20" s="69"/>
      <c r="G20" s="68"/>
      <c r="H20" s="69"/>
      <c r="I20" s="68"/>
      <c r="J20" s="69"/>
      <c r="K20" s="68"/>
      <c r="L20" s="69"/>
      <c r="M20" s="66"/>
      <c r="N20" s="67"/>
    </row>
    <row r="21" spans="1:15" s="2" customFormat="1" x14ac:dyDescent="0.2">
      <c r="A21" s="66"/>
      <c r="B21" s="67"/>
      <c r="C21" s="68"/>
      <c r="D21" s="69"/>
      <c r="E21" s="68"/>
      <c r="F21" s="69"/>
      <c r="G21" s="68"/>
      <c r="H21" s="69"/>
      <c r="I21" s="68"/>
      <c r="J21" s="69"/>
      <c r="K21" s="68"/>
      <c r="L21" s="69"/>
      <c r="M21" s="66"/>
      <c r="N21" s="67"/>
    </row>
    <row r="22" spans="1:15" s="3" customFormat="1" x14ac:dyDescent="0.2">
      <c r="A22" s="70"/>
      <c r="B22" s="71"/>
      <c r="C22" s="72"/>
      <c r="D22" s="73"/>
      <c r="E22" s="72"/>
      <c r="F22" s="73"/>
      <c r="G22" s="72"/>
      <c r="H22" s="73"/>
      <c r="I22" s="72"/>
      <c r="J22" s="73"/>
      <c r="K22" s="72"/>
      <c r="L22" s="73"/>
      <c r="M22" s="70"/>
      <c r="N22" s="71"/>
      <c r="O22" s="2"/>
    </row>
    <row r="23" spans="1:15" s="2" customFormat="1" ht="18.75" x14ac:dyDescent="0.2">
      <c r="A23" s="52">
        <f>IF(M17="","",IF(MONTH(M17+1)&lt;&gt;MONTH(M17),"",M17+1))</f>
        <v>44759</v>
      </c>
      <c r="B23" s="53" t="str">
        <f>IF(A23="","",IFERROR(INDEX(Events!$A:$A,MATCH(A23,Events!$G:$G,0)),""))</f>
        <v/>
      </c>
      <c r="C23" s="28">
        <f>IF(A23="","",IF(MONTH(A23+1)&lt;&gt;MONTH(A23),"",A23+1))</f>
        <v>44760</v>
      </c>
      <c r="D23" s="54" t="str">
        <f>IF(C23="","",IFERROR(INDEX(Events!$A:$A,MATCH(C23,Events!$G:$G,0)),""))</f>
        <v/>
      </c>
      <c r="E23" s="28">
        <f>IF(C23="","",IF(MONTH(C23+1)&lt;&gt;MONTH(C23),"",C23+1))</f>
        <v>44761</v>
      </c>
      <c r="F23" s="54" t="str">
        <f>IF(E23="","",IFERROR(INDEX(Events!$A:$A,MATCH(E23,Events!$G:$G,0)),""))</f>
        <v/>
      </c>
      <c r="G23" s="28">
        <f>IF(E23="","",IF(MONTH(E23+1)&lt;&gt;MONTH(E23),"",E23+1))</f>
        <v>44762</v>
      </c>
      <c r="H23" s="54" t="str">
        <f>IF(G23="","",IFERROR(INDEX(Events!$A:$A,MATCH(G23,Events!$G:$G,0)),""))</f>
        <v/>
      </c>
      <c r="I23" s="28">
        <f>IF(G23="","",IF(MONTH(G23+1)&lt;&gt;MONTH(G23),"",G23+1))</f>
        <v>44763</v>
      </c>
      <c r="J23" s="54" t="str">
        <f>IF(I23="","",IFERROR(INDEX(Events!$A:$A,MATCH(I23,Events!$G:$G,0)),""))</f>
        <v/>
      </c>
      <c r="K23" s="28">
        <f>IF(I23="","",IF(MONTH(I23+1)&lt;&gt;MONTH(I23),"",I23+1))</f>
        <v>44764</v>
      </c>
      <c r="L23" s="54" t="str">
        <f>IF(K23="","",IFERROR(INDEX(Events!$A:$A,MATCH(K23,Events!$G:$G,0)),""))</f>
        <v/>
      </c>
      <c r="M23" s="52">
        <f>IF(K23="","",IF(MONTH(K23+1)&lt;&gt;MONTH(K23),"",K23+1))</f>
        <v>44765</v>
      </c>
      <c r="N23" s="53" t="str">
        <f>IF(M23="","",IFERROR(INDEX(Events!$A:$A,MATCH(M23,Events!$G:$G,0)),""))</f>
        <v/>
      </c>
    </row>
    <row r="24" spans="1:15" s="2" customFormat="1" x14ac:dyDescent="0.2">
      <c r="A24" s="66" t="str">
        <f>IF(A23="","",IFERROR(INDEX(Events!$A:$A,MATCH(A23,Events!$H:$H,0)),""))</f>
        <v/>
      </c>
      <c r="B24" s="67"/>
      <c r="C24" s="68" t="str">
        <f>IF(C23="","",IFERROR(INDEX(Events!$A:$A,MATCH(C23,Events!$H:$H,0)),""))</f>
        <v/>
      </c>
      <c r="D24" s="69"/>
      <c r="E24" s="68" t="str">
        <f>IF(E23="","",IFERROR(INDEX(Events!$A:$A,MATCH(E23,Events!$H:$H,0)),""))</f>
        <v/>
      </c>
      <c r="F24" s="69"/>
      <c r="G24" s="68" t="str">
        <f>IF(G23="","",IFERROR(INDEX(Events!$A:$A,MATCH(G23,Events!$H:$H,0)),""))</f>
        <v/>
      </c>
      <c r="H24" s="69"/>
      <c r="I24" s="68" t="str">
        <f>IF(I23="","",IFERROR(INDEX(Events!$A:$A,MATCH(I23,Events!$H:$H,0)),""))</f>
        <v/>
      </c>
      <c r="J24" s="69"/>
      <c r="K24" s="68" t="str">
        <f>IF(K23="","",IFERROR(INDEX(Events!$A:$A,MATCH(K23,Events!$H:$H,0)),""))</f>
        <v/>
      </c>
      <c r="L24" s="69"/>
      <c r="M24" s="66" t="str">
        <f>IF(M23="","",IFERROR(INDEX(Events!$A:$A,MATCH(M23,Events!$H:$H,0)),""))</f>
        <v/>
      </c>
      <c r="N24" s="67"/>
    </row>
    <row r="25" spans="1:15" s="2" customFormat="1" x14ac:dyDescent="0.2">
      <c r="A25" s="66" t="str">
        <f>IF(A23="","",IFERROR(INDEX(Events!$A:$A,MATCH(A23,Events!$I:$I,0)),""))</f>
        <v/>
      </c>
      <c r="B25" s="67"/>
      <c r="C25" s="68" t="str">
        <f>IF(C23="","",IFERROR(INDEX(Events!$A:$A,MATCH(C23,Events!$I:$I,0)),""))</f>
        <v/>
      </c>
      <c r="D25" s="69"/>
      <c r="E25" s="68" t="str">
        <f>IF(E23="","",IFERROR(INDEX(Events!$A:$A,MATCH(E23,Events!$I:$I,0)),""))</f>
        <v/>
      </c>
      <c r="F25" s="69"/>
      <c r="G25" s="68" t="str">
        <f>IF(G23="","",IFERROR(INDEX(Events!$A:$A,MATCH(G23,Events!$I:$I,0)),""))</f>
        <v/>
      </c>
      <c r="H25" s="69"/>
      <c r="I25" s="68" t="str">
        <f>IF(I23="","",IFERROR(INDEX(Events!$A:$A,MATCH(I23,Events!$I:$I,0)),""))</f>
        <v/>
      </c>
      <c r="J25" s="69"/>
      <c r="K25" s="68" t="str">
        <f>IF(K23="","",IFERROR(INDEX(Events!$A:$A,MATCH(K23,Events!$I:$I,0)),""))</f>
        <v/>
      </c>
      <c r="L25" s="69"/>
      <c r="M25" s="66" t="str">
        <f>IF(M23="","",IFERROR(INDEX(Events!$A:$A,MATCH(M23,Events!$I:$I,0)),""))</f>
        <v/>
      </c>
      <c r="N25" s="67"/>
    </row>
    <row r="26" spans="1:15" s="2" customFormat="1" x14ac:dyDescent="0.2">
      <c r="A26" s="66"/>
      <c r="B26" s="67"/>
      <c r="C26" s="68"/>
      <c r="D26" s="69"/>
      <c r="E26" s="68"/>
      <c r="F26" s="69"/>
      <c r="G26" s="68"/>
      <c r="H26" s="69"/>
      <c r="I26" s="68"/>
      <c r="J26" s="69"/>
      <c r="K26" s="68"/>
      <c r="L26" s="69"/>
      <c r="M26" s="66"/>
      <c r="N26" s="67"/>
    </row>
    <row r="27" spans="1:15" s="2" customFormat="1" x14ac:dyDescent="0.2">
      <c r="A27" s="66"/>
      <c r="B27" s="67"/>
      <c r="C27" s="68"/>
      <c r="D27" s="69"/>
      <c r="E27" s="68"/>
      <c r="F27" s="69"/>
      <c r="G27" s="68"/>
      <c r="H27" s="69"/>
      <c r="I27" s="68"/>
      <c r="J27" s="69"/>
      <c r="K27" s="68"/>
      <c r="L27" s="69"/>
      <c r="M27" s="66"/>
      <c r="N27" s="67"/>
    </row>
    <row r="28" spans="1:15" s="3" customFormat="1" x14ac:dyDescent="0.2">
      <c r="A28" s="70"/>
      <c r="B28" s="71"/>
      <c r="C28" s="72"/>
      <c r="D28" s="73"/>
      <c r="E28" s="72"/>
      <c r="F28" s="73"/>
      <c r="G28" s="72"/>
      <c r="H28" s="73"/>
      <c r="I28" s="72"/>
      <c r="J28" s="73"/>
      <c r="K28" s="72"/>
      <c r="L28" s="73"/>
      <c r="M28" s="70"/>
      <c r="N28" s="71"/>
      <c r="O28" s="2"/>
    </row>
    <row r="29" spans="1:15" s="2" customFormat="1" ht="18.75" x14ac:dyDescent="0.2">
      <c r="A29" s="52">
        <f>IF(M23="","",IF(MONTH(M23+1)&lt;&gt;MONTH(M23),"",M23+1))</f>
        <v>44766</v>
      </c>
      <c r="B29" s="53" t="str">
        <f>IF(A29="","",IFERROR(INDEX(Events!$A:$A,MATCH(A29,Events!$G:$G,0)),""))</f>
        <v>Parents' Day</v>
      </c>
      <c r="C29" s="28">
        <f>IF(A29="","",IF(MONTH(A29+1)&lt;&gt;MONTH(A29),"",A29+1))</f>
        <v>44767</v>
      </c>
      <c r="D29" s="54" t="str">
        <f>IF(C29="","",IFERROR(INDEX(Events!$A:$A,MATCH(C29,Events!$G:$G,0)),""))</f>
        <v/>
      </c>
      <c r="E29" s="28">
        <f>IF(C29="","",IF(MONTH(C29+1)&lt;&gt;MONTH(C29),"",C29+1))</f>
        <v>44768</v>
      </c>
      <c r="F29" s="54" t="str">
        <f>IF(E29="","",IFERROR(INDEX(Events!$A:$A,MATCH(E29,Events!$G:$G,0)),""))</f>
        <v/>
      </c>
      <c r="G29" s="28">
        <f>IF(E29="","",IF(MONTH(E29+1)&lt;&gt;MONTH(E29),"",E29+1))</f>
        <v>44769</v>
      </c>
      <c r="H29" s="54" t="str">
        <f>IF(G29="","",IFERROR(INDEX(Events!$A:$A,MATCH(G29,Events!$G:$G,0)),""))</f>
        <v/>
      </c>
      <c r="I29" s="28">
        <f>IF(G29="","",IF(MONTH(G29+1)&lt;&gt;MONTH(G29),"",G29+1))</f>
        <v>44770</v>
      </c>
      <c r="J29" s="54" t="str">
        <f>IF(I29="","",IFERROR(INDEX(Events!$A:$A,MATCH(I29,Events!$G:$G,0)),""))</f>
        <v/>
      </c>
      <c r="K29" s="28">
        <f>IF(I29="","",IF(MONTH(I29+1)&lt;&gt;MONTH(I29),"",I29+1))</f>
        <v>44771</v>
      </c>
      <c r="L29" s="54" t="str">
        <f>IF(K29="","",IFERROR(INDEX(Events!$A:$A,MATCH(K29,Events!$G:$G,0)),""))</f>
        <v/>
      </c>
      <c r="M29" s="52">
        <f>IF(K29="","",IF(MONTH(K29+1)&lt;&gt;MONTH(K29),"",K29+1))</f>
        <v>44772</v>
      </c>
      <c r="N29" s="53" t="str">
        <f>IF(M29="","",IFERROR(INDEX(Events!$A:$A,MATCH(M29,Events!$G:$G,0)),""))</f>
        <v/>
      </c>
    </row>
    <row r="30" spans="1:15" s="2" customFormat="1" x14ac:dyDescent="0.2">
      <c r="A30" s="66" t="str">
        <f>IF(A29="","",IFERROR(INDEX(Events!$A:$A,MATCH(A29,Events!$H:$H,0)),""))</f>
        <v/>
      </c>
      <c r="B30" s="67"/>
      <c r="C30" s="68" t="str">
        <f>IF(C29="","",IFERROR(INDEX(Events!$A:$A,MATCH(C29,Events!$H:$H,0)),""))</f>
        <v/>
      </c>
      <c r="D30" s="69"/>
      <c r="E30" s="68" t="str">
        <f>IF(E29="","",IFERROR(INDEX(Events!$A:$A,MATCH(E29,Events!$H:$H,0)),""))</f>
        <v/>
      </c>
      <c r="F30" s="69"/>
      <c r="G30" s="68" t="str">
        <f>IF(G29="","",IFERROR(INDEX(Events!$A:$A,MATCH(G29,Events!$H:$H,0)),""))</f>
        <v/>
      </c>
      <c r="H30" s="69"/>
      <c r="I30" s="68" t="str">
        <f>IF(I29="","",IFERROR(INDEX(Events!$A:$A,MATCH(I29,Events!$H:$H,0)),""))</f>
        <v/>
      </c>
      <c r="J30" s="69"/>
      <c r="K30" s="68" t="str">
        <f>IF(K29="","",IFERROR(INDEX(Events!$A:$A,MATCH(K29,Events!$H:$H,0)),""))</f>
        <v/>
      </c>
      <c r="L30" s="69"/>
      <c r="M30" s="66" t="str">
        <f>IF(M29="","",IFERROR(INDEX(Events!$A:$A,MATCH(M29,Events!$H:$H,0)),""))</f>
        <v/>
      </c>
      <c r="N30" s="67"/>
    </row>
    <row r="31" spans="1:15" s="2" customFormat="1" x14ac:dyDescent="0.2">
      <c r="A31" s="66" t="str">
        <f>IF(A29="","",IFERROR(INDEX(Events!$A:$A,MATCH(A29,Events!$I:$I,0)),""))</f>
        <v/>
      </c>
      <c r="B31" s="67"/>
      <c r="C31" s="68" t="str">
        <f>IF(C29="","",IFERROR(INDEX(Events!$A:$A,MATCH(C29,Events!$I:$I,0)),""))</f>
        <v/>
      </c>
      <c r="D31" s="69"/>
      <c r="E31" s="68" t="str">
        <f>IF(E29="","",IFERROR(INDEX(Events!$A:$A,MATCH(E29,Events!$I:$I,0)),""))</f>
        <v/>
      </c>
      <c r="F31" s="69"/>
      <c r="G31" s="68" t="str">
        <f>IF(G29="","",IFERROR(INDEX(Events!$A:$A,MATCH(G29,Events!$I:$I,0)),""))</f>
        <v/>
      </c>
      <c r="H31" s="69"/>
      <c r="I31" s="68" t="str">
        <f>IF(I29="","",IFERROR(INDEX(Events!$A:$A,MATCH(I29,Events!$I:$I,0)),""))</f>
        <v/>
      </c>
      <c r="J31" s="69"/>
      <c r="K31" s="68" t="str">
        <f>IF(K29="","",IFERROR(INDEX(Events!$A:$A,MATCH(K29,Events!$I:$I,0)),""))</f>
        <v/>
      </c>
      <c r="L31" s="69"/>
      <c r="M31" s="66" t="str">
        <f>IF(M29="","",IFERROR(INDEX(Events!$A:$A,MATCH(M29,Events!$I:$I,0)),""))</f>
        <v/>
      </c>
      <c r="N31" s="67"/>
    </row>
    <row r="32" spans="1:15" s="2" customFormat="1" x14ac:dyDescent="0.2">
      <c r="A32" s="66"/>
      <c r="B32" s="67"/>
      <c r="C32" s="68"/>
      <c r="D32" s="69"/>
      <c r="E32" s="68"/>
      <c r="F32" s="69"/>
      <c r="G32" s="68"/>
      <c r="H32" s="69"/>
      <c r="I32" s="68"/>
      <c r="J32" s="69"/>
      <c r="K32" s="68"/>
      <c r="L32" s="69"/>
      <c r="M32" s="66"/>
      <c r="N32" s="67"/>
    </row>
    <row r="33" spans="1:22" s="2" customFormat="1" x14ac:dyDescent="0.2">
      <c r="A33" s="66"/>
      <c r="B33" s="67"/>
      <c r="C33" s="68"/>
      <c r="D33" s="69"/>
      <c r="E33" s="68"/>
      <c r="F33" s="69"/>
      <c r="G33" s="68"/>
      <c r="H33" s="69"/>
      <c r="I33" s="68"/>
      <c r="J33" s="69"/>
      <c r="K33" s="68"/>
      <c r="L33" s="69"/>
      <c r="M33" s="66"/>
      <c r="N33" s="67"/>
    </row>
    <row r="34" spans="1:22" s="3" customFormat="1" x14ac:dyDescent="0.2">
      <c r="A34" s="70"/>
      <c r="B34" s="71"/>
      <c r="C34" s="72"/>
      <c r="D34" s="73"/>
      <c r="E34" s="72"/>
      <c r="F34" s="73"/>
      <c r="G34" s="72"/>
      <c r="H34" s="73"/>
      <c r="I34" s="72"/>
      <c r="J34" s="73"/>
      <c r="K34" s="72"/>
      <c r="L34" s="73"/>
      <c r="M34" s="70"/>
      <c r="N34" s="71"/>
      <c r="O34" s="2"/>
    </row>
    <row r="35" spans="1:22" ht="18.75" x14ac:dyDescent="0.2">
      <c r="A35" s="52">
        <f>IF(M29="","",IF(MONTH(M29+1)&lt;&gt;MONTH(M29),"",M29+1))</f>
        <v>44773</v>
      </c>
      <c r="B35" s="53" t="str">
        <f>IF(A35="","",IFERROR(INDEX(Events!$A:$A,MATCH(A35,Events!$G:$G,0)),""))</f>
        <v/>
      </c>
      <c r="C35" s="28" t="str">
        <f>IF(A35="","",IF(MONTH(A35+1)&lt;&gt;MONTH(A35),"",A35+1))</f>
        <v/>
      </c>
      <c r="D35" s="54" t="str">
        <f>IF(C35="","",IFERROR(INDEX(Events!$A:$A,MATCH(C35,Events!$G:$G,0)),""))</f>
        <v/>
      </c>
      <c r="E35" s="6"/>
      <c r="F35" s="7"/>
      <c r="G35" s="7"/>
      <c r="H35" s="7"/>
      <c r="I35" s="7"/>
      <c r="J35" s="8"/>
      <c r="K35" s="9"/>
      <c r="L35" s="10"/>
      <c r="M35" s="7"/>
      <c r="N35" s="8"/>
      <c r="O35" s="2"/>
    </row>
    <row r="36" spans="1:22" x14ac:dyDescent="0.2">
      <c r="A36" s="66" t="str">
        <f>IF(A35="","",IFERROR(INDEX(Events!$A:$A,MATCH(A35,Events!$H:$H,0)),""))</f>
        <v/>
      </c>
      <c r="B36" s="67"/>
      <c r="C36" s="68" t="str">
        <f>IF(C35="","",IFERROR(INDEX(Events!$A:$A,MATCH(C35,Events!$H:$H,0)),""))</f>
        <v/>
      </c>
      <c r="D36" s="69"/>
      <c r="E36" s="11"/>
      <c r="F36" s="12"/>
      <c r="G36" s="12"/>
      <c r="H36" s="12"/>
      <c r="I36" s="12"/>
      <c r="J36" s="13"/>
      <c r="K36" s="11"/>
      <c r="L36" s="12"/>
      <c r="M36" s="12"/>
      <c r="N36" s="13"/>
      <c r="O36" s="2"/>
    </row>
    <row r="37" spans="1:22" x14ac:dyDescent="0.2">
      <c r="A37" s="66" t="str">
        <f>IF(A35="","",IFERROR(INDEX(Events!$A:$A,MATCH(A35,Events!$I:$I,0)),""))</f>
        <v/>
      </c>
      <c r="B37" s="67"/>
      <c r="C37" s="68" t="str">
        <f>IF(C35="","",IFERROR(INDEX(Events!$A:$A,MATCH(C35,Events!$I:$I,0)),""))</f>
        <v/>
      </c>
      <c r="D37" s="69"/>
      <c r="E37" s="11"/>
      <c r="F37" s="12"/>
      <c r="G37" s="12"/>
      <c r="H37" s="12"/>
      <c r="I37" s="12"/>
      <c r="J37" s="13"/>
      <c r="K37" s="11"/>
      <c r="L37" s="12"/>
      <c r="M37" s="12"/>
      <c r="N37" s="13"/>
      <c r="O37" s="2"/>
    </row>
    <row r="38" spans="1:22" x14ac:dyDescent="0.2">
      <c r="A38" s="66"/>
      <c r="B38" s="67"/>
      <c r="C38" s="68"/>
      <c r="D38" s="69"/>
      <c r="E38" s="11"/>
      <c r="F38" s="12"/>
      <c r="G38" s="12"/>
      <c r="H38" s="12"/>
      <c r="I38" s="12"/>
      <c r="J38" s="13"/>
      <c r="K38" s="11"/>
      <c r="L38" s="12"/>
      <c r="M38" s="12"/>
      <c r="N38" s="13"/>
      <c r="O38" s="2"/>
    </row>
    <row r="39" spans="1:22" x14ac:dyDescent="0.2">
      <c r="A39" s="66"/>
      <c r="B39" s="67"/>
      <c r="C39" s="68"/>
      <c r="D39" s="69"/>
      <c r="E39" s="11"/>
      <c r="F39" s="12"/>
      <c r="G39" s="12"/>
      <c r="H39" s="12"/>
      <c r="I39" s="12"/>
      <c r="J39" s="13"/>
      <c r="K39" s="82"/>
      <c r="L39" s="83"/>
      <c r="M39" s="83"/>
      <c r="N39" s="84"/>
      <c r="O39" s="2"/>
    </row>
    <row r="40" spans="1:22" x14ac:dyDescent="0.2">
      <c r="A40" s="70"/>
      <c r="B40" s="71"/>
      <c r="C40" s="72"/>
      <c r="D40" s="73"/>
      <c r="E40" s="14"/>
      <c r="F40" s="15"/>
      <c r="G40" s="15"/>
      <c r="H40" s="15"/>
      <c r="I40" s="15"/>
      <c r="J40" s="16"/>
      <c r="K40" s="79"/>
      <c r="L40" s="80"/>
      <c r="M40" s="80"/>
      <c r="N40" s="81"/>
      <c r="O40" s="2"/>
    </row>
    <row r="41" spans="1:22" x14ac:dyDescent="0.2">
      <c r="E41" s="77"/>
      <c r="F41" s="78"/>
      <c r="G41" s="78"/>
      <c r="H41" s="78"/>
      <c r="I41" s="78"/>
      <c r="J41" s="78"/>
    </row>
    <row r="43" spans="1:22" s="18" customFormat="1" ht="11.25" x14ac:dyDescent="0.2">
      <c r="P43" s="76">
        <f>DATE(YEAR(B3-15),MONTH(B3-15),1)</f>
        <v>44713</v>
      </c>
      <c r="Q43" s="76"/>
      <c r="R43" s="76"/>
      <c r="S43" s="76"/>
      <c r="T43" s="76"/>
      <c r="U43" s="76"/>
      <c r="V43" s="76"/>
    </row>
    <row r="44" spans="1:22" s="18" customFormat="1" ht="9.75" customHeight="1" x14ac:dyDescent="0.2">
      <c r="P44" s="58" t="str">
        <f>CHOOSE(1+MOD(startday+1-2,7),"Su","M","Tu","W","Th","F","Sa")</f>
        <v>Su</v>
      </c>
      <c r="Q44" s="58" t="str">
        <f>CHOOSE(1+MOD(startday+2-2,7),"Su","M","Tu","W","Th","F","Sa")</f>
        <v>M</v>
      </c>
      <c r="R44" s="58" t="str">
        <f>CHOOSE(1+MOD(startday+3-2,7),"Su","M","Tu","W","Th","F","Sa")</f>
        <v>Tu</v>
      </c>
      <c r="S44" s="58" t="str">
        <f>CHOOSE(1+MOD(startday+4-2,7),"Su","M","Tu","W","Th","F","Sa")</f>
        <v>W</v>
      </c>
      <c r="T44" s="58" t="str">
        <f>CHOOSE(1+MOD(startday+5-2,7),"Su","M","Tu","W","Th","F","Sa")</f>
        <v>Th</v>
      </c>
      <c r="U44" s="58" t="str">
        <f>CHOOSE(1+MOD(startday+6-2,7),"Su","M","Tu","W","Th","F","Sa")</f>
        <v>F</v>
      </c>
      <c r="V44" s="58" t="str">
        <f>CHOOSE(1+MOD(startday+7-2,7),"Su","M","Tu","W","Th","F","Sa")</f>
        <v>Sa</v>
      </c>
    </row>
    <row r="45" spans="1:22" s="18" customFormat="1" ht="9.75" customHeight="1" x14ac:dyDescent="0.2">
      <c r="P45" s="57" t="str">
        <f>IF(WEEKDAY(P43,1)=startday,P43,"")</f>
        <v/>
      </c>
      <c r="Q45" s="57" t="str">
        <f>IF(P45="",IF(WEEKDAY(P43,1)=MOD(startday,7)+1,P43,""),P45+1)</f>
        <v/>
      </c>
      <c r="R45" s="57" t="str">
        <f>IF(Q45="",IF(WEEKDAY(P43,1)=MOD(startday+1,7)+1,P43,""),Q45+1)</f>
        <v/>
      </c>
      <c r="S45" s="57">
        <f>IF(R45="",IF(WEEKDAY(P43,1)=MOD(startday+2,7)+1,P43,""),R45+1)</f>
        <v>44713</v>
      </c>
      <c r="T45" s="57">
        <f>IF(S45="",IF(WEEKDAY(P43,1)=MOD(startday+3,7)+1,P43,""),S45+1)</f>
        <v>44714</v>
      </c>
      <c r="U45" s="57">
        <f>IF(T45="",IF(WEEKDAY(P43,1)=MOD(startday+4,7)+1,P43,""),T45+1)</f>
        <v>44715</v>
      </c>
      <c r="V45" s="57">
        <f>IF(U45="",IF(WEEKDAY(P43,1)=MOD(startday+5,7)+1,P43,""),U45+1)</f>
        <v>44716</v>
      </c>
    </row>
    <row r="46" spans="1:22" s="18" customFormat="1" ht="9.75" customHeight="1" x14ac:dyDescent="0.2">
      <c r="P46" s="57">
        <f>IF(V45="","",IF(MONTH(V45+1)&lt;&gt;MONTH(V45),"",V45+1))</f>
        <v>44717</v>
      </c>
      <c r="Q46" s="57">
        <f>IF(P46="","",IF(MONTH(P46+1)&lt;&gt;MONTH(P46),"",P46+1))</f>
        <v>44718</v>
      </c>
      <c r="R46" s="57">
        <f t="shared" ref="R46:V46" si="0">IF(Q46="","",IF(MONTH(Q46+1)&lt;&gt;MONTH(Q46),"",Q46+1))</f>
        <v>44719</v>
      </c>
      <c r="S46" s="57">
        <f>IF(R46="","",IF(MONTH(R46+1)&lt;&gt;MONTH(R46),"",R46+1))</f>
        <v>44720</v>
      </c>
      <c r="T46" s="57">
        <f t="shared" si="0"/>
        <v>44721</v>
      </c>
      <c r="U46" s="57">
        <f t="shared" si="0"/>
        <v>44722</v>
      </c>
      <c r="V46" s="57">
        <f t="shared" si="0"/>
        <v>44723</v>
      </c>
    </row>
    <row r="47" spans="1:22" s="18" customFormat="1" ht="9.75" customHeight="1" x14ac:dyDescent="0.2">
      <c r="P47" s="57">
        <f t="shared" ref="P47:P50" si="1">IF(V46="","",IF(MONTH(V46+1)&lt;&gt;MONTH(V46),"",V46+1))</f>
        <v>44724</v>
      </c>
      <c r="Q47" s="57">
        <f t="shared" ref="Q47:V50" si="2">IF(P47="","",IF(MONTH(P47+1)&lt;&gt;MONTH(P47),"",P47+1))</f>
        <v>44725</v>
      </c>
      <c r="R47" s="57">
        <f t="shared" si="2"/>
        <v>44726</v>
      </c>
      <c r="S47" s="57">
        <f t="shared" si="2"/>
        <v>44727</v>
      </c>
      <c r="T47" s="57">
        <f t="shared" si="2"/>
        <v>44728</v>
      </c>
      <c r="U47" s="57">
        <f t="shared" si="2"/>
        <v>44729</v>
      </c>
      <c r="V47" s="57">
        <f t="shared" si="2"/>
        <v>44730</v>
      </c>
    </row>
    <row r="48" spans="1:22" s="18" customFormat="1" ht="9.75" customHeight="1" x14ac:dyDescent="0.2">
      <c r="P48" s="57">
        <f t="shared" si="1"/>
        <v>44731</v>
      </c>
      <c r="Q48" s="57">
        <f t="shared" si="2"/>
        <v>44732</v>
      </c>
      <c r="R48" s="57">
        <f t="shared" si="2"/>
        <v>44733</v>
      </c>
      <c r="S48" s="57">
        <f t="shared" si="2"/>
        <v>44734</v>
      </c>
      <c r="T48" s="57">
        <f t="shared" si="2"/>
        <v>44735</v>
      </c>
      <c r="U48" s="57">
        <f t="shared" si="2"/>
        <v>44736</v>
      </c>
      <c r="V48" s="57">
        <f t="shared" si="2"/>
        <v>44737</v>
      </c>
    </row>
    <row r="49" spans="16:22" s="18" customFormat="1" ht="9.75" customHeight="1" x14ac:dyDescent="0.2">
      <c r="P49" s="57">
        <f t="shared" si="1"/>
        <v>44738</v>
      </c>
      <c r="Q49" s="57">
        <f t="shared" si="2"/>
        <v>44739</v>
      </c>
      <c r="R49" s="57">
        <f t="shared" si="2"/>
        <v>44740</v>
      </c>
      <c r="S49" s="57">
        <f t="shared" si="2"/>
        <v>44741</v>
      </c>
      <c r="T49" s="57">
        <f t="shared" si="2"/>
        <v>44742</v>
      </c>
      <c r="U49" s="57" t="str">
        <f t="shared" si="2"/>
        <v/>
      </c>
      <c r="V49" s="57" t="str">
        <f t="shared" si="2"/>
        <v/>
      </c>
    </row>
    <row r="50" spans="16:22" s="18" customFormat="1" ht="9.75" customHeight="1" x14ac:dyDescent="0.2">
      <c r="P50" s="57" t="str">
        <f t="shared" si="1"/>
        <v/>
      </c>
      <c r="Q50" s="57" t="str">
        <f t="shared" si="2"/>
        <v/>
      </c>
      <c r="R50" s="57" t="str">
        <f t="shared" si="2"/>
        <v/>
      </c>
      <c r="S50" s="57" t="str">
        <f t="shared" si="2"/>
        <v/>
      </c>
      <c r="T50" s="57" t="str">
        <f t="shared" si="2"/>
        <v/>
      </c>
      <c r="U50" s="57" t="str">
        <f t="shared" si="2"/>
        <v/>
      </c>
      <c r="V50" s="57" t="str">
        <f t="shared" si="2"/>
        <v/>
      </c>
    </row>
    <row r="51" spans="16:22" s="18" customFormat="1" ht="9.75" customHeight="1" x14ac:dyDescent="0.2"/>
    <row r="52" spans="16:22" s="18" customFormat="1" ht="9.75" customHeight="1" x14ac:dyDescent="0.2"/>
    <row r="53" spans="16:22" s="18" customFormat="1" ht="11.25" x14ac:dyDescent="0.2">
      <c r="P53" s="76">
        <f>DATE(YEAR(B3+35),MONTH(B3+35),1)</f>
        <v>44774</v>
      </c>
      <c r="Q53" s="76"/>
      <c r="R53" s="76"/>
      <c r="S53" s="76"/>
      <c r="T53" s="76"/>
      <c r="U53" s="76"/>
      <c r="V53" s="76"/>
    </row>
    <row r="54" spans="16:22" s="18" customFormat="1" ht="9.75" customHeight="1" x14ac:dyDescent="0.2">
      <c r="P54" s="58" t="str">
        <f>CHOOSE(1+MOD(startday+1-2,7),"Su","M","Tu","W","Th","F","Sa")</f>
        <v>Su</v>
      </c>
      <c r="Q54" s="58" t="str">
        <f>CHOOSE(1+MOD(startday+2-2,7),"Su","M","Tu","W","Th","F","Sa")</f>
        <v>M</v>
      </c>
      <c r="R54" s="58" t="str">
        <f>CHOOSE(1+MOD(startday+3-2,7),"Su","M","Tu","W","Th","F","Sa")</f>
        <v>Tu</v>
      </c>
      <c r="S54" s="58" t="str">
        <f>CHOOSE(1+MOD(startday+4-2,7),"Su","M","Tu","W","Th","F","Sa")</f>
        <v>W</v>
      </c>
      <c r="T54" s="58" t="str">
        <f>CHOOSE(1+MOD(startday+5-2,7),"Su","M","Tu","W","Th","F","Sa")</f>
        <v>Th</v>
      </c>
      <c r="U54" s="58" t="str">
        <f>CHOOSE(1+MOD(startday+6-2,7),"Su","M","Tu","W","Th","F","Sa")</f>
        <v>F</v>
      </c>
      <c r="V54" s="58" t="str">
        <f>CHOOSE(1+MOD(startday+7-2,7),"Su","M","Tu","W","Th","F","Sa")</f>
        <v>Sa</v>
      </c>
    </row>
    <row r="55" spans="16:22" s="18" customFormat="1" ht="9.75" customHeight="1" x14ac:dyDescent="0.2">
      <c r="P55" s="57" t="str">
        <f>IF(WEEKDAY(P53,1)=startday,P53,"")</f>
        <v/>
      </c>
      <c r="Q55" s="57">
        <f>IF(P55="",IF(WEEKDAY(P53,1)=MOD(startday,7)+1,P53,""),P55+1)</f>
        <v>44774</v>
      </c>
      <c r="R55" s="57">
        <f>IF(Q55="",IF(WEEKDAY(P53,1)=MOD(startday+1,7)+1,P53,""),Q55+1)</f>
        <v>44775</v>
      </c>
      <c r="S55" s="57">
        <f>IF(R55="",IF(WEEKDAY(P53,1)=MOD(startday+2,7)+1,P53,""),R55+1)</f>
        <v>44776</v>
      </c>
      <c r="T55" s="57">
        <f>IF(S55="",IF(WEEKDAY(P53,1)=MOD(startday+3,7)+1,P53,""),S55+1)</f>
        <v>44777</v>
      </c>
      <c r="U55" s="57">
        <f>IF(T55="",IF(WEEKDAY(P53,1)=MOD(startday+4,7)+1,P53,""),T55+1)</f>
        <v>44778</v>
      </c>
      <c r="V55" s="57">
        <f>IF(U55="",IF(WEEKDAY(P53,1)=MOD(startday+5,7)+1,P53,""),U55+1)</f>
        <v>44779</v>
      </c>
    </row>
    <row r="56" spans="16:22" s="18" customFormat="1" ht="9.75" customHeight="1" x14ac:dyDescent="0.2">
      <c r="P56" s="57">
        <f>IF(V55="","",IF(MONTH(V55+1)&lt;&gt;MONTH(V55),"",V55+1))</f>
        <v>44780</v>
      </c>
      <c r="Q56" s="57">
        <f>IF(P56="","",IF(MONTH(P56+1)&lt;&gt;MONTH(P56),"",P56+1))</f>
        <v>44781</v>
      </c>
      <c r="R56" s="57">
        <f t="shared" ref="R56:S60" si="3">IF(Q56="","",IF(MONTH(Q56+1)&lt;&gt;MONTH(Q56),"",Q56+1))</f>
        <v>44782</v>
      </c>
      <c r="S56" s="57">
        <f>IF(R56="","",IF(MONTH(R56+1)&lt;&gt;MONTH(R56),"",R56+1))</f>
        <v>44783</v>
      </c>
      <c r="T56" s="57">
        <f t="shared" ref="T56:V60" si="4">IF(S56="","",IF(MONTH(S56+1)&lt;&gt;MONTH(S56),"",S56+1))</f>
        <v>44784</v>
      </c>
      <c r="U56" s="57">
        <f t="shared" si="4"/>
        <v>44785</v>
      </c>
      <c r="V56" s="57">
        <f t="shared" si="4"/>
        <v>44786</v>
      </c>
    </row>
    <row r="57" spans="16:22" s="18" customFormat="1" ht="9.75" customHeight="1" x14ac:dyDescent="0.2">
      <c r="P57" s="57">
        <f t="shared" ref="P57:P60" si="5">IF(V56="","",IF(MONTH(V56+1)&lt;&gt;MONTH(V56),"",V56+1))</f>
        <v>44787</v>
      </c>
      <c r="Q57" s="57">
        <f t="shared" ref="Q57:Q60" si="6">IF(P57="","",IF(MONTH(P57+1)&lt;&gt;MONTH(P57),"",P57+1))</f>
        <v>44788</v>
      </c>
      <c r="R57" s="57">
        <f t="shared" si="3"/>
        <v>44789</v>
      </c>
      <c r="S57" s="57">
        <f t="shared" si="3"/>
        <v>44790</v>
      </c>
      <c r="T57" s="57">
        <f t="shared" si="4"/>
        <v>44791</v>
      </c>
      <c r="U57" s="57">
        <f t="shared" si="4"/>
        <v>44792</v>
      </c>
      <c r="V57" s="57">
        <f t="shared" si="4"/>
        <v>44793</v>
      </c>
    </row>
    <row r="58" spans="16:22" s="18" customFormat="1" ht="9.75" customHeight="1" x14ac:dyDescent="0.2">
      <c r="P58" s="57">
        <f t="shared" si="5"/>
        <v>44794</v>
      </c>
      <c r="Q58" s="57">
        <f t="shared" si="6"/>
        <v>44795</v>
      </c>
      <c r="R58" s="57">
        <f t="shared" si="3"/>
        <v>44796</v>
      </c>
      <c r="S58" s="57">
        <f t="shared" si="3"/>
        <v>44797</v>
      </c>
      <c r="T58" s="57">
        <f t="shared" si="4"/>
        <v>44798</v>
      </c>
      <c r="U58" s="57">
        <f t="shared" si="4"/>
        <v>44799</v>
      </c>
      <c r="V58" s="57">
        <f t="shared" si="4"/>
        <v>44800</v>
      </c>
    </row>
    <row r="59" spans="16:22" s="18" customFormat="1" ht="9.75" customHeight="1" x14ac:dyDescent="0.2">
      <c r="P59" s="57">
        <f t="shared" si="5"/>
        <v>44801</v>
      </c>
      <c r="Q59" s="57">
        <f t="shared" si="6"/>
        <v>44802</v>
      </c>
      <c r="R59" s="57">
        <f t="shared" si="3"/>
        <v>44803</v>
      </c>
      <c r="S59" s="57">
        <f t="shared" si="3"/>
        <v>44804</v>
      </c>
      <c r="T59" s="57" t="str">
        <f t="shared" si="4"/>
        <v/>
      </c>
      <c r="U59" s="57" t="str">
        <f t="shared" si="4"/>
        <v/>
      </c>
      <c r="V59" s="57" t="str">
        <f t="shared" si="4"/>
        <v/>
      </c>
    </row>
    <row r="60" spans="16:22" s="18" customFormat="1" ht="9.75" customHeight="1" x14ac:dyDescent="0.2">
      <c r="P60" s="57" t="str">
        <f t="shared" si="5"/>
        <v/>
      </c>
      <c r="Q60" s="57" t="str">
        <f t="shared" si="6"/>
        <v/>
      </c>
      <c r="R60" s="57" t="str">
        <f t="shared" si="3"/>
        <v/>
      </c>
      <c r="S60" s="57" t="str">
        <f t="shared" si="3"/>
        <v/>
      </c>
      <c r="T60" s="57" t="str">
        <f t="shared" si="4"/>
        <v/>
      </c>
      <c r="U60" s="57" t="str">
        <f t="shared" si="4"/>
        <v/>
      </c>
      <c r="V60" s="57" t="str">
        <f t="shared" si="4"/>
        <v/>
      </c>
    </row>
  </sheetData>
  <mergeCells count="198">
    <mergeCell ref="E41:J41"/>
    <mergeCell ref="P43:V43"/>
    <mergeCell ref="P53:V53"/>
    <mergeCell ref="A39:B39"/>
    <mergeCell ref="C39:D39"/>
    <mergeCell ref="K39:N39"/>
    <mergeCell ref="A40:B40"/>
    <mergeCell ref="C40:D40"/>
    <mergeCell ref="K40:N40"/>
    <mergeCell ref="M34:N34"/>
    <mergeCell ref="A36:B36"/>
    <mergeCell ref="C36:D36"/>
    <mergeCell ref="A37:B37"/>
    <mergeCell ref="C37:D37"/>
    <mergeCell ref="A38:B38"/>
    <mergeCell ref="C38:D38"/>
    <mergeCell ref="A34:B34"/>
    <mergeCell ref="C34:D34"/>
    <mergeCell ref="E34:F34"/>
    <mergeCell ref="G34:H34"/>
    <mergeCell ref="I34:J34"/>
    <mergeCell ref="K34:L34"/>
    <mergeCell ref="M32:N32"/>
    <mergeCell ref="A33:B33"/>
    <mergeCell ref="C33:D33"/>
    <mergeCell ref="E33:F33"/>
    <mergeCell ref="G33:H33"/>
    <mergeCell ref="I33:J33"/>
    <mergeCell ref="K33:L33"/>
    <mergeCell ref="M33:N33"/>
    <mergeCell ref="A32:B32"/>
    <mergeCell ref="C32:D32"/>
    <mergeCell ref="E32:F32"/>
    <mergeCell ref="G32:H32"/>
    <mergeCell ref="I32:J32"/>
    <mergeCell ref="K32:L32"/>
    <mergeCell ref="M30:N30"/>
    <mergeCell ref="A31:B31"/>
    <mergeCell ref="C31:D31"/>
    <mergeCell ref="E31:F31"/>
    <mergeCell ref="G31:H31"/>
    <mergeCell ref="I31:J31"/>
    <mergeCell ref="K31:L31"/>
    <mergeCell ref="M31:N31"/>
    <mergeCell ref="A30:B30"/>
    <mergeCell ref="C30:D30"/>
    <mergeCell ref="E30:F30"/>
    <mergeCell ref="G30:H30"/>
    <mergeCell ref="I30:J30"/>
    <mergeCell ref="K30:L30"/>
    <mergeCell ref="M27:N27"/>
    <mergeCell ref="A28:B28"/>
    <mergeCell ref="C28:D28"/>
    <mergeCell ref="E28:F28"/>
    <mergeCell ref="G28:H28"/>
    <mergeCell ref="I28:J28"/>
    <mergeCell ref="K28:L28"/>
    <mergeCell ref="M28:N28"/>
    <mergeCell ref="A27:B27"/>
    <mergeCell ref="C27:D27"/>
    <mergeCell ref="E27:F27"/>
    <mergeCell ref="G27:H27"/>
    <mergeCell ref="I27:J27"/>
    <mergeCell ref="K27:L27"/>
    <mergeCell ref="M25:N25"/>
    <mergeCell ref="A26:B26"/>
    <mergeCell ref="C26:D26"/>
    <mergeCell ref="E26:F26"/>
    <mergeCell ref="G26:H26"/>
    <mergeCell ref="I26:J26"/>
    <mergeCell ref="K26:L26"/>
    <mergeCell ref="M26:N26"/>
    <mergeCell ref="A25:B25"/>
    <mergeCell ref="C25:D25"/>
    <mergeCell ref="E25:F25"/>
    <mergeCell ref="G25:H25"/>
    <mergeCell ref="I25:J25"/>
    <mergeCell ref="K25:L25"/>
    <mergeCell ref="M22:N22"/>
    <mergeCell ref="A24:B24"/>
    <mergeCell ref="C24:D24"/>
    <mergeCell ref="E24:F24"/>
    <mergeCell ref="G24:H24"/>
    <mergeCell ref="I24:J24"/>
    <mergeCell ref="K24:L24"/>
    <mergeCell ref="M24:N24"/>
    <mergeCell ref="A22:B22"/>
    <mergeCell ref="C22:D22"/>
    <mergeCell ref="E22:F22"/>
    <mergeCell ref="G22:H22"/>
    <mergeCell ref="I22:J22"/>
    <mergeCell ref="K22:L22"/>
    <mergeCell ref="M20:N20"/>
    <mergeCell ref="A21:B21"/>
    <mergeCell ref="C21:D21"/>
    <mergeCell ref="E21:F21"/>
    <mergeCell ref="G21:H21"/>
    <mergeCell ref="I21:J21"/>
    <mergeCell ref="K21:L21"/>
    <mergeCell ref="M21:N21"/>
    <mergeCell ref="A20:B20"/>
    <mergeCell ref="C20:D20"/>
    <mergeCell ref="E20:F20"/>
    <mergeCell ref="G20:H20"/>
    <mergeCell ref="I20:J20"/>
    <mergeCell ref="K20:L20"/>
    <mergeCell ref="M18:N18"/>
    <mergeCell ref="A19:B19"/>
    <mergeCell ref="C19:D19"/>
    <mergeCell ref="E19:F19"/>
    <mergeCell ref="G19:H19"/>
    <mergeCell ref="I19:J19"/>
    <mergeCell ref="K19:L19"/>
    <mergeCell ref="M19:N19"/>
    <mergeCell ref="A18:B18"/>
    <mergeCell ref="C18:D18"/>
    <mergeCell ref="E18:F18"/>
    <mergeCell ref="G18:H18"/>
    <mergeCell ref="I18:J18"/>
    <mergeCell ref="K18:L18"/>
    <mergeCell ref="M15:N15"/>
    <mergeCell ref="A16:B16"/>
    <mergeCell ref="C16:D16"/>
    <mergeCell ref="E16:F16"/>
    <mergeCell ref="G16:H16"/>
    <mergeCell ref="I16:J16"/>
    <mergeCell ref="K16:L16"/>
    <mergeCell ref="M16:N16"/>
    <mergeCell ref="A15:B15"/>
    <mergeCell ref="C15:D15"/>
    <mergeCell ref="E15:F15"/>
    <mergeCell ref="G15:H15"/>
    <mergeCell ref="I15:J15"/>
    <mergeCell ref="K15:L15"/>
    <mergeCell ref="M13:N13"/>
    <mergeCell ref="A14:B14"/>
    <mergeCell ref="C14:D14"/>
    <mergeCell ref="E14:F14"/>
    <mergeCell ref="G14:H14"/>
    <mergeCell ref="I14:J14"/>
    <mergeCell ref="K14:L14"/>
    <mergeCell ref="M14:N14"/>
    <mergeCell ref="A13:B13"/>
    <mergeCell ref="C13:D13"/>
    <mergeCell ref="E13:F13"/>
    <mergeCell ref="G13:H13"/>
    <mergeCell ref="I13:J13"/>
    <mergeCell ref="K13:L13"/>
    <mergeCell ref="M10:N10"/>
    <mergeCell ref="A12:B12"/>
    <mergeCell ref="C12:D12"/>
    <mergeCell ref="E12:F12"/>
    <mergeCell ref="G12:H12"/>
    <mergeCell ref="I12:J12"/>
    <mergeCell ref="K12:L12"/>
    <mergeCell ref="M12:N12"/>
    <mergeCell ref="A10:B10"/>
    <mergeCell ref="C10:D10"/>
    <mergeCell ref="E10:F10"/>
    <mergeCell ref="G10:H10"/>
    <mergeCell ref="I10:J10"/>
    <mergeCell ref="K10:L10"/>
    <mergeCell ref="M8:N8"/>
    <mergeCell ref="A9:B9"/>
    <mergeCell ref="C9:D9"/>
    <mergeCell ref="E9:F9"/>
    <mergeCell ref="G9:H9"/>
    <mergeCell ref="I9:J9"/>
    <mergeCell ref="K9:L9"/>
    <mergeCell ref="M9:N9"/>
    <mergeCell ref="A8:B8"/>
    <mergeCell ref="C8:D8"/>
    <mergeCell ref="E8:F8"/>
    <mergeCell ref="G8:H8"/>
    <mergeCell ref="I8:J8"/>
    <mergeCell ref="K8:L8"/>
    <mergeCell ref="A7:B7"/>
    <mergeCell ref="C7:D7"/>
    <mergeCell ref="E7:F7"/>
    <mergeCell ref="G7:H7"/>
    <mergeCell ref="I7:J7"/>
    <mergeCell ref="K7:L7"/>
    <mergeCell ref="M7:N7"/>
    <mergeCell ref="A6:B6"/>
    <mergeCell ref="C6:D6"/>
    <mergeCell ref="E6:F6"/>
    <mergeCell ref="G6:H6"/>
    <mergeCell ref="I6:J6"/>
    <mergeCell ref="K6:L6"/>
    <mergeCell ref="A2:N2"/>
    <mergeCell ref="A4:B4"/>
    <mergeCell ref="C4:D4"/>
    <mergeCell ref="E4:F4"/>
    <mergeCell ref="G4:H4"/>
    <mergeCell ref="I4:J4"/>
    <mergeCell ref="K4:L4"/>
    <mergeCell ref="M4:N4"/>
    <mergeCell ref="M6:N6"/>
  </mergeCells>
  <printOptions horizontalCentered="1"/>
  <pageMargins left="0.35" right="0.35" top="0.25" bottom="0.25" header="0.25" footer="0.25"/>
  <pageSetup scale="99" orientation="landscape" horizontalDpi="1200" verticalDpi="1200" r:id="rId1"/>
  <headerFooter alignWithMargins="0"/>
  <ignoredErrors>
    <ignoredError sqref="C5:N38 C39:D40" formula="1"/>
  </ignoredErrors>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60"/>
  <sheetViews>
    <sheetView showGridLines="0" topLeftCell="A10" zoomScaleNormal="100" workbookViewId="0">
      <selection activeCell="H43" sqref="E39:N43"/>
    </sheetView>
  </sheetViews>
  <sheetFormatPr defaultRowHeight="12.75" x14ac:dyDescent="0.2"/>
  <cols>
    <col min="1" max="1" width="4.28515625" customWidth="1"/>
    <col min="2" max="2" width="14" customWidth="1"/>
    <col min="3" max="3" width="4.28515625" customWidth="1"/>
    <col min="4" max="4" width="14" customWidth="1"/>
    <col min="5" max="5" width="4.28515625" customWidth="1"/>
    <col min="6" max="6" width="14" customWidth="1"/>
    <col min="7" max="7" width="4.28515625" customWidth="1"/>
    <col min="8" max="8" width="14" customWidth="1"/>
    <col min="9" max="9" width="4.28515625" customWidth="1"/>
    <col min="10" max="10" width="14" customWidth="1"/>
    <col min="11" max="11" width="4.28515625" customWidth="1"/>
    <col min="12" max="12" width="14" customWidth="1"/>
    <col min="13" max="13" width="4.28515625" customWidth="1"/>
    <col min="14" max="14" width="14" customWidth="1"/>
    <col min="16" max="22" width="3.28515625" customWidth="1"/>
  </cols>
  <sheetData>
    <row r="1" spans="1:24" ht="18.75" x14ac:dyDescent="0.3">
      <c r="A1" s="56" t="str">
        <f>'1'!$A$5</f>
        <v>[Name of School] Academic Calendar</v>
      </c>
      <c r="B1" s="55"/>
      <c r="C1" s="55"/>
      <c r="D1" s="55"/>
      <c r="E1" s="55"/>
      <c r="F1" s="55"/>
      <c r="G1" s="55"/>
      <c r="H1" s="55"/>
      <c r="I1" s="55"/>
      <c r="J1" s="55"/>
      <c r="K1" s="55"/>
      <c r="L1" s="55"/>
      <c r="M1" s="55"/>
      <c r="N1" s="55"/>
    </row>
    <row r="2" spans="1:24" s="2" customFormat="1" ht="54" customHeight="1" x14ac:dyDescent="0.85">
      <c r="A2" s="62" t="str">
        <f>UPPER(TEXT(B3,"mmmm yyyy"))</f>
        <v>AUGUST 2022</v>
      </c>
      <c r="B2" s="62"/>
      <c r="C2" s="62"/>
      <c r="D2" s="62"/>
      <c r="E2" s="62"/>
      <c r="F2" s="62"/>
      <c r="G2" s="62"/>
      <c r="H2" s="62"/>
      <c r="I2" s="62"/>
      <c r="J2" s="62"/>
      <c r="K2" s="62"/>
      <c r="L2" s="62"/>
      <c r="M2" s="62"/>
      <c r="N2" s="62"/>
    </row>
    <row r="3" spans="1:24" hidden="1" x14ac:dyDescent="0.2">
      <c r="A3" s="18" t="s">
        <v>2</v>
      </c>
      <c r="B3" s="17">
        <f>DATE('1'!D3,'1'!H3+13,1)</f>
        <v>44774</v>
      </c>
      <c r="O3" s="2"/>
      <c r="P3" s="2"/>
      <c r="Q3" s="2"/>
      <c r="R3" s="2"/>
      <c r="S3" s="2"/>
      <c r="T3" s="2"/>
      <c r="U3" s="2"/>
      <c r="V3" s="2"/>
      <c r="W3" s="2"/>
      <c r="X3" s="2"/>
    </row>
    <row r="4" spans="1:24" s="2" customFormat="1" ht="15.75" x14ac:dyDescent="0.2">
      <c r="A4" s="63">
        <f>A11</f>
        <v>44780</v>
      </c>
      <c r="B4" s="64"/>
      <c r="C4" s="64">
        <f>C11</f>
        <v>44781</v>
      </c>
      <c r="D4" s="64"/>
      <c r="E4" s="64">
        <f>E11</f>
        <v>44782</v>
      </c>
      <c r="F4" s="64"/>
      <c r="G4" s="64">
        <f>G11</f>
        <v>44783</v>
      </c>
      <c r="H4" s="64"/>
      <c r="I4" s="64">
        <f>I11</f>
        <v>44784</v>
      </c>
      <c r="J4" s="64"/>
      <c r="K4" s="64">
        <f>K11</f>
        <v>44785</v>
      </c>
      <c r="L4" s="64"/>
      <c r="M4" s="64">
        <f>M11</f>
        <v>44786</v>
      </c>
      <c r="N4" s="65"/>
    </row>
    <row r="5" spans="1:24" s="2" customFormat="1" ht="18.75" x14ac:dyDescent="0.2">
      <c r="A5" s="52" t="str">
        <f>IF(WEEKDAY($B$3,1)=startday,$B$3,"")</f>
        <v/>
      </c>
      <c r="B5" s="53" t="str">
        <f>IF(A5="","",IFERROR(INDEX(Events!$A:$A,MATCH(A5,Events!$G:$G,0)),""))</f>
        <v/>
      </c>
      <c r="C5" s="28">
        <f>IF(A5="",IF(WEEKDAY(B3,1)=MOD(startday,7)+1,$B$3,""),A5+1)</f>
        <v>44774</v>
      </c>
      <c r="D5" s="54" t="str">
        <f>IF(C5="","",IFERROR(INDEX(Events!$A:$A,MATCH(C5,Events!$G:$G,0)),""))</f>
        <v/>
      </c>
      <c r="E5" s="28">
        <f>IF(C5="",IF(WEEKDAY($B$3,1)=MOD(startday+1,7)+1,$B$3,""),C5+1)</f>
        <v>44775</v>
      </c>
      <c r="F5" s="54" t="str">
        <f>IF(E5="","",IFERROR(INDEX(Events!$A:$A,MATCH(E5,Events!$G:$G,0)),""))</f>
        <v/>
      </c>
      <c r="G5" s="28">
        <f>IF(E5="",IF(WEEKDAY($B$3,1)=MOD(startday+2,7)+1,$B$3,""),E5+1)</f>
        <v>44776</v>
      </c>
      <c r="H5" s="54" t="str">
        <f>IF(G5="","",IFERROR(INDEX(Events!$A:$A,MATCH(G5,Events!$G:$G,0)),""))</f>
        <v/>
      </c>
      <c r="I5" s="28">
        <f>IF(G5="",IF(WEEKDAY($B$3,1)=MOD(startday+3,7)+1,$B$3,""),G5+1)</f>
        <v>44777</v>
      </c>
      <c r="J5" s="54" t="str">
        <f>IF(I5="","",IFERROR(INDEX(Events!$A:$A,MATCH(I5,Events!$G:$G,0)),""))</f>
        <v/>
      </c>
      <c r="K5" s="28">
        <f>IF(I5="",IF(WEEKDAY($B$3,1)=MOD(startday+4,7)+1,$B$3,""),I5+1)</f>
        <v>44778</v>
      </c>
      <c r="L5" s="54" t="str">
        <f>IF(K5="","",IFERROR(INDEX(Events!$A:$A,MATCH(K5,Events!$G:$G,0)),""))</f>
        <v/>
      </c>
      <c r="M5" s="52">
        <f>IF(K5="",IF(WEEKDAY($B$3,1)=MOD(startday+5,7)+1,$B$3,""),K5+1)</f>
        <v>44779</v>
      </c>
      <c r="N5" s="53" t="str">
        <f>IF(M5="","",IFERROR(INDEX(Events!$A:$A,MATCH(M5,Events!$G:$G,0)),""))</f>
        <v/>
      </c>
    </row>
    <row r="6" spans="1:24" s="2" customFormat="1" x14ac:dyDescent="0.2">
      <c r="A6" s="66" t="str">
        <f>IF(A5="","",IFERROR(INDEX(Events!$A:$A,MATCH(A5,Events!$H:$H,0)),""))</f>
        <v/>
      </c>
      <c r="B6" s="67"/>
      <c r="C6" s="68" t="str">
        <f>IF(C5="","",IFERROR(INDEX(Events!$A:$A,MATCH(C5,Events!$H:$H,0)),""))</f>
        <v/>
      </c>
      <c r="D6" s="69"/>
      <c r="E6" s="68" t="str">
        <f>IF(E5="","",IFERROR(INDEX(Events!$A:$A,MATCH(E5,Events!$H:$H,0)),""))</f>
        <v/>
      </c>
      <c r="F6" s="69"/>
      <c r="G6" s="68" t="str">
        <f>IF(G5="","",IFERROR(INDEX(Events!$A:$A,MATCH(G5,Events!$H:$H,0)),""))</f>
        <v/>
      </c>
      <c r="H6" s="69"/>
      <c r="I6" s="68" t="str">
        <f>IF(I5="","",IFERROR(INDEX(Events!$A:$A,MATCH(I5,Events!$H:$H,0)),""))</f>
        <v/>
      </c>
      <c r="J6" s="69"/>
      <c r="K6" s="68" t="str">
        <f>IF(K5="","",IFERROR(INDEX(Events!$A:$A,MATCH(K5,Events!$H:$H,0)),""))</f>
        <v/>
      </c>
      <c r="L6" s="69"/>
      <c r="M6" s="66" t="str">
        <f>IF(M5="","",IFERROR(INDEX(Events!$A:$A,MATCH(M5,Events!$H:$H,0)),""))</f>
        <v/>
      </c>
      <c r="N6" s="67"/>
    </row>
    <row r="7" spans="1:24" s="2" customFormat="1" x14ac:dyDescent="0.2">
      <c r="A7" s="66" t="str">
        <f>IF(A5="","",IFERROR(INDEX(Events!$A:$A,MATCH(A5,Events!$I:$I,0)),""))</f>
        <v/>
      </c>
      <c r="B7" s="67"/>
      <c r="C7" s="68" t="str">
        <f>IF(C5="","",IFERROR(INDEX(Events!$A:$A,MATCH(C5,Events!$I:$I,0)),""))</f>
        <v/>
      </c>
      <c r="D7" s="69"/>
      <c r="E7" s="68" t="str">
        <f>IF(E5="","",IFERROR(INDEX(Events!$A:$A,MATCH(E5,Events!$I:$I,0)),""))</f>
        <v/>
      </c>
      <c r="F7" s="69"/>
      <c r="G7" s="68" t="str">
        <f>IF(G5="","",IFERROR(INDEX(Events!$A:$A,MATCH(G5,Events!$I:$I,0)),""))</f>
        <v/>
      </c>
      <c r="H7" s="69"/>
      <c r="I7" s="68" t="str">
        <f>IF(I5="","",IFERROR(INDEX(Events!$A:$A,MATCH(I5,Events!$I:$I,0)),""))</f>
        <v/>
      </c>
      <c r="J7" s="69"/>
      <c r="K7" s="68" t="str">
        <f>IF(K5="","",IFERROR(INDEX(Events!$A:$A,MATCH(K5,Events!$I:$I,0)),""))</f>
        <v/>
      </c>
      <c r="L7" s="69"/>
      <c r="M7" s="66" t="str">
        <f>IF(M5="","",IFERROR(INDEX(Events!$A:$A,MATCH(M5,Events!$I:$I,0)),""))</f>
        <v/>
      </c>
      <c r="N7" s="67"/>
    </row>
    <row r="8" spans="1:24" s="2" customFormat="1" x14ac:dyDescent="0.2">
      <c r="A8" s="66" t="s">
        <v>0</v>
      </c>
      <c r="B8" s="67"/>
      <c r="C8" s="68" t="s">
        <v>0</v>
      </c>
      <c r="D8" s="69"/>
      <c r="E8" s="68" t="s">
        <v>0</v>
      </c>
      <c r="F8" s="69"/>
      <c r="G8" s="68" t="s">
        <v>0</v>
      </c>
      <c r="H8" s="69"/>
      <c r="I8" s="68" t="s">
        <v>0</v>
      </c>
      <c r="J8" s="69"/>
      <c r="K8" s="68" t="s">
        <v>0</v>
      </c>
      <c r="L8" s="69"/>
      <c r="M8" s="66" t="s">
        <v>0</v>
      </c>
      <c r="N8" s="67"/>
    </row>
    <row r="9" spans="1:24" s="2" customFormat="1" x14ac:dyDescent="0.2">
      <c r="A9" s="66" t="s">
        <v>0</v>
      </c>
      <c r="B9" s="67"/>
      <c r="C9" s="68" t="s">
        <v>0</v>
      </c>
      <c r="D9" s="69"/>
      <c r="E9" s="68" t="s">
        <v>0</v>
      </c>
      <c r="F9" s="69"/>
      <c r="G9" s="68" t="s">
        <v>0</v>
      </c>
      <c r="H9" s="69"/>
      <c r="I9" s="68" t="s">
        <v>0</v>
      </c>
      <c r="J9" s="69"/>
      <c r="K9" s="68" t="s">
        <v>0</v>
      </c>
      <c r="L9" s="69"/>
      <c r="M9" s="66" t="s">
        <v>0</v>
      </c>
      <c r="N9" s="67"/>
    </row>
    <row r="10" spans="1:24" s="3" customFormat="1" x14ac:dyDescent="0.2">
      <c r="A10" s="70" t="s">
        <v>0</v>
      </c>
      <c r="B10" s="71"/>
      <c r="C10" s="72" t="s">
        <v>0</v>
      </c>
      <c r="D10" s="73"/>
      <c r="E10" s="72" t="s">
        <v>0</v>
      </c>
      <c r="F10" s="73"/>
      <c r="G10" s="72" t="s">
        <v>0</v>
      </c>
      <c r="H10" s="73"/>
      <c r="I10" s="72" t="s">
        <v>0</v>
      </c>
      <c r="J10" s="73"/>
      <c r="K10" s="72" t="s">
        <v>0</v>
      </c>
      <c r="L10" s="73"/>
      <c r="M10" s="70" t="s">
        <v>0</v>
      </c>
      <c r="N10" s="71"/>
      <c r="O10" s="2"/>
      <c r="P10" s="2"/>
      <c r="Q10" s="2"/>
      <c r="R10" s="2"/>
      <c r="S10" s="2"/>
      <c r="T10" s="2"/>
      <c r="U10" s="2"/>
      <c r="V10" s="2"/>
      <c r="W10" s="2"/>
      <c r="X10" s="2"/>
    </row>
    <row r="11" spans="1:24" s="2" customFormat="1" ht="18.75" x14ac:dyDescent="0.2">
      <c r="A11" s="52">
        <f>IF(M5="","",IF(MONTH(M5+1)&lt;&gt;MONTH(M5),"",M5+1))</f>
        <v>44780</v>
      </c>
      <c r="B11" s="53" t="str">
        <f>IF(A11="","",IFERROR(INDEX(Events!$A:$A,MATCH(A11,Events!$G:$G,0)),""))</f>
        <v/>
      </c>
      <c r="C11" s="28">
        <f>IF(A11="","",IF(MONTH(A11+1)&lt;&gt;MONTH(A11),"",A11+1))</f>
        <v>44781</v>
      </c>
      <c r="D11" s="54" t="str">
        <f>IF(C11="","",IFERROR(INDEX(Events!$A:$A,MATCH(C11,Events!$G:$G,0)),""))</f>
        <v/>
      </c>
      <c r="E11" s="28">
        <f>IF(C11="","",IF(MONTH(C11+1)&lt;&gt;MONTH(C11),"",C11+1))</f>
        <v>44782</v>
      </c>
      <c r="F11" s="54" t="str">
        <f>IF(E11="","",IFERROR(INDEX(Events!$A:$A,MATCH(E11,Events!$G:$G,0)),""))</f>
        <v/>
      </c>
      <c r="G11" s="28">
        <f>IF(E11="","",IF(MONTH(E11+1)&lt;&gt;MONTH(E11),"",E11+1))</f>
        <v>44783</v>
      </c>
      <c r="H11" s="54" t="str">
        <f>IF(G11="","",IFERROR(INDEX(Events!$A:$A,MATCH(G11,Events!$G:$G,0)),""))</f>
        <v/>
      </c>
      <c r="I11" s="28">
        <f>IF(G11="","",IF(MONTH(G11+1)&lt;&gt;MONTH(G11),"",G11+1))</f>
        <v>44784</v>
      </c>
      <c r="J11" s="54" t="str">
        <f>IF(I11="","",IFERROR(INDEX(Events!$A:$A,MATCH(I11,Events!$G:$G,0)),""))</f>
        <v/>
      </c>
      <c r="K11" s="28">
        <f>IF(I11="","",IF(MONTH(I11+1)&lt;&gt;MONTH(I11),"",I11+1))</f>
        <v>44785</v>
      </c>
      <c r="L11" s="54" t="str">
        <f>IF(K11="","",IFERROR(INDEX(Events!$A:$A,MATCH(K11,Events!$G:$G,0)),""))</f>
        <v/>
      </c>
      <c r="M11" s="52">
        <f>IF(K11="","",IF(MONTH(K11+1)&lt;&gt;MONTH(K11),"",K11+1))</f>
        <v>44786</v>
      </c>
      <c r="N11" s="53" t="str">
        <f>IF(M11="","",IFERROR(INDEX(Events!$A:$A,MATCH(M11,Events!$G:$G,0)),""))</f>
        <v/>
      </c>
    </row>
    <row r="12" spans="1:24" s="2" customFormat="1" x14ac:dyDescent="0.2">
      <c r="A12" s="66" t="str">
        <f>IF(A11="","",IFERROR(INDEX(Events!$A:$A,MATCH(A11,Events!$H:$H,0)),""))</f>
        <v/>
      </c>
      <c r="B12" s="67"/>
      <c r="C12" s="68" t="str">
        <f>IF(C11="","",IFERROR(INDEX(Events!$A:$A,MATCH(C11,Events!$H:$H,0)),""))</f>
        <v/>
      </c>
      <c r="D12" s="69"/>
      <c r="E12" s="68" t="str">
        <f>IF(E11="","",IFERROR(INDEX(Events!$A:$A,MATCH(E11,Events!$H:$H,0)),""))</f>
        <v/>
      </c>
      <c r="F12" s="69"/>
      <c r="G12" s="68" t="str">
        <f>IF(G11="","",IFERROR(INDEX(Events!$A:$A,MATCH(G11,Events!$H:$H,0)),""))</f>
        <v/>
      </c>
      <c r="H12" s="69"/>
      <c r="I12" s="68" t="str">
        <f>IF(I11="","",IFERROR(INDEX(Events!$A:$A,MATCH(I11,Events!$H:$H,0)),""))</f>
        <v/>
      </c>
      <c r="J12" s="69"/>
      <c r="K12" s="68" t="str">
        <f>IF(K11="","",IFERROR(INDEX(Events!$A:$A,MATCH(K11,Events!$H:$H,0)),""))</f>
        <v/>
      </c>
      <c r="L12" s="69"/>
      <c r="M12" s="66" t="str">
        <f>IF(M11="","",IFERROR(INDEX(Events!$A:$A,MATCH(M11,Events!$H:$H,0)),""))</f>
        <v/>
      </c>
      <c r="N12" s="67"/>
    </row>
    <row r="13" spans="1:24" s="2" customFormat="1" x14ac:dyDescent="0.2">
      <c r="A13" s="66" t="str">
        <f>IF(A11="","",IFERROR(INDEX(Events!$A:$A,MATCH(A11,Events!$I:$I,0)),""))</f>
        <v/>
      </c>
      <c r="B13" s="67"/>
      <c r="C13" s="68" t="str">
        <f>IF(C11="","",IFERROR(INDEX(Events!$A:$A,MATCH(C11,Events!$I:$I,0)),""))</f>
        <v/>
      </c>
      <c r="D13" s="69"/>
      <c r="E13" s="68" t="str">
        <f>IF(E11="","",IFERROR(INDEX(Events!$A:$A,MATCH(E11,Events!$I:$I,0)),""))</f>
        <v/>
      </c>
      <c r="F13" s="69"/>
      <c r="G13" s="68" t="str">
        <f>IF(G11="","",IFERROR(INDEX(Events!$A:$A,MATCH(G11,Events!$I:$I,0)),""))</f>
        <v/>
      </c>
      <c r="H13" s="69"/>
      <c r="I13" s="68" t="str">
        <f>IF(I11="","",IFERROR(INDEX(Events!$A:$A,MATCH(I11,Events!$I:$I,0)),""))</f>
        <v/>
      </c>
      <c r="J13" s="69"/>
      <c r="K13" s="68" t="str">
        <f>IF(K11="","",IFERROR(INDEX(Events!$A:$A,MATCH(K11,Events!$I:$I,0)),""))</f>
        <v/>
      </c>
      <c r="L13" s="69"/>
      <c r="M13" s="66" t="str">
        <f>IF(M11="","",IFERROR(INDEX(Events!$A:$A,MATCH(M11,Events!$I:$I,0)),""))</f>
        <v/>
      </c>
      <c r="N13" s="67"/>
    </row>
    <row r="14" spans="1:24" s="2" customFormat="1" x14ac:dyDescent="0.2">
      <c r="A14" s="66"/>
      <c r="B14" s="67"/>
      <c r="C14" s="68"/>
      <c r="D14" s="69"/>
      <c r="E14" s="68"/>
      <c r="F14" s="69"/>
      <c r="G14" s="68"/>
      <c r="H14" s="69"/>
      <c r="I14" s="68"/>
      <c r="J14" s="69"/>
      <c r="K14" s="68"/>
      <c r="L14" s="69"/>
      <c r="M14" s="66"/>
      <c r="N14" s="67"/>
    </row>
    <row r="15" spans="1:24" s="2" customFormat="1" x14ac:dyDescent="0.2">
      <c r="A15" s="66"/>
      <c r="B15" s="67"/>
      <c r="C15" s="68"/>
      <c r="D15" s="69"/>
      <c r="E15" s="68"/>
      <c r="F15" s="69"/>
      <c r="G15" s="68"/>
      <c r="H15" s="69"/>
      <c r="I15" s="68"/>
      <c r="J15" s="69"/>
      <c r="K15" s="68"/>
      <c r="L15" s="69"/>
      <c r="M15" s="66"/>
      <c r="N15" s="67"/>
    </row>
    <row r="16" spans="1:24" s="3" customFormat="1" x14ac:dyDescent="0.2">
      <c r="A16" s="70"/>
      <c r="B16" s="71"/>
      <c r="C16" s="72"/>
      <c r="D16" s="73"/>
      <c r="E16" s="72"/>
      <c r="F16" s="73"/>
      <c r="G16" s="72"/>
      <c r="H16" s="73"/>
      <c r="I16" s="72"/>
      <c r="J16" s="73"/>
      <c r="K16" s="72"/>
      <c r="L16" s="73"/>
      <c r="M16" s="70"/>
      <c r="N16" s="71"/>
      <c r="O16" s="2"/>
    </row>
    <row r="17" spans="1:15" s="2" customFormat="1" ht="18.75" x14ac:dyDescent="0.2">
      <c r="A17" s="52">
        <f>IF(M11="","",IF(MONTH(M11+1)&lt;&gt;MONTH(M11),"",M11+1))</f>
        <v>44787</v>
      </c>
      <c r="B17" s="53" t="str">
        <f>IF(A17="","",IFERROR(INDEX(Events!$A:$A,MATCH(A17,Events!$G:$G,0)),""))</f>
        <v/>
      </c>
      <c r="C17" s="28">
        <f>IF(A17="","",IF(MONTH(A17+1)&lt;&gt;MONTH(A17),"",A17+1))</f>
        <v>44788</v>
      </c>
      <c r="D17" s="54" t="str">
        <f>IF(C17="","",IFERROR(INDEX(Events!$A:$A,MATCH(C17,Events!$G:$G,0)),""))</f>
        <v/>
      </c>
      <c r="E17" s="28">
        <f>IF(C17="","",IF(MONTH(C17+1)&lt;&gt;MONTH(C17),"",C17+1))</f>
        <v>44789</v>
      </c>
      <c r="F17" s="54" t="str">
        <f>IF(E17="","",IFERROR(INDEX(Events!$A:$A,MATCH(E17,Events!$G:$G,0)),""))</f>
        <v/>
      </c>
      <c r="G17" s="28">
        <f>IF(E17="","",IF(MONTH(E17+1)&lt;&gt;MONTH(E17),"",E17+1))</f>
        <v>44790</v>
      </c>
      <c r="H17" s="54" t="str">
        <f>IF(G17="","",IFERROR(INDEX(Events!$A:$A,MATCH(G17,Events!$G:$G,0)),""))</f>
        <v/>
      </c>
      <c r="I17" s="28">
        <f>IF(G17="","",IF(MONTH(G17+1)&lt;&gt;MONTH(G17),"",G17+1))</f>
        <v>44791</v>
      </c>
      <c r="J17" s="54" t="str">
        <f>IF(I17="","",IFERROR(INDEX(Events!$A:$A,MATCH(I17,Events!$G:$G,0)),""))</f>
        <v/>
      </c>
      <c r="K17" s="28">
        <f>IF(I17="","",IF(MONTH(I17+1)&lt;&gt;MONTH(I17),"",I17+1))</f>
        <v>44792</v>
      </c>
      <c r="L17" s="54" t="str">
        <f>IF(K17="","",IFERROR(INDEX(Events!$A:$A,MATCH(K17,Events!$G:$G,0)),""))</f>
        <v>Aviation Day</v>
      </c>
      <c r="M17" s="52">
        <f>IF(K17="","",IF(MONTH(K17+1)&lt;&gt;MONTH(K17),"",K17+1))</f>
        <v>44793</v>
      </c>
      <c r="N17" s="53" t="str">
        <f>IF(M17="","",IFERROR(INDEX(Events!$A:$A,MATCH(M17,Events!$G:$G,0)),""))</f>
        <v/>
      </c>
    </row>
    <row r="18" spans="1:15" s="2" customFormat="1" x14ac:dyDescent="0.2">
      <c r="A18" s="66" t="str">
        <f>IF(A17="","",IFERROR(INDEX(Events!$A:$A,MATCH(A17,Events!$H:$H,0)),""))</f>
        <v/>
      </c>
      <c r="B18" s="67"/>
      <c r="C18" s="68" t="str">
        <f>IF(C17="","",IFERROR(INDEX(Events!$A:$A,MATCH(C17,Events!$H:$H,0)),""))</f>
        <v/>
      </c>
      <c r="D18" s="69"/>
      <c r="E18" s="68" t="str">
        <f>IF(E17="","",IFERROR(INDEX(Events!$A:$A,MATCH(E17,Events!$H:$H,0)),""))</f>
        <v/>
      </c>
      <c r="F18" s="69"/>
      <c r="G18" s="68" t="str">
        <f>IF(G17="","",IFERROR(INDEX(Events!$A:$A,MATCH(G17,Events!$H:$H,0)),""))</f>
        <v/>
      </c>
      <c r="H18" s="69"/>
      <c r="I18" s="68" t="str">
        <f>IF(I17="","",IFERROR(INDEX(Events!$A:$A,MATCH(I17,Events!$H:$H,0)),""))</f>
        <v/>
      </c>
      <c r="J18" s="69"/>
      <c r="K18" s="68" t="str">
        <f>IF(K17="","",IFERROR(INDEX(Events!$A:$A,MATCH(K17,Events!$H:$H,0)),""))</f>
        <v/>
      </c>
      <c r="L18" s="69"/>
      <c r="M18" s="66" t="str">
        <f>IF(M17="","",IFERROR(INDEX(Events!$A:$A,MATCH(M17,Events!$H:$H,0)),""))</f>
        <v/>
      </c>
      <c r="N18" s="67"/>
    </row>
    <row r="19" spans="1:15" s="2" customFormat="1" x14ac:dyDescent="0.2">
      <c r="A19" s="66" t="str">
        <f>IF(A17="","",IFERROR(INDEX(Events!$A:$A,MATCH(A17,Events!$I:$I,0)),""))</f>
        <v/>
      </c>
      <c r="B19" s="67"/>
      <c r="C19" s="68" t="str">
        <f>IF(C17="","",IFERROR(INDEX(Events!$A:$A,MATCH(C17,Events!$I:$I,0)),""))</f>
        <v/>
      </c>
      <c r="D19" s="69"/>
      <c r="E19" s="68" t="str">
        <f>IF(E17="","",IFERROR(INDEX(Events!$A:$A,MATCH(E17,Events!$I:$I,0)),""))</f>
        <v/>
      </c>
      <c r="F19" s="69"/>
      <c r="G19" s="68" t="str">
        <f>IF(G17="","",IFERROR(INDEX(Events!$A:$A,MATCH(G17,Events!$I:$I,0)),""))</f>
        <v/>
      </c>
      <c r="H19" s="69"/>
      <c r="I19" s="68" t="str">
        <f>IF(I17="","",IFERROR(INDEX(Events!$A:$A,MATCH(I17,Events!$I:$I,0)),""))</f>
        <v/>
      </c>
      <c r="J19" s="69"/>
      <c r="K19" s="68" t="str">
        <f>IF(K17="","",IFERROR(INDEX(Events!$A:$A,MATCH(K17,Events!$I:$I,0)),""))</f>
        <v/>
      </c>
      <c r="L19" s="69"/>
      <c r="M19" s="66" t="str">
        <f>IF(M17="","",IFERROR(INDEX(Events!$A:$A,MATCH(M17,Events!$I:$I,0)),""))</f>
        <v/>
      </c>
      <c r="N19" s="67"/>
    </row>
    <row r="20" spans="1:15" s="2" customFormat="1" x14ac:dyDescent="0.2">
      <c r="A20" s="66"/>
      <c r="B20" s="67"/>
      <c r="C20" s="68"/>
      <c r="D20" s="69"/>
      <c r="E20" s="68"/>
      <c r="F20" s="69"/>
      <c r="G20" s="68"/>
      <c r="H20" s="69"/>
      <c r="I20" s="68"/>
      <c r="J20" s="69"/>
      <c r="K20" s="68"/>
      <c r="L20" s="69"/>
      <c r="M20" s="66"/>
      <c r="N20" s="67"/>
    </row>
    <row r="21" spans="1:15" s="2" customFormat="1" x14ac:dyDescent="0.2">
      <c r="A21" s="66"/>
      <c r="B21" s="67"/>
      <c r="C21" s="68"/>
      <c r="D21" s="69"/>
      <c r="E21" s="68"/>
      <c r="F21" s="69"/>
      <c r="G21" s="68"/>
      <c r="H21" s="69"/>
      <c r="I21" s="68"/>
      <c r="J21" s="69"/>
      <c r="K21" s="68"/>
      <c r="L21" s="69"/>
      <c r="M21" s="66"/>
      <c r="N21" s="67"/>
    </row>
    <row r="22" spans="1:15" s="3" customFormat="1" x14ac:dyDescent="0.2">
      <c r="A22" s="70"/>
      <c r="B22" s="71"/>
      <c r="C22" s="72"/>
      <c r="D22" s="73"/>
      <c r="E22" s="72"/>
      <c r="F22" s="73"/>
      <c r="G22" s="72"/>
      <c r="H22" s="73"/>
      <c r="I22" s="72"/>
      <c r="J22" s="73"/>
      <c r="K22" s="72"/>
      <c r="L22" s="73"/>
      <c r="M22" s="70"/>
      <c r="N22" s="71"/>
      <c r="O22" s="2"/>
    </row>
    <row r="23" spans="1:15" s="2" customFormat="1" ht="18.75" x14ac:dyDescent="0.2">
      <c r="A23" s="52">
        <f>IF(M17="","",IF(MONTH(M17+1)&lt;&gt;MONTH(M17),"",M17+1))</f>
        <v>44794</v>
      </c>
      <c r="B23" s="53" t="str">
        <f>IF(A23="","",IFERROR(INDEX(Events!$A:$A,MATCH(A23,Events!$G:$G,0)),""))</f>
        <v/>
      </c>
      <c r="C23" s="28">
        <f>IF(A23="","",IF(MONTH(A23+1)&lt;&gt;MONTH(A23),"",A23+1))</f>
        <v>44795</v>
      </c>
      <c r="D23" s="54" t="str">
        <f>IF(C23="","",IFERROR(INDEX(Events!$A:$A,MATCH(C23,Events!$G:$G,0)),""))</f>
        <v/>
      </c>
      <c r="E23" s="28">
        <f>IF(C23="","",IF(MONTH(C23+1)&lt;&gt;MONTH(C23),"",C23+1))</f>
        <v>44796</v>
      </c>
      <c r="F23" s="54" t="str">
        <f>IF(E23="","",IFERROR(INDEX(Events!$A:$A,MATCH(E23,Events!$G:$G,0)),""))</f>
        <v/>
      </c>
      <c r="G23" s="28">
        <f>IF(E23="","",IF(MONTH(E23+1)&lt;&gt;MONTH(E23),"",E23+1))</f>
        <v>44797</v>
      </c>
      <c r="H23" s="54" t="str">
        <f>IF(G23="","",IFERROR(INDEX(Events!$A:$A,MATCH(G23,Events!$G:$G,0)),""))</f>
        <v/>
      </c>
      <c r="I23" s="28">
        <f>IF(G23="","",IF(MONTH(G23+1)&lt;&gt;MONTH(G23),"",G23+1))</f>
        <v>44798</v>
      </c>
      <c r="J23" s="54" t="str">
        <f>IF(I23="","",IFERROR(INDEX(Events!$A:$A,MATCH(I23,Events!$G:$G,0)),""))</f>
        <v/>
      </c>
      <c r="K23" s="28">
        <f>IF(I23="","",IF(MONTH(I23+1)&lt;&gt;MONTH(I23),"",I23+1))</f>
        <v>44799</v>
      </c>
      <c r="L23" s="54" t="str">
        <f>IF(K23="","",IFERROR(INDEX(Events!$A:$A,MATCH(K23,Events!$G:$G,0)),""))</f>
        <v/>
      </c>
      <c r="M23" s="52">
        <f>IF(K23="","",IF(MONTH(K23+1)&lt;&gt;MONTH(K23),"",K23+1))</f>
        <v>44800</v>
      </c>
      <c r="N23" s="53" t="str">
        <f>IF(M23="","",IFERROR(INDEX(Events!$A:$A,MATCH(M23,Events!$G:$G,0)),""))</f>
        <v/>
      </c>
    </row>
    <row r="24" spans="1:15" s="2" customFormat="1" x14ac:dyDescent="0.2">
      <c r="A24" s="66" t="str">
        <f>IF(A23="","",IFERROR(INDEX(Events!$A:$A,MATCH(A23,Events!$H:$H,0)),""))</f>
        <v/>
      </c>
      <c r="B24" s="67"/>
      <c r="C24" s="68" t="str">
        <f>IF(C23="","",IFERROR(INDEX(Events!$A:$A,MATCH(C23,Events!$H:$H,0)),""))</f>
        <v/>
      </c>
      <c r="D24" s="69"/>
      <c r="E24" s="68" t="str">
        <f>IF(E23="","",IFERROR(INDEX(Events!$A:$A,MATCH(E23,Events!$H:$H,0)),""))</f>
        <v/>
      </c>
      <c r="F24" s="69"/>
      <c r="G24" s="68" t="str">
        <f>IF(G23="","",IFERROR(INDEX(Events!$A:$A,MATCH(G23,Events!$H:$H,0)),""))</f>
        <v/>
      </c>
      <c r="H24" s="69"/>
      <c r="I24" s="68" t="str">
        <f>IF(I23="","",IFERROR(INDEX(Events!$A:$A,MATCH(I23,Events!$H:$H,0)),""))</f>
        <v/>
      </c>
      <c r="J24" s="69"/>
      <c r="K24" s="68" t="str">
        <f>IF(K23="","",IFERROR(INDEX(Events!$A:$A,MATCH(K23,Events!$H:$H,0)),""))</f>
        <v/>
      </c>
      <c r="L24" s="69"/>
      <c r="M24" s="66" t="str">
        <f>IF(M23="","",IFERROR(INDEX(Events!$A:$A,MATCH(M23,Events!$H:$H,0)),""))</f>
        <v/>
      </c>
      <c r="N24" s="67"/>
    </row>
    <row r="25" spans="1:15" s="2" customFormat="1" x14ac:dyDescent="0.2">
      <c r="A25" s="66" t="str">
        <f>IF(A23="","",IFERROR(INDEX(Events!$A:$A,MATCH(A23,Events!$I:$I,0)),""))</f>
        <v/>
      </c>
      <c r="B25" s="67"/>
      <c r="C25" s="68" t="str">
        <f>IF(C23="","",IFERROR(INDEX(Events!$A:$A,MATCH(C23,Events!$I:$I,0)),""))</f>
        <v/>
      </c>
      <c r="D25" s="69"/>
      <c r="E25" s="68" t="str">
        <f>IF(E23="","",IFERROR(INDEX(Events!$A:$A,MATCH(E23,Events!$I:$I,0)),""))</f>
        <v/>
      </c>
      <c r="F25" s="69"/>
      <c r="G25" s="68" t="str">
        <f>IF(G23="","",IFERROR(INDEX(Events!$A:$A,MATCH(G23,Events!$I:$I,0)),""))</f>
        <v/>
      </c>
      <c r="H25" s="69"/>
      <c r="I25" s="68" t="str">
        <f>IF(I23="","",IFERROR(INDEX(Events!$A:$A,MATCH(I23,Events!$I:$I,0)),""))</f>
        <v/>
      </c>
      <c r="J25" s="69"/>
      <c r="K25" s="68" t="str">
        <f>IF(K23="","",IFERROR(INDEX(Events!$A:$A,MATCH(K23,Events!$I:$I,0)),""))</f>
        <v/>
      </c>
      <c r="L25" s="69"/>
      <c r="M25" s="66" t="str">
        <f>IF(M23="","",IFERROR(INDEX(Events!$A:$A,MATCH(M23,Events!$I:$I,0)),""))</f>
        <v/>
      </c>
      <c r="N25" s="67"/>
    </row>
    <row r="26" spans="1:15" s="2" customFormat="1" x14ac:dyDescent="0.2">
      <c r="A26" s="66"/>
      <c r="B26" s="67"/>
      <c r="C26" s="68"/>
      <c r="D26" s="69"/>
      <c r="E26" s="68"/>
      <c r="F26" s="69"/>
      <c r="G26" s="68"/>
      <c r="H26" s="69"/>
      <c r="I26" s="68"/>
      <c r="J26" s="69"/>
      <c r="K26" s="68"/>
      <c r="L26" s="69"/>
      <c r="M26" s="66"/>
      <c r="N26" s="67"/>
    </row>
    <row r="27" spans="1:15" s="2" customFormat="1" x14ac:dyDescent="0.2">
      <c r="A27" s="66"/>
      <c r="B27" s="67"/>
      <c r="C27" s="68"/>
      <c r="D27" s="69"/>
      <c r="E27" s="68"/>
      <c r="F27" s="69"/>
      <c r="G27" s="68"/>
      <c r="H27" s="69"/>
      <c r="I27" s="68"/>
      <c r="J27" s="69"/>
      <c r="K27" s="68"/>
      <c r="L27" s="69"/>
      <c r="M27" s="66"/>
      <c r="N27" s="67"/>
    </row>
    <row r="28" spans="1:15" s="3" customFormat="1" x14ac:dyDescent="0.2">
      <c r="A28" s="70"/>
      <c r="B28" s="71"/>
      <c r="C28" s="72"/>
      <c r="D28" s="73"/>
      <c r="E28" s="72"/>
      <c r="F28" s="73"/>
      <c r="G28" s="72"/>
      <c r="H28" s="73"/>
      <c r="I28" s="72"/>
      <c r="J28" s="73"/>
      <c r="K28" s="72"/>
      <c r="L28" s="73"/>
      <c r="M28" s="70"/>
      <c r="N28" s="71"/>
      <c r="O28" s="2"/>
    </row>
    <row r="29" spans="1:15" s="2" customFormat="1" ht="18.75" x14ac:dyDescent="0.2">
      <c r="A29" s="52">
        <f>IF(M23="","",IF(MONTH(M23+1)&lt;&gt;MONTH(M23),"",M23+1))</f>
        <v>44801</v>
      </c>
      <c r="B29" s="53" t="str">
        <f>IF(A29="","",IFERROR(INDEX(Events!$A:$A,MATCH(A29,Events!$G:$G,0)),""))</f>
        <v/>
      </c>
      <c r="C29" s="28">
        <f>IF(A29="","",IF(MONTH(A29+1)&lt;&gt;MONTH(A29),"",A29+1))</f>
        <v>44802</v>
      </c>
      <c r="D29" s="54" t="str">
        <f>IF(C29="","",IFERROR(INDEX(Events!$A:$A,MATCH(C29,Events!$G:$G,0)),""))</f>
        <v/>
      </c>
      <c r="E29" s="28">
        <f>IF(C29="","",IF(MONTH(C29+1)&lt;&gt;MONTH(C29),"",C29+1))</f>
        <v>44803</v>
      </c>
      <c r="F29" s="54" t="str">
        <f>IF(E29="","",IFERROR(INDEX(Events!$A:$A,MATCH(E29,Events!$G:$G,0)),""))</f>
        <v/>
      </c>
      <c r="G29" s="28">
        <f>IF(E29="","",IF(MONTH(E29+1)&lt;&gt;MONTH(E29),"",E29+1))</f>
        <v>44804</v>
      </c>
      <c r="H29" s="54" t="str">
        <f>IF(G29="","",IFERROR(INDEX(Events!$A:$A,MATCH(G29,Events!$G:$G,0)),""))</f>
        <v/>
      </c>
      <c r="I29" s="28" t="str">
        <f>IF(G29="","",IF(MONTH(G29+1)&lt;&gt;MONTH(G29),"",G29+1))</f>
        <v/>
      </c>
      <c r="J29" s="54" t="str">
        <f>IF(I29="","",IFERROR(INDEX(Events!$A:$A,MATCH(I29,Events!$G:$G,0)),""))</f>
        <v/>
      </c>
      <c r="K29" s="28" t="str">
        <f>IF(I29="","",IF(MONTH(I29+1)&lt;&gt;MONTH(I29),"",I29+1))</f>
        <v/>
      </c>
      <c r="L29" s="54" t="str">
        <f>IF(K29="","",IFERROR(INDEX(Events!$A:$A,MATCH(K29,Events!$G:$G,0)),""))</f>
        <v/>
      </c>
      <c r="M29" s="52" t="str">
        <f>IF(K29="","",IF(MONTH(K29+1)&lt;&gt;MONTH(K29),"",K29+1))</f>
        <v/>
      </c>
      <c r="N29" s="53" t="str">
        <f>IF(M29="","",IFERROR(INDEX(Events!$A:$A,MATCH(M29,Events!$G:$G,0)),""))</f>
        <v/>
      </c>
    </row>
    <row r="30" spans="1:15" s="2" customFormat="1" x14ac:dyDescent="0.2">
      <c r="A30" s="66" t="str">
        <f>IF(A29="","",IFERROR(INDEX(Events!$A:$A,MATCH(A29,Events!$H:$H,0)),""))</f>
        <v/>
      </c>
      <c r="B30" s="67"/>
      <c r="C30" s="68" t="str">
        <f>IF(C29="","",IFERROR(INDEX(Events!$A:$A,MATCH(C29,Events!$H:$H,0)),""))</f>
        <v/>
      </c>
      <c r="D30" s="69"/>
      <c r="E30" s="68" t="str">
        <f>IF(E29="","",IFERROR(INDEX(Events!$A:$A,MATCH(E29,Events!$H:$H,0)),""))</f>
        <v/>
      </c>
      <c r="F30" s="69"/>
      <c r="G30" s="68" t="str">
        <f>IF(G29="","",IFERROR(INDEX(Events!$A:$A,MATCH(G29,Events!$H:$H,0)),""))</f>
        <v/>
      </c>
      <c r="H30" s="69"/>
      <c r="I30" s="68" t="str">
        <f>IF(I29="","",IFERROR(INDEX(Events!$A:$A,MATCH(I29,Events!$H:$H,0)),""))</f>
        <v/>
      </c>
      <c r="J30" s="69"/>
      <c r="K30" s="68" t="str">
        <f>IF(K29="","",IFERROR(INDEX(Events!$A:$A,MATCH(K29,Events!$H:$H,0)),""))</f>
        <v/>
      </c>
      <c r="L30" s="69"/>
      <c r="M30" s="66" t="str">
        <f>IF(M29="","",IFERROR(INDEX(Events!$A:$A,MATCH(M29,Events!$H:$H,0)),""))</f>
        <v/>
      </c>
      <c r="N30" s="67"/>
    </row>
    <row r="31" spans="1:15" s="2" customFormat="1" x14ac:dyDescent="0.2">
      <c r="A31" s="66" t="str">
        <f>IF(A29="","",IFERROR(INDEX(Events!$A:$A,MATCH(A29,Events!$I:$I,0)),""))</f>
        <v/>
      </c>
      <c r="B31" s="67"/>
      <c r="C31" s="68" t="str">
        <f>IF(C29="","",IFERROR(INDEX(Events!$A:$A,MATCH(C29,Events!$I:$I,0)),""))</f>
        <v/>
      </c>
      <c r="D31" s="69"/>
      <c r="E31" s="68" t="str">
        <f>IF(E29="","",IFERROR(INDEX(Events!$A:$A,MATCH(E29,Events!$I:$I,0)),""))</f>
        <v/>
      </c>
      <c r="F31" s="69"/>
      <c r="G31" s="68" t="str">
        <f>IF(G29="","",IFERROR(INDEX(Events!$A:$A,MATCH(G29,Events!$I:$I,0)),""))</f>
        <v/>
      </c>
      <c r="H31" s="69"/>
      <c r="I31" s="68" t="str">
        <f>IF(I29="","",IFERROR(INDEX(Events!$A:$A,MATCH(I29,Events!$I:$I,0)),""))</f>
        <v/>
      </c>
      <c r="J31" s="69"/>
      <c r="K31" s="68" t="str">
        <f>IF(K29="","",IFERROR(INDEX(Events!$A:$A,MATCH(K29,Events!$I:$I,0)),""))</f>
        <v/>
      </c>
      <c r="L31" s="69"/>
      <c r="M31" s="66" t="str">
        <f>IF(M29="","",IFERROR(INDEX(Events!$A:$A,MATCH(M29,Events!$I:$I,0)),""))</f>
        <v/>
      </c>
      <c r="N31" s="67"/>
    </row>
    <row r="32" spans="1:15" s="2" customFormat="1" x14ac:dyDescent="0.2">
      <c r="A32" s="66"/>
      <c r="B32" s="67"/>
      <c r="C32" s="68"/>
      <c r="D32" s="69"/>
      <c r="E32" s="68"/>
      <c r="F32" s="69"/>
      <c r="G32" s="68"/>
      <c r="H32" s="69"/>
      <c r="I32" s="68"/>
      <c r="J32" s="69"/>
      <c r="K32" s="68"/>
      <c r="L32" s="69"/>
      <c r="M32" s="66"/>
      <c r="N32" s="67"/>
    </row>
    <row r="33" spans="1:22" s="2" customFormat="1" x14ac:dyDescent="0.2">
      <c r="A33" s="66"/>
      <c r="B33" s="67"/>
      <c r="C33" s="68"/>
      <c r="D33" s="69"/>
      <c r="E33" s="68"/>
      <c r="F33" s="69"/>
      <c r="G33" s="68"/>
      <c r="H33" s="69"/>
      <c r="I33" s="68"/>
      <c r="J33" s="69"/>
      <c r="K33" s="68"/>
      <c r="L33" s="69"/>
      <c r="M33" s="66"/>
      <c r="N33" s="67"/>
    </row>
    <row r="34" spans="1:22" s="3" customFormat="1" x14ac:dyDescent="0.2">
      <c r="A34" s="70"/>
      <c r="B34" s="71"/>
      <c r="C34" s="72"/>
      <c r="D34" s="73"/>
      <c r="E34" s="72"/>
      <c r="F34" s="73"/>
      <c r="G34" s="72"/>
      <c r="H34" s="73"/>
      <c r="I34" s="72"/>
      <c r="J34" s="73"/>
      <c r="K34" s="72"/>
      <c r="L34" s="73"/>
      <c r="M34" s="70"/>
      <c r="N34" s="71"/>
      <c r="O34" s="2"/>
    </row>
    <row r="35" spans="1:22" ht="18.75" x14ac:dyDescent="0.2">
      <c r="A35" s="52" t="str">
        <f>IF(M29="","",IF(MONTH(M29+1)&lt;&gt;MONTH(M29),"",M29+1))</f>
        <v/>
      </c>
      <c r="B35" s="53" t="str">
        <f>IF(A35="","",IFERROR(INDEX(Events!$A:$A,MATCH(A35,Events!$G:$G,0)),""))</f>
        <v/>
      </c>
      <c r="C35" s="28" t="str">
        <f>IF(A35="","",IF(MONTH(A35+1)&lt;&gt;MONTH(A35),"",A35+1))</f>
        <v/>
      </c>
      <c r="D35" s="54" t="str">
        <f>IF(C35="","",IFERROR(INDEX(Events!$A:$A,MATCH(C35,Events!$G:$G,0)),""))</f>
        <v/>
      </c>
      <c r="E35" s="6"/>
      <c r="F35" s="7"/>
      <c r="G35" s="7"/>
      <c r="H35" s="7"/>
      <c r="I35" s="7"/>
      <c r="J35" s="8"/>
      <c r="K35" s="9"/>
      <c r="L35" s="10"/>
      <c r="M35" s="7"/>
      <c r="N35" s="8"/>
      <c r="O35" s="2"/>
    </row>
    <row r="36" spans="1:22" x14ac:dyDescent="0.2">
      <c r="A36" s="66" t="str">
        <f>IF(A35="","",IFERROR(INDEX(Events!$A:$A,MATCH(A35,Events!$H:$H,0)),""))</f>
        <v/>
      </c>
      <c r="B36" s="67"/>
      <c r="C36" s="68" t="str">
        <f>IF(C35="","",IFERROR(INDEX(Events!$A:$A,MATCH(C35,Events!$H:$H,0)),""))</f>
        <v/>
      </c>
      <c r="D36" s="69"/>
      <c r="E36" s="11"/>
      <c r="F36" s="12"/>
      <c r="G36" s="12"/>
      <c r="H36" s="12"/>
      <c r="I36" s="12"/>
      <c r="J36" s="13"/>
      <c r="K36" s="11"/>
      <c r="L36" s="12"/>
      <c r="M36" s="12"/>
      <c r="N36" s="13"/>
      <c r="O36" s="2"/>
    </row>
    <row r="37" spans="1:22" x14ac:dyDescent="0.2">
      <c r="A37" s="66" t="str">
        <f>IF(A35="","",IFERROR(INDEX(Events!$A:$A,MATCH(A35,Events!$I:$I,0)),""))</f>
        <v/>
      </c>
      <c r="B37" s="67"/>
      <c r="C37" s="68" t="str">
        <f>IF(C35="","",IFERROR(INDEX(Events!$A:$A,MATCH(C35,Events!$I:$I,0)),""))</f>
        <v/>
      </c>
      <c r="D37" s="69"/>
      <c r="E37" s="11"/>
      <c r="F37" s="12"/>
      <c r="G37" s="12"/>
      <c r="H37" s="12"/>
      <c r="I37" s="12"/>
      <c r="J37" s="13"/>
      <c r="K37" s="11"/>
      <c r="L37" s="12"/>
      <c r="M37" s="12"/>
      <c r="N37" s="13"/>
      <c r="O37" s="2"/>
    </row>
    <row r="38" spans="1:22" x14ac:dyDescent="0.2">
      <c r="A38" s="66"/>
      <c r="B38" s="67"/>
      <c r="C38" s="68"/>
      <c r="D38" s="69"/>
      <c r="E38" s="11"/>
      <c r="F38" s="12"/>
      <c r="G38" s="12"/>
      <c r="H38" s="12"/>
      <c r="I38" s="12"/>
      <c r="J38" s="13"/>
      <c r="K38" s="11"/>
      <c r="L38" s="12"/>
      <c r="M38" s="12"/>
      <c r="N38" s="13"/>
      <c r="O38" s="2"/>
    </row>
    <row r="39" spans="1:22" x14ac:dyDescent="0.2">
      <c r="A39" s="66"/>
      <c r="B39" s="67"/>
      <c r="C39" s="68"/>
      <c r="D39" s="69"/>
      <c r="E39" s="11"/>
      <c r="F39" s="12"/>
      <c r="G39" s="12"/>
      <c r="H39" s="12"/>
      <c r="I39" s="12"/>
      <c r="J39" s="13"/>
      <c r="K39" s="82"/>
      <c r="L39" s="83"/>
      <c r="M39" s="83"/>
      <c r="N39" s="84"/>
      <c r="O39" s="2"/>
    </row>
    <row r="40" spans="1:22" x14ac:dyDescent="0.2">
      <c r="A40" s="70"/>
      <c r="B40" s="71"/>
      <c r="C40" s="72"/>
      <c r="D40" s="73"/>
      <c r="E40" s="14"/>
      <c r="F40" s="15"/>
      <c r="G40" s="15"/>
      <c r="H40" s="15"/>
      <c r="I40" s="15"/>
      <c r="J40" s="16"/>
      <c r="K40" s="79"/>
      <c r="L40" s="80"/>
      <c r="M40" s="80"/>
      <c r="N40" s="81"/>
      <c r="O40" s="2"/>
    </row>
    <row r="41" spans="1:22" x14ac:dyDescent="0.2">
      <c r="E41" s="77"/>
      <c r="F41" s="78"/>
      <c r="G41" s="78"/>
      <c r="H41" s="78"/>
      <c r="I41" s="78"/>
      <c r="J41" s="78"/>
    </row>
    <row r="43" spans="1:22" s="18" customFormat="1" ht="11.25" x14ac:dyDescent="0.2">
      <c r="P43" s="76">
        <f>DATE(YEAR(B3-15),MONTH(B3-15),1)</f>
        <v>44743</v>
      </c>
      <c r="Q43" s="76"/>
      <c r="R43" s="76"/>
      <c r="S43" s="76"/>
      <c r="T43" s="76"/>
      <c r="U43" s="76"/>
      <c r="V43" s="76"/>
    </row>
    <row r="44" spans="1:22" s="18" customFormat="1" ht="9.75" customHeight="1" x14ac:dyDescent="0.2">
      <c r="P44" s="58" t="str">
        <f>CHOOSE(1+MOD(startday+1-2,7),"Su","M","Tu","W","Th","F","Sa")</f>
        <v>Su</v>
      </c>
      <c r="Q44" s="58" t="str">
        <f>CHOOSE(1+MOD(startday+2-2,7),"Su","M","Tu","W","Th","F","Sa")</f>
        <v>M</v>
      </c>
      <c r="R44" s="58" t="str">
        <f>CHOOSE(1+MOD(startday+3-2,7),"Su","M","Tu","W","Th","F","Sa")</f>
        <v>Tu</v>
      </c>
      <c r="S44" s="58" t="str">
        <f>CHOOSE(1+MOD(startday+4-2,7),"Su","M","Tu","W","Th","F","Sa")</f>
        <v>W</v>
      </c>
      <c r="T44" s="58" t="str">
        <f>CHOOSE(1+MOD(startday+5-2,7),"Su","M","Tu","W","Th","F","Sa")</f>
        <v>Th</v>
      </c>
      <c r="U44" s="58" t="str">
        <f>CHOOSE(1+MOD(startday+6-2,7),"Su","M","Tu","W","Th","F","Sa")</f>
        <v>F</v>
      </c>
      <c r="V44" s="58" t="str">
        <f>CHOOSE(1+MOD(startday+7-2,7),"Su","M","Tu","W","Th","F","Sa")</f>
        <v>Sa</v>
      </c>
    </row>
    <row r="45" spans="1:22" s="18" customFormat="1" ht="9.75" customHeight="1" x14ac:dyDescent="0.2">
      <c r="P45" s="57" t="str">
        <f>IF(WEEKDAY(P43,1)=startday,P43,"")</f>
        <v/>
      </c>
      <c r="Q45" s="57" t="str">
        <f>IF(P45="",IF(WEEKDAY(P43,1)=MOD(startday,7)+1,P43,""),P45+1)</f>
        <v/>
      </c>
      <c r="R45" s="57" t="str">
        <f>IF(Q45="",IF(WEEKDAY(P43,1)=MOD(startday+1,7)+1,P43,""),Q45+1)</f>
        <v/>
      </c>
      <c r="S45" s="57" t="str">
        <f>IF(R45="",IF(WEEKDAY(P43,1)=MOD(startday+2,7)+1,P43,""),R45+1)</f>
        <v/>
      </c>
      <c r="T45" s="57" t="str">
        <f>IF(S45="",IF(WEEKDAY(P43,1)=MOD(startday+3,7)+1,P43,""),S45+1)</f>
        <v/>
      </c>
      <c r="U45" s="57">
        <f>IF(T45="",IF(WEEKDAY(P43,1)=MOD(startday+4,7)+1,P43,""),T45+1)</f>
        <v>44743</v>
      </c>
      <c r="V45" s="57">
        <f>IF(U45="",IF(WEEKDAY(P43,1)=MOD(startday+5,7)+1,P43,""),U45+1)</f>
        <v>44744</v>
      </c>
    </row>
    <row r="46" spans="1:22" s="18" customFormat="1" ht="9.75" customHeight="1" x14ac:dyDescent="0.2">
      <c r="P46" s="57">
        <f>IF(V45="","",IF(MONTH(V45+1)&lt;&gt;MONTH(V45),"",V45+1))</f>
        <v>44745</v>
      </c>
      <c r="Q46" s="57">
        <f>IF(P46="","",IF(MONTH(P46+1)&lt;&gt;MONTH(P46),"",P46+1))</f>
        <v>44746</v>
      </c>
      <c r="R46" s="57">
        <f t="shared" ref="R46:V46" si="0">IF(Q46="","",IF(MONTH(Q46+1)&lt;&gt;MONTH(Q46),"",Q46+1))</f>
        <v>44747</v>
      </c>
      <c r="S46" s="57">
        <f>IF(R46="","",IF(MONTH(R46+1)&lt;&gt;MONTH(R46),"",R46+1))</f>
        <v>44748</v>
      </c>
      <c r="T46" s="57">
        <f t="shared" si="0"/>
        <v>44749</v>
      </c>
      <c r="U46" s="57">
        <f t="shared" si="0"/>
        <v>44750</v>
      </c>
      <c r="V46" s="57">
        <f t="shared" si="0"/>
        <v>44751</v>
      </c>
    </row>
    <row r="47" spans="1:22" s="18" customFormat="1" ht="9.75" customHeight="1" x14ac:dyDescent="0.2">
      <c r="P47" s="57">
        <f t="shared" ref="P47:P50" si="1">IF(V46="","",IF(MONTH(V46+1)&lt;&gt;MONTH(V46),"",V46+1))</f>
        <v>44752</v>
      </c>
      <c r="Q47" s="57">
        <f t="shared" ref="Q47:V50" si="2">IF(P47="","",IF(MONTH(P47+1)&lt;&gt;MONTH(P47),"",P47+1))</f>
        <v>44753</v>
      </c>
      <c r="R47" s="57">
        <f t="shared" si="2"/>
        <v>44754</v>
      </c>
      <c r="S47" s="57">
        <f t="shared" si="2"/>
        <v>44755</v>
      </c>
      <c r="T47" s="57">
        <f t="shared" si="2"/>
        <v>44756</v>
      </c>
      <c r="U47" s="57">
        <f t="shared" si="2"/>
        <v>44757</v>
      </c>
      <c r="V47" s="57">
        <f t="shared" si="2"/>
        <v>44758</v>
      </c>
    </row>
    <row r="48" spans="1:22" s="18" customFormat="1" ht="9.75" customHeight="1" x14ac:dyDescent="0.2">
      <c r="P48" s="57">
        <f t="shared" si="1"/>
        <v>44759</v>
      </c>
      <c r="Q48" s="57">
        <f t="shared" si="2"/>
        <v>44760</v>
      </c>
      <c r="R48" s="57">
        <f t="shared" si="2"/>
        <v>44761</v>
      </c>
      <c r="S48" s="57">
        <f t="shared" si="2"/>
        <v>44762</v>
      </c>
      <c r="T48" s="57">
        <f t="shared" si="2"/>
        <v>44763</v>
      </c>
      <c r="U48" s="57">
        <f t="shared" si="2"/>
        <v>44764</v>
      </c>
      <c r="V48" s="57">
        <f t="shared" si="2"/>
        <v>44765</v>
      </c>
    </row>
    <row r="49" spans="16:22" s="18" customFormat="1" ht="9.75" customHeight="1" x14ac:dyDescent="0.2">
      <c r="P49" s="57">
        <f t="shared" si="1"/>
        <v>44766</v>
      </c>
      <c r="Q49" s="57">
        <f t="shared" si="2"/>
        <v>44767</v>
      </c>
      <c r="R49" s="57">
        <f t="shared" si="2"/>
        <v>44768</v>
      </c>
      <c r="S49" s="57">
        <f t="shared" si="2"/>
        <v>44769</v>
      </c>
      <c r="T49" s="57">
        <f t="shared" si="2"/>
        <v>44770</v>
      </c>
      <c r="U49" s="57">
        <f t="shared" si="2"/>
        <v>44771</v>
      </c>
      <c r="V49" s="57">
        <f t="shared" si="2"/>
        <v>44772</v>
      </c>
    </row>
    <row r="50" spans="16:22" s="18" customFormat="1" ht="9.75" customHeight="1" x14ac:dyDescent="0.2">
      <c r="P50" s="57">
        <f t="shared" si="1"/>
        <v>44773</v>
      </c>
      <c r="Q50" s="57" t="str">
        <f t="shared" si="2"/>
        <v/>
      </c>
      <c r="R50" s="57" t="str">
        <f t="shared" si="2"/>
        <v/>
      </c>
      <c r="S50" s="57" t="str">
        <f t="shared" si="2"/>
        <v/>
      </c>
      <c r="T50" s="57" t="str">
        <f t="shared" si="2"/>
        <v/>
      </c>
      <c r="U50" s="57" t="str">
        <f t="shared" si="2"/>
        <v/>
      </c>
      <c r="V50" s="57" t="str">
        <f t="shared" si="2"/>
        <v/>
      </c>
    </row>
    <row r="51" spans="16:22" s="18" customFormat="1" ht="9.75" customHeight="1" x14ac:dyDescent="0.2"/>
    <row r="52" spans="16:22" s="18" customFormat="1" ht="9.75" customHeight="1" x14ac:dyDescent="0.2"/>
    <row r="53" spans="16:22" s="18" customFormat="1" ht="11.25" x14ac:dyDescent="0.2">
      <c r="P53" s="76">
        <f>DATE(YEAR(B3+35),MONTH(B3+35),1)</f>
        <v>44805</v>
      </c>
      <c r="Q53" s="76"/>
      <c r="R53" s="76"/>
      <c r="S53" s="76"/>
      <c r="T53" s="76"/>
      <c r="U53" s="76"/>
      <c r="V53" s="76"/>
    </row>
    <row r="54" spans="16:22" s="18" customFormat="1" ht="9.75" customHeight="1" x14ac:dyDescent="0.2">
      <c r="P54" s="58" t="str">
        <f>CHOOSE(1+MOD(startday+1-2,7),"Su","M","Tu","W","Th","F","Sa")</f>
        <v>Su</v>
      </c>
      <c r="Q54" s="58" t="str">
        <f>CHOOSE(1+MOD(startday+2-2,7),"Su","M","Tu","W","Th","F","Sa")</f>
        <v>M</v>
      </c>
      <c r="R54" s="58" t="str">
        <f>CHOOSE(1+MOD(startday+3-2,7),"Su","M","Tu","W","Th","F","Sa")</f>
        <v>Tu</v>
      </c>
      <c r="S54" s="58" t="str">
        <f>CHOOSE(1+MOD(startday+4-2,7),"Su","M","Tu","W","Th","F","Sa")</f>
        <v>W</v>
      </c>
      <c r="T54" s="58" t="str">
        <f>CHOOSE(1+MOD(startday+5-2,7),"Su","M","Tu","W","Th","F","Sa")</f>
        <v>Th</v>
      </c>
      <c r="U54" s="58" t="str">
        <f>CHOOSE(1+MOD(startday+6-2,7),"Su","M","Tu","W","Th","F","Sa")</f>
        <v>F</v>
      </c>
      <c r="V54" s="58" t="str">
        <f>CHOOSE(1+MOD(startday+7-2,7),"Su","M","Tu","W","Th","F","Sa")</f>
        <v>Sa</v>
      </c>
    </row>
    <row r="55" spans="16:22" s="18" customFormat="1" ht="9.75" customHeight="1" x14ac:dyDescent="0.2">
      <c r="P55" s="57" t="str">
        <f>IF(WEEKDAY(P53,1)=startday,P53,"")</f>
        <v/>
      </c>
      <c r="Q55" s="57" t="str">
        <f>IF(P55="",IF(WEEKDAY(P53,1)=MOD(startday,7)+1,P53,""),P55+1)</f>
        <v/>
      </c>
      <c r="R55" s="57" t="str">
        <f>IF(Q55="",IF(WEEKDAY(P53,1)=MOD(startday+1,7)+1,P53,""),Q55+1)</f>
        <v/>
      </c>
      <c r="S55" s="57" t="str">
        <f>IF(R55="",IF(WEEKDAY(P53,1)=MOD(startday+2,7)+1,P53,""),R55+1)</f>
        <v/>
      </c>
      <c r="T55" s="57">
        <f>IF(S55="",IF(WEEKDAY(P53,1)=MOD(startday+3,7)+1,P53,""),S55+1)</f>
        <v>44805</v>
      </c>
      <c r="U55" s="57">
        <f>IF(T55="",IF(WEEKDAY(P53,1)=MOD(startday+4,7)+1,P53,""),T55+1)</f>
        <v>44806</v>
      </c>
      <c r="V55" s="57">
        <f>IF(U55="",IF(WEEKDAY(P53,1)=MOD(startday+5,7)+1,P53,""),U55+1)</f>
        <v>44807</v>
      </c>
    </row>
    <row r="56" spans="16:22" s="18" customFormat="1" ht="9.75" customHeight="1" x14ac:dyDescent="0.2">
      <c r="P56" s="57">
        <f>IF(V55="","",IF(MONTH(V55+1)&lt;&gt;MONTH(V55),"",V55+1))</f>
        <v>44808</v>
      </c>
      <c r="Q56" s="57">
        <f>IF(P56="","",IF(MONTH(P56+1)&lt;&gt;MONTH(P56),"",P56+1))</f>
        <v>44809</v>
      </c>
      <c r="R56" s="57">
        <f t="shared" ref="R56:S60" si="3">IF(Q56="","",IF(MONTH(Q56+1)&lt;&gt;MONTH(Q56),"",Q56+1))</f>
        <v>44810</v>
      </c>
      <c r="S56" s="57">
        <f>IF(R56="","",IF(MONTH(R56+1)&lt;&gt;MONTH(R56),"",R56+1))</f>
        <v>44811</v>
      </c>
      <c r="T56" s="57">
        <f t="shared" ref="T56:V60" si="4">IF(S56="","",IF(MONTH(S56+1)&lt;&gt;MONTH(S56),"",S56+1))</f>
        <v>44812</v>
      </c>
      <c r="U56" s="57">
        <f t="shared" si="4"/>
        <v>44813</v>
      </c>
      <c r="V56" s="57">
        <f t="shared" si="4"/>
        <v>44814</v>
      </c>
    </row>
    <row r="57" spans="16:22" s="18" customFormat="1" ht="9.75" customHeight="1" x14ac:dyDescent="0.2">
      <c r="P57" s="57">
        <f t="shared" ref="P57:P60" si="5">IF(V56="","",IF(MONTH(V56+1)&lt;&gt;MONTH(V56),"",V56+1))</f>
        <v>44815</v>
      </c>
      <c r="Q57" s="57">
        <f t="shared" ref="Q57:Q60" si="6">IF(P57="","",IF(MONTH(P57+1)&lt;&gt;MONTH(P57),"",P57+1))</f>
        <v>44816</v>
      </c>
      <c r="R57" s="57">
        <f t="shared" si="3"/>
        <v>44817</v>
      </c>
      <c r="S57" s="57">
        <f t="shared" si="3"/>
        <v>44818</v>
      </c>
      <c r="T57" s="57">
        <f t="shared" si="4"/>
        <v>44819</v>
      </c>
      <c r="U57" s="57">
        <f t="shared" si="4"/>
        <v>44820</v>
      </c>
      <c r="V57" s="57">
        <f t="shared" si="4"/>
        <v>44821</v>
      </c>
    </row>
    <row r="58" spans="16:22" s="18" customFormat="1" ht="9.75" customHeight="1" x14ac:dyDescent="0.2">
      <c r="P58" s="57">
        <f t="shared" si="5"/>
        <v>44822</v>
      </c>
      <c r="Q58" s="57">
        <f t="shared" si="6"/>
        <v>44823</v>
      </c>
      <c r="R58" s="57">
        <f t="shared" si="3"/>
        <v>44824</v>
      </c>
      <c r="S58" s="57">
        <f t="shared" si="3"/>
        <v>44825</v>
      </c>
      <c r="T58" s="57">
        <f t="shared" si="4"/>
        <v>44826</v>
      </c>
      <c r="U58" s="57">
        <f t="shared" si="4"/>
        <v>44827</v>
      </c>
      <c r="V58" s="57">
        <f t="shared" si="4"/>
        <v>44828</v>
      </c>
    </row>
    <row r="59" spans="16:22" s="18" customFormat="1" ht="9.75" customHeight="1" x14ac:dyDescent="0.2">
      <c r="P59" s="57">
        <f t="shared" si="5"/>
        <v>44829</v>
      </c>
      <c r="Q59" s="57">
        <f t="shared" si="6"/>
        <v>44830</v>
      </c>
      <c r="R59" s="57">
        <f t="shared" si="3"/>
        <v>44831</v>
      </c>
      <c r="S59" s="57">
        <f t="shared" si="3"/>
        <v>44832</v>
      </c>
      <c r="T59" s="57">
        <f t="shared" si="4"/>
        <v>44833</v>
      </c>
      <c r="U59" s="57">
        <f t="shared" si="4"/>
        <v>44834</v>
      </c>
      <c r="V59" s="57" t="str">
        <f t="shared" si="4"/>
        <v/>
      </c>
    </row>
    <row r="60" spans="16:22" s="18" customFormat="1" ht="9.75" customHeight="1" x14ac:dyDescent="0.2">
      <c r="P60" s="57" t="str">
        <f t="shared" si="5"/>
        <v/>
      </c>
      <c r="Q60" s="57" t="str">
        <f t="shared" si="6"/>
        <v/>
      </c>
      <c r="R60" s="57" t="str">
        <f t="shared" si="3"/>
        <v/>
      </c>
      <c r="S60" s="57" t="str">
        <f t="shared" si="3"/>
        <v/>
      </c>
      <c r="T60" s="57" t="str">
        <f t="shared" si="4"/>
        <v/>
      </c>
      <c r="U60" s="57" t="str">
        <f t="shared" si="4"/>
        <v/>
      </c>
      <c r="V60" s="57" t="str">
        <f t="shared" si="4"/>
        <v/>
      </c>
    </row>
  </sheetData>
  <mergeCells count="198">
    <mergeCell ref="E41:J41"/>
    <mergeCell ref="P43:V43"/>
    <mergeCell ref="P53:V53"/>
    <mergeCell ref="A39:B39"/>
    <mergeCell ref="C39:D39"/>
    <mergeCell ref="K39:N39"/>
    <mergeCell ref="A40:B40"/>
    <mergeCell ref="C40:D40"/>
    <mergeCell ref="K40:N40"/>
    <mergeCell ref="M34:N34"/>
    <mergeCell ref="A36:B36"/>
    <mergeCell ref="C36:D36"/>
    <mergeCell ref="A37:B37"/>
    <mergeCell ref="C37:D37"/>
    <mergeCell ref="A38:B38"/>
    <mergeCell ref="C38:D38"/>
    <mergeCell ref="A34:B34"/>
    <mergeCell ref="C34:D34"/>
    <mergeCell ref="E34:F34"/>
    <mergeCell ref="G34:H34"/>
    <mergeCell ref="I34:J34"/>
    <mergeCell ref="K34:L34"/>
    <mergeCell ref="M32:N32"/>
    <mergeCell ref="A33:B33"/>
    <mergeCell ref="C33:D33"/>
    <mergeCell ref="E33:F33"/>
    <mergeCell ref="G33:H33"/>
    <mergeCell ref="I33:J33"/>
    <mergeCell ref="K33:L33"/>
    <mergeCell ref="M33:N33"/>
    <mergeCell ref="A32:B32"/>
    <mergeCell ref="C32:D32"/>
    <mergeCell ref="E32:F32"/>
    <mergeCell ref="G32:H32"/>
    <mergeCell ref="I32:J32"/>
    <mergeCell ref="K32:L32"/>
    <mergeCell ref="M30:N30"/>
    <mergeCell ref="A31:B31"/>
    <mergeCell ref="C31:D31"/>
    <mergeCell ref="E31:F31"/>
    <mergeCell ref="G31:H31"/>
    <mergeCell ref="I31:J31"/>
    <mergeCell ref="K31:L31"/>
    <mergeCell ref="M31:N31"/>
    <mergeCell ref="A30:B30"/>
    <mergeCell ref="C30:D30"/>
    <mergeCell ref="E30:F30"/>
    <mergeCell ref="G30:H30"/>
    <mergeCell ref="I30:J30"/>
    <mergeCell ref="K30:L30"/>
    <mergeCell ref="M27:N27"/>
    <mergeCell ref="A28:B28"/>
    <mergeCell ref="C28:D28"/>
    <mergeCell ref="E28:F28"/>
    <mergeCell ref="G28:H28"/>
    <mergeCell ref="I28:J28"/>
    <mergeCell ref="K28:L28"/>
    <mergeCell ref="M28:N28"/>
    <mergeCell ref="A27:B27"/>
    <mergeCell ref="C27:D27"/>
    <mergeCell ref="E27:F27"/>
    <mergeCell ref="G27:H27"/>
    <mergeCell ref="I27:J27"/>
    <mergeCell ref="K27:L27"/>
    <mergeCell ref="M25:N25"/>
    <mergeCell ref="A26:B26"/>
    <mergeCell ref="C26:D26"/>
    <mergeCell ref="E26:F26"/>
    <mergeCell ref="G26:H26"/>
    <mergeCell ref="I26:J26"/>
    <mergeCell ref="K26:L26"/>
    <mergeCell ref="M26:N26"/>
    <mergeCell ref="A25:B25"/>
    <mergeCell ref="C25:D25"/>
    <mergeCell ref="E25:F25"/>
    <mergeCell ref="G25:H25"/>
    <mergeCell ref="I25:J25"/>
    <mergeCell ref="K25:L25"/>
    <mergeCell ref="M22:N22"/>
    <mergeCell ref="A24:B24"/>
    <mergeCell ref="C24:D24"/>
    <mergeCell ref="E24:F24"/>
    <mergeCell ref="G24:H24"/>
    <mergeCell ref="I24:J24"/>
    <mergeCell ref="K24:L24"/>
    <mergeCell ref="M24:N24"/>
    <mergeCell ref="A22:B22"/>
    <mergeCell ref="C22:D22"/>
    <mergeCell ref="E22:F22"/>
    <mergeCell ref="G22:H22"/>
    <mergeCell ref="I22:J22"/>
    <mergeCell ref="K22:L22"/>
    <mergeCell ref="M20:N20"/>
    <mergeCell ref="A21:B21"/>
    <mergeCell ref="C21:D21"/>
    <mergeCell ref="E21:F21"/>
    <mergeCell ref="G21:H21"/>
    <mergeCell ref="I21:J21"/>
    <mergeCell ref="K21:L21"/>
    <mergeCell ref="M21:N21"/>
    <mergeCell ref="A20:B20"/>
    <mergeCell ref="C20:D20"/>
    <mergeCell ref="E20:F20"/>
    <mergeCell ref="G20:H20"/>
    <mergeCell ref="I20:J20"/>
    <mergeCell ref="K20:L20"/>
    <mergeCell ref="M18:N18"/>
    <mergeCell ref="A19:B19"/>
    <mergeCell ref="C19:D19"/>
    <mergeCell ref="E19:F19"/>
    <mergeCell ref="G19:H19"/>
    <mergeCell ref="I19:J19"/>
    <mergeCell ref="K19:L19"/>
    <mergeCell ref="M19:N19"/>
    <mergeCell ref="A18:B18"/>
    <mergeCell ref="C18:D18"/>
    <mergeCell ref="E18:F18"/>
    <mergeCell ref="G18:H18"/>
    <mergeCell ref="I18:J18"/>
    <mergeCell ref="K18:L18"/>
    <mergeCell ref="M15:N15"/>
    <mergeCell ref="A16:B16"/>
    <mergeCell ref="C16:D16"/>
    <mergeCell ref="E16:F16"/>
    <mergeCell ref="G16:H16"/>
    <mergeCell ref="I16:J16"/>
    <mergeCell ref="K16:L16"/>
    <mergeCell ref="M16:N16"/>
    <mergeCell ref="A15:B15"/>
    <mergeCell ref="C15:D15"/>
    <mergeCell ref="E15:F15"/>
    <mergeCell ref="G15:H15"/>
    <mergeCell ref="I15:J15"/>
    <mergeCell ref="K15:L15"/>
    <mergeCell ref="M13:N13"/>
    <mergeCell ref="A14:B14"/>
    <mergeCell ref="C14:D14"/>
    <mergeCell ref="E14:F14"/>
    <mergeCell ref="G14:H14"/>
    <mergeCell ref="I14:J14"/>
    <mergeCell ref="K14:L14"/>
    <mergeCell ref="M14:N14"/>
    <mergeCell ref="A13:B13"/>
    <mergeCell ref="C13:D13"/>
    <mergeCell ref="E13:F13"/>
    <mergeCell ref="G13:H13"/>
    <mergeCell ref="I13:J13"/>
    <mergeCell ref="K13:L13"/>
    <mergeCell ref="M10:N10"/>
    <mergeCell ref="A12:B12"/>
    <mergeCell ref="C12:D12"/>
    <mergeCell ref="E12:F12"/>
    <mergeCell ref="G12:H12"/>
    <mergeCell ref="I12:J12"/>
    <mergeCell ref="K12:L12"/>
    <mergeCell ref="M12:N12"/>
    <mergeCell ref="A10:B10"/>
    <mergeCell ref="C10:D10"/>
    <mergeCell ref="E10:F10"/>
    <mergeCell ref="G10:H10"/>
    <mergeCell ref="I10:J10"/>
    <mergeCell ref="K10:L10"/>
    <mergeCell ref="M8:N8"/>
    <mergeCell ref="A9:B9"/>
    <mergeCell ref="C9:D9"/>
    <mergeCell ref="E9:F9"/>
    <mergeCell ref="G9:H9"/>
    <mergeCell ref="I9:J9"/>
    <mergeCell ref="K9:L9"/>
    <mergeCell ref="M9:N9"/>
    <mergeCell ref="A8:B8"/>
    <mergeCell ref="C8:D8"/>
    <mergeCell ref="E8:F8"/>
    <mergeCell ref="G8:H8"/>
    <mergeCell ref="I8:J8"/>
    <mergeCell ref="K8:L8"/>
    <mergeCell ref="A7:B7"/>
    <mergeCell ref="C7:D7"/>
    <mergeCell ref="E7:F7"/>
    <mergeCell ref="G7:H7"/>
    <mergeCell ref="I7:J7"/>
    <mergeCell ref="K7:L7"/>
    <mergeCell ref="M7:N7"/>
    <mergeCell ref="A6:B6"/>
    <mergeCell ref="C6:D6"/>
    <mergeCell ref="E6:F6"/>
    <mergeCell ref="G6:H6"/>
    <mergeCell ref="I6:J6"/>
    <mergeCell ref="K6:L6"/>
    <mergeCell ref="A2:N2"/>
    <mergeCell ref="A4:B4"/>
    <mergeCell ref="C4:D4"/>
    <mergeCell ref="E4:F4"/>
    <mergeCell ref="G4:H4"/>
    <mergeCell ref="I4:J4"/>
    <mergeCell ref="K4:L4"/>
    <mergeCell ref="M4:N4"/>
    <mergeCell ref="M6:N6"/>
  </mergeCells>
  <printOptions horizontalCentered="1"/>
  <pageMargins left="0.35" right="0.35" top="0.25" bottom="0.25" header="0.25" footer="0.25"/>
  <pageSetup scale="99" orientation="landscape" horizontalDpi="1200" verticalDpi="1200" r:id="rId1"/>
  <headerFooter alignWithMargins="0"/>
  <ignoredErrors>
    <ignoredError sqref="C5:N38 C39:D40" formula="1"/>
  </ignoredErrors>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50"/>
  <sheetViews>
    <sheetView showGridLines="0" workbookViewId="0">
      <selection activeCell="I1" sqref="I1"/>
    </sheetView>
  </sheetViews>
  <sheetFormatPr defaultColWidth="9.140625" defaultRowHeight="12.75" x14ac:dyDescent="0.2"/>
  <cols>
    <col min="1" max="1" width="21.5703125" style="35" customWidth="1"/>
    <col min="2" max="5" width="8.42578125" style="35" customWidth="1"/>
    <col min="6" max="6" width="9.7109375" style="35" customWidth="1"/>
    <col min="7" max="9" width="11" style="39" customWidth="1"/>
    <col min="10" max="16384" width="9.140625" style="35"/>
  </cols>
  <sheetData>
    <row r="1" spans="1:9" ht="20.25" x14ac:dyDescent="0.2">
      <c r="A1" s="1" t="s">
        <v>9</v>
      </c>
      <c r="B1" s="33"/>
      <c r="C1" s="33"/>
      <c r="D1" s="33"/>
      <c r="E1" s="33"/>
      <c r="F1" s="33"/>
      <c r="G1" s="34"/>
      <c r="H1" s="34"/>
      <c r="I1" s="59"/>
    </row>
    <row r="2" spans="1:9" x14ac:dyDescent="0.2">
      <c r="A2" s="36"/>
      <c r="B2" s="36"/>
      <c r="C2" s="36"/>
      <c r="D2" s="36"/>
      <c r="E2" s="36"/>
      <c r="F2" s="36"/>
      <c r="G2" s="37"/>
      <c r="H2" s="37"/>
      <c r="I2" s="37"/>
    </row>
    <row r="3" spans="1:9" ht="12.75" customHeight="1" x14ac:dyDescent="0.2">
      <c r="A3" s="85" t="s">
        <v>66</v>
      </c>
      <c r="B3" s="85"/>
      <c r="C3" s="85"/>
      <c r="D3" s="85"/>
      <c r="E3" s="85"/>
      <c r="F3" s="85"/>
      <c r="G3" s="85"/>
      <c r="H3" s="85"/>
      <c r="I3" s="38"/>
    </row>
    <row r="4" spans="1:9" x14ac:dyDescent="0.2">
      <c r="A4" s="85"/>
      <c r="B4" s="85"/>
      <c r="C4" s="85"/>
      <c r="D4" s="85"/>
      <c r="E4" s="85"/>
      <c r="F4" s="85"/>
      <c r="G4" s="85"/>
      <c r="H4" s="85"/>
      <c r="I4" s="38"/>
    </row>
    <row r="5" spans="1:9" x14ac:dyDescent="0.2">
      <c r="A5" s="85"/>
      <c r="B5" s="85"/>
      <c r="C5" s="85"/>
      <c r="D5" s="85"/>
      <c r="E5" s="85"/>
      <c r="F5" s="85"/>
      <c r="G5" s="85"/>
      <c r="H5" s="85"/>
      <c r="I5" s="38"/>
    </row>
    <row r="6" spans="1:9" x14ac:dyDescent="0.2">
      <c r="A6" s="85"/>
      <c r="B6" s="85"/>
      <c r="C6" s="85"/>
      <c r="D6" s="85"/>
      <c r="E6" s="85"/>
      <c r="F6" s="85"/>
      <c r="G6" s="85"/>
      <c r="H6" s="85"/>
      <c r="I6" s="38"/>
    </row>
    <row r="7" spans="1:9" x14ac:dyDescent="0.2">
      <c r="A7" s="38"/>
      <c r="B7" s="38"/>
      <c r="C7" s="38"/>
      <c r="D7" s="38"/>
      <c r="E7" s="38"/>
      <c r="F7" s="38"/>
      <c r="G7" s="38"/>
      <c r="H7" s="38"/>
      <c r="I7" s="38"/>
    </row>
    <row r="9" spans="1:9" ht="15" x14ac:dyDescent="0.25">
      <c r="A9" s="40" t="s">
        <v>10</v>
      </c>
      <c r="B9" s="41"/>
      <c r="C9" s="41"/>
      <c r="D9" s="41"/>
      <c r="E9" s="42"/>
      <c r="F9" s="42"/>
      <c r="G9" s="43"/>
      <c r="H9" s="43"/>
      <c r="I9" s="43"/>
    </row>
    <row r="10" spans="1:9" x14ac:dyDescent="0.2">
      <c r="A10" s="44" t="s">
        <v>11</v>
      </c>
      <c r="B10" s="45" t="s">
        <v>58</v>
      </c>
      <c r="C10" s="45" t="s">
        <v>12</v>
      </c>
      <c r="D10" s="45" t="s">
        <v>13</v>
      </c>
      <c r="E10" s="45" t="s">
        <v>14</v>
      </c>
      <c r="F10" s="45" t="s">
        <v>15</v>
      </c>
      <c r="G10" s="51" t="s">
        <v>62</v>
      </c>
      <c r="H10" s="51" t="s">
        <v>59</v>
      </c>
      <c r="I10" s="51" t="s">
        <v>61</v>
      </c>
    </row>
    <row r="11" spans="1:9" x14ac:dyDescent="0.2">
      <c r="A11" s="35" t="s">
        <v>16</v>
      </c>
      <c r="B11" s="46">
        <f>'1'!$D$3</f>
        <v>2021</v>
      </c>
      <c r="C11" s="46">
        <v>1</v>
      </c>
      <c r="D11" s="46"/>
      <c r="E11" s="46">
        <v>3</v>
      </c>
      <c r="F11" s="46">
        <v>2</v>
      </c>
      <c r="G11" s="47">
        <f t="shared" ref="G11:G29" si="0">IF(OR(OR(C11="",E11=""),F11=""),"",(DATE(B11,C11,1)+(E11-1)*7)+F11-WEEKDAY(DATE(B11,C11,1))+IF(F11&lt;WEEKDAY(DATE(B11,C11,1)),7,0))</f>
        <v>44214</v>
      </c>
      <c r="H11" s="47" t="str">
        <f>IF(COUNTIF(G$10:G10,$G11)=1,$G11," - ")</f>
        <v xml:space="preserve"> - </v>
      </c>
      <c r="I11" s="47" t="str">
        <f>IF(COUNTIF(H$10:H10,$G11)=1,$G11," - ")</f>
        <v xml:space="preserve"> - </v>
      </c>
    </row>
    <row r="12" spans="1:9" x14ac:dyDescent="0.2">
      <c r="A12" s="35" t="s">
        <v>16</v>
      </c>
      <c r="B12" s="46">
        <f>B11+1</f>
        <v>2022</v>
      </c>
      <c r="C12" s="46">
        <v>1</v>
      </c>
      <c r="D12" s="46"/>
      <c r="E12" s="46">
        <v>3</v>
      </c>
      <c r="F12" s="46">
        <v>2</v>
      </c>
      <c r="G12" s="47">
        <f t="shared" si="0"/>
        <v>44578</v>
      </c>
      <c r="H12" s="47" t="str">
        <f>IF(COUNTIF(G$10:G11,$G12)=1,$G12," - ")</f>
        <v xml:space="preserve"> - </v>
      </c>
      <c r="I12" s="47" t="str">
        <f>IF(COUNTIF(H$10:H11,$G12)=1,$G12," - ")</f>
        <v xml:space="preserve"> - </v>
      </c>
    </row>
    <row r="13" spans="1:9" x14ac:dyDescent="0.2">
      <c r="A13" s="35" t="s">
        <v>17</v>
      </c>
      <c r="B13" s="46">
        <f>'1'!$D$3</f>
        <v>2021</v>
      </c>
      <c r="C13" s="46">
        <v>2</v>
      </c>
      <c r="E13" s="46">
        <v>3</v>
      </c>
      <c r="F13" s="46">
        <v>2</v>
      </c>
      <c r="G13" s="47">
        <f t="shared" si="0"/>
        <v>44242</v>
      </c>
      <c r="H13" s="47" t="str">
        <f>IF(COUNTIF(G$10:G12,$G13)=1,$G13," - ")</f>
        <v xml:space="preserve"> - </v>
      </c>
      <c r="I13" s="47" t="str">
        <f>IF(COUNTIF(H$10:H12,$G13)=1,$G13," - ")</f>
        <v xml:space="preserve"> - </v>
      </c>
    </row>
    <row r="14" spans="1:9" x14ac:dyDescent="0.2">
      <c r="A14" s="35" t="s">
        <v>17</v>
      </c>
      <c r="B14" s="46">
        <f>B13+1</f>
        <v>2022</v>
      </c>
      <c r="C14" s="46">
        <v>2</v>
      </c>
      <c r="E14" s="46">
        <v>3</v>
      </c>
      <c r="F14" s="46">
        <v>2</v>
      </c>
      <c r="G14" s="47">
        <f>IF(OR(OR(C14="",E14=""),F14=""),"",(DATE(B14,C14,1)+(E14-1)*7)+F14-WEEKDAY(DATE(B14,C14,1))+IF(F14&lt;WEEKDAY(DATE(B14,C14,1)),7,0))</f>
        <v>44613</v>
      </c>
      <c r="H14" s="47" t="str">
        <f>IF(COUNTIF(G$10:G13,$G14)=1,$G14," - ")</f>
        <v xml:space="preserve"> - </v>
      </c>
      <c r="I14" s="47" t="str">
        <f>IF(COUNTIF(H$10:H13,$G14)=1,$G14," - ")</f>
        <v xml:space="preserve"> - </v>
      </c>
    </row>
    <row r="15" spans="1:9" x14ac:dyDescent="0.2">
      <c r="A15" s="35" t="s">
        <v>18</v>
      </c>
      <c r="B15" s="46">
        <f>'1'!$D$3</f>
        <v>2021</v>
      </c>
      <c r="C15" s="46">
        <v>5</v>
      </c>
      <c r="E15" s="46">
        <v>2</v>
      </c>
      <c r="F15" s="46">
        <v>1</v>
      </c>
      <c r="G15" s="47">
        <f t="shared" si="0"/>
        <v>44325</v>
      </c>
      <c r="H15" s="47" t="str">
        <f>IF(COUNTIF(G$10:G14,$G15)=1,$G15," - ")</f>
        <v xml:space="preserve"> - </v>
      </c>
      <c r="I15" s="47" t="str">
        <f>IF(COUNTIF(H$10:H14,$G15)=1,$G15," - ")</f>
        <v xml:space="preserve"> - </v>
      </c>
    </row>
    <row r="16" spans="1:9" x14ac:dyDescent="0.2">
      <c r="A16" s="35" t="s">
        <v>18</v>
      </c>
      <c r="B16" s="46">
        <f>B15+1</f>
        <v>2022</v>
      </c>
      <c r="C16" s="46">
        <v>5</v>
      </c>
      <c r="E16" s="46">
        <v>2</v>
      </c>
      <c r="F16" s="46">
        <v>1</v>
      </c>
      <c r="G16" s="47">
        <f t="shared" ref="G16" si="1">IF(OR(OR(C16="",E16=""),F16=""),"",(DATE(B16,C16,1)+(E16-1)*7)+F16-WEEKDAY(DATE(B16,C16,1))+IF(F16&lt;WEEKDAY(DATE(B16,C16,1)),7,0))</f>
        <v>44689</v>
      </c>
      <c r="H16" s="47" t="str">
        <f>IF(COUNTIF(G$10:G15,$G16)=1,$G16," - ")</f>
        <v xml:space="preserve"> - </v>
      </c>
      <c r="I16" s="47" t="str">
        <f>IF(COUNTIF(H$10:H15,$G16)=1,$G16," - ")</f>
        <v xml:space="preserve"> - </v>
      </c>
    </row>
    <row r="17" spans="1:10" x14ac:dyDescent="0.2">
      <c r="A17" s="35" t="s">
        <v>19</v>
      </c>
      <c r="B17" s="46">
        <f>'1'!$D$3</f>
        <v>2021</v>
      </c>
      <c r="C17" s="46">
        <v>5</v>
      </c>
      <c r="E17" s="46">
        <v>3</v>
      </c>
      <c r="F17" s="46">
        <v>7</v>
      </c>
      <c r="G17" s="47">
        <f t="shared" si="0"/>
        <v>44331</v>
      </c>
      <c r="H17" s="47" t="str">
        <f>IF(COUNTIF(G$10:G16,$G17)=1,$G17," - ")</f>
        <v xml:space="preserve"> - </v>
      </c>
      <c r="I17" s="47" t="str">
        <f>IF(COUNTIF(H$10:H16,$G17)=1,$G17," - ")</f>
        <v xml:space="preserve"> - </v>
      </c>
    </row>
    <row r="18" spans="1:10" x14ac:dyDescent="0.2">
      <c r="A18" s="35" t="s">
        <v>19</v>
      </c>
      <c r="B18" s="46">
        <f>B17+1</f>
        <v>2022</v>
      </c>
      <c r="C18" s="46">
        <v>5</v>
      </c>
      <c r="E18" s="46">
        <v>3</v>
      </c>
      <c r="F18" s="46">
        <v>7</v>
      </c>
      <c r="G18" s="47">
        <f t="shared" ref="G18" si="2">IF(OR(OR(C18="",E18=""),F18=""),"",(DATE(B18,C18,1)+(E18-1)*7)+F18-WEEKDAY(DATE(B18,C18,1))+IF(F18&lt;WEEKDAY(DATE(B18,C18,1)),7,0))</f>
        <v>44702</v>
      </c>
      <c r="H18" s="47" t="str">
        <f>IF(COUNTIF(G$10:G17,$G18)=1,$G18," - ")</f>
        <v xml:space="preserve"> - </v>
      </c>
      <c r="I18" s="47" t="str">
        <f>IF(COUNTIF(H$10:H17,$G18)=1,$G18," - ")</f>
        <v xml:space="preserve"> - </v>
      </c>
    </row>
    <row r="19" spans="1:10" x14ac:dyDescent="0.2">
      <c r="A19" s="35" t="s">
        <v>20</v>
      </c>
      <c r="B19" s="46">
        <f>'1'!$D$3</f>
        <v>2021</v>
      </c>
      <c r="C19" s="46">
        <v>6</v>
      </c>
      <c r="E19" s="46">
        <v>3</v>
      </c>
      <c r="F19" s="46">
        <v>1</v>
      </c>
      <c r="G19" s="47">
        <f t="shared" si="0"/>
        <v>44367</v>
      </c>
      <c r="H19" s="47" t="str">
        <f>IF(COUNTIF(G$10:G18,$G19)=1,$G19," - ")</f>
        <v xml:space="preserve"> - </v>
      </c>
      <c r="I19" s="47" t="str">
        <f>IF(COUNTIF(H$10:H18,$G19)=1,$G19," - ")</f>
        <v xml:space="preserve"> - </v>
      </c>
    </row>
    <row r="20" spans="1:10" x14ac:dyDescent="0.2">
      <c r="A20" s="35" t="s">
        <v>20</v>
      </c>
      <c r="B20" s="46">
        <f>B19+1</f>
        <v>2022</v>
      </c>
      <c r="C20" s="46">
        <v>6</v>
      </c>
      <c r="E20" s="46">
        <v>3</v>
      </c>
      <c r="F20" s="46">
        <v>1</v>
      </c>
      <c r="G20" s="47">
        <f t="shared" ref="G20" si="3">IF(OR(OR(C20="",E20=""),F20=""),"",(DATE(B20,C20,1)+(E20-1)*7)+F20-WEEKDAY(DATE(B20,C20,1))+IF(F20&lt;WEEKDAY(DATE(B20,C20,1)),7,0))</f>
        <v>44731</v>
      </c>
      <c r="H20" s="47" t="str">
        <f>IF(COUNTIF(G$10:G19,$G20)=1,$G20," - ")</f>
        <v xml:space="preserve"> - </v>
      </c>
      <c r="I20" s="47" t="str">
        <f>IF(COUNTIF(H$10:H19,$G20)=1,$G20," - ")</f>
        <v xml:space="preserve"> - </v>
      </c>
    </row>
    <row r="21" spans="1:10" x14ac:dyDescent="0.2">
      <c r="A21" s="35" t="s">
        <v>21</v>
      </c>
      <c r="B21" s="46">
        <f>'1'!$D$3</f>
        <v>2021</v>
      </c>
      <c r="C21" s="46">
        <v>6</v>
      </c>
      <c r="E21" s="46">
        <v>0</v>
      </c>
      <c r="F21" s="46">
        <v>2</v>
      </c>
      <c r="G21" s="47">
        <f t="shared" si="0"/>
        <v>44347</v>
      </c>
      <c r="H21" s="47" t="str">
        <f>IF(COUNTIF(G$10:G20,$G21)=1,$G21," - ")</f>
        <v xml:space="preserve"> - </v>
      </c>
      <c r="I21" s="47" t="str">
        <f>IF(COUNTIF(H$10:H20,$G21)=1,$G21," - ")</f>
        <v xml:space="preserve"> - </v>
      </c>
    </row>
    <row r="22" spans="1:10" x14ac:dyDescent="0.2">
      <c r="A22" s="35" t="s">
        <v>21</v>
      </c>
      <c r="B22" s="46">
        <f>B21+1</f>
        <v>2022</v>
      </c>
      <c r="C22" s="46">
        <v>6</v>
      </c>
      <c r="E22" s="46">
        <v>0</v>
      </c>
      <c r="F22" s="46">
        <v>2</v>
      </c>
      <c r="G22" s="47">
        <f t="shared" ref="G22" si="4">IF(OR(OR(C22="",E22=""),F22=""),"",(DATE(B22,C22,1)+(E22-1)*7)+F22-WEEKDAY(DATE(B22,C22,1))+IF(F22&lt;WEEKDAY(DATE(B22,C22,1)),7,0))</f>
        <v>44711</v>
      </c>
      <c r="H22" s="47" t="str">
        <f>IF(COUNTIF(G$10:G21,$G22)=1,$G22," - ")</f>
        <v xml:space="preserve"> - </v>
      </c>
      <c r="I22" s="47" t="str">
        <f>IF(COUNTIF(H$10:H21,$G22)=1,$G22," - ")</f>
        <v xml:space="preserve"> - </v>
      </c>
    </row>
    <row r="23" spans="1:10" x14ac:dyDescent="0.2">
      <c r="A23" s="35" t="s">
        <v>22</v>
      </c>
      <c r="B23" s="46">
        <f>'1'!$D$3</f>
        <v>2021</v>
      </c>
      <c r="C23" s="46">
        <v>7</v>
      </c>
      <c r="D23" s="46"/>
      <c r="E23" s="46">
        <v>4</v>
      </c>
      <c r="F23" s="46">
        <v>1</v>
      </c>
      <c r="G23" s="47">
        <f t="shared" si="0"/>
        <v>44402</v>
      </c>
      <c r="H23" s="47" t="str">
        <f>IF(COUNTIF(G$10:G22,$G23)=1,$G23," - ")</f>
        <v xml:space="preserve"> - </v>
      </c>
      <c r="I23" s="47" t="str">
        <f>IF(COUNTIF(H$10:H22,$G23)=1,$G23," - ")</f>
        <v xml:space="preserve"> - </v>
      </c>
    </row>
    <row r="24" spans="1:10" x14ac:dyDescent="0.2">
      <c r="A24" s="35" t="s">
        <v>22</v>
      </c>
      <c r="B24" s="46">
        <f>B23+1</f>
        <v>2022</v>
      </c>
      <c r="C24" s="46">
        <v>7</v>
      </c>
      <c r="D24" s="46"/>
      <c r="E24" s="46">
        <v>4</v>
      </c>
      <c r="F24" s="46">
        <v>1</v>
      </c>
      <c r="G24" s="47">
        <f t="shared" ref="G24" si="5">IF(OR(OR(C24="",E24=""),F24=""),"",(DATE(B24,C24,1)+(E24-1)*7)+F24-WEEKDAY(DATE(B24,C24,1))+IF(F24&lt;WEEKDAY(DATE(B24,C24,1)),7,0))</f>
        <v>44766</v>
      </c>
      <c r="H24" s="47" t="str">
        <f>IF(COUNTIF(G$10:G23,$G24)=1,$G24," - ")</f>
        <v xml:space="preserve"> - </v>
      </c>
      <c r="I24" s="47" t="str">
        <f>IF(COUNTIF(H$10:H23,$G24)=1,$G24," - ")</f>
        <v xml:space="preserve"> - </v>
      </c>
    </row>
    <row r="25" spans="1:10" x14ac:dyDescent="0.2">
      <c r="A25" s="35" t="s">
        <v>23</v>
      </c>
      <c r="B25" s="46">
        <f>'1'!$D$3</f>
        <v>2021</v>
      </c>
      <c r="C25" s="46">
        <v>9</v>
      </c>
      <c r="E25" s="46">
        <v>1</v>
      </c>
      <c r="F25" s="46">
        <v>2</v>
      </c>
      <c r="G25" s="47">
        <f t="shared" si="0"/>
        <v>44445</v>
      </c>
      <c r="H25" s="47" t="str">
        <f>IF(COUNTIF(G$10:G24,$G25)=1,$G25," - ")</f>
        <v xml:space="preserve"> - </v>
      </c>
      <c r="I25" s="47" t="str">
        <f>IF(COUNTIF(H$10:H24,$G25)=1,$G25," - ")</f>
        <v xml:space="preserve"> - </v>
      </c>
    </row>
    <row r="26" spans="1:10" x14ac:dyDescent="0.2">
      <c r="A26" s="35" t="s">
        <v>23</v>
      </c>
      <c r="B26" s="46">
        <f>B25+1</f>
        <v>2022</v>
      </c>
      <c r="C26" s="46">
        <v>9</v>
      </c>
      <c r="E26" s="46">
        <v>1</v>
      </c>
      <c r="F26" s="46">
        <v>2</v>
      </c>
      <c r="G26" s="47">
        <f t="shared" ref="G26" si="6">IF(OR(OR(C26="",E26=""),F26=""),"",(DATE(B26,C26,1)+(E26-1)*7)+F26-WEEKDAY(DATE(B26,C26,1))+IF(F26&lt;WEEKDAY(DATE(B26,C26,1)),7,0))</f>
        <v>44809</v>
      </c>
      <c r="H26" s="47" t="str">
        <f>IF(COUNTIF(G$10:G25,$G26)=1,$G26," - ")</f>
        <v xml:space="preserve"> - </v>
      </c>
      <c r="I26" s="47" t="str">
        <f>IF(COUNTIF(H$10:H25,$G26)=1,$G26," - ")</f>
        <v xml:space="preserve"> - </v>
      </c>
    </row>
    <row r="27" spans="1:10" x14ac:dyDescent="0.2">
      <c r="A27" s="35" t="s">
        <v>24</v>
      </c>
      <c r="B27" s="46">
        <f>'1'!$D$3</f>
        <v>2021</v>
      </c>
      <c r="C27" s="46">
        <v>10</v>
      </c>
      <c r="D27" s="46"/>
      <c r="E27" s="46">
        <v>2</v>
      </c>
      <c r="F27" s="46">
        <v>2</v>
      </c>
      <c r="G27" s="47">
        <f t="shared" si="0"/>
        <v>44480</v>
      </c>
      <c r="H27" s="47" t="str">
        <f>IF(COUNTIF(G$10:G26,$G27)=1,$G27," - ")</f>
        <v xml:space="preserve"> - </v>
      </c>
      <c r="I27" s="47" t="str">
        <f>IF(COUNTIF(H$10:H26,$G27)=1,$G27," - ")</f>
        <v xml:space="preserve"> - </v>
      </c>
    </row>
    <row r="28" spans="1:10" x14ac:dyDescent="0.2">
      <c r="A28" s="35" t="s">
        <v>24</v>
      </c>
      <c r="B28" s="46">
        <f>B27+1</f>
        <v>2022</v>
      </c>
      <c r="C28" s="46">
        <v>10</v>
      </c>
      <c r="D28" s="46"/>
      <c r="E28" s="46">
        <v>2</v>
      </c>
      <c r="F28" s="46">
        <v>2</v>
      </c>
      <c r="G28" s="47">
        <f t="shared" ref="G28" si="7">IF(OR(OR(C28="",E28=""),F28=""),"",(DATE(B28,C28,1)+(E28-1)*7)+F28-WEEKDAY(DATE(B28,C28,1))+IF(F28&lt;WEEKDAY(DATE(B28,C28,1)),7,0))</f>
        <v>44844</v>
      </c>
      <c r="H28" s="47" t="str">
        <f>IF(COUNTIF(G$10:G27,$G28)=1,$G28," - ")</f>
        <v xml:space="preserve"> - </v>
      </c>
      <c r="I28" s="47" t="str">
        <f>IF(COUNTIF(H$10:H27,$G28)=1,$G28," - ")</f>
        <v xml:space="preserve"> - </v>
      </c>
    </row>
    <row r="29" spans="1:10" x14ac:dyDescent="0.2">
      <c r="A29" s="35" t="s">
        <v>25</v>
      </c>
      <c r="B29" s="46">
        <f>'1'!$D$3</f>
        <v>2021</v>
      </c>
      <c r="C29" s="46">
        <v>11</v>
      </c>
      <c r="E29" s="46">
        <v>4</v>
      </c>
      <c r="F29" s="46">
        <v>5</v>
      </c>
      <c r="G29" s="47">
        <f t="shared" si="0"/>
        <v>44525</v>
      </c>
      <c r="H29" s="47" t="str">
        <f>IF(COUNTIF(G$10:G28,$G29)=1,$G29," - ")</f>
        <v xml:space="preserve"> - </v>
      </c>
      <c r="I29" s="47" t="str">
        <f>IF(COUNTIF(H$10:H28,$G29)=1,$G29," - ")</f>
        <v xml:space="preserve"> - </v>
      </c>
    </row>
    <row r="30" spans="1:10" x14ac:dyDescent="0.2">
      <c r="A30" s="35" t="s">
        <v>25</v>
      </c>
      <c r="B30" s="46">
        <f>B29+1</f>
        <v>2022</v>
      </c>
      <c r="C30" s="46">
        <v>11</v>
      </c>
      <c r="E30" s="46">
        <v>4</v>
      </c>
      <c r="F30" s="46">
        <v>5</v>
      </c>
      <c r="G30" s="47">
        <f t="shared" ref="G30" si="8">IF(OR(OR(C30="",E30=""),F30=""),"",(DATE(B30,C30,1)+(E30-1)*7)+F30-WEEKDAY(DATE(B30,C30,1))+IF(F30&lt;WEEKDAY(DATE(B30,C30,1)),7,0))</f>
        <v>44889</v>
      </c>
      <c r="H30" s="47" t="str">
        <f>IF(COUNTIF(G$10:G29,$G30)=1,$G30," - ")</f>
        <v xml:space="preserve"> - </v>
      </c>
      <c r="I30" s="47" t="str">
        <f>IF(COUNTIF(H$10:H29,$G30)=1,$G30," - ")</f>
        <v xml:space="preserve"> - </v>
      </c>
    </row>
    <row r="31" spans="1:10" x14ac:dyDescent="0.2">
      <c r="A31" s="35" t="s">
        <v>26</v>
      </c>
      <c r="B31" s="46">
        <f>'1'!$D$3</f>
        <v>2021</v>
      </c>
      <c r="C31" s="46"/>
      <c r="D31" s="46"/>
      <c r="E31" s="46"/>
      <c r="F31" s="46"/>
      <c r="G31" s="60">
        <f>IF(WEEKDAY(DATE(B31,4,16),16)&lt;=2,DATE(B31,4,18),IF(WEEKDAY(DATE(B31,4,16),1)=2,DATE(B31,4,17),DATE(B31,4,15)))</f>
        <v>44301</v>
      </c>
      <c r="H31" s="47" t="str">
        <f>IF(COUNTIF(G$10:G30,$G31)=1,$G31," - ")</f>
        <v xml:space="preserve"> - </v>
      </c>
      <c r="I31" s="47" t="str">
        <f>IF(COUNTIF(H$10:H30,$G31)=1,$G31," - ")</f>
        <v xml:space="preserve"> - </v>
      </c>
      <c r="J31" s="49"/>
    </row>
    <row r="32" spans="1:10" x14ac:dyDescent="0.2">
      <c r="A32" s="35" t="s">
        <v>26</v>
      </c>
      <c r="B32" s="46">
        <f>B31+1</f>
        <v>2022</v>
      </c>
      <c r="C32" s="46"/>
      <c r="D32" s="46"/>
      <c r="E32" s="46"/>
      <c r="F32" s="46"/>
      <c r="G32" s="60">
        <f>IF(WEEKDAY(DATE(B32,4,16),16)&lt;=2,DATE(B32,4,18),IF(WEEKDAY(DATE(B32,4,16),1)=2,DATE(B32,4,17),DATE(B32,4,15)))</f>
        <v>44669</v>
      </c>
      <c r="H32" s="47" t="str">
        <f>IF(COUNTIF(G$10:G31,$G32)=1,$G32," - ")</f>
        <v xml:space="preserve"> - </v>
      </c>
      <c r="I32" s="47" t="str">
        <f>IF(COUNTIF(H$10:H31,$G32)=1,$G32," - ")</f>
        <v xml:space="preserve"> - </v>
      </c>
      <c r="J32" s="49"/>
    </row>
    <row r="33" spans="1:10" x14ac:dyDescent="0.2">
      <c r="A33" s="35" t="s">
        <v>60</v>
      </c>
      <c r="B33" s="46">
        <f>'1'!$D$3</f>
        <v>2021</v>
      </c>
      <c r="C33" s="46">
        <v>4</v>
      </c>
      <c r="E33" s="46"/>
      <c r="F33" s="46">
        <v>1</v>
      </c>
      <c r="G33" s="47">
        <f>IF(B33&lt;2007,(DATE(B33,C33,1)+(1-1)*7)+IF(F33&lt;WEEKDAY(DATE(B33,C33,1)),F33+7-WEEKDAY(DATE(B33,C33,1)),F33-WEEKDAY(DATE(B33,C33,1))),(DATE(B33,C33-1,1)+(2-1)*7)+IF(F33&lt;WEEKDAY(DATE(B33,C33-1,1)),F33+7-WEEKDAY(DATE(B33,C33-1,1)),F33-WEEKDAY(DATE(B33,C33-1,1))))</f>
        <v>44269</v>
      </c>
      <c r="H33" s="47" t="str">
        <f>IF(COUNTIF(G$10:G32,$G33)=1,$G33," - ")</f>
        <v xml:space="preserve"> - </v>
      </c>
      <c r="I33" s="47" t="str">
        <f>IF(COUNTIF(H$10:H32,$G33)=1,$G33," - ")</f>
        <v xml:space="preserve"> - </v>
      </c>
      <c r="J33" s="49"/>
    </row>
    <row r="34" spans="1:10" x14ac:dyDescent="0.2">
      <c r="A34" s="35" t="s">
        <v>60</v>
      </c>
      <c r="B34" s="46">
        <f>B33+1</f>
        <v>2022</v>
      </c>
      <c r="C34" s="46">
        <v>4</v>
      </c>
      <c r="E34" s="46"/>
      <c r="F34" s="46">
        <v>1</v>
      </c>
      <c r="G34" s="47">
        <f>IF(B34&lt;2007,(DATE(B34,C34,1)+(1-1)*7)+IF(F34&lt;WEEKDAY(DATE(B34,C34,1)),F34+7-WEEKDAY(DATE(B34,C34,1)),F34-WEEKDAY(DATE(B34,C34,1))),(DATE(B34,C34-1,1)+(2-1)*7)+IF(F34&lt;WEEKDAY(DATE(B34,C34-1,1)),F34+7-WEEKDAY(DATE(B34,C34-1,1)),F34-WEEKDAY(DATE(B34,C34-1,1))))</f>
        <v>44633</v>
      </c>
      <c r="H34" s="47" t="str">
        <f>IF(COUNTIF(G$10:G33,$G34)=1,$G34," - ")</f>
        <v xml:space="preserve"> - </v>
      </c>
      <c r="I34" s="47" t="str">
        <f>IF(COUNTIF(H$10:H33,$G34)=1,$G34," - ")</f>
        <v xml:space="preserve"> - </v>
      </c>
      <c r="J34" s="49"/>
    </row>
    <row r="35" spans="1:10" x14ac:dyDescent="0.2">
      <c r="A35" s="35" t="s">
        <v>60</v>
      </c>
      <c r="B35" s="46">
        <f>'1'!$D$3</f>
        <v>2021</v>
      </c>
      <c r="C35" s="46">
        <v>11</v>
      </c>
      <c r="E35" s="46"/>
      <c r="F35" s="46">
        <v>1</v>
      </c>
      <c r="G35" s="47">
        <f>IF(B35&lt;2007,(DATE(B35,C35,1)+(-1)*7)+IF(F35&lt;WEEKDAY(DATE(B35,C35,1)),F35+7-WEEKDAY(DATE(B35,C35,1)),F35-WEEKDAY(DATE(B35,C35,1))),(DATE(B35,C35,1)+(1-1)*7)+IF(F35&lt;WEEKDAY(DATE(B35,C35,1)),F35+7-WEEKDAY(DATE(B35,C35,1)),F35-WEEKDAY(DATE(B35,C35,1))))</f>
        <v>44507</v>
      </c>
      <c r="H35" s="47" t="str">
        <f>IF(COUNTIF(G$10:G34,$G35)=1,$G35," - ")</f>
        <v xml:space="preserve"> - </v>
      </c>
      <c r="I35" s="47" t="str">
        <f>IF(COUNTIF(H$10:H34,$G35)=1,$G35," - ")</f>
        <v xml:space="preserve"> - </v>
      </c>
      <c r="J35" s="49"/>
    </row>
    <row r="36" spans="1:10" x14ac:dyDescent="0.2">
      <c r="A36" s="35" t="s">
        <v>60</v>
      </c>
      <c r="B36" s="46">
        <f>B35+1</f>
        <v>2022</v>
      </c>
      <c r="C36" s="46">
        <v>11</v>
      </c>
      <c r="E36" s="46"/>
      <c r="F36" s="46">
        <v>1</v>
      </c>
      <c r="G36" s="47">
        <f>IF(B36&lt;2007,(DATE(B36,C36,1)+(-1)*7)+IF(F36&lt;WEEKDAY(DATE(B36,C36,1)),F36+7-WEEKDAY(DATE(B36,C36,1)),F36-WEEKDAY(DATE(B36,C36,1))),(DATE(B36,C36,1)+(1-1)*7)+IF(F36&lt;WEEKDAY(DATE(B36,C36,1)),F36+7-WEEKDAY(DATE(B36,C36,1)),F36-WEEKDAY(DATE(B36,C36,1))))</f>
        <v>44871</v>
      </c>
      <c r="H36" s="47" t="str">
        <f>IF(COUNTIF(G$10:G35,$G36)=1,$G36," - ")</f>
        <v xml:space="preserve"> - </v>
      </c>
      <c r="I36" s="47" t="str">
        <f>IF(COUNTIF(H$10:H35,$G36)=1,$G36," - ")</f>
        <v xml:space="preserve"> - </v>
      </c>
      <c r="J36" s="49"/>
    </row>
    <row r="37" spans="1:10" x14ac:dyDescent="0.2">
      <c r="A37" s="35" t="s">
        <v>27</v>
      </c>
      <c r="B37" s="46">
        <f>'1'!$D$3</f>
        <v>2021</v>
      </c>
      <c r="C37" s="46"/>
      <c r="D37" s="46"/>
      <c r="E37" s="46"/>
      <c r="F37" s="46"/>
      <c r="G37" s="48">
        <f>G25+6</f>
        <v>44451</v>
      </c>
      <c r="H37" s="47" t="str">
        <f>IF(COUNTIF(G$10:G36,$G37)=1,$G37," - ")</f>
        <v xml:space="preserve"> - </v>
      </c>
      <c r="I37" s="47" t="str">
        <f>IF(COUNTIF(H$10:H36,$G37)=1,$G37," - ")</f>
        <v xml:space="preserve"> - </v>
      </c>
      <c r="J37" s="49"/>
    </row>
    <row r="38" spans="1:10" x14ac:dyDescent="0.2">
      <c r="A38" s="35" t="s">
        <v>27</v>
      </c>
      <c r="B38" s="46">
        <f>B37+1</f>
        <v>2022</v>
      </c>
      <c r="C38" s="46"/>
      <c r="D38" s="46"/>
      <c r="E38" s="46"/>
      <c r="F38" s="46"/>
      <c r="G38" s="48">
        <f>G26+6</f>
        <v>44815</v>
      </c>
      <c r="H38" s="47" t="str">
        <f>IF(COUNTIF(G$10:G37,$G38)=1,$G38," - ")</f>
        <v xml:space="preserve"> - </v>
      </c>
      <c r="I38" s="47" t="str">
        <f>IF(COUNTIF(H$10:H37,$G38)=1,$G38," - ")</f>
        <v xml:space="preserve"> - </v>
      </c>
      <c r="J38" s="49"/>
    </row>
    <row r="39" spans="1:10" x14ac:dyDescent="0.2">
      <c r="A39" s="35" t="s">
        <v>28</v>
      </c>
      <c r="B39" s="46">
        <f>'1'!$D$3</f>
        <v>2021</v>
      </c>
      <c r="C39" s="46">
        <v>4</v>
      </c>
      <c r="D39" s="46"/>
      <c r="E39" s="46"/>
      <c r="F39" s="46">
        <v>4</v>
      </c>
      <c r="G39" s="48">
        <f>IF(WEEKDAY(DATE(B39,C39+1,0),1)=7,DATE(B39,C39+1,0)-(7-F39),(DATE(B39,C39+1,0)-WEEKDAY(DATE(B39,C39+1,0),1))-(7-F39))</f>
        <v>44307</v>
      </c>
      <c r="H39" s="47" t="str">
        <f>IF(COUNTIF(G$10:G38,$G39)=1,$G39," - ")</f>
        <v xml:space="preserve"> - </v>
      </c>
      <c r="I39" s="47" t="str">
        <f>IF(COUNTIF(H$10:H38,$G39)=1,$G39," - ")</f>
        <v xml:space="preserve"> - </v>
      </c>
      <c r="J39" s="49"/>
    </row>
    <row r="40" spans="1:10" x14ac:dyDescent="0.2">
      <c r="A40" s="35" t="s">
        <v>28</v>
      </c>
      <c r="B40" s="46">
        <f>B39+1</f>
        <v>2022</v>
      </c>
      <c r="C40" s="46">
        <v>4</v>
      </c>
      <c r="D40" s="46"/>
      <c r="E40" s="46"/>
      <c r="F40" s="46">
        <v>4</v>
      </c>
      <c r="G40" s="48">
        <f>IF(WEEKDAY(DATE(B40,C40+1,0),1)=7,DATE(B40,C40+1,0)-(7-F40),(DATE(B40,C40+1,0)-WEEKDAY(DATE(B40,C40+1,0),1))-(7-F40))</f>
        <v>44678</v>
      </c>
      <c r="H40" s="47" t="str">
        <f>IF(COUNTIF(G$10:G39,$G40)=1,$G40," - ")</f>
        <v xml:space="preserve"> - </v>
      </c>
      <c r="I40" s="47" t="str">
        <f>IF(COUNTIF(H$10:H39,$G40)=1,$G40," - ")</f>
        <v xml:space="preserve"> - </v>
      </c>
      <c r="J40" s="49"/>
    </row>
    <row r="41" spans="1:10" x14ac:dyDescent="0.2">
      <c r="A41" s="35" t="s">
        <v>29</v>
      </c>
      <c r="B41" s="46">
        <f>'1'!$D$3</f>
        <v>2021</v>
      </c>
      <c r="C41" s="46"/>
      <c r="D41" s="46"/>
      <c r="E41" s="46"/>
      <c r="F41" s="46"/>
      <c r="G41" s="47">
        <f>IF(AND(B41&gt;=2013,B41&lt;=2030),DATEVALUE(INDEX({"2013-02-10";"2014-01-31";"2015-02-19";"2016-02-08";"2017-01-28";"2018-02-16";"2019-02-05";"2020-01-25";"2021-02-12";"2022-02-01";"2023-01-22";"2024-02-10";"2025-01-29";"2026-02-17";"2027-02-06";"2028-01-26";"2029-02-13";"2030-02-03"},B41-2012)),"")</f>
        <v>44239</v>
      </c>
      <c r="H41" s="47" t="str">
        <f>IF(COUNTIF(G$10:G40,$G41)=1,$G41," - ")</f>
        <v xml:space="preserve"> - </v>
      </c>
      <c r="I41" s="47" t="str">
        <f>IF(COUNTIF(H$10:H40,$G41)=1,$G41," - ")</f>
        <v xml:space="preserve"> - </v>
      </c>
      <c r="J41" s="49"/>
    </row>
    <row r="42" spans="1:10" x14ac:dyDescent="0.2">
      <c r="A42" s="35" t="s">
        <v>29</v>
      </c>
      <c r="B42" s="46">
        <f>B41+1</f>
        <v>2022</v>
      </c>
      <c r="C42" s="46"/>
      <c r="D42" s="46"/>
      <c r="E42" s="46"/>
      <c r="F42" s="46"/>
      <c r="G42" s="47">
        <f>IF(AND(B42&gt;=2013,B42&lt;=2030),DATEVALUE(INDEX({"2013-02-10";"2014-01-31";"2015-02-19";"2016-02-08";"2017-01-28";"2018-02-16";"2019-02-05";"2020-01-25";"2021-02-12";"2022-02-01";"2023-01-22";"2024-02-10";"2025-01-29";"2026-02-17";"2027-02-06";"2028-01-26";"2029-02-13";"2030-02-03"},B42-2012)),"")</f>
        <v>44593</v>
      </c>
      <c r="H42" s="47" t="str">
        <f>IF(COUNTIF(G$10:G41,$G42)=1,$G42," - ")</f>
        <v xml:space="preserve"> - </v>
      </c>
      <c r="I42" s="47" t="str">
        <f>IF(COUNTIF(H$10:H41,$G42)=1,$G42," - ")</f>
        <v xml:space="preserve"> - </v>
      </c>
      <c r="J42" s="49"/>
    </row>
    <row r="43" spans="1:10" x14ac:dyDescent="0.2">
      <c r="A43" s="35" t="s">
        <v>30</v>
      </c>
      <c r="B43" s="46">
        <f>'1'!$D$3</f>
        <v>2021</v>
      </c>
      <c r="C43" s="46"/>
      <c r="D43" s="46"/>
      <c r="E43" s="46"/>
      <c r="F43" s="46"/>
      <c r="G43" s="47">
        <f>IF(AND(B43&gt;1900,B43&lt;2199),ROUND(DATE(B43,4,1)/7+MOD(19*MOD(B43,19)-7,30)*0.14,0)*7-6,"")</f>
        <v>44290</v>
      </c>
      <c r="H43" s="47" t="str">
        <f>IF(COUNTIF(G$10:G42,$G43)=1,$G43," - ")</f>
        <v xml:space="preserve"> - </v>
      </c>
      <c r="I43" s="47" t="str">
        <f>IF(COUNTIF(H$10:H42,$G43)=1,$G43," - ")</f>
        <v xml:space="preserve"> - </v>
      </c>
    </row>
    <row r="44" spans="1:10" x14ac:dyDescent="0.2">
      <c r="A44" s="35" t="s">
        <v>30</v>
      </c>
      <c r="B44" s="46">
        <f>B43+1</f>
        <v>2022</v>
      </c>
      <c r="C44" s="46"/>
      <c r="D44" s="46"/>
      <c r="E44" s="46"/>
      <c r="F44" s="46"/>
      <c r="G44" s="47">
        <f>IF(AND(B44&gt;1900,B44&lt;2199),ROUND(DATE(B44,4,1)/7+MOD(19*MOD(B44,19)-7,30)*0.14,0)*7-6,"")</f>
        <v>44668</v>
      </c>
      <c r="H44" s="47" t="str">
        <f>IF(COUNTIF(G$10:G43,$G44)=1,$G44," - ")</f>
        <v xml:space="preserve"> - </v>
      </c>
      <c r="I44" s="47" t="str">
        <f>IF(COUNTIF(H$10:H43,$G44)=1,$G44," - ")</f>
        <v xml:space="preserve"> - </v>
      </c>
    </row>
    <row r="45" spans="1:10" x14ac:dyDescent="0.2">
      <c r="A45" s="35" t="s">
        <v>77</v>
      </c>
      <c r="B45" s="46">
        <f>'1'!$D$3</f>
        <v>2021</v>
      </c>
      <c r="C45" s="46"/>
      <c r="E45" s="46"/>
      <c r="F45" s="46"/>
      <c r="G45" s="47">
        <f>IF(AND(B45&gt;=2013,B45&lt;=2030),DATEVALUE(INDEX({"2013-11-27";"2014-12-16";"2015-12-06";"2016-12-24";"2017-12-12";"2018-12-02";"2019-12-22";"2020-12-10";"2021-11-28";"2022-12-18";"2023-12-07";"2024-12-25";"2025-12-14";"2026-12-04";"2027-12-24";"2028-12-12";"2029-12-01";"2030-12-20"},B45-2012)),"")</f>
        <v>44528</v>
      </c>
      <c r="H45" s="47" t="str">
        <f>IF(COUNTIF(G$10:G44,$G45)=1,$G45," - ")</f>
        <v xml:space="preserve"> - </v>
      </c>
      <c r="I45" s="47" t="str">
        <f>IF(COUNTIF(H$10:H44,$G45)=1,$G45," - ")</f>
        <v xml:space="preserve"> - </v>
      </c>
    </row>
    <row r="46" spans="1:10" x14ac:dyDescent="0.2">
      <c r="A46" s="35" t="s">
        <v>77</v>
      </c>
      <c r="B46" s="46">
        <f>B45+1</f>
        <v>2022</v>
      </c>
      <c r="C46" s="46"/>
      <c r="E46" s="46"/>
      <c r="F46" s="46"/>
      <c r="G46" s="47">
        <f>IF(AND(B46&gt;=2013,B46&lt;=2030),DATEVALUE(INDEX({"2013-11-27";"2014-12-16";"2015-12-06";"2016-12-24";"2017-12-12";"2018-12-02";"2019-12-22";"2020-12-10";"2021-11-28";"2022-12-18";"2023-12-07";"2024-12-25";"2025-12-14";"2026-12-04";"2027-12-24";"2028-12-12";"2029-12-01";"2030-12-20"},B46-2012)),"")</f>
        <v>44913</v>
      </c>
      <c r="H46" s="47" t="str">
        <f>IF(COUNTIF(G$10:G45,$G46)=1,$G46," - ")</f>
        <v xml:space="preserve"> - </v>
      </c>
      <c r="I46" s="47" t="str">
        <f>IF(COUNTIF(H$10:H45,$G46)=1,$G46," - ")</f>
        <v xml:space="preserve"> - </v>
      </c>
    </row>
    <row r="47" spans="1:10" x14ac:dyDescent="0.2">
      <c r="A47" s="35" t="s">
        <v>31</v>
      </c>
      <c r="B47" s="46">
        <f>'1'!$D$3</f>
        <v>2021</v>
      </c>
      <c r="C47" s="46"/>
      <c r="E47" s="46"/>
      <c r="F47" s="46"/>
      <c r="G47" s="47">
        <f>DATE(B47,5,24)-MOD(WEEKDAY(DATE(B47,5,24),1)-2,7)</f>
        <v>44340</v>
      </c>
      <c r="H47" s="47" t="str">
        <f>IF(COUNTIF(G$10:G46,$G47)=1,$G47," - ")</f>
        <v xml:space="preserve"> - </v>
      </c>
      <c r="I47" s="47" t="str">
        <f>IF(COUNTIF(H$10:H46,$G47)=1,$G47," - ")</f>
        <v xml:space="preserve"> - </v>
      </c>
      <c r="J47" s="49"/>
    </row>
    <row r="48" spans="1:10" x14ac:dyDescent="0.2">
      <c r="A48" s="35" t="s">
        <v>31</v>
      </c>
      <c r="B48" s="46">
        <f>B47+1</f>
        <v>2022</v>
      </c>
      <c r="C48" s="46"/>
      <c r="E48" s="46"/>
      <c r="F48" s="46"/>
      <c r="G48" s="47">
        <f>DATE(B48,5,24)-MOD(WEEKDAY(DATE(B48,5,24),1)-2,7)</f>
        <v>44704</v>
      </c>
      <c r="H48" s="47" t="str">
        <f>IF(COUNTIF(G$10:G47,$G48)=1,$G48," - ")</f>
        <v xml:space="preserve"> - </v>
      </c>
      <c r="I48" s="47" t="str">
        <f>IF(COUNTIF(H$10:H47,$G48)=1,$G48," - ")</f>
        <v xml:space="preserve"> - </v>
      </c>
      <c r="J48" s="49"/>
    </row>
    <row r="49" spans="1:9" x14ac:dyDescent="0.2">
      <c r="A49" s="35" t="s">
        <v>76</v>
      </c>
      <c r="B49" s="46">
        <f>'1'!$D$3</f>
        <v>2021</v>
      </c>
      <c r="C49" s="46"/>
      <c r="D49" s="46"/>
      <c r="E49" s="46"/>
      <c r="F49" s="46"/>
      <c r="G49" s="47">
        <f>ROUNDDOWN((DATE(2000,3,20)+TIME(7,29,0))+(B49-2000)*365.24238,0)</f>
        <v>44275</v>
      </c>
      <c r="H49" s="47" t="str">
        <f>IF(COUNTIF(G$10:G48,$G49)=1,$G49," - ")</f>
        <v xml:space="preserve"> - </v>
      </c>
      <c r="I49" s="47" t="str">
        <f>IF(COUNTIF(H$10:H48,$G49)=1,$G49," - ")</f>
        <v xml:space="preserve"> - </v>
      </c>
    </row>
    <row r="50" spans="1:9" x14ac:dyDescent="0.2">
      <c r="A50" s="35" t="s">
        <v>76</v>
      </c>
      <c r="B50" s="46">
        <f>B49+1</f>
        <v>2022</v>
      </c>
      <c r="C50" s="46"/>
      <c r="D50" s="46"/>
      <c r="E50" s="46"/>
      <c r="F50" s="46"/>
      <c r="G50" s="47">
        <f>ROUNDDOWN((DATE(2000,3,20)+TIME(7,29,0))+(B50-2000)*365.24238,0)</f>
        <v>44640</v>
      </c>
      <c r="H50" s="47" t="str">
        <f>IF(COUNTIF(G$10:G49,$G50)=1,$G50," - ")</f>
        <v xml:space="preserve"> - </v>
      </c>
      <c r="I50" s="47" t="str">
        <f>IF(COUNTIF(H$10:H49,$G50)=1,$G50," - ")</f>
        <v xml:space="preserve"> - </v>
      </c>
    </row>
    <row r="51" spans="1:9" x14ac:dyDescent="0.2">
      <c r="A51" s="35" t="s">
        <v>75</v>
      </c>
      <c r="B51" s="46">
        <f>'1'!$D$3</f>
        <v>2021</v>
      </c>
      <c r="C51" s="46"/>
      <c r="D51" s="46"/>
      <c r="E51" s="46"/>
      <c r="F51" s="46"/>
      <c r="G51" s="47">
        <f>ROUNDDOWN((DATE(2000,6,21)+TIME(1,36,0))+(B51-2000)*365.24163,0)</f>
        <v>44368</v>
      </c>
      <c r="H51" s="47" t="str">
        <f>IF(COUNTIF(G$10:G50,$G51)=1,$G51," - ")</f>
        <v xml:space="preserve"> - </v>
      </c>
      <c r="I51" s="47" t="str">
        <f>IF(COUNTIF(H$10:H50,$G51)=1,$G51," - ")</f>
        <v xml:space="preserve"> - </v>
      </c>
    </row>
    <row r="52" spans="1:9" x14ac:dyDescent="0.2">
      <c r="A52" s="35" t="s">
        <v>75</v>
      </c>
      <c r="B52" s="46">
        <f>B51+1</f>
        <v>2022</v>
      </c>
      <c r="C52" s="46"/>
      <c r="D52" s="46"/>
      <c r="E52" s="46"/>
      <c r="F52" s="46"/>
      <c r="G52" s="47">
        <f>ROUNDDOWN((DATE(2000,6,21)+TIME(1,36,0))+(B52-2000)*365.24163,0)</f>
        <v>44733</v>
      </c>
      <c r="H52" s="47" t="str">
        <f>IF(COUNTIF(G$10:G51,$G52)=1,$G52," - ")</f>
        <v xml:space="preserve"> - </v>
      </c>
      <c r="I52" s="47" t="str">
        <f>IF(COUNTIF(H$10:H51,$G52)=1,$G52," - ")</f>
        <v xml:space="preserve"> - </v>
      </c>
    </row>
    <row r="53" spans="1:9" x14ac:dyDescent="0.2">
      <c r="A53" s="35" t="s">
        <v>74</v>
      </c>
      <c r="B53" s="46">
        <f>'1'!$D$3</f>
        <v>2021</v>
      </c>
      <c r="C53" s="46"/>
      <c r="D53" s="46"/>
      <c r="E53" s="46"/>
      <c r="F53" s="46"/>
      <c r="G53" s="47">
        <f>ROUNDDOWN((DATE(2000,9,22)+TIME(17,17,0))+(B53-2000)*365.24205,0)</f>
        <v>44461</v>
      </c>
      <c r="H53" s="47" t="str">
        <f>IF(COUNTIF(G$10:G52,$G53)=1,$G53," - ")</f>
        <v xml:space="preserve"> - </v>
      </c>
      <c r="I53" s="47" t="str">
        <f>IF(COUNTIF(H$10:H52,$G53)=1,$G53," - ")</f>
        <v xml:space="preserve"> - </v>
      </c>
    </row>
    <row r="54" spans="1:9" x14ac:dyDescent="0.2">
      <c r="A54" s="35" t="s">
        <v>74</v>
      </c>
      <c r="B54" s="46">
        <f>B53+1</f>
        <v>2022</v>
      </c>
      <c r="C54" s="46"/>
      <c r="D54" s="46"/>
      <c r="E54" s="46"/>
      <c r="F54" s="46"/>
      <c r="G54" s="47">
        <f>ROUNDDOWN((DATE(2000,9,22)+TIME(17,17,0))+(B54-2000)*365.24205,0)</f>
        <v>44827</v>
      </c>
      <c r="H54" s="47" t="str">
        <f>IF(COUNTIF(G$10:G53,$G54)=1,$G54," - ")</f>
        <v xml:space="preserve"> - </v>
      </c>
      <c r="I54" s="47" t="str">
        <f>IF(COUNTIF(H$10:H53,$G54)=1,$G54," - ")</f>
        <v xml:space="preserve"> - </v>
      </c>
    </row>
    <row r="55" spans="1:9" x14ac:dyDescent="0.2">
      <c r="A55" s="35" t="s">
        <v>73</v>
      </c>
      <c r="B55" s="46">
        <f>'1'!$D$3</f>
        <v>2021</v>
      </c>
      <c r="C55" s="46"/>
      <c r="D55" s="46"/>
      <c r="E55" s="46"/>
      <c r="F55" s="46"/>
      <c r="G55" s="47">
        <f>ROUNDDOWN((DATE(2000,12,21)+TIME(13,30,0))+(B55-2000)*365.242743,0)</f>
        <v>44551</v>
      </c>
      <c r="H55" s="47" t="str">
        <f>IF(COUNTIF(G$10:G54,$G55)=1,$G55," - ")</f>
        <v xml:space="preserve"> - </v>
      </c>
      <c r="I55" s="47" t="str">
        <f>IF(COUNTIF(H$10:H54,$G55)=1,$G55," - ")</f>
        <v xml:space="preserve"> - </v>
      </c>
    </row>
    <row r="56" spans="1:9" x14ac:dyDescent="0.2">
      <c r="A56" s="35" t="s">
        <v>73</v>
      </c>
      <c r="B56" s="46">
        <f>B55+1</f>
        <v>2022</v>
      </c>
      <c r="C56" s="46"/>
      <c r="D56" s="46"/>
      <c r="E56" s="46"/>
      <c r="F56" s="46"/>
      <c r="G56" s="47">
        <f>ROUNDDOWN((DATE(2000,12,21)+TIME(13,30,0))+(B56-2000)*365.242743,0)</f>
        <v>44916</v>
      </c>
      <c r="H56" s="47" t="str">
        <f>IF(COUNTIF(G$10:G55,$G56)=1,$G56," - ")</f>
        <v xml:space="preserve"> - </v>
      </c>
      <c r="I56" s="47" t="str">
        <f>IF(COUNTIF(H$10:H55,$G56)=1,$G56," - ")</f>
        <v xml:space="preserve"> - </v>
      </c>
    </row>
    <row r="57" spans="1:9" x14ac:dyDescent="0.2">
      <c r="G57" s="50"/>
      <c r="H57" s="50"/>
      <c r="I57" s="50"/>
    </row>
    <row r="58" spans="1:9" ht="15" x14ac:dyDescent="0.25">
      <c r="A58" s="40" t="s">
        <v>32</v>
      </c>
      <c r="B58" s="41"/>
      <c r="C58" s="41"/>
      <c r="D58" s="41"/>
      <c r="E58" s="42"/>
      <c r="F58" s="42"/>
      <c r="G58" s="43"/>
      <c r="H58" s="43"/>
      <c r="I58" s="43"/>
    </row>
    <row r="59" spans="1:9" x14ac:dyDescent="0.2">
      <c r="A59" s="44" t="s">
        <v>11</v>
      </c>
      <c r="B59" s="45" t="s">
        <v>58</v>
      </c>
      <c r="C59" s="45" t="s">
        <v>12</v>
      </c>
      <c r="D59" s="45" t="s">
        <v>13</v>
      </c>
      <c r="E59" s="45"/>
      <c r="F59" s="45"/>
      <c r="G59" s="51" t="s">
        <v>62</v>
      </c>
      <c r="H59" s="51" t="s">
        <v>59</v>
      </c>
      <c r="I59" s="51" t="s">
        <v>61</v>
      </c>
    </row>
    <row r="60" spans="1:9" x14ac:dyDescent="0.2">
      <c r="A60" s="35" t="s">
        <v>33</v>
      </c>
      <c r="B60" s="46">
        <f>'1'!$D$3</f>
        <v>2021</v>
      </c>
      <c r="C60" s="46">
        <v>1</v>
      </c>
      <c r="D60" s="46">
        <v>1</v>
      </c>
      <c r="E60" s="46"/>
      <c r="F60" s="46"/>
      <c r="G60" s="48">
        <f>DATE(B60,C60,D60)</f>
        <v>44197</v>
      </c>
      <c r="H60" s="47" t="str">
        <f>IF(COUNTIF(G$10:G59,$G60)=1,$G60," - ")</f>
        <v xml:space="preserve"> - </v>
      </c>
      <c r="I60" s="47" t="str">
        <f>IF(COUNTIF(H$10:H59,$G60)=1,$G60," - ")</f>
        <v xml:space="preserve"> - </v>
      </c>
    </row>
    <row r="61" spans="1:9" x14ac:dyDescent="0.2">
      <c r="A61" s="35" t="s">
        <v>33</v>
      </c>
      <c r="B61" s="46">
        <f>'1'!$D$3+1</f>
        <v>2022</v>
      </c>
      <c r="C61" s="46">
        <v>1</v>
      </c>
      <c r="D61" s="46">
        <v>1</v>
      </c>
      <c r="E61" s="46"/>
      <c r="F61" s="46"/>
      <c r="G61" s="48">
        <f>DATE(B61,C61,D61)</f>
        <v>44562</v>
      </c>
      <c r="H61" s="47" t="str">
        <f>IF(COUNTIF(G$10:G60,$G61)=1,$G61," - ")</f>
        <v xml:space="preserve"> - </v>
      </c>
      <c r="I61" s="47" t="str">
        <f>IF(COUNTIF(H$10:H60,$G61)=1,$G61," - ")</f>
        <v xml:space="preserve"> - </v>
      </c>
    </row>
    <row r="62" spans="1:9" x14ac:dyDescent="0.2">
      <c r="A62" s="35" t="s">
        <v>34</v>
      </c>
      <c r="B62" s="46">
        <f>'1'!$D$3</f>
        <v>2021</v>
      </c>
      <c r="C62" s="46">
        <v>2</v>
      </c>
      <c r="D62" s="46">
        <v>2</v>
      </c>
      <c r="E62" s="46"/>
      <c r="F62" s="46"/>
      <c r="G62" s="48">
        <f t="shared" ref="G62:G106" si="9">DATE(B62,C62,D62)</f>
        <v>44229</v>
      </c>
      <c r="H62" s="47" t="str">
        <f>IF(COUNTIF(G$10:G61,$G62)=1,$G62," - ")</f>
        <v xml:space="preserve"> - </v>
      </c>
      <c r="I62" s="47" t="str">
        <f>IF(COUNTIF(H$10:H61,$G62)=1,$G62," - ")</f>
        <v xml:space="preserve"> - </v>
      </c>
    </row>
    <row r="63" spans="1:9" x14ac:dyDescent="0.2">
      <c r="A63" s="35" t="s">
        <v>34</v>
      </c>
      <c r="B63" s="46">
        <f>'1'!$D$3+1</f>
        <v>2022</v>
      </c>
      <c r="C63" s="46">
        <v>2</v>
      </c>
      <c r="D63" s="46">
        <v>2</v>
      </c>
      <c r="E63" s="46"/>
      <c r="F63" s="46"/>
      <c r="G63" s="48">
        <f t="shared" ref="G63" si="10">DATE(B63,C63,D63)</f>
        <v>44594</v>
      </c>
      <c r="H63" s="47" t="str">
        <f>IF(COUNTIF(G$10:G62,$G63)=1,$G63," - ")</f>
        <v xml:space="preserve"> - </v>
      </c>
      <c r="I63" s="47" t="str">
        <f>IF(COUNTIF(H$10:H62,$G63)=1,$G63," - ")</f>
        <v xml:space="preserve"> - </v>
      </c>
    </row>
    <row r="64" spans="1:9" x14ac:dyDescent="0.2">
      <c r="A64" s="35" t="s">
        <v>35</v>
      </c>
      <c r="B64" s="46">
        <f>'1'!$D$3</f>
        <v>2021</v>
      </c>
      <c r="C64" s="46">
        <v>2</v>
      </c>
      <c r="D64" s="46">
        <v>12</v>
      </c>
      <c r="E64" s="46"/>
      <c r="F64" s="46"/>
      <c r="G64" s="48">
        <f t="shared" si="9"/>
        <v>44239</v>
      </c>
      <c r="H64" s="47">
        <f>IF(COUNTIF(G$10:G63,$G64)=1,$G64," - ")</f>
        <v>44239</v>
      </c>
      <c r="I64" s="47" t="str">
        <f>IF(COUNTIF(H$10:H63,$G64)=1,$G64," - ")</f>
        <v xml:space="preserve"> - </v>
      </c>
    </row>
    <row r="65" spans="1:9" x14ac:dyDescent="0.2">
      <c r="A65" s="35" t="s">
        <v>35</v>
      </c>
      <c r="B65" s="46">
        <f>'1'!$D$3+1</f>
        <v>2022</v>
      </c>
      <c r="C65" s="46">
        <v>2</v>
      </c>
      <c r="D65" s="46">
        <v>12</v>
      </c>
      <c r="E65" s="46"/>
      <c r="F65" s="46"/>
      <c r="G65" s="48">
        <f t="shared" ref="G65" si="11">DATE(B65,C65,D65)</f>
        <v>44604</v>
      </c>
      <c r="H65" s="47" t="str">
        <f>IF(COUNTIF(G$10:G64,$G65)=1,$G65," - ")</f>
        <v xml:space="preserve"> - </v>
      </c>
      <c r="I65" s="47" t="str">
        <f>IF(COUNTIF(H$10:H64,$G65)=1,$G65," - ")</f>
        <v xml:space="preserve"> - </v>
      </c>
    </row>
    <row r="66" spans="1:9" x14ac:dyDescent="0.2">
      <c r="A66" s="35" t="s">
        <v>36</v>
      </c>
      <c r="B66" s="46">
        <f>'1'!$D$3</f>
        <v>2021</v>
      </c>
      <c r="C66" s="46">
        <v>2</v>
      </c>
      <c r="D66" s="46">
        <v>14</v>
      </c>
      <c r="E66" s="46"/>
      <c r="F66" s="46"/>
      <c r="G66" s="48">
        <f t="shared" si="9"/>
        <v>44241</v>
      </c>
      <c r="H66" s="47" t="str">
        <f>IF(COUNTIF(G$10:G65,$G66)=1,$G66," - ")</f>
        <v xml:space="preserve"> - </v>
      </c>
      <c r="I66" s="47" t="str">
        <f>IF(COUNTIF(H$10:H65,$G66)=1,$G66," - ")</f>
        <v xml:space="preserve"> - </v>
      </c>
    </row>
    <row r="67" spans="1:9" x14ac:dyDescent="0.2">
      <c r="A67" s="35" t="s">
        <v>36</v>
      </c>
      <c r="B67" s="46">
        <f>'1'!$D$3+1</f>
        <v>2022</v>
      </c>
      <c r="C67" s="46">
        <v>2</v>
      </c>
      <c r="D67" s="46">
        <v>14</v>
      </c>
      <c r="E67" s="46"/>
      <c r="F67" s="46"/>
      <c r="G67" s="48">
        <f t="shared" ref="G67" si="12">DATE(B67,C67,D67)</f>
        <v>44606</v>
      </c>
      <c r="H67" s="47" t="str">
        <f>IF(COUNTIF(G$10:G66,$G67)=1,$G67," - ")</f>
        <v xml:space="preserve"> - </v>
      </c>
      <c r="I67" s="47" t="str">
        <f>IF(COUNTIF(H$10:H66,$G67)=1,$G67," - ")</f>
        <v xml:space="preserve"> - </v>
      </c>
    </row>
    <row r="68" spans="1:9" x14ac:dyDescent="0.2">
      <c r="A68" s="35" t="s">
        <v>37</v>
      </c>
      <c r="B68" s="46">
        <f>'1'!$D$3</f>
        <v>2021</v>
      </c>
      <c r="C68" s="46">
        <v>3</v>
      </c>
      <c r="D68" s="46">
        <v>17</v>
      </c>
      <c r="E68" s="46"/>
      <c r="F68" s="46"/>
      <c r="G68" s="48">
        <f t="shared" si="9"/>
        <v>44272</v>
      </c>
      <c r="H68" s="47" t="str">
        <f>IF(COUNTIF(G$10:G67,$G68)=1,$G68," - ")</f>
        <v xml:space="preserve"> - </v>
      </c>
      <c r="I68" s="47" t="str">
        <f>IF(COUNTIF(H$10:H67,$G68)=1,$G68," - ")</f>
        <v xml:space="preserve"> - </v>
      </c>
    </row>
    <row r="69" spans="1:9" x14ac:dyDescent="0.2">
      <c r="A69" s="35" t="s">
        <v>37</v>
      </c>
      <c r="B69" s="46">
        <f>'1'!$D$3+1</f>
        <v>2022</v>
      </c>
      <c r="C69" s="46">
        <v>3</v>
      </c>
      <c r="D69" s="46">
        <v>17</v>
      </c>
      <c r="E69" s="46"/>
      <c r="F69" s="46"/>
      <c r="G69" s="48">
        <f t="shared" ref="G69" si="13">DATE(B69,C69,D69)</f>
        <v>44637</v>
      </c>
      <c r="H69" s="47" t="str">
        <f>IF(COUNTIF(G$10:G68,$G69)=1,$G69," - ")</f>
        <v xml:space="preserve"> - </v>
      </c>
      <c r="I69" s="47" t="str">
        <f>IF(COUNTIF(H$10:H68,$G69)=1,$G69," - ")</f>
        <v xml:space="preserve"> - </v>
      </c>
    </row>
    <row r="70" spans="1:9" x14ac:dyDescent="0.2">
      <c r="A70" s="35" t="s">
        <v>38</v>
      </c>
      <c r="B70" s="46">
        <f>'1'!$D$3</f>
        <v>2021</v>
      </c>
      <c r="C70" s="46">
        <v>4</v>
      </c>
      <c r="D70" s="46">
        <v>1</v>
      </c>
      <c r="E70" s="46"/>
      <c r="F70" s="46"/>
      <c r="G70" s="48">
        <f t="shared" si="9"/>
        <v>44287</v>
      </c>
      <c r="H70" s="47" t="str">
        <f>IF(COUNTIF(G$10:G69,$G70)=1,$G70," - ")</f>
        <v xml:space="preserve"> - </v>
      </c>
      <c r="I70" s="47" t="str">
        <f>IF(COUNTIF(H$10:H69,$G70)=1,$G70," - ")</f>
        <v xml:space="preserve"> - </v>
      </c>
    </row>
    <row r="71" spans="1:9" x14ac:dyDescent="0.2">
      <c r="A71" s="35" t="s">
        <v>38</v>
      </c>
      <c r="B71" s="46">
        <f>'1'!$D$3+1</f>
        <v>2022</v>
      </c>
      <c r="C71" s="46">
        <v>4</v>
      </c>
      <c r="D71" s="46">
        <v>1</v>
      </c>
      <c r="E71" s="46"/>
      <c r="F71" s="46"/>
      <c r="G71" s="48">
        <f t="shared" ref="G71" si="14">DATE(B71,C71,D71)</f>
        <v>44652</v>
      </c>
      <c r="H71" s="47" t="str">
        <f>IF(COUNTIF(G$10:G70,$G71)=1,$G71," - ")</f>
        <v xml:space="preserve"> - </v>
      </c>
      <c r="I71" s="47" t="str">
        <f>IF(COUNTIF(H$10:H70,$G71)=1,$G71," - ")</f>
        <v xml:space="preserve"> - </v>
      </c>
    </row>
    <row r="72" spans="1:9" x14ac:dyDescent="0.2">
      <c r="A72" s="35" t="s">
        <v>39</v>
      </c>
      <c r="B72" s="46">
        <f>'1'!$D$3</f>
        <v>2021</v>
      </c>
      <c r="C72" s="46">
        <v>4</v>
      </c>
      <c r="D72" s="46">
        <v>22</v>
      </c>
      <c r="E72" s="46"/>
      <c r="F72" s="46"/>
      <c r="G72" s="48">
        <f t="shared" si="9"/>
        <v>44308</v>
      </c>
      <c r="H72" s="47" t="str">
        <f>IF(COUNTIF(G$10:G71,$G72)=1,$G72," - ")</f>
        <v xml:space="preserve"> - </v>
      </c>
      <c r="I72" s="47" t="str">
        <f>IF(COUNTIF(H$10:H71,$G72)=1,$G72," - ")</f>
        <v xml:space="preserve"> - </v>
      </c>
    </row>
    <row r="73" spans="1:9" x14ac:dyDescent="0.2">
      <c r="A73" s="35" t="s">
        <v>39</v>
      </c>
      <c r="B73" s="46">
        <f>'1'!$D$3+1</f>
        <v>2022</v>
      </c>
      <c r="C73" s="46">
        <v>4</v>
      </c>
      <c r="D73" s="46">
        <v>22</v>
      </c>
      <c r="E73" s="46"/>
      <c r="F73" s="46"/>
      <c r="G73" s="48">
        <f t="shared" ref="G73" si="15">DATE(B73,C73,D73)</f>
        <v>44673</v>
      </c>
      <c r="H73" s="47" t="str">
        <f>IF(COUNTIF(G$10:G72,$G73)=1,$G73," - ")</f>
        <v xml:space="preserve"> - </v>
      </c>
      <c r="I73" s="47" t="str">
        <f>IF(COUNTIF(H$10:H72,$G73)=1,$G73," - ")</f>
        <v xml:space="preserve"> - </v>
      </c>
    </row>
    <row r="74" spans="1:9" x14ac:dyDescent="0.2">
      <c r="A74" s="35" t="s">
        <v>40</v>
      </c>
      <c r="B74" s="46">
        <f>'1'!$D$3</f>
        <v>2021</v>
      </c>
      <c r="C74" s="46">
        <v>5</v>
      </c>
      <c r="D74" s="46">
        <v>5</v>
      </c>
      <c r="E74" s="46"/>
      <c r="F74" s="46"/>
      <c r="G74" s="48">
        <f t="shared" si="9"/>
        <v>44321</v>
      </c>
      <c r="H74" s="47" t="str">
        <f>IF(COUNTIF(G$10:G73,$G74)=1,$G74," - ")</f>
        <v xml:space="preserve"> - </v>
      </c>
      <c r="I74" s="47" t="str">
        <f>IF(COUNTIF(H$10:H73,$G74)=1,$G74," - ")</f>
        <v xml:space="preserve"> - </v>
      </c>
    </row>
    <row r="75" spans="1:9" x14ac:dyDescent="0.2">
      <c r="A75" s="35" t="s">
        <v>40</v>
      </c>
      <c r="B75" s="46">
        <f>'1'!$D$3+1</f>
        <v>2022</v>
      </c>
      <c r="C75" s="46">
        <v>5</v>
      </c>
      <c r="D75" s="46">
        <v>5</v>
      </c>
      <c r="E75" s="46"/>
      <c r="F75" s="46"/>
      <c r="G75" s="48">
        <f t="shared" ref="G75" si="16">DATE(B75,C75,D75)</f>
        <v>44686</v>
      </c>
      <c r="H75" s="47" t="str">
        <f>IF(COUNTIF(G$10:G74,$G75)=1,$G75," - ")</f>
        <v xml:space="preserve"> - </v>
      </c>
      <c r="I75" s="47" t="str">
        <f>IF(COUNTIF(H$10:H74,$G75)=1,$G75," - ")</f>
        <v xml:space="preserve"> - </v>
      </c>
    </row>
    <row r="76" spans="1:9" x14ac:dyDescent="0.2">
      <c r="A76" s="35" t="s">
        <v>41</v>
      </c>
      <c r="B76" s="46">
        <f>'1'!$D$3</f>
        <v>2021</v>
      </c>
      <c r="C76" s="46">
        <v>6</v>
      </c>
      <c r="D76" s="46">
        <v>14</v>
      </c>
      <c r="E76" s="46"/>
      <c r="F76" s="46"/>
      <c r="G76" s="48">
        <f t="shared" si="9"/>
        <v>44361</v>
      </c>
      <c r="H76" s="47" t="str">
        <f>IF(COUNTIF(G$10:G75,$G76)=1,$G76," - ")</f>
        <v xml:space="preserve"> - </v>
      </c>
      <c r="I76" s="47" t="str">
        <f>IF(COUNTIF(H$10:H75,$G76)=1,$G76," - ")</f>
        <v xml:space="preserve"> - </v>
      </c>
    </row>
    <row r="77" spans="1:9" x14ac:dyDescent="0.2">
      <c r="A77" s="35" t="s">
        <v>41</v>
      </c>
      <c r="B77" s="46">
        <f>'1'!$D$3+1</f>
        <v>2022</v>
      </c>
      <c r="C77" s="46">
        <v>6</v>
      </c>
      <c r="D77" s="46">
        <v>14</v>
      </c>
      <c r="E77" s="46"/>
      <c r="F77" s="46"/>
      <c r="G77" s="48">
        <f t="shared" ref="G77" si="17">DATE(B77,C77,D77)</f>
        <v>44726</v>
      </c>
      <c r="H77" s="47" t="str">
        <f>IF(COUNTIF(G$10:G76,$G77)=1,$G77," - ")</f>
        <v xml:space="preserve"> - </v>
      </c>
      <c r="I77" s="47" t="str">
        <f>IF(COUNTIF(H$10:H76,$G77)=1,$G77," - ")</f>
        <v xml:space="preserve"> - </v>
      </c>
    </row>
    <row r="78" spans="1:9" x14ac:dyDescent="0.2">
      <c r="A78" s="61" t="s">
        <v>78</v>
      </c>
      <c r="B78" s="46">
        <f>'1'!$D$3</f>
        <v>2021</v>
      </c>
      <c r="C78" s="46">
        <v>6</v>
      </c>
      <c r="D78" s="46">
        <v>19</v>
      </c>
      <c r="E78" s="46"/>
      <c r="F78" s="46"/>
      <c r="G78" s="60">
        <f t="shared" ref="G78" si="18">DATE(B78,C78,D78)</f>
        <v>44366</v>
      </c>
      <c r="H78" s="47" t="str">
        <f>IF(COUNTIF(G$10:G77,$G78)=1,$G78," - ")</f>
        <v xml:space="preserve"> - </v>
      </c>
      <c r="I78" s="47" t="str">
        <f>IF(COUNTIF(H$10:H77,$G78)=1,$G78," - ")</f>
        <v xml:space="preserve"> - </v>
      </c>
    </row>
    <row r="79" spans="1:9" x14ac:dyDescent="0.2">
      <c r="A79" s="61" t="s">
        <v>78</v>
      </c>
      <c r="B79" s="46">
        <f>'1'!$D$3+1</f>
        <v>2022</v>
      </c>
      <c r="C79" s="46">
        <v>6</v>
      </c>
      <c r="D79" s="46">
        <v>19</v>
      </c>
      <c r="E79" s="46"/>
      <c r="F79" s="46"/>
      <c r="G79" s="60">
        <f t="shared" ref="G79" si="19">DATE(B79,C79,D79)</f>
        <v>44731</v>
      </c>
      <c r="H79" s="47">
        <f>IF(COUNTIF(G$10:G78,$G79)=1,$G79," - ")</f>
        <v>44731</v>
      </c>
      <c r="I79" s="47" t="str">
        <f>IF(COUNTIF(H$10:H78,$G79)=1,$G79," - ")</f>
        <v xml:space="preserve"> - </v>
      </c>
    </row>
    <row r="80" spans="1:9" x14ac:dyDescent="0.2">
      <c r="A80" s="35" t="s">
        <v>42</v>
      </c>
      <c r="B80" s="46">
        <f>'1'!$D$3</f>
        <v>2021</v>
      </c>
      <c r="C80" s="46">
        <v>7</v>
      </c>
      <c r="D80" s="46">
        <v>4</v>
      </c>
      <c r="E80" s="46"/>
      <c r="F80" s="46"/>
      <c r="G80" s="48">
        <f t="shared" si="9"/>
        <v>44381</v>
      </c>
      <c r="H80" s="47" t="str">
        <f>IF(COUNTIF(G$10:G77,$G80)=1,$G80," - ")</f>
        <v xml:space="preserve"> - </v>
      </c>
      <c r="I80" s="47" t="str">
        <f>IF(COUNTIF(H$10:H77,$G80)=1,$G80," - ")</f>
        <v xml:space="preserve"> - </v>
      </c>
    </row>
    <row r="81" spans="1:9" x14ac:dyDescent="0.2">
      <c r="A81" s="35" t="s">
        <v>42</v>
      </c>
      <c r="B81" s="46">
        <f>'1'!$D$3+1</f>
        <v>2022</v>
      </c>
      <c r="C81" s="46">
        <v>7</v>
      </c>
      <c r="D81" s="46">
        <v>4</v>
      </c>
      <c r="E81" s="46"/>
      <c r="F81" s="46"/>
      <c r="G81" s="48">
        <f t="shared" ref="G81" si="20">DATE(B81,C81,D81)</f>
        <v>44746</v>
      </c>
      <c r="H81" s="47" t="str">
        <f>IF(COUNTIF(G$10:G80,$G81)=1,$G81," - ")</f>
        <v xml:space="preserve"> - </v>
      </c>
      <c r="I81" s="47" t="str">
        <f>IF(COUNTIF(H$10:H80,$G81)=1,$G81," - ")</f>
        <v xml:space="preserve"> - </v>
      </c>
    </row>
    <row r="82" spans="1:9" x14ac:dyDescent="0.2">
      <c r="A82" s="35" t="s">
        <v>43</v>
      </c>
      <c r="B82" s="46">
        <f>'1'!$D$3</f>
        <v>2021</v>
      </c>
      <c r="C82" s="46">
        <v>8</v>
      </c>
      <c r="D82" s="46">
        <v>19</v>
      </c>
      <c r="E82" s="46"/>
      <c r="F82" s="46"/>
      <c r="G82" s="48">
        <f t="shared" si="9"/>
        <v>44427</v>
      </c>
      <c r="H82" s="47" t="str">
        <f>IF(COUNTIF(G$10:G81,$G82)=1,$G82," - ")</f>
        <v xml:space="preserve"> - </v>
      </c>
      <c r="I82" s="47" t="str">
        <f>IF(COUNTIF(H$10:H81,$G82)=1,$G82," - ")</f>
        <v xml:space="preserve"> - </v>
      </c>
    </row>
    <row r="83" spans="1:9" x14ac:dyDescent="0.2">
      <c r="A83" s="35" t="s">
        <v>43</v>
      </c>
      <c r="B83" s="46">
        <f>'1'!$D$3+1</f>
        <v>2022</v>
      </c>
      <c r="C83" s="46">
        <v>8</v>
      </c>
      <c r="D83" s="46">
        <v>19</v>
      </c>
      <c r="E83" s="46"/>
      <c r="F83" s="46"/>
      <c r="G83" s="48">
        <f t="shared" ref="G83" si="21">DATE(B83,C83,D83)</f>
        <v>44792</v>
      </c>
      <c r="H83" s="47" t="str">
        <f>IF(COUNTIF(G$10:G82,$G83)=1,$G83," - ")</f>
        <v xml:space="preserve"> - </v>
      </c>
      <c r="I83" s="47" t="str">
        <f>IF(COUNTIF(H$10:H82,$G83)=1,$G83," - ")</f>
        <v xml:space="preserve"> - </v>
      </c>
    </row>
    <row r="84" spans="1:9" x14ac:dyDescent="0.2">
      <c r="A84" s="35" t="s">
        <v>44</v>
      </c>
      <c r="B84" s="46">
        <f>'1'!$D$3</f>
        <v>2021</v>
      </c>
      <c r="C84" s="46">
        <v>9</v>
      </c>
      <c r="D84" s="46">
        <v>11</v>
      </c>
      <c r="E84" s="46"/>
      <c r="F84" s="46"/>
      <c r="G84" s="48">
        <f t="shared" si="9"/>
        <v>44450</v>
      </c>
      <c r="H84" s="47" t="str">
        <f>IF(COUNTIF(G$10:G83,$G84)=1,$G84," - ")</f>
        <v xml:space="preserve"> - </v>
      </c>
      <c r="I84" s="47" t="str">
        <f>IF(COUNTIF(H$10:H83,$G84)=1,$G84," - ")</f>
        <v xml:space="preserve"> - </v>
      </c>
    </row>
    <row r="85" spans="1:9" x14ac:dyDescent="0.2">
      <c r="A85" s="35" t="s">
        <v>44</v>
      </c>
      <c r="B85" s="46">
        <f>'1'!$D$3+1</f>
        <v>2022</v>
      </c>
      <c r="C85" s="46">
        <v>9</v>
      </c>
      <c r="D85" s="46">
        <v>11</v>
      </c>
      <c r="E85" s="46"/>
      <c r="F85" s="46"/>
      <c r="G85" s="48">
        <f t="shared" ref="G85" si="22">DATE(B85,C85,D85)</f>
        <v>44815</v>
      </c>
      <c r="H85" s="47">
        <f>IF(COUNTIF(G$10:G84,$G85)=1,$G85," - ")</f>
        <v>44815</v>
      </c>
      <c r="I85" s="47" t="str">
        <f>IF(COUNTIF(H$10:H84,$G85)=1,$G85," - ")</f>
        <v xml:space="preserve"> - </v>
      </c>
    </row>
    <row r="86" spans="1:9" x14ac:dyDescent="0.2">
      <c r="A86" s="35" t="s">
        <v>45</v>
      </c>
      <c r="B86" s="46">
        <f>'1'!$D$3</f>
        <v>2021</v>
      </c>
      <c r="C86" s="46">
        <v>9</v>
      </c>
      <c r="D86" s="46">
        <v>17</v>
      </c>
      <c r="E86" s="46"/>
      <c r="F86" s="46"/>
      <c r="G86" s="48">
        <f t="shared" si="9"/>
        <v>44456</v>
      </c>
      <c r="H86" s="47" t="str">
        <f>IF(COUNTIF(G$10:G85,$G86)=1,$G86," - ")</f>
        <v xml:space="preserve"> - </v>
      </c>
      <c r="I86" s="47" t="str">
        <f>IF(COUNTIF(H$10:H85,$G86)=1,$G86," - ")</f>
        <v xml:space="preserve"> - </v>
      </c>
    </row>
    <row r="87" spans="1:9" x14ac:dyDescent="0.2">
      <c r="A87" s="35" t="s">
        <v>45</v>
      </c>
      <c r="B87" s="46">
        <f>'1'!$D$3+1</f>
        <v>2022</v>
      </c>
      <c r="C87" s="46">
        <v>9</v>
      </c>
      <c r="D87" s="46">
        <v>17</v>
      </c>
      <c r="E87" s="46"/>
      <c r="F87" s="46"/>
      <c r="G87" s="48">
        <f t="shared" ref="G87" si="23">DATE(B87,C87,D87)</f>
        <v>44821</v>
      </c>
      <c r="H87" s="47" t="str">
        <f>IF(COUNTIF(G$10:G86,$G87)=1,$G87," - ")</f>
        <v xml:space="preserve"> - </v>
      </c>
      <c r="I87" s="47" t="str">
        <f>IF(COUNTIF(H$10:H86,$G87)=1,$G87," - ")</f>
        <v xml:space="preserve"> - </v>
      </c>
    </row>
    <row r="88" spans="1:9" x14ac:dyDescent="0.2">
      <c r="A88" s="35" t="s">
        <v>46</v>
      </c>
      <c r="B88" s="46">
        <f>'1'!$D$3</f>
        <v>2021</v>
      </c>
      <c r="C88" s="46">
        <v>10</v>
      </c>
      <c r="D88" s="46">
        <v>16</v>
      </c>
      <c r="E88" s="46"/>
      <c r="F88" s="46"/>
      <c r="G88" s="48">
        <f t="shared" si="9"/>
        <v>44485</v>
      </c>
      <c r="H88" s="47" t="str">
        <f>IF(COUNTIF(G$10:G87,$G88)=1,$G88," - ")</f>
        <v xml:space="preserve"> - </v>
      </c>
      <c r="I88" s="47" t="str">
        <f>IF(COUNTIF(H$10:H87,$G88)=1,$G88," - ")</f>
        <v xml:space="preserve"> - </v>
      </c>
    </row>
    <row r="89" spans="1:9" x14ac:dyDescent="0.2">
      <c r="A89" s="35" t="s">
        <v>46</v>
      </c>
      <c r="B89" s="46">
        <f>'1'!$D$3+1</f>
        <v>2022</v>
      </c>
      <c r="C89" s="46">
        <v>10</v>
      </c>
      <c r="D89" s="46">
        <v>16</v>
      </c>
      <c r="E89" s="46"/>
      <c r="F89" s="46"/>
      <c r="G89" s="48">
        <f t="shared" ref="G89" si="24">DATE(B89,C89,D89)</f>
        <v>44850</v>
      </c>
      <c r="H89" s="47" t="str">
        <f>IF(COUNTIF(G$10:G88,$G89)=1,$G89," - ")</f>
        <v xml:space="preserve"> - </v>
      </c>
      <c r="I89" s="47" t="str">
        <f>IF(COUNTIF(H$10:H88,$G89)=1,$G89," - ")</f>
        <v xml:space="preserve"> - </v>
      </c>
    </row>
    <row r="90" spans="1:9" x14ac:dyDescent="0.2">
      <c r="A90" s="35" t="s">
        <v>47</v>
      </c>
      <c r="B90" s="46">
        <f>'1'!$D$3</f>
        <v>2021</v>
      </c>
      <c r="C90" s="46">
        <v>10</v>
      </c>
      <c r="D90" s="46">
        <v>24</v>
      </c>
      <c r="E90" s="46"/>
      <c r="F90" s="46"/>
      <c r="G90" s="48">
        <f t="shared" si="9"/>
        <v>44493</v>
      </c>
      <c r="H90" s="47" t="str">
        <f>IF(COUNTIF(G$10:G89,$G90)=1,$G90," - ")</f>
        <v xml:space="preserve"> - </v>
      </c>
      <c r="I90" s="47" t="str">
        <f>IF(COUNTIF(H$10:H89,$G90)=1,$G90," - ")</f>
        <v xml:space="preserve"> - </v>
      </c>
    </row>
    <row r="91" spans="1:9" x14ac:dyDescent="0.2">
      <c r="A91" s="35" t="s">
        <v>47</v>
      </c>
      <c r="B91" s="46">
        <f>'1'!$D$3+1</f>
        <v>2022</v>
      </c>
      <c r="C91" s="46">
        <v>10</v>
      </c>
      <c r="D91" s="46">
        <v>24</v>
      </c>
      <c r="E91" s="46"/>
      <c r="F91" s="46"/>
      <c r="G91" s="48">
        <f t="shared" ref="G91" si="25">DATE(B91,C91,D91)</f>
        <v>44858</v>
      </c>
      <c r="H91" s="47" t="str">
        <f>IF(COUNTIF(G$10:G90,$G91)=1,$G91," - ")</f>
        <v xml:space="preserve"> - </v>
      </c>
      <c r="I91" s="47" t="str">
        <f>IF(COUNTIF(H$10:H90,$G91)=1,$G91," - ")</f>
        <v xml:space="preserve"> - </v>
      </c>
    </row>
    <row r="92" spans="1:9" x14ac:dyDescent="0.2">
      <c r="A92" s="35" t="s">
        <v>48</v>
      </c>
      <c r="B92" s="46">
        <f>'1'!$D$3</f>
        <v>2021</v>
      </c>
      <c r="C92" s="46">
        <v>10</v>
      </c>
      <c r="D92" s="46">
        <v>31</v>
      </c>
      <c r="E92" s="46"/>
      <c r="F92" s="46"/>
      <c r="G92" s="48">
        <f t="shared" si="9"/>
        <v>44500</v>
      </c>
      <c r="H92" s="47" t="str">
        <f>IF(COUNTIF(G$10:G91,$G92)=1,$G92," - ")</f>
        <v xml:space="preserve"> - </v>
      </c>
      <c r="I92" s="47" t="str">
        <f>IF(COUNTIF(H$10:H91,$G92)=1,$G92," - ")</f>
        <v xml:space="preserve"> - </v>
      </c>
    </row>
    <row r="93" spans="1:9" x14ac:dyDescent="0.2">
      <c r="A93" s="35" t="s">
        <v>48</v>
      </c>
      <c r="B93" s="46">
        <f>'1'!$D$3+1</f>
        <v>2022</v>
      </c>
      <c r="C93" s="46">
        <v>10</v>
      </c>
      <c r="D93" s="46">
        <v>31</v>
      </c>
      <c r="E93" s="46"/>
      <c r="F93" s="46"/>
      <c r="G93" s="48">
        <f t="shared" ref="G93" si="26">DATE(B93,C93,D93)</f>
        <v>44865</v>
      </c>
      <c r="H93" s="47" t="str">
        <f>IF(COUNTIF(G$10:G92,$G93)=1,$G93," - ")</f>
        <v xml:space="preserve"> - </v>
      </c>
      <c r="I93" s="47" t="str">
        <f>IF(COUNTIF(H$10:H92,$G93)=1,$G93," - ")</f>
        <v xml:space="preserve"> - </v>
      </c>
    </row>
    <row r="94" spans="1:9" x14ac:dyDescent="0.2">
      <c r="A94" s="35" t="s">
        <v>49</v>
      </c>
      <c r="B94" s="46">
        <f>'1'!$D$3</f>
        <v>2021</v>
      </c>
      <c r="C94" s="46">
        <v>11</v>
      </c>
      <c r="D94" s="46">
        <v>11</v>
      </c>
      <c r="E94" s="46"/>
      <c r="F94" s="46"/>
      <c r="G94" s="48">
        <f t="shared" si="9"/>
        <v>44511</v>
      </c>
      <c r="H94" s="47" t="str">
        <f>IF(COUNTIF(G$10:G93,$G94)=1,$G94," - ")</f>
        <v xml:space="preserve"> - </v>
      </c>
      <c r="I94" s="47" t="str">
        <f>IF(COUNTIF(H$10:H93,$G94)=1,$G94," - ")</f>
        <v xml:space="preserve"> - </v>
      </c>
    </row>
    <row r="95" spans="1:9" x14ac:dyDescent="0.2">
      <c r="A95" s="35" t="s">
        <v>49</v>
      </c>
      <c r="B95" s="46">
        <f>'1'!$D$3+1</f>
        <v>2022</v>
      </c>
      <c r="C95" s="46">
        <v>11</v>
      </c>
      <c r="D95" s="46">
        <v>11</v>
      </c>
      <c r="E95" s="46"/>
      <c r="F95" s="46"/>
      <c r="G95" s="48">
        <f t="shared" ref="G95" si="27">DATE(B95,C95,D95)</f>
        <v>44876</v>
      </c>
      <c r="H95" s="47" t="str">
        <f>IF(COUNTIF(G$10:G94,$G95)=1,$G95," - ")</f>
        <v xml:space="preserve"> - </v>
      </c>
      <c r="I95" s="47" t="str">
        <f>IF(COUNTIF(H$10:H94,$G95)=1,$G95," - ")</f>
        <v xml:space="preserve"> - </v>
      </c>
    </row>
    <row r="96" spans="1:9" x14ac:dyDescent="0.2">
      <c r="A96" s="35" t="s">
        <v>50</v>
      </c>
      <c r="B96" s="46">
        <f>'1'!$D$3</f>
        <v>2021</v>
      </c>
      <c r="C96" s="46">
        <v>12</v>
      </c>
      <c r="D96" s="46">
        <v>7</v>
      </c>
      <c r="E96" s="46"/>
      <c r="F96" s="46"/>
      <c r="G96" s="48">
        <f t="shared" si="9"/>
        <v>44537</v>
      </c>
      <c r="H96" s="47" t="str">
        <f>IF(COUNTIF(G$10:G95,$G96)=1,$G96," - ")</f>
        <v xml:space="preserve"> - </v>
      </c>
      <c r="I96" s="47" t="str">
        <f>IF(COUNTIF(H$10:H95,$G96)=1,$G96," - ")</f>
        <v xml:space="preserve"> - </v>
      </c>
    </row>
    <row r="97" spans="1:9" x14ac:dyDescent="0.2">
      <c r="A97" s="35" t="s">
        <v>50</v>
      </c>
      <c r="B97" s="46">
        <f>'1'!$D$3+1</f>
        <v>2022</v>
      </c>
      <c r="C97" s="46">
        <v>12</v>
      </c>
      <c r="D97" s="46">
        <v>7</v>
      </c>
      <c r="E97" s="46"/>
      <c r="F97" s="46"/>
      <c r="G97" s="48">
        <f t="shared" ref="G97" si="28">DATE(B97,C97,D97)</f>
        <v>44902</v>
      </c>
      <c r="H97" s="47" t="str">
        <f>IF(COUNTIF(G$10:G96,$G97)=1,$G97," - ")</f>
        <v xml:space="preserve"> - </v>
      </c>
      <c r="I97" s="47" t="str">
        <f>IF(COUNTIF(H$10:H96,$G97)=1,$G97," - ")</f>
        <v xml:space="preserve"> - </v>
      </c>
    </row>
    <row r="98" spans="1:9" x14ac:dyDescent="0.2">
      <c r="A98" s="35" t="s">
        <v>51</v>
      </c>
      <c r="B98" s="46">
        <f>'1'!$D$3</f>
        <v>2021</v>
      </c>
      <c r="C98" s="46">
        <v>12</v>
      </c>
      <c r="D98" s="46">
        <v>24</v>
      </c>
      <c r="E98" s="46"/>
      <c r="F98" s="46"/>
      <c r="G98" s="48">
        <f t="shared" si="9"/>
        <v>44554</v>
      </c>
      <c r="H98" s="47" t="str">
        <f>IF(COUNTIF(G$10:G97,$G98)=1,$G98," - ")</f>
        <v xml:space="preserve"> - </v>
      </c>
      <c r="I98" s="47" t="str">
        <f>IF(COUNTIF(H$10:H97,$G98)=1,$G98," - ")</f>
        <v xml:space="preserve"> - </v>
      </c>
    </row>
    <row r="99" spans="1:9" x14ac:dyDescent="0.2">
      <c r="A99" s="35" t="s">
        <v>51</v>
      </c>
      <c r="B99" s="46">
        <f>'1'!$D$3+1</f>
        <v>2022</v>
      </c>
      <c r="C99" s="46">
        <v>12</v>
      </c>
      <c r="D99" s="46">
        <v>24</v>
      </c>
      <c r="E99" s="46"/>
      <c r="F99" s="46"/>
      <c r="G99" s="48">
        <f t="shared" ref="G99" si="29">DATE(B99,C99,D99)</f>
        <v>44919</v>
      </c>
      <c r="H99" s="47" t="str">
        <f>IF(COUNTIF(G$10:G98,$G99)=1,$G99," - ")</f>
        <v xml:space="preserve"> - </v>
      </c>
      <c r="I99" s="47" t="str">
        <f>IF(COUNTIF(H$10:H98,$G99)=1,$G99," - ")</f>
        <v xml:space="preserve"> - </v>
      </c>
    </row>
    <row r="100" spans="1:9" x14ac:dyDescent="0.2">
      <c r="A100" s="35" t="s">
        <v>52</v>
      </c>
      <c r="B100" s="46">
        <f>'1'!$D$3</f>
        <v>2021</v>
      </c>
      <c r="C100" s="46">
        <v>12</v>
      </c>
      <c r="D100" s="46">
        <v>25</v>
      </c>
      <c r="E100" s="46"/>
      <c r="F100" s="46"/>
      <c r="G100" s="48">
        <f t="shared" si="9"/>
        <v>44555</v>
      </c>
      <c r="H100" s="47" t="str">
        <f>IF(COUNTIF(G$10:G99,$G100)=1,$G100," - ")</f>
        <v xml:space="preserve"> - </v>
      </c>
      <c r="I100" s="47" t="str">
        <f>IF(COUNTIF(H$10:H99,$G100)=1,$G100," - ")</f>
        <v xml:space="preserve"> - </v>
      </c>
    </row>
    <row r="101" spans="1:9" x14ac:dyDescent="0.2">
      <c r="A101" s="35" t="s">
        <v>52</v>
      </c>
      <c r="B101" s="46">
        <f>'1'!$D$3+1</f>
        <v>2022</v>
      </c>
      <c r="C101" s="46">
        <v>12</v>
      </c>
      <c r="D101" s="46">
        <v>25</v>
      </c>
      <c r="E101" s="46"/>
      <c r="F101" s="46"/>
      <c r="G101" s="48">
        <f t="shared" ref="G101" si="30">DATE(B101,C101,D101)</f>
        <v>44920</v>
      </c>
      <c r="H101" s="47" t="str">
        <f>IF(COUNTIF(G$10:G100,$G101)=1,$G101," - ")</f>
        <v xml:space="preserve"> - </v>
      </c>
      <c r="I101" s="47" t="str">
        <f>IF(COUNTIF(H$10:H100,$G101)=1,$G101," - ")</f>
        <v xml:space="preserve"> - </v>
      </c>
    </row>
    <row r="102" spans="1:9" x14ac:dyDescent="0.2">
      <c r="A102" s="35" t="s">
        <v>53</v>
      </c>
      <c r="B102" s="46">
        <f>'1'!$D$3</f>
        <v>2021</v>
      </c>
      <c r="C102" s="46">
        <v>12</v>
      </c>
      <c r="D102" s="46">
        <v>26</v>
      </c>
      <c r="G102" s="48">
        <f t="shared" si="9"/>
        <v>44556</v>
      </c>
      <c r="H102" s="47" t="str">
        <f>IF(COUNTIF(G$10:G101,$G102)=1,$G102," - ")</f>
        <v xml:space="preserve"> - </v>
      </c>
      <c r="I102" s="47" t="str">
        <f>IF(COUNTIF(H$10:H101,$G102)=1,$G102," - ")</f>
        <v xml:space="preserve"> - </v>
      </c>
    </row>
    <row r="103" spans="1:9" x14ac:dyDescent="0.2">
      <c r="A103" s="35" t="s">
        <v>53</v>
      </c>
      <c r="B103" s="46">
        <f>'1'!$D$3+1</f>
        <v>2022</v>
      </c>
      <c r="C103" s="46">
        <v>12</v>
      </c>
      <c r="D103" s="46">
        <v>26</v>
      </c>
      <c r="G103" s="48">
        <f t="shared" ref="G103" si="31">DATE(B103,C103,D103)</f>
        <v>44921</v>
      </c>
      <c r="H103" s="47" t="str">
        <f>IF(COUNTIF(G$10:G102,$G103)=1,$G103," - ")</f>
        <v xml:space="preserve"> - </v>
      </c>
      <c r="I103" s="47" t="str">
        <f>IF(COUNTIF(H$10:H102,$G103)=1,$G103," - ")</f>
        <v xml:space="preserve"> - </v>
      </c>
    </row>
    <row r="104" spans="1:9" x14ac:dyDescent="0.2">
      <c r="A104" s="35" t="s">
        <v>54</v>
      </c>
      <c r="B104" s="46">
        <f>'1'!$D$3</f>
        <v>2021</v>
      </c>
      <c r="C104" s="46">
        <v>12</v>
      </c>
      <c r="D104" s="46">
        <v>26</v>
      </c>
      <c r="G104" s="48">
        <f t="shared" si="9"/>
        <v>44556</v>
      </c>
      <c r="H104" s="47">
        <f>IF(COUNTIF(G$10:G103,$G104)=1,$G104," - ")</f>
        <v>44556</v>
      </c>
      <c r="I104" s="47" t="str">
        <f>IF(COUNTIF(H$10:H103,$G104)=1,$G104," - ")</f>
        <v xml:space="preserve"> - </v>
      </c>
    </row>
    <row r="105" spans="1:9" x14ac:dyDescent="0.2">
      <c r="A105" s="35" t="s">
        <v>54</v>
      </c>
      <c r="B105" s="46">
        <f>'1'!$D$3+1</f>
        <v>2022</v>
      </c>
      <c r="C105" s="46">
        <v>12</v>
      </c>
      <c r="D105" s="46">
        <v>26</v>
      </c>
      <c r="G105" s="48">
        <f t="shared" ref="G105" si="32">DATE(B105,C105,D105)</f>
        <v>44921</v>
      </c>
      <c r="H105" s="47">
        <f>IF(COUNTIF(G$10:G104,$G105)=1,$G105," - ")</f>
        <v>44921</v>
      </c>
      <c r="I105" s="47" t="str">
        <f>IF(COUNTIF(H$10:H104,$G105)=1,$G105," - ")</f>
        <v xml:space="preserve"> - </v>
      </c>
    </row>
    <row r="106" spans="1:9" x14ac:dyDescent="0.2">
      <c r="A106" s="35" t="s">
        <v>55</v>
      </c>
      <c r="B106" s="46">
        <f>'1'!$D$3</f>
        <v>2021</v>
      </c>
      <c r="C106" s="46">
        <v>12</v>
      </c>
      <c r="D106" s="46">
        <v>31</v>
      </c>
      <c r="E106" s="46"/>
      <c r="F106" s="46"/>
      <c r="G106" s="48">
        <f t="shared" si="9"/>
        <v>44561</v>
      </c>
      <c r="H106" s="47" t="str">
        <f>IF(COUNTIF(G$10:G105,$G106)=1,$G106," - ")</f>
        <v xml:space="preserve"> - </v>
      </c>
      <c r="I106" s="47" t="str">
        <f>IF(COUNTIF(H$10:H105,$G106)=1,$G106," - ")</f>
        <v xml:space="preserve"> - </v>
      </c>
    </row>
    <row r="107" spans="1:9" x14ac:dyDescent="0.2">
      <c r="A107" s="35" t="s">
        <v>55</v>
      </c>
      <c r="B107" s="46">
        <f>'1'!$D$3+1</f>
        <v>2022</v>
      </c>
      <c r="C107" s="46">
        <v>12</v>
      </c>
      <c r="D107" s="46">
        <v>31</v>
      </c>
      <c r="E107" s="46"/>
      <c r="F107" s="46"/>
      <c r="G107" s="48">
        <f t="shared" ref="G107" si="33">DATE(B107,C107,D107)</f>
        <v>44926</v>
      </c>
      <c r="H107" s="47" t="str">
        <f>IF(COUNTIF(G$10:G106,$G107)=1,$G107," - ")</f>
        <v xml:space="preserve"> - </v>
      </c>
      <c r="I107" s="47" t="str">
        <f>IF(COUNTIF(H$10:H106,$G107)=1,$G107," - ")</f>
        <v xml:space="preserve"> - </v>
      </c>
    </row>
    <row r="108" spans="1:9" x14ac:dyDescent="0.2">
      <c r="G108" s="50"/>
      <c r="H108" s="50"/>
      <c r="I108" s="50"/>
    </row>
    <row r="109" spans="1:9" x14ac:dyDescent="0.2">
      <c r="G109" s="50"/>
      <c r="H109" s="50"/>
      <c r="I109" s="50"/>
    </row>
    <row r="110" spans="1:9" ht="15" x14ac:dyDescent="0.25">
      <c r="A110" s="40" t="s">
        <v>56</v>
      </c>
      <c r="B110" s="41"/>
      <c r="C110" s="41"/>
      <c r="D110" s="41"/>
      <c r="E110" s="42"/>
      <c r="F110" s="42"/>
      <c r="G110" s="43"/>
      <c r="H110" s="43"/>
      <c r="I110" s="43"/>
    </row>
    <row r="111" spans="1:9" x14ac:dyDescent="0.2">
      <c r="A111" s="44" t="s">
        <v>57</v>
      </c>
      <c r="B111" s="45" t="s">
        <v>58</v>
      </c>
      <c r="C111" s="45" t="s">
        <v>12</v>
      </c>
      <c r="D111" s="45" t="s">
        <v>13</v>
      </c>
      <c r="E111" s="45"/>
      <c r="F111" s="45"/>
      <c r="G111" s="51" t="s">
        <v>62</v>
      </c>
      <c r="H111" s="51" t="s">
        <v>59</v>
      </c>
      <c r="I111" s="51" t="s">
        <v>61</v>
      </c>
    </row>
    <row r="112" spans="1:9" x14ac:dyDescent="0.2">
      <c r="B112" s="46"/>
      <c r="C112" s="46"/>
      <c r="D112" s="46"/>
      <c r="E112" s="46"/>
      <c r="F112" s="46"/>
      <c r="G112" s="48" t="str">
        <f>IF(OR(B112="",OR(C112="",D112=""))," - ",DATE(B112,C112,D112))</f>
        <v xml:space="preserve"> - </v>
      </c>
      <c r="H112" s="47" t="str">
        <f>IF(COUNTIF(G$10:G111,$G112)=1,$G112," - ")</f>
        <v xml:space="preserve"> - </v>
      </c>
      <c r="I112" s="47" t="str">
        <f>IF(COUNTIF(H$10:H111,$G112)=1,$G112," - ")</f>
        <v xml:space="preserve"> - </v>
      </c>
    </row>
    <row r="113" spans="2:9" x14ac:dyDescent="0.2">
      <c r="B113" s="46"/>
      <c r="C113" s="46"/>
      <c r="D113" s="46"/>
      <c r="E113" s="46"/>
      <c r="F113" s="46"/>
      <c r="G113" s="48" t="str">
        <f t="shared" ref="G113:G150" si="34">IF(OR(B113="",OR(C113="",D113=""))," - ",DATE(B113,C113,D113))</f>
        <v xml:space="preserve"> - </v>
      </c>
      <c r="H113" s="47" t="str">
        <f>IF(COUNTIF(G$10:G112,$G113)=1,$G113," - ")</f>
        <v xml:space="preserve"> - </v>
      </c>
      <c r="I113" s="47" t="str">
        <f>IF(COUNTIF(H$10:H112,$G113)=1,$G113," - ")</f>
        <v xml:space="preserve"> - </v>
      </c>
    </row>
    <row r="114" spans="2:9" x14ac:dyDescent="0.2">
      <c r="B114" s="46"/>
      <c r="C114" s="46"/>
      <c r="D114" s="46"/>
      <c r="E114" s="46"/>
      <c r="F114" s="46"/>
      <c r="G114" s="48" t="str">
        <f t="shared" si="34"/>
        <v xml:space="preserve"> - </v>
      </c>
      <c r="H114" s="47" t="str">
        <f>IF(COUNTIF(G$10:G113,$G114)=1,$G114," - ")</f>
        <v xml:space="preserve"> - </v>
      </c>
      <c r="I114" s="47" t="str">
        <f>IF(COUNTIF(H$10:H113,$G114)=1,$G114," - ")</f>
        <v xml:space="preserve"> - </v>
      </c>
    </row>
    <row r="115" spans="2:9" x14ac:dyDescent="0.2">
      <c r="B115" s="46"/>
      <c r="C115" s="46"/>
      <c r="D115" s="46"/>
      <c r="E115" s="46"/>
      <c r="F115" s="46"/>
      <c r="G115" s="48" t="str">
        <f t="shared" si="34"/>
        <v xml:space="preserve"> - </v>
      </c>
      <c r="H115" s="47" t="str">
        <f>IF(COUNTIF(G$10:G114,$G115)=1,$G115," - ")</f>
        <v xml:space="preserve"> - </v>
      </c>
      <c r="I115" s="47" t="str">
        <f>IF(COUNTIF(H$10:H114,$G115)=1,$G115," - ")</f>
        <v xml:space="preserve"> - </v>
      </c>
    </row>
    <row r="116" spans="2:9" x14ac:dyDescent="0.2">
      <c r="B116" s="46"/>
      <c r="C116" s="46"/>
      <c r="D116" s="46"/>
      <c r="E116" s="46"/>
      <c r="F116" s="46"/>
      <c r="G116" s="48" t="str">
        <f t="shared" si="34"/>
        <v xml:space="preserve"> - </v>
      </c>
      <c r="H116" s="47" t="str">
        <f>IF(COUNTIF(G$10:G115,$G116)=1,$G116," - ")</f>
        <v xml:space="preserve"> - </v>
      </c>
      <c r="I116" s="47" t="str">
        <f>IF(COUNTIF(H$10:H115,$G116)=1,$G116," - ")</f>
        <v xml:space="preserve"> - </v>
      </c>
    </row>
    <row r="117" spans="2:9" x14ac:dyDescent="0.2">
      <c r="B117" s="46"/>
      <c r="C117" s="46"/>
      <c r="D117" s="46"/>
      <c r="E117" s="46"/>
      <c r="F117" s="46"/>
      <c r="G117" s="48" t="str">
        <f t="shared" si="34"/>
        <v xml:space="preserve"> - </v>
      </c>
      <c r="H117" s="47" t="str">
        <f>IF(COUNTIF(G$10:G116,$G117)=1,$G117," - ")</f>
        <v xml:space="preserve"> - </v>
      </c>
      <c r="I117" s="47" t="str">
        <f>IF(COUNTIF(H$10:H116,$G117)=1,$G117," - ")</f>
        <v xml:space="preserve"> - </v>
      </c>
    </row>
    <row r="118" spans="2:9" x14ac:dyDescent="0.2">
      <c r="B118" s="46"/>
      <c r="C118" s="46"/>
      <c r="D118" s="46"/>
      <c r="E118" s="46"/>
      <c r="F118" s="46"/>
      <c r="G118" s="48" t="str">
        <f t="shared" si="34"/>
        <v xml:space="preserve"> - </v>
      </c>
      <c r="H118" s="47" t="str">
        <f>IF(COUNTIF(G$10:G117,$G118)=1,$G118," - ")</f>
        <v xml:space="preserve"> - </v>
      </c>
      <c r="I118" s="47" t="str">
        <f>IF(COUNTIF(H$10:H117,$G118)=1,$G118," - ")</f>
        <v xml:space="preserve"> - </v>
      </c>
    </row>
    <row r="119" spans="2:9" x14ac:dyDescent="0.2">
      <c r="B119" s="46"/>
      <c r="C119" s="46"/>
      <c r="D119" s="46"/>
      <c r="E119" s="46"/>
      <c r="F119" s="46"/>
      <c r="G119" s="48" t="str">
        <f t="shared" si="34"/>
        <v xml:space="preserve"> - </v>
      </c>
      <c r="H119" s="47" t="str">
        <f>IF(COUNTIF(G$10:G118,$G119)=1,$G119," - ")</f>
        <v xml:space="preserve"> - </v>
      </c>
      <c r="I119" s="47" t="str">
        <f>IF(COUNTIF(H$10:H118,$G119)=1,$G119," - ")</f>
        <v xml:space="preserve"> - </v>
      </c>
    </row>
    <row r="120" spans="2:9" x14ac:dyDescent="0.2">
      <c r="B120" s="46"/>
      <c r="C120" s="46"/>
      <c r="D120" s="46"/>
      <c r="E120" s="46"/>
      <c r="F120" s="46"/>
      <c r="G120" s="48" t="str">
        <f t="shared" si="34"/>
        <v xml:space="preserve"> - </v>
      </c>
      <c r="H120" s="47" t="str">
        <f>IF(COUNTIF(G$10:G119,$G120)=1,$G120," - ")</f>
        <v xml:space="preserve"> - </v>
      </c>
      <c r="I120" s="47" t="str">
        <f>IF(COUNTIF(H$10:H119,$G120)=1,$G120," - ")</f>
        <v xml:space="preserve"> - </v>
      </c>
    </row>
    <row r="121" spans="2:9" x14ac:dyDescent="0.2">
      <c r="B121" s="46"/>
      <c r="C121" s="46"/>
      <c r="D121" s="46"/>
      <c r="E121" s="46"/>
      <c r="F121" s="46"/>
      <c r="G121" s="48" t="str">
        <f t="shared" si="34"/>
        <v xml:space="preserve"> - </v>
      </c>
      <c r="H121" s="47" t="str">
        <f>IF(COUNTIF(G$10:G120,$G121)=1,$G121," - ")</f>
        <v xml:space="preserve"> - </v>
      </c>
      <c r="I121" s="47" t="str">
        <f>IF(COUNTIF(H$10:H120,$G121)=1,$G121," - ")</f>
        <v xml:space="preserve"> - </v>
      </c>
    </row>
    <row r="122" spans="2:9" x14ac:dyDescent="0.2">
      <c r="B122" s="46"/>
      <c r="C122" s="46"/>
      <c r="D122" s="46"/>
      <c r="E122" s="46"/>
      <c r="F122" s="46"/>
      <c r="G122" s="48" t="str">
        <f t="shared" si="34"/>
        <v xml:space="preserve"> - </v>
      </c>
      <c r="H122" s="47" t="str">
        <f>IF(COUNTIF(G$10:G121,$G122)=1,$G122," - ")</f>
        <v xml:space="preserve"> - </v>
      </c>
      <c r="I122" s="47" t="str">
        <f>IF(COUNTIF(H$10:H121,$G122)=1,$G122," - ")</f>
        <v xml:space="preserve"> - </v>
      </c>
    </row>
    <row r="123" spans="2:9" x14ac:dyDescent="0.2">
      <c r="B123" s="46"/>
      <c r="C123" s="46"/>
      <c r="D123" s="46"/>
      <c r="E123" s="46"/>
      <c r="F123" s="46"/>
      <c r="G123" s="48" t="str">
        <f t="shared" si="34"/>
        <v xml:space="preserve"> - </v>
      </c>
      <c r="H123" s="47" t="str">
        <f>IF(COUNTIF(G$10:G122,$G123)=1,$G123," - ")</f>
        <v xml:space="preserve"> - </v>
      </c>
      <c r="I123" s="47" t="str">
        <f>IF(COUNTIF(H$10:H122,$G123)=1,$G123," - ")</f>
        <v xml:space="preserve"> - </v>
      </c>
    </row>
    <row r="124" spans="2:9" x14ac:dyDescent="0.2">
      <c r="B124" s="46"/>
      <c r="C124" s="46"/>
      <c r="D124" s="46"/>
      <c r="E124" s="46"/>
      <c r="F124" s="46"/>
      <c r="G124" s="48" t="str">
        <f t="shared" si="34"/>
        <v xml:space="preserve"> - </v>
      </c>
      <c r="H124" s="47" t="str">
        <f>IF(COUNTIF(G$10:G123,$G124)=1,$G124," - ")</f>
        <v xml:space="preserve"> - </v>
      </c>
      <c r="I124" s="47" t="str">
        <f>IF(COUNTIF(H$10:H123,$G124)=1,$G124," - ")</f>
        <v xml:space="preserve"> - </v>
      </c>
    </row>
    <row r="125" spans="2:9" x14ac:dyDescent="0.2">
      <c r="B125" s="46"/>
      <c r="C125" s="46"/>
      <c r="D125" s="46"/>
      <c r="E125" s="46"/>
      <c r="F125" s="46"/>
      <c r="G125" s="48" t="str">
        <f t="shared" si="34"/>
        <v xml:space="preserve"> - </v>
      </c>
      <c r="H125" s="47" t="str">
        <f>IF(COUNTIF(G$10:G124,$G125)=1,$G125," - ")</f>
        <v xml:space="preserve"> - </v>
      </c>
      <c r="I125" s="47" t="str">
        <f>IF(COUNTIF(H$10:H124,$G125)=1,$G125," - ")</f>
        <v xml:space="preserve"> - </v>
      </c>
    </row>
    <row r="126" spans="2:9" x14ac:dyDescent="0.2">
      <c r="B126" s="46"/>
      <c r="C126" s="46"/>
      <c r="D126" s="46"/>
      <c r="E126" s="46"/>
      <c r="F126" s="46"/>
      <c r="G126" s="48" t="str">
        <f t="shared" si="34"/>
        <v xml:space="preserve"> - </v>
      </c>
      <c r="H126" s="47" t="str">
        <f>IF(COUNTIF(G$10:G125,$G126)=1,$G126," - ")</f>
        <v xml:space="preserve"> - </v>
      </c>
      <c r="I126" s="47" t="str">
        <f>IF(COUNTIF(H$10:H125,$G126)=1,$G126," - ")</f>
        <v xml:space="preserve"> - </v>
      </c>
    </row>
    <row r="127" spans="2:9" x14ac:dyDescent="0.2">
      <c r="B127" s="46"/>
      <c r="C127" s="46"/>
      <c r="D127" s="46"/>
      <c r="E127" s="46"/>
      <c r="F127" s="46"/>
      <c r="G127" s="48" t="str">
        <f t="shared" si="34"/>
        <v xml:space="preserve"> - </v>
      </c>
      <c r="H127" s="47" t="str">
        <f>IF(COUNTIF(G$10:G126,$G127)=1,$G127," - ")</f>
        <v xml:space="preserve"> - </v>
      </c>
      <c r="I127" s="47" t="str">
        <f>IF(COUNTIF(H$10:H126,$G127)=1,$G127," - ")</f>
        <v xml:space="preserve"> - </v>
      </c>
    </row>
    <row r="128" spans="2:9" x14ac:dyDescent="0.2">
      <c r="B128" s="46"/>
      <c r="C128" s="46"/>
      <c r="D128" s="46"/>
      <c r="E128" s="46"/>
      <c r="F128" s="46"/>
      <c r="G128" s="48" t="str">
        <f t="shared" si="34"/>
        <v xml:space="preserve"> - </v>
      </c>
      <c r="H128" s="47" t="str">
        <f>IF(COUNTIF(G$10:G127,$G128)=1,$G128," - ")</f>
        <v xml:space="preserve"> - </v>
      </c>
      <c r="I128" s="47" t="str">
        <f>IF(COUNTIF(H$10:H127,$G128)=1,$G128," - ")</f>
        <v xml:space="preserve"> - </v>
      </c>
    </row>
    <row r="129" spans="2:9" x14ac:dyDescent="0.2">
      <c r="B129" s="46"/>
      <c r="C129" s="46"/>
      <c r="D129" s="46"/>
      <c r="E129" s="46"/>
      <c r="F129" s="46"/>
      <c r="G129" s="48" t="str">
        <f t="shared" si="34"/>
        <v xml:space="preserve"> - </v>
      </c>
      <c r="H129" s="47" t="str">
        <f>IF(COUNTIF(G$10:G128,$G129)=1,$G129," - ")</f>
        <v xml:space="preserve"> - </v>
      </c>
      <c r="I129" s="47" t="str">
        <f>IF(COUNTIF(H$10:H128,$G129)=1,$G129," - ")</f>
        <v xml:space="preserve"> - </v>
      </c>
    </row>
    <row r="130" spans="2:9" x14ac:dyDescent="0.2">
      <c r="B130" s="46"/>
      <c r="C130" s="46"/>
      <c r="D130" s="46"/>
      <c r="E130" s="46"/>
      <c r="F130" s="46"/>
      <c r="G130" s="48" t="str">
        <f t="shared" si="34"/>
        <v xml:space="preserve"> - </v>
      </c>
      <c r="H130" s="47" t="str">
        <f>IF(COUNTIF(G$10:G129,$G130)=1,$G130," - ")</f>
        <v xml:space="preserve"> - </v>
      </c>
      <c r="I130" s="47" t="str">
        <f>IF(COUNTIF(H$10:H129,$G130)=1,$G130," - ")</f>
        <v xml:space="preserve"> - </v>
      </c>
    </row>
    <row r="131" spans="2:9" x14ac:dyDescent="0.2">
      <c r="B131" s="46"/>
      <c r="C131" s="46"/>
      <c r="D131" s="46"/>
      <c r="E131" s="46"/>
      <c r="F131" s="46"/>
      <c r="G131" s="48" t="str">
        <f t="shared" si="34"/>
        <v xml:space="preserve"> - </v>
      </c>
      <c r="H131" s="47" t="str">
        <f>IF(COUNTIF(G$10:G130,$G131)=1,$G131," - ")</f>
        <v xml:space="preserve"> - </v>
      </c>
      <c r="I131" s="47" t="str">
        <f>IF(COUNTIF(H$10:H130,$G131)=1,$G131," - ")</f>
        <v xml:space="preserve"> - </v>
      </c>
    </row>
    <row r="132" spans="2:9" x14ac:dyDescent="0.2">
      <c r="B132" s="46"/>
      <c r="C132" s="46"/>
      <c r="D132" s="46"/>
      <c r="E132" s="46"/>
      <c r="F132" s="46"/>
      <c r="G132" s="48" t="str">
        <f t="shared" si="34"/>
        <v xml:space="preserve"> - </v>
      </c>
      <c r="H132" s="47" t="str">
        <f>IF(COUNTIF(G$10:G131,$G132)=1,$G132," - ")</f>
        <v xml:space="preserve"> - </v>
      </c>
      <c r="I132" s="47" t="str">
        <f>IF(COUNTIF(H$10:H131,$G132)=1,$G132," - ")</f>
        <v xml:space="preserve"> - </v>
      </c>
    </row>
    <row r="133" spans="2:9" x14ac:dyDescent="0.2">
      <c r="B133" s="46"/>
      <c r="C133" s="46"/>
      <c r="D133" s="46"/>
      <c r="E133" s="46"/>
      <c r="F133" s="46"/>
      <c r="G133" s="48" t="str">
        <f t="shared" si="34"/>
        <v xml:space="preserve"> - </v>
      </c>
      <c r="H133" s="47" t="str">
        <f>IF(COUNTIF(G$10:G132,$G133)=1,$G133," - ")</f>
        <v xml:space="preserve"> - </v>
      </c>
      <c r="I133" s="47" t="str">
        <f>IF(COUNTIF(H$10:H132,$G133)=1,$G133," - ")</f>
        <v xml:space="preserve"> - </v>
      </c>
    </row>
    <row r="134" spans="2:9" x14ac:dyDescent="0.2">
      <c r="B134" s="46"/>
      <c r="C134" s="46"/>
      <c r="D134" s="46"/>
      <c r="E134" s="46"/>
      <c r="F134" s="46"/>
      <c r="G134" s="48" t="str">
        <f t="shared" si="34"/>
        <v xml:space="preserve"> - </v>
      </c>
      <c r="H134" s="47" t="str">
        <f>IF(COUNTIF(G$10:G133,$G134)=1,$G134," - ")</f>
        <v xml:space="preserve"> - </v>
      </c>
      <c r="I134" s="47" t="str">
        <f>IF(COUNTIF(H$10:H133,$G134)=1,$G134," - ")</f>
        <v xml:space="preserve"> - </v>
      </c>
    </row>
    <row r="135" spans="2:9" x14ac:dyDescent="0.2">
      <c r="B135" s="46"/>
      <c r="C135" s="46"/>
      <c r="D135" s="46"/>
      <c r="E135" s="46"/>
      <c r="F135" s="46"/>
      <c r="G135" s="48" t="str">
        <f t="shared" si="34"/>
        <v xml:space="preserve"> - </v>
      </c>
      <c r="H135" s="47" t="str">
        <f>IF(COUNTIF(G$10:G134,$G135)=1,$G135," - ")</f>
        <v xml:space="preserve"> - </v>
      </c>
      <c r="I135" s="47" t="str">
        <f>IF(COUNTIF(H$10:H134,$G135)=1,$G135," - ")</f>
        <v xml:space="preserve"> - </v>
      </c>
    </row>
    <row r="136" spans="2:9" x14ac:dyDescent="0.2">
      <c r="B136" s="46"/>
      <c r="C136" s="46"/>
      <c r="D136" s="46"/>
      <c r="E136" s="46"/>
      <c r="F136" s="46"/>
      <c r="G136" s="48" t="str">
        <f t="shared" si="34"/>
        <v xml:space="preserve"> - </v>
      </c>
      <c r="H136" s="47" t="str">
        <f>IF(COUNTIF(G$10:G135,$G136)=1,$G136," - ")</f>
        <v xml:space="preserve"> - </v>
      </c>
      <c r="I136" s="47" t="str">
        <f>IF(COUNTIF(H$10:H135,$G136)=1,$G136," - ")</f>
        <v xml:space="preserve"> - </v>
      </c>
    </row>
    <row r="137" spans="2:9" x14ac:dyDescent="0.2">
      <c r="B137" s="46"/>
      <c r="C137" s="46"/>
      <c r="D137" s="46"/>
      <c r="E137" s="46"/>
      <c r="F137" s="46"/>
      <c r="G137" s="48" t="str">
        <f t="shared" si="34"/>
        <v xml:space="preserve"> - </v>
      </c>
      <c r="H137" s="47" t="str">
        <f>IF(COUNTIF(G$10:G136,$G137)=1,$G137," - ")</f>
        <v xml:space="preserve"> - </v>
      </c>
      <c r="I137" s="47" t="str">
        <f>IF(COUNTIF(H$10:H136,$G137)=1,$G137," - ")</f>
        <v xml:space="preserve"> - </v>
      </c>
    </row>
    <row r="138" spans="2:9" x14ac:dyDescent="0.2">
      <c r="B138" s="46"/>
      <c r="C138" s="46"/>
      <c r="D138" s="46"/>
      <c r="E138" s="46"/>
      <c r="F138" s="46"/>
      <c r="G138" s="48" t="str">
        <f t="shared" si="34"/>
        <v xml:space="preserve"> - </v>
      </c>
      <c r="H138" s="47" t="str">
        <f>IF(COUNTIF(G$10:G137,$G138)=1,$G138," - ")</f>
        <v xml:space="preserve"> - </v>
      </c>
      <c r="I138" s="47" t="str">
        <f>IF(COUNTIF(H$10:H137,$G138)=1,$G138," - ")</f>
        <v xml:space="preserve"> - </v>
      </c>
    </row>
    <row r="139" spans="2:9" x14ac:dyDescent="0.2">
      <c r="B139" s="46"/>
      <c r="C139" s="46"/>
      <c r="D139" s="46"/>
      <c r="E139" s="46"/>
      <c r="F139" s="46"/>
      <c r="G139" s="48" t="str">
        <f t="shared" si="34"/>
        <v xml:space="preserve"> - </v>
      </c>
      <c r="H139" s="47" t="str">
        <f>IF(COUNTIF(G$10:G138,$G139)=1,$G139," - ")</f>
        <v xml:space="preserve"> - </v>
      </c>
      <c r="I139" s="47" t="str">
        <f>IF(COUNTIF(H$10:H138,$G139)=1,$G139," - ")</f>
        <v xml:space="preserve"> - </v>
      </c>
    </row>
    <row r="140" spans="2:9" x14ac:dyDescent="0.2">
      <c r="B140" s="46"/>
      <c r="C140" s="46"/>
      <c r="D140" s="46"/>
      <c r="E140" s="46"/>
      <c r="F140" s="46"/>
      <c r="G140" s="48" t="str">
        <f t="shared" si="34"/>
        <v xml:space="preserve"> - </v>
      </c>
      <c r="H140" s="47" t="str">
        <f>IF(COUNTIF(G$10:G139,$G140)=1,$G140," - ")</f>
        <v xml:space="preserve"> - </v>
      </c>
      <c r="I140" s="47" t="str">
        <f>IF(COUNTIF(H$10:H139,$G140)=1,$G140," - ")</f>
        <v xml:space="preserve"> - </v>
      </c>
    </row>
    <row r="141" spans="2:9" x14ac:dyDescent="0.2">
      <c r="B141" s="46"/>
      <c r="C141" s="46"/>
      <c r="D141" s="46"/>
      <c r="E141" s="46"/>
      <c r="F141" s="46"/>
      <c r="G141" s="48" t="str">
        <f t="shared" si="34"/>
        <v xml:space="preserve"> - </v>
      </c>
      <c r="H141" s="47" t="str">
        <f>IF(COUNTIF(G$10:G140,$G141)=1,$G141," - ")</f>
        <v xml:space="preserve"> - </v>
      </c>
      <c r="I141" s="47" t="str">
        <f>IF(COUNTIF(H$10:H140,$G141)=1,$G141," - ")</f>
        <v xml:space="preserve"> - </v>
      </c>
    </row>
    <row r="142" spans="2:9" x14ac:dyDescent="0.2">
      <c r="B142" s="46"/>
      <c r="C142" s="46"/>
      <c r="D142" s="46"/>
      <c r="E142" s="46"/>
      <c r="F142" s="46"/>
      <c r="G142" s="48" t="str">
        <f t="shared" si="34"/>
        <v xml:space="preserve"> - </v>
      </c>
      <c r="H142" s="47" t="str">
        <f>IF(COUNTIF(G$10:G141,$G142)=1,$G142," - ")</f>
        <v xml:space="preserve"> - </v>
      </c>
      <c r="I142" s="47" t="str">
        <f>IF(COUNTIF(H$10:H141,$G142)=1,$G142," - ")</f>
        <v xml:space="preserve"> - </v>
      </c>
    </row>
    <row r="143" spans="2:9" x14ac:dyDescent="0.2">
      <c r="B143" s="46"/>
      <c r="C143" s="46"/>
      <c r="D143" s="46"/>
      <c r="E143" s="46"/>
      <c r="F143" s="46"/>
      <c r="G143" s="48" t="str">
        <f t="shared" si="34"/>
        <v xml:space="preserve"> - </v>
      </c>
      <c r="H143" s="47" t="str">
        <f>IF(COUNTIF(G$10:G142,$G143)=1,$G143," - ")</f>
        <v xml:space="preserve"> - </v>
      </c>
      <c r="I143" s="47" t="str">
        <f>IF(COUNTIF(H$10:H142,$G143)=1,$G143," - ")</f>
        <v xml:space="preserve"> - </v>
      </c>
    </row>
    <row r="144" spans="2:9" x14ac:dyDescent="0.2">
      <c r="B144" s="46"/>
      <c r="C144" s="46"/>
      <c r="D144" s="46"/>
      <c r="E144" s="46"/>
      <c r="F144" s="46"/>
      <c r="G144" s="48" t="str">
        <f t="shared" si="34"/>
        <v xml:space="preserve"> - </v>
      </c>
      <c r="H144" s="47" t="str">
        <f>IF(COUNTIF(G$10:G143,$G144)=1,$G144," - ")</f>
        <v xml:space="preserve"> - </v>
      </c>
      <c r="I144" s="47" t="str">
        <f>IF(COUNTIF(H$10:H143,$G144)=1,$G144," - ")</f>
        <v xml:space="preserve"> - </v>
      </c>
    </row>
    <row r="145" spans="2:9" x14ac:dyDescent="0.2">
      <c r="B145" s="46"/>
      <c r="C145" s="46"/>
      <c r="D145" s="46"/>
      <c r="E145" s="46"/>
      <c r="F145" s="46"/>
      <c r="G145" s="48" t="str">
        <f t="shared" si="34"/>
        <v xml:space="preserve"> - </v>
      </c>
      <c r="H145" s="47" t="str">
        <f>IF(COUNTIF(G$10:G144,$G145)=1,$G145," - ")</f>
        <v xml:space="preserve"> - </v>
      </c>
      <c r="I145" s="47" t="str">
        <f>IF(COUNTIF(H$10:H144,$G145)=1,$G145," - ")</f>
        <v xml:space="preserve"> - </v>
      </c>
    </row>
    <row r="146" spans="2:9" x14ac:dyDescent="0.2">
      <c r="B146" s="46"/>
      <c r="C146" s="46"/>
      <c r="D146" s="46"/>
      <c r="E146" s="46"/>
      <c r="F146" s="46"/>
      <c r="G146" s="48" t="str">
        <f t="shared" si="34"/>
        <v xml:space="preserve"> - </v>
      </c>
      <c r="H146" s="47" t="str">
        <f>IF(COUNTIF(G$10:G145,$G146)=1,$G146," - ")</f>
        <v xml:space="preserve"> - </v>
      </c>
      <c r="I146" s="47" t="str">
        <f>IF(COUNTIF(H$10:H145,$G146)=1,$G146," - ")</f>
        <v xml:space="preserve"> - </v>
      </c>
    </row>
    <row r="147" spans="2:9" x14ac:dyDescent="0.2">
      <c r="B147" s="46"/>
      <c r="C147" s="46"/>
      <c r="D147" s="46"/>
      <c r="E147" s="46"/>
      <c r="F147" s="46"/>
      <c r="G147" s="48" t="str">
        <f t="shared" si="34"/>
        <v xml:space="preserve"> - </v>
      </c>
      <c r="H147" s="47" t="str">
        <f>IF(COUNTIF(G$10:G146,$G147)=1,$G147," - ")</f>
        <v xml:space="preserve"> - </v>
      </c>
      <c r="I147" s="47" t="str">
        <f>IF(COUNTIF(H$10:H146,$G147)=1,$G147," - ")</f>
        <v xml:space="preserve"> - </v>
      </c>
    </row>
    <row r="148" spans="2:9" x14ac:dyDescent="0.2">
      <c r="B148" s="46"/>
      <c r="C148" s="46"/>
      <c r="D148" s="46"/>
      <c r="E148" s="46"/>
      <c r="F148" s="46"/>
      <c r="G148" s="48" t="str">
        <f t="shared" si="34"/>
        <v xml:space="preserve"> - </v>
      </c>
      <c r="H148" s="47" t="str">
        <f>IF(COUNTIF(G$10:G147,$G148)=1,$G148," - ")</f>
        <v xml:space="preserve"> - </v>
      </c>
      <c r="I148" s="47" t="str">
        <f>IF(COUNTIF(H$10:H147,$G148)=1,$G148," - ")</f>
        <v xml:space="preserve"> - </v>
      </c>
    </row>
    <row r="149" spans="2:9" x14ac:dyDescent="0.2">
      <c r="B149" s="46"/>
      <c r="C149" s="46"/>
      <c r="D149" s="46"/>
      <c r="E149" s="46"/>
      <c r="F149" s="46"/>
      <c r="G149" s="48" t="str">
        <f t="shared" si="34"/>
        <v xml:space="preserve"> - </v>
      </c>
      <c r="H149" s="47" t="str">
        <f>IF(COUNTIF(G$10:G148,$G149)=1,$G149," - ")</f>
        <v xml:space="preserve"> - </v>
      </c>
      <c r="I149" s="47" t="str">
        <f>IF(COUNTIF(H$10:H148,$G149)=1,$G149," - ")</f>
        <v xml:space="preserve"> - </v>
      </c>
    </row>
    <row r="150" spans="2:9" x14ac:dyDescent="0.2">
      <c r="B150" s="46"/>
      <c r="C150" s="46"/>
      <c r="D150" s="46"/>
      <c r="E150" s="46"/>
      <c r="F150" s="46"/>
      <c r="G150" s="48" t="str">
        <f t="shared" si="34"/>
        <v xml:space="preserve"> - </v>
      </c>
      <c r="H150" s="47" t="str">
        <f>IF(COUNTIF(G$10:G149,$G150)=1,$G150," - ")</f>
        <v xml:space="preserve"> - </v>
      </c>
      <c r="I150" s="47" t="str">
        <f>IF(COUNTIF(H$10:H149,$G150)=1,$G150," - ")</f>
        <v xml:space="preserve"> - </v>
      </c>
    </row>
  </sheetData>
  <mergeCells count="1">
    <mergeCell ref="A3:H6"/>
  </mergeCells>
  <pageMargins left="0.75" right="0.75" top="1" bottom="1" header="0.5" footer="0.5"/>
  <pageSetup orientation="portrait" r:id="rId1"/>
  <headerFooter alignWithMargins="0"/>
  <ignoredErrors>
    <ignoredError sqref="B80:B107 B12:B77" formula="1"/>
  </ignoredError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60"/>
  <sheetViews>
    <sheetView showGridLines="0" topLeftCell="A16" zoomScaleNormal="100" workbookViewId="0">
      <selection activeCell="N38" sqref="E38:N42"/>
    </sheetView>
  </sheetViews>
  <sheetFormatPr defaultRowHeight="12.75" x14ac:dyDescent="0.2"/>
  <cols>
    <col min="1" max="1" width="4.28515625" customWidth="1"/>
    <col min="2" max="2" width="14" customWidth="1"/>
    <col min="3" max="3" width="4.28515625" customWidth="1"/>
    <col min="4" max="4" width="14" customWidth="1"/>
    <col min="5" max="5" width="4.28515625" customWidth="1"/>
    <col min="6" max="6" width="14" customWidth="1"/>
    <col min="7" max="7" width="4.28515625" customWidth="1"/>
    <col min="8" max="8" width="14" customWidth="1"/>
    <col min="9" max="9" width="4.28515625" customWidth="1"/>
    <col min="10" max="10" width="14" customWidth="1"/>
    <col min="11" max="11" width="4.28515625" customWidth="1"/>
    <col min="12" max="12" width="14" customWidth="1"/>
    <col min="13" max="13" width="4.28515625" customWidth="1"/>
    <col min="14" max="14" width="14" customWidth="1"/>
    <col min="16" max="22" width="3.28515625" customWidth="1"/>
  </cols>
  <sheetData>
    <row r="1" spans="1:24" ht="18.75" x14ac:dyDescent="0.3">
      <c r="A1" s="56" t="str">
        <f>'1'!$A$5</f>
        <v>[Name of School] Academic Calendar</v>
      </c>
      <c r="B1" s="55"/>
      <c r="C1" s="55"/>
      <c r="D1" s="55"/>
      <c r="E1" s="55"/>
      <c r="F1" s="55"/>
      <c r="G1" s="55"/>
      <c r="H1" s="55"/>
      <c r="I1" s="55"/>
      <c r="J1" s="55"/>
      <c r="K1" s="55"/>
      <c r="L1" s="55"/>
      <c r="M1" s="55"/>
      <c r="N1" s="55"/>
    </row>
    <row r="2" spans="1:24" s="2" customFormat="1" ht="54" customHeight="1" x14ac:dyDescent="0.85">
      <c r="A2" s="62" t="str">
        <f>UPPER(TEXT(B3,"mmmm yyyy"))</f>
        <v>AUGUST 2021</v>
      </c>
      <c r="B2" s="62"/>
      <c r="C2" s="62"/>
      <c r="D2" s="62"/>
      <c r="E2" s="62"/>
      <c r="F2" s="62"/>
      <c r="G2" s="62"/>
      <c r="H2" s="62"/>
      <c r="I2" s="62"/>
      <c r="J2" s="62"/>
      <c r="K2" s="62"/>
      <c r="L2" s="62"/>
      <c r="M2" s="62"/>
      <c r="N2" s="62"/>
    </row>
    <row r="3" spans="1:24" hidden="1" x14ac:dyDescent="0.2">
      <c r="A3" s="18" t="s">
        <v>2</v>
      </c>
      <c r="B3" s="17">
        <f>DATE('1'!D3,'1'!H3+1,1)</f>
        <v>44409</v>
      </c>
      <c r="O3" s="2"/>
      <c r="P3" s="2"/>
      <c r="Q3" s="2"/>
      <c r="R3" s="2"/>
      <c r="S3" s="2"/>
      <c r="T3" s="2"/>
      <c r="U3" s="2"/>
      <c r="V3" s="2"/>
      <c r="W3" s="2"/>
      <c r="X3" s="2"/>
    </row>
    <row r="4" spans="1:24" s="2" customFormat="1" ht="15.75" x14ac:dyDescent="0.2">
      <c r="A4" s="63">
        <f>A11</f>
        <v>44416</v>
      </c>
      <c r="B4" s="64"/>
      <c r="C4" s="64">
        <f>C11</f>
        <v>44417</v>
      </c>
      <c r="D4" s="64"/>
      <c r="E4" s="64">
        <f>E11</f>
        <v>44418</v>
      </c>
      <c r="F4" s="64"/>
      <c r="G4" s="64">
        <f>G11</f>
        <v>44419</v>
      </c>
      <c r="H4" s="64"/>
      <c r="I4" s="64">
        <f>I11</f>
        <v>44420</v>
      </c>
      <c r="J4" s="64"/>
      <c r="K4" s="64">
        <f>K11</f>
        <v>44421</v>
      </c>
      <c r="L4" s="64"/>
      <c r="M4" s="64">
        <f>M11</f>
        <v>44422</v>
      </c>
      <c r="N4" s="65"/>
    </row>
    <row r="5" spans="1:24" s="2" customFormat="1" ht="18.75" x14ac:dyDescent="0.2">
      <c r="A5" s="52">
        <f>IF(WEEKDAY($B$3,1)=startday,$B$3,"")</f>
        <v>44409</v>
      </c>
      <c r="B5" s="53" t="str">
        <f>IF(A5="","",IFERROR(INDEX(Events!$A:$A,MATCH(A5,Events!$G:$G,0)),""))</f>
        <v/>
      </c>
      <c r="C5" s="28">
        <f>IF(A5="",IF(WEEKDAY(B3,1)=MOD(startday,7)+1,$B$3,""),A5+1)</f>
        <v>44410</v>
      </c>
      <c r="D5" s="54" t="str">
        <f>IF(C5="","",IFERROR(INDEX(Events!$A:$A,MATCH(C5,Events!$G:$G,0)),""))</f>
        <v/>
      </c>
      <c r="E5" s="28">
        <f>IF(C5="",IF(WEEKDAY($B$3,1)=MOD(startday+1,7)+1,$B$3,""),C5+1)</f>
        <v>44411</v>
      </c>
      <c r="F5" s="54" t="str">
        <f>IF(E5="","",IFERROR(INDEX(Events!$A:$A,MATCH(E5,Events!$G:$G,0)),""))</f>
        <v/>
      </c>
      <c r="G5" s="28">
        <f>IF(E5="",IF(WEEKDAY($B$3,1)=MOD(startday+2,7)+1,$B$3,""),E5+1)</f>
        <v>44412</v>
      </c>
      <c r="H5" s="54" t="str">
        <f>IF(G5="","",IFERROR(INDEX(Events!$A:$A,MATCH(G5,Events!$G:$G,0)),""))</f>
        <v/>
      </c>
      <c r="I5" s="28">
        <f>IF(G5="",IF(WEEKDAY($B$3,1)=MOD(startday+3,7)+1,$B$3,""),G5+1)</f>
        <v>44413</v>
      </c>
      <c r="J5" s="54" t="str">
        <f>IF(I5="","",IFERROR(INDEX(Events!$A:$A,MATCH(I5,Events!$G:$G,0)),""))</f>
        <v/>
      </c>
      <c r="K5" s="28">
        <f>IF(I5="",IF(WEEKDAY($B$3,1)=MOD(startday+4,7)+1,$B$3,""),I5+1)</f>
        <v>44414</v>
      </c>
      <c r="L5" s="54" t="str">
        <f>IF(K5="","",IFERROR(INDEX(Events!$A:$A,MATCH(K5,Events!$G:$G,0)),""))</f>
        <v/>
      </c>
      <c r="M5" s="52">
        <f>IF(K5="",IF(WEEKDAY($B$3,1)=MOD(startday+5,7)+1,$B$3,""),K5+1)</f>
        <v>44415</v>
      </c>
      <c r="N5" s="53" t="str">
        <f>IF(M5="","",IFERROR(INDEX(Events!$A:$A,MATCH(M5,Events!$G:$G,0)),""))</f>
        <v/>
      </c>
    </row>
    <row r="6" spans="1:24" s="2" customFormat="1" x14ac:dyDescent="0.2">
      <c r="A6" s="66" t="str">
        <f>IF(A5="","",IFERROR(INDEX(Events!$A:$A,MATCH(A5,Events!$H:$H,0)),""))</f>
        <v/>
      </c>
      <c r="B6" s="67"/>
      <c r="C6" s="68" t="str">
        <f>IF(C5="","",IFERROR(INDEX(Events!$A:$A,MATCH(C5,Events!$H:$H,0)),""))</f>
        <v/>
      </c>
      <c r="D6" s="69"/>
      <c r="E6" s="68" t="str">
        <f>IF(E5="","",IFERROR(INDEX(Events!$A:$A,MATCH(E5,Events!$H:$H,0)),""))</f>
        <v/>
      </c>
      <c r="F6" s="69"/>
      <c r="G6" s="68" t="str">
        <f>IF(G5="","",IFERROR(INDEX(Events!$A:$A,MATCH(G5,Events!$H:$H,0)),""))</f>
        <v/>
      </c>
      <c r="H6" s="69"/>
      <c r="I6" s="68" t="str">
        <f>IF(I5="","",IFERROR(INDEX(Events!$A:$A,MATCH(I5,Events!$H:$H,0)),""))</f>
        <v/>
      </c>
      <c r="J6" s="69"/>
      <c r="K6" s="68" t="str">
        <f>IF(K5="","",IFERROR(INDEX(Events!$A:$A,MATCH(K5,Events!$H:$H,0)),""))</f>
        <v/>
      </c>
      <c r="L6" s="69"/>
      <c r="M6" s="66" t="str">
        <f>IF(M5="","",IFERROR(INDEX(Events!$A:$A,MATCH(M5,Events!$H:$H,0)),""))</f>
        <v/>
      </c>
      <c r="N6" s="67"/>
    </row>
    <row r="7" spans="1:24" s="2" customFormat="1" x14ac:dyDescent="0.2">
      <c r="A7" s="66" t="str">
        <f>IF(A5="","",IFERROR(INDEX(Events!$A:$A,MATCH(A5,Events!$I:$I,0)),""))</f>
        <v/>
      </c>
      <c r="B7" s="67"/>
      <c r="C7" s="68" t="str">
        <f>IF(C5="","",IFERROR(INDEX(Events!$A:$A,MATCH(C5,Events!$I:$I,0)),""))</f>
        <v/>
      </c>
      <c r="D7" s="69"/>
      <c r="E7" s="68" t="str">
        <f>IF(E5="","",IFERROR(INDEX(Events!$A:$A,MATCH(E5,Events!$I:$I,0)),""))</f>
        <v/>
      </c>
      <c r="F7" s="69"/>
      <c r="G7" s="68" t="str">
        <f>IF(G5="","",IFERROR(INDEX(Events!$A:$A,MATCH(G5,Events!$I:$I,0)),""))</f>
        <v/>
      </c>
      <c r="H7" s="69"/>
      <c r="I7" s="68" t="str">
        <f>IF(I5="","",IFERROR(INDEX(Events!$A:$A,MATCH(I5,Events!$I:$I,0)),""))</f>
        <v/>
      </c>
      <c r="J7" s="69"/>
      <c r="K7" s="68" t="str">
        <f>IF(K5="","",IFERROR(INDEX(Events!$A:$A,MATCH(K5,Events!$I:$I,0)),""))</f>
        <v/>
      </c>
      <c r="L7" s="69"/>
      <c r="M7" s="66" t="str">
        <f>IF(M5="","",IFERROR(INDEX(Events!$A:$A,MATCH(M5,Events!$I:$I,0)),""))</f>
        <v/>
      </c>
      <c r="N7" s="67"/>
    </row>
    <row r="8" spans="1:24" s="2" customFormat="1" x14ac:dyDescent="0.2">
      <c r="A8" s="66" t="s">
        <v>0</v>
      </c>
      <c r="B8" s="67"/>
      <c r="C8" s="68" t="s">
        <v>0</v>
      </c>
      <c r="D8" s="69"/>
      <c r="E8" s="68" t="s">
        <v>0</v>
      </c>
      <c r="F8" s="69"/>
      <c r="G8" s="68" t="s">
        <v>0</v>
      </c>
      <c r="H8" s="69"/>
      <c r="I8" s="68" t="s">
        <v>0</v>
      </c>
      <c r="J8" s="69"/>
      <c r="K8" s="68" t="s">
        <v>0</v>
      </c>
      <c r="L8" s="69"/>
      <c r="M8" s="66" t="s">
        <v>0</v>
      </c>
      <c r="N8" s="67"/>
    </row>
    <row r="9" spans="1:24" s="2" customFormat="1" x14ac:dyDescent="0.2">
      <c r="A9" s="66" t="s">
        <v>0</v>
      </c>
      <c r="B9" s="67"/>
      <c r="C9" s="68" t="s">
        <v>0</v>
      </c>
      <c r="D9" s="69"/>
      <c r="E9" s="68" t="s">
        <v>0</v>
      </c>
      <c r="F9" s="69"/>
      <c r="G9" s="68" t="s">
        <v>0</v>
      </c>
      <c r="H9" s="69"/>
      <c r="I9" s="68" t="s">
        <v>0</v>
      </c>
      <c r="J9" s="69"/>
      <c r="K9" s="68" t="s">
        <v>0</v>
      </c>
      <c r="L9" s="69"/>
      <c r="M9" s="66" t="s">
        <v>0</v>
      </c>
      <c r="N9" s="67"/>
    </row>
    <row r="10" spans="1:24" s="3" customFormat="1" x14ac:dyDescent="0.2">
      <c r="A10" s="70" t="s">
        <v>0</v>
      </c>
      <c r="B10" s="71"/>
      <c r="C10" s="72" t="s">
        <v>0</v>
      </c>
      <c r="D10" s="73"/>
      <c r="E10" s="72" t="s">
        <v>0</v>
      </c>
      <c r="F10" s="73"/>
      <c r="G10" s="72" t="s">
        <v>0</v>
      </c>
      <c r="H10" s="73"/>
      <c r="I10" s="72" t="s">
        <v>0</v>
      </c>
      <c r="J10" s="73"/>
      <c r="K10" s="72" t="s">
        <v>0</v>
      </c>
      <c r="L10" s="73"/>
      <c r="M10" s="70" t="s">
        <v>0</v>
      </c>
      <c r="N10" s="71"/>
      <c r="O10" s="2"/>
      <c r="P10" s="2"/>
      <c r="Q10" s="2"/>
      <c r="R10" s="2"/>
      <c r="S10" s="2"/>
      <c r="T10" s="2"/>
      <c r="U10" s="2"/>
      <c r="V10" s="2"/>
      <c r="W10" s="2"/>
      <c r="X10" s="2"/>
    </row>
    <row r="11" spans="1:24" s="2" customFormat="1" ht="18.75" x14ac:dyDescent="0.2">
      <c r="A11" s="52">
        <f>IF(M5="","",IF(MONTH(M5+1)&lt;&gt;MONTH(M5),"",M5+1))</f>
        <v>44416</v>
      </c>
      <c r="B11" s="53" t="str">
        <f>IF(A11="","",IFERROR(INDEX(Events!$A:$A,MATCH(A11,Events!$G:$G,0)),""))</f>
        <v/>
      </c>
      <c r="C11" s="28">
        <f>IF(A11="","",IF(MONTH(A11+1)&lt;&gt;MONTH(A11),"",A11+1))</f>
        <v>44417</v>
      </c>
      <c r="D11" s="54" t="str">
        <f>IF(C11="","",IFERROR(INDEX(Events!$A:$A,MATCH(C11,Events!$G:$G,0)),""))</f>
        <v/>
      </c>
      <c r="E11" s="28">
        <f>IF(C11="","",IF(MONTH(C11+1)&lt;&gt;MONTH(C11),"",C11+1))</f>
        <v>44418</v>
      </c>
      <c r="F11" s="54" t="str">
        <f>IF(E11="","",IFERROR(INDEX(Events!$A:$A,MATCH(E11,Events!$G:$G,0)),""))</f>
        <v/>
      </c>
      <c r="G11" s="28">
        <f>IF(E11="","",IF(MONTH(E11+1)&lt;&gt;MONTH(E11),"",E11+1))</f>
        <v>44419</v>
      </c>
      <c r="H11" s="54" t="str">
        <f>IF(G11="","",IFERROR(INDEX(Events!$A:$A,MATCH(G11,Events!$G:$G,0)),""))</f>
        <v/>
      </c>
      <c r="I11" s="28">
        <f>IF(G11="","",IF(MONTH(G11+1)&lt;&gt;MONTH(G11),"",G11+1))</f>
        <v>44420</v>
      </c>
      <c r="J11" s="54" t="str">
        <f>IF(I11="","",IFERROR(INDEX(Events!$A:$A,MATCH(I11,Events!$G:$G,0)),""))</f>
        <v/>
      </c>
      <c r="K11" s="28">
        <f>IF(I11="","",IF(MONTH(I11+1)&lt;&gt;MONTH(I11),"",I11+1))</f>
        <v>44421</v>
      </c>
      <c r="L11" s="54" t="str">
        <f>IF(K11="","",IFERROR(INDEX(Events!$A:$A,MATCH(K11,Events!$G:$G,0)),""))</f>
        <v/>
      </c>
      <c r="M11" s="52">
        <f>IF(K11="","",IF(MONTH(K11+1)&lt;&gt;MONTH(K11),"",K11+1))</f>
        <v>44422</v>
      </c>
      <c r="N11" s="53" t="str">
        <f>IF(M11="","",IFERROR(INDEX(Events!$A:$A,MATCH(M11,Events!$G:$G,0)),""))</f>
        <v/>
      </c>
    </row>
    <row r="12" spans="1:24" s="2" customFormat="1" x14ac:dyDescent="0.2">
      <c r="A12" s="66" t="str">
        <f>IF(A11="","",IFERROR(INDEX(Events!$A:$A,MATCH(A11,Events!$H:$H,0)),""))</f>
        <v/>
      </c>
      <c r="B12" s="67"/>
      <c r="C12" s="68" t="str">
        <f>IF(C11="","",IFERROR(INDEX(Events!$A:$A,MATCH(C11,Events!$H:$H,0)),""))</f>
        <v/>
      </c>
      <c r="D12" s="69"/>
      <c r="E12" s="68" t="str">
        <f>IF(E11="","",IFERROR(INDEX(Events!$A:$A,MATCH(E11,Events!$H:$H,0)),""))</f>
        <v/>
      </c>
      <c r="F12" s="69"/>
      <c r="G12" s="68" t="str">
        <f>IF(G11="","",IFERROR(INDEX(Events!$A:$A,MATCH(G11,Events!$H:$H,0)),""))</f>
        <v/>
      </c>
      <c r="H12" s="69"/>
      <c r="I12" s="68" t="str">
        <f>IF(I11="","",IFERROR(INDEX(Events!$A:$A,MATCH(I11,Events!$H:$H,0)),""))</f>
        <v/>
      </c>
      <c r="J12" s="69"/>
      <c r="K12" s="68" t="str">
        <f>IF(K11="","",IFERROR(INDEX(Events!$A:$A,MATCH(K11,Events!$H:$H,0)),""))</f>
        <v/>
      </c>
      <c r="L12" s="69"/>
      <c r="M12" s="66" t="str">
        <f>IF(M11="","",IFERROR(INDEX(Events!$A:$A,MATCH(M11,Events!$H:$H,0)),""))</f>
        <v/>
      </c>
      <c r="N12" s="67"/>
    </row>
    <row r="13" spans="1:24" s="2" customFormat="1" x14ac:dyDescent="0.2">
      <c r="A13" s="66" t="str">
        <f>IF(A11="","",IFERROR(INDEX(Events!$A:$A,MATCH(A11,Events!$I:$I,0)),""))</f>
        <v/>
      </c>
      <c r="B13" s="67"/>
      <c r="C13" s="68" t="str">
        <f>IF(C11="","",IFERROR(INDEX(Events!$A:$A,MATCH(C11,Events!$I:$I,0)),""))</f>
        <v/>
      </c>
      <c r="D13" s="69"/>
      <c r="E13" s="68" t="str">
        <f>IF(E11="","",IFERROR(INDEX(Events!$A:$A,MATCH(E11,Events!$I:$I,0)),""))</f>
        <v/>
      </c>
      <c r="F13" s="69"/>
      <c r="G13" s="68" t="str">
        <f>IF(G11="","",IFERROR(INDEX(Events!$A:$A,MATCH(G11,Events!$I:$I,0)),""))</f>
        <v/>
      </c>
      <c r="H13" s="69"/>
      <c r="I13" s="68" t="str">
        <f>IF(I11="","",IFERROR(INDEX(Events!$A:$A,MATCH(I11,Events!$I:$I,0)),""))</f>
        <v/>
      </c>
      <c r="J13" s="69"/>
      <c r="K13" s="68" t="str">
        <f>IF(K11="","",IFERROR(INDEX(Events!$A:$A,MATCH(K11,Events!$I:$I,0)),""))</f>
        <v/>
      </c>
      <c r="L13" s="69"/>
      <c r="M13" s="66" t="str">
        <f>IF(M11="","",IFERROR(INDEX(Events!$A:$A,MATCH(M11,Events!$I:$I,0)),""))</f>
        <v/>
      </c>
      <c r="N13" s="67"/>
    </row>
    <row r="14" spans="1:24" s="2" customFormat="1" x14ac:dyDescent="0.2">
      <c r="A14" s="66"/>
      <c r="B14" s="67"/>
      <c r="C14" s="68"/>
      <c r="D14" s="69"/>
      <c r="E14" s="68"/>
      <c r="F14" s="69"/>
      <c r="G14" s="68"/>
      <c r="H14" s="69"/>
      <c r="I14" s="68"/>
      <c r="J14" s="69"/>
      <c r="K14" s="68"/>
      <c r="L14" s="69"/>
      <c r="M14" s="66"/>
      <c r="N14" s="67"/>
    </row>
    <row r="15" spans="1:24" s="2" customFormat="1" x14ac:dyDescent="0.2">
      <c r="A15" s="66"/>
      <c r="B15" s="67"/>
      <c r="C15" s="68"/>
      <c r="D15" s="69"/>
      <c r="E15" s="68"/>
      <c r="F15" s="69"/>
      <c r="G15" s="68"/>
      <c r="H15" s="69"/>
      <c r="I15" s="68"/>
      <c r="J15" s="69"/>
      <c r="K15" s="68"/>
      <c r="L15" s="69"/>
      <c r="M15" s="66"/>
      <c r="N15" s="67"/>
    </row>
    <row r="16" spans="1:24" s="3" customFormat="1" x14ac:dyDescent="0.2">
      <c r="A16" s="70"/>
      <c r="B16" s="71"/>
      <c r="C16" s="72"/>
      <c r="D16" s="73"/>
      <c r="E16" s="72"/>
      <c r="F16" s="73"/>
      <c r="G16" s="72"/>
      <c r="H16" s="73"/>
      <c r="I16" s="72"/>
      <c r="J16" s="73"/>
      <c r="K16" s="72"/>
      <c r="L16" s="73"/>
      <c r="M16" s="70"/>
      <c r="N16" s="71"/>
      <c r="O16" s="2"/>
    </row>
    <row r="17" spans="1:15" s="2" customFormat="1" ht="18.75" x14ac:dyDescent="0.2">
      <c r="A17" s="52">
        <f>IF(M11="","",IF(MONTH(M11+1)&lt;&gt;MONTH(M11),"",M11+1))</f>
        <v>44423</v>
      </c>
      <c r="B17" s="53" t="str">
        <f>IF(A17="","",IFERROR(INDEX(Events!$A:$A,MATCH(A17,Events!$G:$G,0)),""))</f>
        <v/>
      </c>
      <c r="C17" s="28">
        <f>IF(A17="","",IF(MONTH(A17+1)&lt;&gt;MONTH(A17),"",A17+1))</f>
        <v>44424</v>
      </c>
      <c r="D17" s="54" t="str">
        <f>IF(C17="","",IFERROR(INDEX(Events!$A:$A,MATCH(C17,Events!$G:$G,0)),""))</f>
        <v/>
      </c>
      <c r="E17" s="28">
        <f>IF(C17="","",IF(MONTH(C17+1)&lt;&gt;MONTH(C17),"",C17+1))</f>
        <v>44425</v>
      </c>
      <c r="F17" s="54" t="str">
        <f>IF(E17="","",IFERROR(INDEX(Events!$A:$A,MATCH(E17,Events!$G:$G,0)),""))</f>
        <v/>
      </c>
      <c r="G17" s="28">
        <f>IF(E17="","",IF(MONTH(E17+1)&lt;&gt;MONTH(E17),"",E17+1))</f>
        <v>44426</v>
      </c>
      <c r="H17" s="54" t="str">
        <f>IF(G17="","",IFERROR(INDEX(Events!$A:$A,MATCH(G17,Events!$G:$G,0)),""))</f>
        <v/>
      </c>
      <c r="I17" s="28">
        <f>IF(G17="","",IF(MONTH(G17+1)&lt;&gt;MONTH(G17),"",G17+1))</f>
        <v>44427</v>
      </c>
      <c r="J17" s="54" t="str">
        <f>IF(I17="","",IFERROR(INDEX(Events!$A:$A,MATCH(I17,Events!$G:$G,0)),""))</f>
        <v>Aviation Day</v>
      </c>
      <c r="K17" s="28">
        <f>IF(I17="","",IF(MONTH(I17+1)&lt;&gt;MONTH(I17),"",I17+1))</f>
        <v>44428</v>
      </c>
      <c r="L17" s="54" t="str">
        <f>IF(K17="","",IFERROR(INDEX(Events!$A:$A,MATCH(K17,Events!$G:$G,0)),""))</f>
        <v/>
      </c>
      <c r="M17" s="52">
        <f>IF(K17="","",IF(MONTH(K17+1)&lt;&gt;MONTH(K17),"",K17+1))</f>
        <v>44429</v>
      </c>
      <c r="N17" s="53" t="str">
        <f>IF(M17="","",IFERROR(INDEX(Events!$A:$A,MATCH(M17,Events!$G:$G,0)),""))</f>
        <v/>
      </c>
    </row>
    <row r="18" spans="1:15" s="2" customFormat="1" x14ac:dyDescent="0.2">
      <c r="A18" s="66" t="str">
        <f>IF(A17="","",IFERROR(INDEX(Events!$A:$A,MATCH(A17,Events!$H:$H,0)),""))</f>
        <v/>
      </c>
      <c r="B18" s="67"/>
      <c r="C18" s="68" t="str">
        <f>IF(C17="","",IFERROR(INDEX(Events!$A:$A,MATCH(C17,Events!$H:$H,0)),""))</f>
        <v/>
      </c>
      <c r="D18" s="69"/>
      <c r="E18" s="68" t="str">
        <f>IF(E17="","",IFERROR(INDEX(Events!$A:$A,MATCH(E17,Events!$H:$H,0)),""))</f>
        <v/>
      </c>
      <c r="F18" s="69"/>
      <c r="G18" s="68" t="str">
        <f>IF(G17="","",IFERROR(INDEX(Events!$A:$A,MATCH(G17,Events!$H:$H,0)),""))</f>
        <v/>
      </c>
      <c r="H18" s="69"/>
      <c r="I18" s="68" t="str">
        <f>IF(I17="","",IFERROR(INDEX(Events!$A:$A,MATCH(I17,Events!$H:$H,0)),""))</f>
        <v/>
      </c>
      <c r="J18" s="69"/>
      <c r="K18" s="68" t="str">
        <f>IF(K17="","",IFERROR(INDEX(Events!$A:$A,MATCH(K17,Events!$H:$H,0)),""))</f>
        <v/>
      </c>
      <c r="L18" s="69"/>
      <c r="M18" s="66" t="str">
        <f>IF(M17="","",IFERROR(INDEX(Events!$A:$A,MATCH(M17,Events!$H:$H,0)),""))</f>
        <v/>
      </c>
      <c r="N18" s="67"/>
    </row>
    <row r="19" spans="1:15" s="2" customFormat="1" x14ac:dyDescent="0.2">
      <c r="A19" s="66" t="str">
        <f>IF(A17="","",IFERROR(INDEX(Events!$A:$A,MATCH(A17,Events!$I:$I,0)),""))</f>
        <v/>
      </c>
      <c r="B19" s="67"/>
      <c r="C19" s="68" t="str">
        <f>IF(C17="","",IFERROR(INDEX(Events!$A:$A,MATCH(C17,Events!$I:$I,0)),""))</f>
        <v/>
      </c>
      <c r="D19" s="69"/>
      <c r="E19" s="68" t="str">
        <f>IF(E17="","",IFERROR(INDEX(Events!$A:$A,MATCH(E17,Events!$I:$I,0)),""))</f>
        <v/>
      </c>
      <c r="F19" s="69"/>
      <c r="G19" s="68" t="str">
        <f>IF(G17="","",IFERROR(INDEX(Events!$A:$A,MATCH(G17,Events!$I:$I,0)),""))</f>
        <v/>
      </c>
      <c r="H19" s="69"/>
      <c r="I19" s="68" t="str">
        <f>IF(I17="","",IFERROR(INDEX(Events!$A:$A,MATCH(I17,Events!$I:$I,0)),""))</f>
        <v/>
      </c>
      <c r="J19" s="69"/>
      <c r="K19" s="68" t="str">
        <f>IF(K17="","",IFERROR(INDEX(Events!$A:$A,MATCH(K17,Events!$I:$I,0)),""))</f>
        <v/>
      </c>
      <c r="L19" s="69"/>
      <c r="M19" s="66" t="str">
        <f>IF(M17="","",IFERROR(INDEX(Events!$A:$A,MATCH(M17,Events!$I:$I,0)),""))</f>
        <v/>
      </c>
      <c r="N19" s="67"/>
    </row>
    <row r="20" spans="1:15" s="2" customFormat="1" x14ac:dyDescent="0.2">
      <c r="A20" s="66"/>
      <c r="B20" s="67"/>
      <c r="C20" s="68"/>
      <c r="D20" s="69"/>
      <c r="E20" s="68"/>
      <c r="F20" s="69"/>
      <c r="G20" s="68"/>
      <c r="H20" s="69"/>
      <c r="I20" s="68"/>
      <c r="J20" s="69"/>
      <c r="K20" s="68"/>
      <c r="L20" s="69"/>
      <c r="M20" s="66"/>
      <c r="N20" s="67"/>
    </row>
    <row r="21" spans="1:15" s="2" customFormat="1" x14ac:dyDescent="0.2">
      <c r="A21" s="66"/>
      <c r="B21" s="67"/>
      <c r="C21" s="68"/>
      <c r="D21" s="69"/>
      <c r="E21" s="68"/>
      <c r="F21" s="69"/>
      <c r="G21" s="68"/>
      <c r="H21" s="69"/>
      <c r="I21" s="68"/>
      <c r="J21" s="69"/>
      <c r="K21" s="68"/>
      <c r="L21" s="69"/>
      <c r="M21" s="66"/>
      <c r="N21" s="67"/>
    </row>
    <row r="22" spans="1:15" s="3" customFormat="1" x14ac:dyDescent="0.2">
      <c r="A22" s="70"/>
      <c r="B22" s="71"/>
      <c r="C22" s="72"/>
      <c r="D22" s="73"/>
      <c r="E22" s="72"/>
      <c r="F22" s="73"/>
      <c r="G22" s="72"/>
      <c r="H22" s="73"/>
      <c r="I22" s="72"/>
      <c r="J22" s="73"/>
      <c r="K22" s="72"/>
      <c r="L22" s="73"/>
      <c r="M22" s="70"/>
      <c r="N22" s="71"/>
      <c r="O22" s="2"/>
    </row>
    <row r="23" spans="1:15" s="2" customFormat="1" ht="18.75" x14ac:dyDescent="0.2">
      <c r="A23" s="52">
        <f>IF(M17="","",IF(MONTH(M17+1)&lt;&gt;MONTH(M17),"",M17+1))</f>
        <v>44430</v>
      </c>
      <c r="B23" s="53" t="str">
        <f>IF(A23="","",IFERROR(INDEX(Events!$A:$A,MATCH(A23,Events!$G:$G,0)),""))</f>
        <v/>
      </c>
      <c r="C23" s="28">
        <f>IF(A23="","",IF(MONTH(A23+1)&lt;&gt;MONTH(A23),"",A23+1))</f>
        <v>44431</v>
      </c>
      <c r="D23" s="54" t="str">
        <f>IF(C23="","",IFERROR(INDEX(Events!$A:$A,MATCH(C23,Events!$G:$G,0)),""))</f>
        <v/>
      </c>
      <c r="E23" s="28">
        <f>IF(C23="","",IF(MONTH(C23+1)&lt;&gt;MONTH(C23),"",C23+1))</f>
        <v>44432</v>
      </c>
      <c r="F23" s="54" t="str">
        <f>IF(E23="","",IFERROR(INDEX(Events!$A:$A,MATCH(E23,Events!$G:$G,0)),""))</f>
        <v/>
      </c>
      <c r="G23" s="28">
        <f>IF(E23="","",IF(MONTH(E23+1)&lt;&gt;MONTH(E23),"",E23+1))</f>
        <v>44433</v>
      </c>
      <c r="H23" s="54" t="str">
        <f>IF(G23="","",IFERROR(INDEX(Events!$A:$A,MATCH(G23,Events!$G:$G,0)),""))</f>
        <v/>
      </c>
      <c r="I23" s="28">
        <f>IF(G23="","",IF(MONTH(G23+1)&lt;&gt;MONTH(G23),"",G23+1))</f>
        <v>44434</v>
      </c>
      <c r="J23" s="54" t="str">
        <f>IF(I23="","",IFERROR(INDEX(Events!$A:$A,MATCH(I23,Events!$G:$G,0)),""))</f>
        <v/>
      </c>
      <c r="K23" s="28">
        <f>IF(I23="","",IF(MONTH(I23+1)&lt;&gt;MONTH(I23),"",I23+1))</f>
        <v>44435</v>
      </c>
      <c r="L23" s="54" t="str">
        <f>IF(K23="","",IFERROR(INDEX(Events!$A:$A,MATCH(K23,Events!$G:$G,0)),""))</f>
        <v/>
      </c>
      <c r="M23" s="52">
        <f>IF(K23="","",IF(MONTH(K23+1)&lt;&gt;MONTH(K23),"",K23+1))</f>
        <v>44436</v>
      </c>
      <c r="N23" s="53" t="str">
        <f>IF(M23="","",IFERROR(INDEX(Events!$A:$A,MATCH(M23,Events!$G:$G,0)),""))</f>
        <v/>
      </c>
    </row>
    <row r="24" spans="1:15" s="2" customFormat="1" x14ac:dyDescent="0.2">
      <c r="A24" s="66" t="str">
        <f>IF(A23="","",IFERROR(INDEX(Events!$A:$A,MATCH(A23,Events!$H:$H,0)),""))</f>
        <v/>
      </c>
      <c r="B24" s="67"/>
      <c r="C24" s="68" t="str">
        <f>IF(C23="","",IFERROR(INDEX(Events!$A:$A,MATCH(C23,Events!$H:$H,0)),""))</f>
        <v/>
      </c>
      <c r="D24" s="69"/>
      <c r="E24" s="68" t="str">
        <f>IF(E23="","",IFERROR(INDEX(Events!$A:$A,MATCH(E23,Events!$H:$H,0)),""))</f>
        <v/>
      </c>
      <c r="F24" s="69"/>
      <c r="G24" s="68" t="str">
        <f>IF(G23="","",IFERROR(INDEX(Events!$A:$A,MATCH(G23,Events!$H:$H,0)),""))</f>
        <v/>
      </c>
      <c r="H24" s="69"/>
      <c r="I24" s="68" t="str">
        <f>IF(I23="","",IFERROR(INDEX(Events!$A:$A,MATCH(I23,Events!$H:$H,0)),""))</f>
        <v/>
      </c>
      <c r="J24" s="69"/>
      <c r="K24" s="68" t="str">
        <f>IF(K23="","",IFERROR(INDEX(Events!$A:$A,MATCH(K23,Events!$H:$H,0)),""))</f>
        <v/>
      </c>
      <c r="L24" s="69"/>
      <c r="M24" s="66" t="str">
        <f>IF(M23="","",IFERROR(INDEX(Events!$A:$A,MATCH(M23,Events!$H:$H,0)),""))</f>
        <v/>
      </c>
      <c r="N24" s="67"/>
    </row>
    <row r="25" spans="1:15" s="2" customFormat="1" x14ac:dyDescent="0.2">
      <c r="A25" s="66" t="str">
        <f>IF(A23="","",IFERROR(INDEX(Events!$A:$A,MATCH(A23,Events!$I:$I,0)),""))</f>
        <v/>
      </c>
      <c r="B25" s="67"/>
      <c r="C25" s="68" t="str">
        <f>IF(C23="","",IFERROR(INDEX(Events!$A:$A,MATCH(C23,Events!$I:$I,0)),""))</f>
        <v/>
      </c>
      <c r="D25" s="69"/>
      <c r="E25" s="68" t="str">
        <f>IF(E23="","",IFERROR(INDEX(Events!$A:$A,MATCH(E23,Events!$I:$I,0)),""))</f>
        <v/>
      </c>
      <c r="F25" s="69"/>
      <c r="G25" s="68" t="str">
        <f>IF(G23="","",IFERROR(INDEX(Events!$A:$A,MATCH(G23,Events!$I:$I,0)),""))</f>
        <v/>
      </c>
      <c r="H25" s="69"/>
      <c r="I25" s="68" t="str">
        <f>IF(I23="","",IFERROR(INDEX(Events!$A:$A,MATCH(I23,Events!$I:$I,0)),""))</f>
        <v/>
      </c>
      <c r="J25" s="69"/>
      <c r="K25" s="68" t="str">
        <f>IF(K23="","",IFERROR(INDEX(Events!$A:$A,MATCH(K23,Events!$I:$I,0)),""))</f>
        <v/>
      </c>
      <c r="L25" s="69"/>
      <c r="M25" s="66" t="str">
        <f>IF(M23="","",IFERROR(INDEX(Events!$A:$A,MATCH(M23,Events!$I:$I,0)),""))</f>
        <v/>
      </c>
      <c r="N25" s="67"/>
    </row>
    <row r="26" spans="1:15" s="2" customFormat="1" x14ac:dyDescent="0.2">
      <c r="A26" s="66"/>
      <c r="B26" s="67"/>
      <c r="C26" s="68"/>
      <c r="D26" s="69"/>
      <c r="E26" s="68"/>
      <c r="F26" s="69"/>
      <c r="G26" s="68"/>
      <c r="H26" s="69"/>
      <c r="I26" s="68"/>
      <c r="J26" s="69"/>
      <c r="K26" s="68"/>
      <c r="L26" s="69"/>
      <c r="M26" s="66"/>
      <c r="N26" s="67"/>
    </row>
    <row r="27" spans="1:15" s="2" customFormat="1" x14ac:dyDescent="0.2">
      <c r="A27" s="66"/>
      <c r="B27" s="67"/>
      <c r="C27" s="68"/>
      <c r="D27" s="69"/>
      <c r="E27" s="68"/>
      <c r="F27" s="69"/>
      <c r="G27" s="68"/>
      <c r="H27" s="69"/>
      <c r="I27" s="68"/>
      <c r="J27" s="69"/>
      <c r="K27" s="68"/>
      <c r="L27" s="69"/>
      <c r="M27" s="66"/>
      <c r="N27" s="67"/>
    </row>
    <row r="28" spans="1:15" s="3" customFormat="1" x14ac:dyDescent="0.2">
      <c r="A28" s="70"/>
      <c r="B28" s="71"/>
      <c r="C28" s="72"/>
      <c r="D28" s="73"/>
      <c r="E28" s="72"/>
      <c r="F28" s="73"/>
      <c r="G28" s="72"/>
      <c r="H28" s="73"/>
      <c r="I28" s="72"/>
      <c r="J28" s="73"/>
      <c r="K28" s="72"/>
      <c r="L28" s="73"/>
      <c r="M28" s="70"/>
      <c r="N28" s="71"/>
      <c r="O28" s="2"/>
    </row>
    <row r="29" spans="1:15" s="2" customFormat="1" ht="18.75" x14ac:dyDescent="0.2">
      <c r="A29" s="52">
        <f>IF(M23="","",IF(MONTH(M23+1)&lt;&gt;MONTH(M23),"",M23+1))</f>
        <v>44437</v>
      </c>
      <c r="B29" s="53" t="str">
        <f>IF(A29="","",IFERROR(INDEX(Events!$A:$A,MATCH(A29,Events!$G:$G,0)),""))</f>
        <v/>
      </c>
      <c r="C29" s="28">
        <f>IF(A29="","",IF(MONTH(A29+1)&lt;&gt;MONTH(A29),"",A29+1))</f>
        <v>44438</v>
      </c>
      <c r="D29" s="54" t="str">
        <f>IF(C29="","",IFERROR(INDEX(Events!$A:$A,MATCH(C29,Events!$G:$G,0)),""))</f>
        <v/>
      </c>
      <c r="E29" s="28">
        <f>IF(C29="","",IF(MONTH(C29+1)&lt;&gt;MONTH(C29),"",C29+1))</f>
        <v>44439</v>
      </c>
      <c r="F29" s="54" t="str">
        <f>IF(E29="","",IFERROR(INDEX(Events!$A:$A,MATCH(E29,Events!$G:$G,0)),""))</f>
        <v/>
      </c>
      <c r="G29" s="28" t="str">
        <f>IF(E29="","",IF(MONTH(E29+1)&lt;&gt;MONTH(E29),"",E29+1))</f>
        <v/>
      </c>
      <c r="H29" s="54" t="str">
        <f>IF(G29="","",IFERROR(INDEX(Events!$A:$A,MATCH(G29,Events!$G:$G,0)),""))</f>
        <v/>
      </c>
      <c r="I29" s="28" t="str">
        <f>IF(G29="","",IF(MONTH(G29+1)&lt;&gt;MONTH(G29),"",G29+1))</f>
        <v/>
      </c>
      <c r="J29" s="54" t="str">
        <f>IF(I29="","",IFERROR(INDEX(Events!$A:$A,MATCH(I29,Events!$G:$G,0)),""))</f>
        <v/>
      </c>
      <c r="K29" s="28" t="str">
        <f>IF(I29="","",IF(MONTH(I29+1)&lt;&gt;MONTH(I29),"",I29+1))</f>
        <v/>
      </c>
      <c r="L29" s="54" t="str">
        <f>IF(K29="","",IFERROR(INDEX(Events!$A:$A,MATCH(K29,Events!$G:$G,0)),""))</f>
        <v/>
      </c>
      <c r="M29" s="52" t="str">
        <f>IF(K29="","",IF(MONTH(K29+1)&lt;&gt;MONTH(K29),"",K29+1))</f>
        <v/>
      </c>
      <c r="N29" s="53" t="str">
        <f>IF(M29="","",IFERROR(INDEX(Events!$A:$A,MATCH(M29,Events!$G:$G,0)),""))</f>
        <v/>
      </c>
    </row>
    <row r="30" spans="1:15" s="2" customFormat="1" x14ac:dyDescent="0.2">
      <c r="A30" s="66" t="str">
        <f>IF(A29="","",IFERROR(INDEX(Events!$A:$A,MATCH(A29,Events!$H:$H,0)),""))</f>
        <v/>
      </c>
      <c r="B30" s="67"/>
      <c r="C30" s="68" t="str">
        <f>IF(C29="","",IFERROR(INDEX(Events!$A:$A,MATCH(C29,Events!$H:$H,0)),""))</f>
        <v/>
      </c>
      <c r="D30" s="69"/>
      <c r="E30" s="68" t="str">
        <f>IF(E29="","",IFERROR(INDEX(Events!$A:$A,MATCH(E29,Events!$H:$H,0)),""))</f>
        <v/>
      </c>
      <c r="F30" s="69"/>
      <c r="G30" s="68" t="str">
        <f>IF(G29="","",IFERROR(INDEX(Events!$A:$A,MATCH(G29,Events!$H:$H,0)),""))</f>
        <v/>
      </c>
      <c r="H30" s="69"/>
      <c r="I30" s="68" t="str">
        <f>IF(I29="","",IFERROR(INDEX(Events!$A:$A,MATCH(I29,Events!$H:$H,0)),""))</f>
        <v/>
      </c>
      <c r="J30" s="69"/>
      <c r="K30" s="68" t="str">
        <f>IF(K29="","",IFERROR(INDEX(Events!$A:$A,MATCH(K29,Events!$H:$H,0)),""))</f>
        <v/>
      </c>
      <c r="L30" s="69"/>
      <c r="M30" s="66" t="str">
        <f>IF(M29="","",IFERROR(INDEX(Events!$A:$A,MATCH(M29,Events!$H:$H,0)),""))</f>
        <v/>
      </c>
      <c r="N30" s="67"/>
    </row>
    <row r="31" spans="1:15" s="2" customFormat="1" x14ac:dyDescent="0.2">
      <c r="A31" s="66" t="str">
        <f>IF(A29="","",IFERROR(INDEX(Events!$A:$A,MATCH(A29,Events!$I:$I,0)),""))</f>
        <v/>
      </c>
      <c r="B31" s="67"/>
      <c r="C31" s="68" t="str">
        <f>IF(C29="","",IFERROR(INDEX(Events!$A:$A,MATCH(C29,Events!$I:$I,0)),""))</f>
        <v/>
      </c>
      <c r="D31" s="69"/>
      <c r="E31" s="68" t="str">
        <f>IF(E29="","",IFERROR(INDEX(Events!$A:$A,MATCH(E29,Events!$I:$I,0)),""))</f>
        <v/>
      </c>
      <c r="F31" s="69"/>
      <c r="G31" s="68" t="str">
        <f>IF(G29="","",IFERROR(INDEX(Events!$A:$A,MATCH(G29,Events!$I:$I,0)),""))</f>
        <v/>
      </c>
      <c r="H31" s="69"/>
      <c r="I31" s="68" t="str">
        <f>IF(I29="","",IFERROR(INDEX(Events!$A:$A,MATCH(I29,Events!$I:$I,0)),""))</f>
        <v/>
      </c>
      <c r="J31" s="69"/>
      <c r="K31" s="68" t="str">
        <f>IF(K29="","",IFERROR(INDEX(Events!$A:$A,MATCH(K29,Events!$I:$I,0)),""))</f>
        <v/>
      </c>
      <c r="L31" s="69"/>
      <c r="M31" s="66" t="str">
        <f>IF(M29="","",IFERROR(INDEX(Events!$A:$A,MATCH(M29,Events!$I:$I,0)),""))</f>
        <v/>
      </c>
      <c r="N31" s="67"/>
    </row>
    <row r="32" spans="1:15" s="2" customFormat="1" x14ac:dyDescent="0.2">
      <c r="A32" s="66"/>
      <c r="B32" s="67"/>
      <c r="C32" s="68"/>
      <c r="D32" s="69"/>
      <c r="E32" s="68"/>
      <c r="F32" s="69"/>
      <c r="G32" s="68"/>
      <c r="H32" s="69"/>
      <c r="I32" s="68"/>
      <c r="J32" s="69"/>
      <c r="K32" s="68"/>
      <c r="L32" s="69"/>
      <c r="M32" s="66"/>
      <c r="N32" s="67"/>
    </row>
    <row r="33" spans="1:22" s="2" customFormat="1" x14ac:dyDescent="0.2">
      <c r="A33" s="66"/>
      <c r="B33" s="67"/>
      <c r="C33" s="68"/>
      <c r="D33" s="69"/>
      <c r="E33" s="68"/>
      <c r="F33" s="69"/>
      <c r="G33" s="68"/>
      <c r="H33" s="69"/>
      <c r="I33" s="68"/>
      <c r="J33" s="69"/>
      <c r="K33" s="68"/>
      <c r="L33" s="69"/>
      <c r="M33" s="66"/>
      <c r="N33" s="67"/>
    </row>
    <row r="34" spans="1:22" s="3" customFormat="1" x14ac:dyDescent="0.2">
      <c r="A34" s="70"/>
      <c r="B34" s="71"/>
      <c r="C34" s="72"/>
      <c r="D34" s="73"/>
      <c r="E34" s="72"/>
      <c r="F34" s="73"/>
      <c r="G34" s="72"/>
      <c r="H34" s="73"/>
      <c r="I34" s="72"/>
      <c r="J34" s="73"/>
      <c r="K34" s="72"/>
      <c r="L34" s="73"/>
      <c r="M34" s="70"/>
      <c r="N34" s="71"/>
      <c r="O34" s="2"/>
    </row>
    <row r="35" spans="1:22" ht="18.75" x14ac:dyDescent="0.2">
      <c r="A35" s="52" t="str">
        <f>IF(M29="","",IF(MONTH(M29+1)&lt;&gt;MONTH(M29),"",M29+1))</f>
        <v/>
      </c>
      <c r="B35" s="53" t="str">
        <f>IF(A35="","",IFERROR(INDEX(Events!$A:$A,MATCH(A35,Events!$G:$G,0)),""))</f>
        <v/>
      </c>
      <c r="C35" s="28" t="str">
        <f>IF(A35="","",IF(MONTH(A35+1)&lt;&gt;MONTH(A35),"",A35+1))</f>
        <v/>
      </c>
      <c r="D35" s="54" t="str">
        <f>IF(C35="","",IFERROR(INDEX(Events!$A:$A,MATCH(C35,Events!$G:$G,0)),""))</f>
        <v/>
      </c>
      <c r="E35" s="6"/>
      <c r="F35" s="7"/>
      <c r="G35" s="7"/>
      <c r="H35" s="7"/>
      <c r="I35" s="7"/>
      <c r="J35" s="8"/>
      <c r="K35" s="9"/>
      <c r="L35" s="10"/>
      <c r="M35" s="7"/>
      <c r="N35" s="8"/>
      <c r="O35" s="2"/>
    </row>
    <row r="36" spans="1:22" x14ac:dyDescent="0.2">
      <c r="A36" s="66" t="str">
        <f>IF(A35="","",IFERROR(INDEX(Events!$A:$A,MATCH(A35,Events!$H:$H,0)),""))</f>
        <v/>
      </c>
      <c r="B36" s="67"/>
      <c r="C36" s="68" t="str">
        <f>IF(C35="","",IFERROR(INDEX(Events!$A:$A,MATCH(C35,Events!$H:$H,0)),""))</f>
        <v/>
      </c>
      <c r="D36" s="69"/>
      <c r="E36" s="11"/>
      <c r="F36" s="12"/>
      <c r="G36" s="12"/>
      <c r="H36" s="12"/>
      <c r="I36" s="12"/>
      <c r="J36" s="13"/>
      <c r="K36" s="11"/>
      <c r="L36" s="12"/>
      <c r="M36" s="12"/>
      <c r="N36" s="13"/>
      <c r="O36" s="2"/>
    </row>
    <row r="37" spans="1:22" x14ac:dyDescent="0.2">
      <c r="A37" s="66" t="str">
        <f>IF(A35="","",IFERROR(INDEX(Events!$A:$A,MATCH(A35,Events!$I:$I,0)),""))</f>
        <v/>
      </c>
      <c r="B37" s="67"/>
      <c r="C37" s="68" t="str">
        <f>IF(C35="","",IFERROR(INDEX(Events!$A:$A,MATCH(C35,Events!$I:$I,0)),""))</f>
        <v/>
      </c>
      <c r="D37" s="69"/>
      <c r="E37" s="11"/>
      <c r="F37" s="12"/>
      <c r="G37" s="12"/>
      <c r="H37" s="12"/>
      <c r="I37" s="12"/>
      <c r="J37" s="13"/>
      <c r="K37" s="11"/>
      <c r="L37" s="12"/>
      <c r="M37" s="12"/>
      <c r="N37" s="13"/>
      <c r="O37" s="2"/>
    </row>
    <row r="38" spans="1:22" x14ac:dyDescent="0.2">
      <c r="A38" s="66"/>
      <c r="B38" s="67"/>
      <c r="C38" s="68"/>
      <c r="D38" s="69"/>
      <c r="E38" s="11"/>
      <c r="F38" s="12"/>
      <c r="G38" s="12"/>
      <c r="H38" s="12"/>
      <c r="I38" s="12"/>
      <c r="J38" s="13"/>
      <c r="K38" s="11"/>
      <c r="L38" s="12"/>
      <c r="M38" s="12"/>
      <c r="N38" s="13"/>
      <c r="O38" s="2"/>
    </row>
    <row r="39" spans="1:22" x14ac:dyDescent="0.2">
      <c r="A39" s="66"/>
      <c r="B39" s="67"/>
      <c r="C39" s="68"/>
      <c r="D39" s="69"/>
      <c r="E39" s="11"/>
      <c r="F39" s="12"/>
      <c r="G39" s="12"/>
      <c r="H39" s="12"/>
      <c r="I39" s="12"/>
      <c r="J39" s="13"/>
      <c r="K39" s="82"/>
      <c r="L39" s="83"/>
      <c r="M39" s="83"/>
      <c r="N39" s="84"/>
      <c r="O39" s="2"/>
    </row>
    <row r="40" spans="1:22" x14ac:dyDescent="0.2">
      <c r="A40" s="70"/>
      <c r="B40" s="71"/>
      <c r="C40" s="72"/>
      <c r="D40" s="73"/>
      <c r="E40" s="14"/>
      <c r="F40" s="15"/>
      <c r="G40" s="15"/>
      <c r="H40" s="15"/>
      <c r="I40" s="15"/>
      <c r="J40" s="16"/>
      <c r="K40" s="79"/>
      <c r="L40" s="80"/>
      <c r="M40" s="80"/>
      <c r="N40" s="81"/>
      <c r="O40" s="2"/>
    </row>
    <row r="41" spans="1:22" x14ac:dyDescent="0.2">
      <c r="E41" s="77"/>
      <c r="F41" s="78"/>
      <c r="G41" s="78"/>
      <c r="H41" s="78"/>
      <c r="I41" s="78"/>
      <c r="J41" s="78"/>
    </row>
    <row r="43" spans="1:22" s="18" customFormat="1" ht="11.25" x14ac:dyDescent="0.2">
      <c r="P43" s="76">
        <f>DATE(YEAR(B3-15),MONTH(B3-15),1)</f>
        <v>44378</v>
      </c>
      <c r="Q43" s="76"/>
      <c r="R43" s="76"/>
      <c r="S43" s="76"/>
      <c r="T43" s="76"/>
      <c r="U43" s="76"/>
      <c r="V43" s="76"/>
    </row>
    <row r="44" spans="1:22" s="18" customFormat="1" ht="9.75" customHeight="1" x14ac:dyDescent="0.2">
      <c r="P44" s="58" t="str">
        <f>CHOOSE(1+MOD(startday+1-2,7),"Su","M","Tu","W","Th","F","Sa")</f>
        <v>Su</v>
      </c>
      <c r="Q44" s="58" t="str">
        <f>CHOOSE(1+MOD(startday+2-2,7),"Su","M","Tu","W","Th","F","Sa")</f>
        <v>M</v>
      </c>
      <c r="R44" s="58" t="str">
        <f>CHOOSE(1+MOD(startday+3-2,7),"Su","M","Tu","W","Th","F","Sa")</f>
        <v>Tu</v>
      </c>
      <c r="S44" s="58" t="str">
        <f>CHOOSE(1+MOD(startday+4-2,7),"Su","M","Tu","W","Th","F","Sa")</f>
        <v>W</v>
      </c>
      <c r="T44" s="58" t="str">
        <f>CHOOSE(1+MOD(startday+5-2,7),"Su","M","Tu","W","Th","F","Sa")</f>
        <v>Th</v>
      </c>
      <c r="U44" s="58" t="str">
        <f>CHOOSE(1+MOD(startday+6-2,7),"Su","M","Tu","W","Th","F","Sa")</f>
        <v>F</v>
      </c>
      <c r="V44" s="58" t="str">
        <f>CHOOSE(1+MOD(startday+7-2,7),"Su","M","Tu","W","Th","F","Sa")</f>
        <v>Sa</v>
      </c>
    </row>
    <row r="45" spans="1:22" s="18" customFormat="1" ht="9.75" customHeight="1" x14ac:dyDescent="0.2">
      <c r="P45" s="57" t="str">
        <f>IF(WEEKDAY(P43,1)=startday,P43,"")</f>
        <v/>
      </c>
      <c r="Q45" s="57" t="str">
        <f>IF(P45="",IF(WEEKDAY(P43,1)=MOD(startday,7)+1,P43,""),P45+1)</f>
        <v/>
      </c>
      <c r="R45" s="57" t="str">
        <f>IF(Q45="",IF(WEEKDAY(P43,1)=MOD(startday+1,7)+1,P43,""),Q45+1)</f>
        <v/>
      </c>
      <c r="S45" s="57" t="str">
        <f>IF(R45="",IF(WEEKDAY(P43,1)=MOD(startday+2,7)+1,P43,""),R45+1)</f>
        <v/>
      </c>
      <c r="T45" s="57">
        <f>IF(S45="",IF(WEEKDAY(P43,1)=MOD(startday+3,7)+1,P43,""),S45+1)</f>
        <v>44378</v>
      </c>
      <c r="U45" s="57">
        <f>IF(T45="",IF(WEEKDAY(P43,1)=MOD(startday+4,7)+1,P43,""),T45+1)</f>
        <v>44379</v>
      </c>
      <c r="V45" s="57">
        <f>IF(U45="",IF(WEEKDAY(P43,1)=MOD(startday+5,7)+1,P43,""),U45+1)</f>
        <v>44380</v>
      </c>
    </row>
    <row r="46" spans="1:22" s="18" customFormat="1" ht="9.75" customHeight="1" x14ac:dyDescent="0.2">
      <c r="P46" s="57">
        <f>IF(V45="","",IF(MONTH(V45+1)&lt;&gt;MONTH(V45),"",V45+1))</f>
        <v>44381</v>
      </c>
      <c r="Q46" s="57">
        <f>IF(P46="","",IF(MONTH(P46+1)&lt;&gt;MONTH(P46),"",P46+1))</f>
        <v>44382</v>
      </c>
      <c r="R46" s="57">
        <f t="shared" ref="R46:V46" si="0">IF(Q46="","",IF(MONTH(Q46+1)&lt;&gt;MONTH(Q46),"",Q46+1))</f>
        <v>44383</v>
      </c>
      <c r="S46" s="57">
        <f>IF(R46="","",IF(MONTH(R46+1)&lt;&gt;MONTH(R46),"",R46+1))</f>
        <v>44384</v>
      </c>
      <c r="T46" s="57">
        <f t="shared" si="0"/>
        <v>44385</v>
      </c>
      <c r="U46" s="57">
        <f t="shared" si="0"/>
        <v>44386</v>
      </c>
      <c r="V46" s="57">
        <f t="shared" si="0"/>
        <v>44387</v>
      </c>
    </row>
    <row r="47" spans="1:22" s="18" customFormat="1" ht="9.75" customHeight="1" x14ac:dyDescent="0.2">
      <c r="P47" s="57">
        <f t="shared" ref="P47:P50" si="1">IF(V46="","",IF(MONTH(V46+1)&lt;&gt;MONTH(V46),"",V46+1))</f>
        <v>44388</v>
      </c>
      <c r="Q47" s="57">
        <f t="shared" ref="Q47:V50" si="2">IF(P47="","",IF(MONTH(P47+1)&lt;&gt;MONTH(P47),"",P47+1))</f>
        <v>44389</v>
      </c>
      <c r="R47" s="57">
        <f t="shared" si="2"/>
        <v>44390</v>
      </c>
      <c r="S47" s="57">
        <f t="shared" si="2"/>
        <v>44391</v>
      </c>
      <c r="T47" s="57">
        <f t="shared" si="2"/>
        <v>44392</v>
      </c>
      <c r="U47" s="57">
        <f t="shared" si="2"/>
        <v>44393</v>
      </c>
      <c r="V47" s="57">
        <f t="shared" si="2"/>
        <v>44394</v>
      </c>
    </row>
    <row r="48" spans="1:22" s="18" customFormat="1" ht="9.75" customHeight="1" x14ac:dyDescent="0.2">
      <c r="P48" s="57">
        <f t="shared" si="1"/>
        <v>44395</v>
      </c>
      <c r="Q48" s="57">
        <f t="shared" si="2"/>
        <v>44396</v>
      </c>
      <c r="R48" s="57">
        <f t="shared" si="2"/>
        <v>44397</v>
      </c>
      <c r="S48" s="57">
        <f t="shared" si="2"/>
        <v>44398</v>
      </c>
      <c r="T48" s="57">
        <f t="shared" si="2"/>
        <v>44399</v>
      </c>
      <c r="U48" s="57">
        <f t="shared" si="2"/>
        <v>44400</v>
      </c>
      <c r="V48" s="57">
        <f t="shared" si="2"/>
        <v>44401</v>
      </c>
    </row>
    <row r="49" spans="16:22" s="18" customFormat="1" ht="9.75" customHeight="1" x14ac:dyDescent="0.2">
      <c r="P49" s="57">
        <f t="shared" si="1"/>
        <v>44402</v>
      </c>
      <c r="Q49" s="57">
        <f t="shared" si="2"/>
        <v>44403</v>
      </c>
      <c r="R49" s="57">
        <f t="shared" si="2"/>
        <v>44404</v>
      </c>
      <c r="S49" s="57">
        <f t="shared" si="2"/>
        <v>44405</v>
      </c>
      <c r="T49" s="57">
        <f t="shared" si="2"/>
        <v>44406</v>
      </c>
      <c r="U49" s="57">
        <f t="shared" si="2"/>
        <v>44407</v>
      </c>
      <c r="V49" s="57">
        <f t="shared" si="2"/>
        <v>44408</v>
      </c>
    </row>
    <row r="50" spans="16:22" s="18" customFormat="1" ht="9.75" customHeight="1" x14ac:dyDescent="0.2">
      <c r="P50" s="57" t="str">
        <f t="shared" si="1"/>
        <v/>
      </c>
      <c r="Q50" s="57" t="str">
        <f t="shared" si="2"/>
        <v/>
      </c>
      <c r="R50" s="57" t="str">
        <f t="shared" si="2"/>
        <v/>
      </c>
      <c r="S50" s="57" t="str">
        <f t="shared" si="2"/>
        <v/>
      </c>
      <c r="T50" s="57" t="str">
        <f t="shared" si="2"/>
        <v/>
      </c>
      <c r="U50" s="57" t="str">
        <f t="shared" si="2"/>
        <v/>
      </c>
      <c r="V50" s="57" t="str">
        <f t="shared" si="2"/>
        <v/>
      </c>
    </row>
    <row r="51" spans="16:22" s="18" customFormat="1" ht="9.75" customHeight="1" x14ac:dyDescent="0.2"/>
    <row r="52" spans="16:22" s="18" customFormat="1" ht="9.75" customHeight="1" x14ac:dyDescent="0.2"/>
    <row r="53" spans="16:22" s="18" customFormat="1" ht="11.25" x14ac:dyDescent="0.2">
      <c r="P53" s="76">
        <f>DATE(YEAR(B3+35),MONTH(B3+35),1)</f>
        <v>44440</v>
      </c>
      <c r="Q53" s="76"/>
      <c r="R53" s="76"/>
      <c r="S53" s="76"/>
      <c r="T53" s="76"/>
      <c r="U53" s="76"/>
      <c r="V53" s="76"/>
    </row>
    <row r="54" spans="16:22" s="18" customFormat="1" ht="9.75" customHeight="1" x14ac:dyDescent="0.2">
      <c r="P54" s="58" t="str">
        <f>CHOOSE(1+MOD(startday+1-2,7),"Su","M","Tu","W","Th","F","Sa")</f>
        <v>Su</v>
      </c>
      <c r="Q54" s="58" t="str">
        <f>CHOOSE(1+MOD(startday+2-2,7),"Su","M","Tu","W","Th","F","Sa")</f>
        <v>M</v>
      </c>
      <c r="R54" s="58" t="str">
        <f>CHOOSE(1+MOD(startday+3-2,7),"Su","M","Tu","W","Th","F","Sa")</f>
        <v>Tu</v>
      </c>
      <c r="S54" s="58" t="str">
        <f>CHOOSE(1+MOD(startday+4-2,7),"Su","M","Tu","W","Th","F","Sa")</f>
        <v>W</v>
      </c>
      <c r="T54" s="58" t="str">
        <f>CHOOSE(1+MOD(startday+5-2,7),"Su","M","Tu","W","Th","F","Sa")</f>
        <v>Th</v>
      </c>
      <c r="U54" s="58" t="str">
        <f>CHOOSE(1+MOD(startday+6-2,7),"Su","M","Tu","W","Th","F","Sa")</f>
        <v>F</v>
      </c>
      <c r="V54" s="58" t="str">
        <f>CHOOSE(1+MOD(startday+7-2,7),"Su","M","Tu","W","Th","F","Sa")</f>
        <v>Sa</v>
      </c>
    </row>
    <row r="55" spans="16:22" s="18" customFormat="1" ht="9.75" customHeight="1" x14ac:dyDescent="0.2">
      <c r="P55" s="57" t="str">
        <f>IF(WEEKDAY(P53,1)=startday,P53,"")</f>
        <v/>
      </c>
      <c r="Q55" s="57" t="str">
        <f>IF(P55="",IF(WEEKDAY(P53,1)=MOD(startday,7)+1,P53,""),P55+1)</f>
        <v/>
      </c>
      <c r="R55" s="57" t="str">
        <f>IF(Q55="",IF(WEEKDAY(P53,1)=MOD(startday+1,7)+1,P53,""),Q55+1)</f>
        <v/>
      </c>
      <c r="S55" s="57">
        <f>IF(R55="",IF(WEEKDAY(P53,1)=MOD(startday+2,7)+1,P53,""),R55+1)</f>
        <v>44440</v>
      </c>
      <c r="T55" s="57">
        <f>IF(S55="",IF(WEEKDAY(P53,1)=MOD(startday+3,7)+1,P53,""),S55+1)</f>
        <v>44441</v>
      </c>
      <c r="U55" s="57">
        <f>IF(T55="",IF(WEEKDAY(P53,1)=MOD(startday+4,7)+1,P53,""),T55+1)</f>
        <v>44442</v>
      </c>
      <c r="V55" s="57">
        <f>IF(U55="",IF(WEEKDAY(P53,1)=MOD(startday+5,7)+1,P53,""),U55+1)</f>
        <v>44443</v>
      </c>
    </row>
    <row r="56" spans="16:22" s="18" customFormat="1" ht="9.75" customHeight="1" x14ac:dyDescent="0.2">
      <c r="P56" s="57">
        <f>IF(V55="","",IF(MONTH(V55+1)&lt;&gt;MONTH(V55),"",V55+1))</f>
        <v>44444</v>
      </c>
      <c r="Q56" s="57">
        <f>IF(P56="","",IF(MONTH(P56+1)&lt;&gt;MONTH(P56),"",P56+1))</f>
        <v>44445</v>
      </c>
      <c r="R56" s="57">
        <f t="shared" ref="R56:S60" si="3">IF(Q56="","",IF(MONTH(Q56+1)&lt;&gt;MONTH(Q56),"",Q56+1))</f>
        <v>44446</v>
      </c>
      <c r="S56" s="57">
        <f>IF(R56="","",IF(MONTH(R56+1)&lt;&gt;MONTH(R56),"",R56+1))</f>
        <v>44447</v>
      </c>
      <c r="T56" s="57">
        <f t="shared" ref="T56:V60" si="4">IF(S56="","",IF(MONTH(S56+1)&lt;&gt;MONTH(S56),"",S56+1))</f>
        <v>44448</v>
      </c>
      <c r="U56" s="57">
        <f t="shared" si="4"/>
        <v>44449</v>
      </c>
      <c r="V56" s="57">
        <f t="shared" si="4"/>
        <v>44450</v>
      </c>
    </row>
    <row r="57" spans="16:22" s="18" customFormat="1" ht="9.75" customHeight="1" x14ac:dyDescent="0.2">
      <c r="P57" s="57">
        <f t="shared" ref="P57:P60" si="5">IF(V56="","",IF(MONTH(V56+1)&lt;&gt;MONTH(V56),"",V56+1))</f>
        <v>44451</v>
      </c>
      <c r="Q57" s="57">
        <f t="shared" ref="Q57:Q60" si="6">IF(P57="","",IF(MONTH(P57+1)&lt;&gt;MONTH(P57),"",P57+1))</f>
        <v>44452</v>
      </c>
      <c r="R57" s="57">
        <f t="shared" si="3"/>
        <v>44453</v>
      </c>
      <c r="S57" s="57">
        <f t="shared" si="3"/>
        <v>44454</v>
      </c>
      <c r="T57" s="57">
        <f t="shared" si="4"/>
        <v>44455</v>
      </c>
      <c r="U57" s="57">
        <f t="shared" si="4"/>
        <v>44456</v>
      </c>
      <c r="V57" s="57">
        <f t="shared" si="4"/>
        <v>44457</v>
      </c>
    </row>
    <row r="58" spans="16:22" s="18" customFormat="1" ht="9.75" customHeight="1" x14ac:dyDescent="0.2">
      <c r="P58" s="57">
        <f t="shared" si="5"/>
        <v>44458</v>
      </c>
      <c r="Q58" s="57">
        <f t="shared" si="6"/>
        <v>44459</v>
      </c>
      <c r="R58" s="57">
        <f t="shared" si="3"/>
        <v>44460</v>
      </c>
      <c r="S58" s="57">
        <f t="shared" si="3"/>
        <v>44461</v>
      </c>
      <c r="T58" s="57">
        <f t="shared" si="4"/>
        <v>44462</v>
      </c>
      <c r="U58" s="57">
        <f t="shared" si="4"/>
        <v>44463</v>
      </c>
      <c r="V58" s="57">
        <f t="shared" si="4"/>
        <v>44464</v>
      </c>
    </row>
    <row r="59" spans="16:22" s="18" customFormat="1" ht="9.75" customHeight="1" x14ac:dyDescent="0.2">
      <c r="P59" s="57">
        <f t="shared" si="5"/>
        <v>44465</v>
      </c>
      <c r="Q59" s="57">
        <f t="shared" si="6"/>
        <v>44466</v>
      </c>
      <c r="R59" s="57">
        <f t="shared" si="3"/>
        <v>44467</v>
      </c>
      <c r="S59" s="57">
        <f t="shared" si="3"/>
        <v>44468</v>
      </c>
      <c r="T59" s="57">
        <f t="shared" si="4"/>
        <v>44469</v>
      </c>
      <c r="U59" s="57" t="str">
        <f t="shared" si="4"/>
        <v/>
      </c>
      <c r="V59" s="57" t="str">
        <f t="shared" si="4"/>
        <v/>
      </c>
    </row>
    <row r="60" spans="16:22" s="18" customFormat="1" ht="9.75" customHeight="1" x14ac:dyDescent="0.2">
      <c r="P60" s="57" t="str">
        <f t="shared" si="5"/>
        <v/>
      </c>
      <c r="Q60" s="57" t="str">
        <f t="shared" si="6"/>
        <v/>
      </c>
      <c r="R60" s="57" t="str">
        <f t="shared" si="3"/>
        <v/>
      </c>
      <c r="S60" s="57" t="str">
        <f t="shared" si="3"/>
        <v/>
      </c>
      <c r="T60" s="57" t="str">
        <f t="shared" si="4"/>
        <v/>
      </c>
      <c r="U60" s="57" t="str">
        <f t="shared" si="4"/>
        <v/>
      </c>
      <c r="V60" s="57" t="str">
        <f t="shared" si="4"/>
        <v/>
      </c>
    </row>
  </sheetData>
  <mergeCells count="198">
    <mergeCell ref="A39:B39"/>
    <mergeCell ref="C39:D39"/>
    <mergeCell ref="A40:B40"/>
    <mergeCell ref="C40:D40"/>
    <mergeCell ref="P43:V43"/>
    <mergeCell ref="P53:V53"/>
    <mergeCell ref="M34:N34"/>
    <mergeCell ref="A36:B36"/>
    <mergeCell ref="C36:D36"/>
    <mergeCell ref="A37:B37"/>
    <mergeCell ref="C37:D37"/>
    <mergeCell ref="A38:B38"/>
    <mergeCell ref="C38:D38"/>
    <mergeCell ref="A34:B34"/>
    <mergeCell ref="C34:D34"/>
    <mergeCell ref="E34:F34"/>
    <mergeCell ref="G34:H34"/>
    <mergeCell ref="I34:J34"/>
    <mergeCell ref="K34:L34"/>
    <mergeCell ref="E41:J41"/>
    <mergeCell ref="K39:N39"/>
    <mergeCell ref="K40:N40"/>
    <mergeCell ref="M32:N32"/>
    <mergeCell ref="A33:B33"/>
    <mergeCell ref="C33:D33"/>
    <mergeCell ref="E33:F33"/>
    <mergeCell ref="G33:H33"/>
    <mergeCell ref="I33:J33"/>
    <mergeCell ref="K33:L33"/>
    <mergeCell ref="M33:N33"/>
    <mergeCell ref="A32:B32"/>
    <mergeCell ref="C32:D32"/>
    <mergeCell ref="E32:F32"/>
    <mergeCell ref="G32:H32"/>
    <mergeCell ref="I32:J32"/>
    <mergeCell ref="K32:L32"/>
    <mergeCell ref="M30:N30"/>
    <mergeCell ref="A31:B31"/>
    <mergeCell ref="C31:D31"/>
    <mergeCell ref="E31:F31"/>
    <mergeCell ref="G31:H31"/>
    <mergeCell ref="I31:J31"/>
    <mergeCell ref="K31:L31"/>
    <mergeCell ref="M31:N31"/>
    <mergeCell ref="A30:B30"/>
    <mergeCell ref="C30:D30"/>
    <mergeCell ref="E30:F30"/>
    <mergeCell ref="G30:H30"/>
    <mergeCell ref="I30:J30"/>
    <mergeCell ref="K30:L30"/>
    <mergeCell ref="M27:N27"/>
    <mergeCell ref="A28:B28"/>
    <mergeCell ref="C28:D28"/>
    <mergeCell ref="E28:F28"/>
    <mergeCell ref="G28:H28"/>
    <mergeCell ref="I28:J28"/>
    <mergeCell ref="K28:L28"/>
    <mergeCell ref="M28:N28"/>
    <mergeCell ref="A27:B27"/>
    <mergeCell ref="C27:D27"/>
    <mergeCell ref="E27:F27"/>
    <mergeCell ref="G27:H27"/>
    <mergeCell ref="I27:J27"/>
    <mergeCell ref="K27:L27"/>
    <mergeCell ref="M25:N25"/>
    <mergeCell ref="A26:B26"/>
    <mergeCell ref="C26:D26"/>
    <mergeCell ref="E26:F26"/>
    <mergeCell ref="G26:H26"/>
    <mergeCell ref="I26:J26"/>
    <mergeCell ref="K26:L26"/>
    <mergeCell ref="M26:N26"/>
    <mergeCell ref="A25:B25"/>
    <mergeCell ref="C25:D25"/>
    <mergeCell ref="E25:F25"/>
    <mergeCell ref="G25:H25"/>
    <mergeCell ref="I25:J25"/>
    <mergeCell ref="K25:L25"/>
    <mergeCell ref="M22:N22"/>
    <mergeCell ref="A24:B24"/>
    <mergeCell ref="C24:D24"/>
    <mergeCell ref="E24:F24"/>
    <mergeCell ref="G24:H24"/>
    <mergeCell ref="I24:J24"/>
    <mergeCell ref="K24:L24"/>
    <mergeCell ref="M24:N24"/>
    <mergeCell ref="A22:B22"/>
    <mergeCell ref="C22:D22"/>
    <mergeCell ref="E22:F22"/>
    <mergeCell ref="G22:H22"/>
    <mergeCell ref="I22:J22"/>
    <mergeCell ref="K22:L22"/>
    <mergeCell ref="M20:N20"/>
    <mergeCell ref="A21:B21"/>
    <mergeCell ref="C21:D21"/>
    <mergeCell ref="E21:F21"/>
    <mergeCell ref="G21:H21"/>
    <mergeCell ref="I21:J21"/>
    <mergeCell ref="K21:L21"/>
    <mergeCell ref="M21:N21"/>
    <mergeCell ref="A20:B20"/>
    <mergeCell ref="C20:D20"/>
    <mergeCell ref="E20:F20"/>
    <mergeCell ref="G20:H20"/>
    <mergeCell ref="I20:J20"/>
    <mergeCell ref="K20:L20"/>
    <mergeCell ref="M18:N18"/>
    <mergeCell ref="A19:B19"/>
    <mergeCell ref="C19:D19"/>
    <mergeCell ref="E19:F19"/>
    <mergeCell ref="G19:H19"/>
    <mergeCell ref="I19:J19"/>
    <mergeCell ref="K19:L19"/>
    <mergeCell ref="M19:N19"/>
    <mergeCell ref="A18:B18"/>
    <mergeCell ref="C18:D18"/>
    <mergeCell ref="E18:F18"/>
    <mergeCell ref="G18:H18"/>
    <mergeCell ref="I18:J18"/>
    <mergeCell ref="K18:L18"/>
    <mergeCell ref="M15:N15"/>
    <mergeCell ref="A16:B16"/>
    <mergeCell ref="C16:D16"/>
    <mergeCell ref="E16:F16"/>
    <mergeCell ref="G16:H16"/>
    <mergeCell ref="I16:J16"/>
    <mergeCell ref="K16:L16"/>
    <mergeCell ref="M16:N16"/>
    <mergeCell ref="A15:B15"/>
    <mergeCell ref="C15:D15"/>
    <mergeCell ref="E15:F15"/>
    <mergeCell ref="G15:H15"/>
    <mergeCell ref="I15:J15"/>
    <mergeCell ref="K15:L15"/>
    <mergeCell ref="M13:N13"/>
    <mergeCell ref="A14:B14"/>
    <mergeCell ref="C14:D14"/>
    <mergeCell ref="E14:F14"/>
    <mergeCell ref="G14:H14"/>
    <mergeCell ref="I14:J14"/>
    <mergeCell ref="K14:L14"/>
    <mergeCell ref="M14:N14"/>
    <mergeCell ref="A13:B13"/>
    <mergeCell ref="C13:D13"/>
    <mergeCell ref="E13:F13"/>
    <mergeCell ref="G13:H13"/>
    <mergeCell ref="I13:J13"/>
    <mergeCell ref="K13:L13"/>
    <mergeCell ref="M10:N10"/>
    <mergeCell ref="A12:B12"/>
    <mergeCell ref="C12:D12"/>
    <mergeCell ref="E12:F12"/>
    <mergeCell ref="G12:H12"/>
    <mergeCell ref="I12:J12"/>
    <mergeCell ref="K12:L12"/>
    <mergeCell ref="M12:N12"/>
    <mergeCell ref="A10:B10"/>
    <mergeCell ref="C10:D10"/>
    <mergeCell ref="E10:F10"/>
    <mergeCell ref="G10:H10"/>
    <mergeCell ref="I10:J10"/>
    <mergeCell ref="K10:L10"/>
    <mergeCell ref="M8:N8"/>
    <mergeCell ref="A9:B9"/>
    <mergeCell ref="C9:D9"/>
    <mergeCell ref="E9:F9"/>
    <mergeCell ref="G9:H9"/>
    <mergeCell ref="I9:J9"/>
    <mergeCell ref="K9:L9"/>
    <mergeCell ref="M9:N9"/>
    <mergeCell ref="A8:B8"/>
    <mergeCell ref="C8:D8"/>
    <mergeCell ref="E8:F8"/>
    <mergeCell ref="G8:H8"/>
    <mergeCell ref="I8:J8"/>
    <mergeCell ref="K8:L8"/>
    <mergeCell ref="A7:B7"/>
    <mergeCell ref="C7:D7"/>
    <mergeCell ref="E7:F7"/>
    <mergeCell ref="G7:H7"/>
    <mergeCell ref="I7:J7"/>
    <mergeCell ref="K7:L7"/>
    <mergeCell ref="M7:N7"/>
    <mergeCell ref="A6:B6"/>
    <mergeCell ref="C6:D6"/>
    <mergeCell ref="E6:F6"/>
    <mergeCell ref="G6:H6"/>
    <mergeCell ref="I6:J6"/>
    <mergeCell ref="K6:L6"/>
    <mergeCell ref="A2:N2"/>
    <mergeCell ref="A4:B4"/>
    <mergeCell ref="C4:D4"/>
    <mergeCell ref="E4:F4"/>
    <mergeCell ref="G4:H4"/>
    <mergeCell ref="I4:J4"/>
    <mergeCell ref="K4:L4"/>
    <mergeCell ref="M4:N4"/>
    <mergeCell ref="M6:N6"/>
  </mergeCells>
  <printOptions horizontalCentered="1"/>
  <pageMargins left="0.35" right="0.35" top="0.25" bottom="0.25" header="0.25" footer="0.25"/>
  <pageSetup scale="99" orientation="landscape" horizontalDpi="1200" verticalDpi="1200" r:id="rId1"/>
  <headerFooter alignWithMargins="0"/>
  <ignoredErrors>
    <ignoredError sqref="C5:N37 C40:D40 C39:D39 C38:D38" formula="1"/>
  </ignoredErrors>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60"/>
  <sheetViews>
    <sheetView showGridLines="0" topLeftCell="A16" zoomScaleNormal="100" workbookViewId="0">
      <selection activeCell="N36" sqref="E36:N44"/>
    </sheetView>
  </sheetViews>
  <sheetFormatPr defaultRowHeight="12.75" x14ac:dyDescent="0.2"/>
  <cols>
    <col min="1" max="1" width="4.28515625" customWidth="1"/>
    <col min="2" max="2" width="14" customWidth="1"/>
    <col min="3" max="3" width="4.28515625" customWidth="1"/>
    <col min="4" max="4" width="14" customWidth="1"/>
    <col min="5" max="5" width="4.28515625" customWidth="1"/>
    <col min="6" max="6" width="14" customWidth="1"/>
    <col min="7" max="7" width="4.28515625" customWidth="1"/>
    <col min="8" max="8" width="14" customWidth="1"/>
    <col min="9" max="9" width="4.28515625" customWidth="1"/>
    <col min="10" max="10" width="14" customWidth="1"/>
    <col min="11" max="11" width="4.28515625" customWidth="1"/>
    <col min="12" max="12" width="14" customWidth="1"/>
    <col min="13" max="13" width="4.28515625" customWidth="1"/>
    <col min="14" max="14" width="14" customWidth="1"/>
    <col min="16" max="22" width="3.28515625" customWidth="1"/>
  </cols>
  <sheetData>
    <row r="1" spans="1:24" ht="18.75" x14ac:dyDescent="0.3">
      <c r="A1" s="56" t="str">
        <f>'1'!$A$5</f>
        <v>[Name of School] Academic Calendar</v>
      </c>
      <c r="B1" s="55"/>
      <c r="C1" s="55"/>
      <c r="D1" s="55"/>
      <c r="E1" s="55"/>
      <c r="F1" s="55"/>
      <c r="G1" s="55"/>
      <c r="H1" s="55"/>
      <c r="I1" s="55"/>
      <c r="J1" s="55"/>
      <c r="K1" s="55"/>
      <c r="L1" s="55"/>
      <c r="M1" s="55"/>
      <c r="N1" s="55"/>
    </row>
    <row r="2" spans="1:24" s="2" customFormat="1" ht="54" customHeight="1" x14ac:dyDescent="0.85">
      <c r="A2" s="62" t="str">
        <f>UPPER(TEXT(B3,"mmmm yyyy"))</f>
        <v>SEPTEMBER 2021</v>
      </c>
      <c r="B2" s="62"/>
      <c r="C2" s="62"/>
      <c r="D2" s="62"/>
      <c r="E2" s="62"/>
      <c r="F2" s="62"/>
      <c r="G2" s="62"/>
      <c r="H2" s="62"/>
      <c r="I2" s="62"/>
      <c r="J2" s="62"/>
      <c r="K2" s="62"/>
      <c r="L2" s="62"/>
      <c r="M2" s="62"/>
      <c r="N2" s="62"/>
    </row>
    <row r="3" spans="1:24" hidden="1" x14ac:dyDescent="0.2">
      <c r="A3" s="18" t="s">
        <v>2</v>
      </c>
      <c r="B3" s="17">
        <f>DATE('1'!D3,'1'!H3+2,1)</f>
        <v>44440</v>
      </c>
      <c r="O3" s="2"/>
      <c r="P3" s="2"/>
      <c r="Q3" s="2"/>
      <c r="R3" s="2"/>
      <c r="S3" s="2"/>
      <c r="T3" s="2"/>
      <c r="U3" s="2"/>
      <c r="V3" s="2"/>
      <c r="W3" s="2"/>
      <c r="X3" s="2"/>
    </row>
    <row r="4" spans="1:24" s="2" customFormat="1" ht="15.75" x14ac:dyDescent="0.2">
      <c r="A4" s="63">
        <f>A11</f>
        <v>44444</v>
      </c>
      <c r="B4" s="64"/>
      <c r="C4" s="64">
        <f>C11</f>
        <v>44445</v>
      </c>
      <c r="D4" s="64"/>
      <c r="E4" s="64">
        <f>E11</f>
        <v>44446</v>
      </c>
      <c r="F4" s="64"/>
      <c r="G4" s="64">
        <f>G11</f>
        <v>44447</v>
      </c>
      <c r="H4" s="64"/>
      <c r="I4" s="64">
        <f>I11</f>
        <v>44448</v>
      </c>
      <c r="J4" s="64"/>
      <c r="K4" s="64">
        <f>K11</f>
        <v>44449</v>
      </c>
      <c r="L4" s="64"/>
      <c r="M4" s="64">
        <f>M11</f>
        <v>44450</v>
      </c>
      <c r="N4" s="65"/>
    </row>
    <row r="5" spans="1:24" s="2" customFormat="1" ht="18.75" x14ac:dyDescent="0.2">
      <c r="A5" s="52" t="str">
        <f>IF(WEEKDAY($B$3,1)=startday,$B$3,"")</f>
        <v/>
      </c>
      <c r="B5" s="53" t="str">
        <f>IF(A5="","",IFERROR(INDEX(Events!$A:$A,MATCH(A5,Events!$G:$G,0)),""))</f>
        <v/>
      </c>
      <c r="C5" s="28" t="str">
        <f>IF(A5="",IF(WEEKDAY(B3,1)=MOD(startday,7)+1,$B$3,""),A5+1)</f>
        <v/>
      </c>
      <c r="D5" s="54" t="str">
        <f>IF(C5="","",IFERROR(INDEX(Events!$A:$A,MATCH(C5,Events!$G:$G,0)),""))</f>
        <v/>
      </c>
      <c r="E5" s="28" t="str">
        <f>IF(C5="",IF(WEEKDAY($B$3,1)=MOD(startday+1,7)+1,$B$3,""),C5+1)</f>
        <v/>
      </c>
      <c r="F5" s="54" t="str">
        <f>IF(E5="","",IFERROR(INDEX(Events!$A:$A,MATCH(E5,Events!$G:$G,0)),""))</f>
        <v/>
      </c>
      <c r="G5" s="28">
        <f>IF(E5="",IF(WEEKDAY($B$3,1)=MOD(startday+2,7)+1,$B$3,""),E5+1)</f>
        <v>44440</v>
      </c>
      <c r="H5" s="54" t="str">
        <f>IF(G5="","",IFERROR(INDEX(Events!$A:$A,MATCH(G5,Events!$G:$G,0)),""))</f>
        <v/>
      </c>
      <c r="I5" s="28">
        <f>IF(G5="",IF(WEEKDAY($B$3,1)=MOD(startday+3,7)+1,$B$3,""),G5+1)</f>
        <v>44441</v>
      </c>
      <c r="J5" s="54" t="str">
        <f>IF(I5="","",IFERROR(INDEX(Events!$A:$A,MATCH(I5,Events!$G:$G,0)),""))</f>
        <v/>
      </c>
      <c r="K5" s="28">
        <f>IF(I5="",IF(WEEKDAY($B$3,1)=MOD(startday+4,7)+1,$B$3,""),I5+1)</f>
        <v>44442</v>
      </c>
      <c r="L5" s="54" t="str">
        <f>IF(K5="","",IFERROR(INDEX(Events!$A:$A,MATCH(K5,Events!$G:$G,0)),""))</f>
        <v/>
      </c>
      <c r="M5" s="52">
        <f>IF(K5="",IF(WEEKDAY($B$3,1)=MOD(startday+5,7)+1,$B$3,""),K5+1)</f>
        <v>44443</v>
      </c>
      <c r="N5" s="53" t="str">
        <f>IF(M5="","",IFERROR(INDEX(Events!$A:$A,MATCH(M5,Events!$G:$G,0)),""))</f>
        <v/>
      </c>
    </row>
    <row r="6" spans="1:24" s="2" customFormat="1" x14ac:dyDescent="0.2">
      <c r="A6" s="66" t="str">
        <f>IF(A5="","",IFERROR(INDEX(Events!$A:$A,MATCH(A5,Events!$H:$H,0)),""))</f>
        <v/>
      </c>
      <c r="B6" s="67"/>
      <c r="C6" s="68" t="str">
        <f>IF(C5="","",IFERROR(INDEX(Events!$A:$A,MATCH(C5,Events!$H:$H,0)),""))</f>
        <v/>
      </c>
      <c r="D6" s="69"/>
      <c r="E6" s="68" t="str">
        <f>IF(E5="","",IFERROR(INDEX(Events!$A:$A,MATCH(E5,Events!$H:$H,0)),""))</f>
        <v/>
      </c>
      <c r="F6" s="69"/>
      <c r="G6" s="68" t="str">
        <f>IF(G5="","",IFERROR(INDEX(Events!$A:$A,MATCH(G5,Events!$H:$H,0)),""))</f>
        <v/>
      </c>
      <c r="H6" s="69"/>
      <c r="I6" s="68" t="str">
        <f>IF(I5="","",IFERROR(INDEX(Events!$A:$A,MATCH(I5,Events!$H:$H,0)),""))</f>
        <v/>
      </c>
      <c r="J6" s="69"/>
      <c r="K6" s="68" t="str">
        <f>IF(K5="","",IFERROR(INDEX(Events!$A:$A,MATCH(K5,Events!$H:$H,0)),""))</f>
        <v/>
      </c>
      <c r="L6" s="69"/>
      <c r="M6" s="66" t="str">
        <f>IF(M5="","",IFERROR(INDEX(Events!$A:$A,MATCH(M5,Events!$H:$H,0)),""))</f>
        <v/>
      </c>
      <c r="N6" s="67"/>
    </row>
    <row r="7" spans="1:24" s="2" customFormat="1" x14ac:dyDescent="0.2">
      <c r="A7" s="66" t="str">
        <f>IF(A5="","",IFERROR(INDEX(Events!$A:$A,MATCH(A5,Events!$I:$I,0)),""))</f>
        <v/>
      </c>
      <c r="B7" s="67"/>
      <c r="C7" s="68" t="str">
        <f>IF(C5="","",IFERROR(INDEX(Events!$A:$A,MATCH(C5,Events!$I:$I,0)),""))</f>
        <v/>
      </c>
      <c r="D7" s="69"/>
      <c r="E7" s="68" t="str">
        <f>IF(E5="","",IFERROR(INDEX(Events!$A:$A,MATCH(E5,Events!$I:$I,0)),""))</f>
        <v/>
      </c>
      <c r="F7" s="69"/>
      <c r="G7" s="68" t="str">
        <f>IF(G5="","",IFERROR(INDEX(Events!$A:$A,MATCH(G5,Events!$I:$I,0)),""))</f>
        <v/>
      </c>
      <c r="H7" s="69"/>
      <c r="I7" s="68" t="str">
        <f>IF(I5="","",IFERROR(INDEX(Events!$A:$A,MATCH(I5,Events!$I:$I,0)),""))</f>
        <v/>
      </c>
      <c r="J7" s="69"/>
      <c r="K7" s="68" t="str">
        <f>IF(K5="","",IFERROR(INDEX(Events!$A:$A,MATCH(K5,Events!$I:$I,0)),""))</f>
        <v/>
      </c>
      <c r="L7" s="69"/>
      <c r="M7" s="66" t="str">
        <f>IF(M5="","",IFERROR(INDEX(Events!$A:$A,MATCH(M5,Events!$I:$I,0)),""))</f>
        <v/>
      </c>
      <c r="N7" s="67"/>
    </row>
    <row r="8" spans="1:24" s="2" customFormat="1" x14ac:dyDescent="0.2">
      <c r="A8" s="66" t="s">
        <v>0</v>
      </c>
      <c r="B8" s="67"/>
      <c r="C8" s="68" t="s">
        <v>0</v>
      </c>
      <c r="D8" s="69"/>
      <c r="E8" s="68" t="s">
        <v>0</v>
      </c>
      <c r="F8" s="69"/>
      <c r="G8" s="68" t="s">
        <v>0</v>
      </c>
      <c r="H8" s="69"/>
      <c r="I8" s="68" t="s">
        <v>0</v>
      </c>
      <c r="J8" s="69"/>
      <c r="K8" s="68" t="s">
        <v>0</v>
      </c>
      <c r="L8" s="69"/>
      <c r="M8" s="66" t="s">
        <v>0</v>
      </c>
      <c r="N8" s="67"/>
    </row>
    <row r="9" spans="1:24" s="2" customFormat="1" x14ac:dyDescent="0.2">
      <c r="A9" s="66" t="s">
        <v>0</v>
      </c>
      <c r="B9" s="67"/>
      <c r="C9" s="68" t="s">
        <v>0</v>
      </c>
      <c r="D9" s="69"/>
      <c r="E9" s="68" t="s">
        <v>0</v>
      </c>
      <c r="F9" s="69"/>
      <c r="G9" s="68" t="s">
        <v>0</v>
      </c>
      <c r="H9" s="69"/>
      <c r="I9" s="68" t="s">
        <v>0</v>
      </c>
      <c r="J9" s="69"/>
      <c r="K9" s="68" t="s">
        <v>0</v>
      </c>
      <c r="L9" s="69"/>
      <c r="M9" s="66" t="s">
        <v>0</v>
      </c>
      <c r="N9" s="67"/>
    </row>
    <row r="10" spans="1:24" s="3" customFormat="1" x14ac:dyDescent="0.2">
      <c r="A10" s="70" t="s">
        <v>0</v>
      </c>
      <c r="B10" s="71"/>
      <c r="C10" s="72" t="s">
        <v>0</v>
      </c>
      <c r="D10" s="73"/>
      <c r="E10" s="72" t="s">
        <v>0</v>
      </c>
      <c r="F10" s="73"/>
      <c r="G10" s="72" t="s">
        <v>0</v>
      </c>
      <c r="H10" s="73"/>
      <c r="I10" s="72" t="s">
        <v>0</v>
      </c>
      <c r="J10" s="73"/>
      <c r="K10" s="72" t="s">
        <v>0</v>
      </c>
      <c r="L10" s="73"/>
      <c r="M10" s="70" t="s">
        <v>0</v>
      </c>
      <c r="N10" s="71"/>
      <c r="O10" s="2"/>
      <c r="P10" s="2"/>
      <c r="Q10" s="2"/>
      <c r="R10" s="2"/>
      <c r="S10" s="2"/>
      <c r="T10" s="2"/>
      <c r="U10" s="2"/>
      <c r="V10" s="2"/>
      <c r="W10" s="2"/>
      <c r="X10" s="2"/>
    </row>
    <row r="11" spans="1:24" s="2" customFormat="1" ht="18.75" x14ac:dyDescent="0.2">
      <c r="A11" s="52">
        <f>IF(M5="","",IF(MONTH(M5+1)&lt;&gt;MONTH(M5),"",M5+1))</f>
        <v>44444</v>
      </c>
      <c r="B11" s="53" t="str">
        <f>IF(A11="","",IFERROR(INDEX(Events!$A:$A,MATCH(A11,Events!$G:$G,0)),""))</f>
        <v/>
      </c>
      <c r="C11" s="28">
        <f>IF(A11="","",IF(MONTH(A11+1)&lt;&gt;MONTH(A11),"",A11+1))</f>
        <v>44445</v>
      </c>
      <c r="D11" s="54" t="str">
        <f>IF(C11="","",IFERROR(INDEX(Events!$A:$A,MATCH(C11,Events!$G:$G,0)),""))</f>
        <v>Labor Day</v>
      </c>
      <c r="E11" s="28">
        <f>IF(C11="","",IF(MONTH(C11+1)&lt;&gt;MONTH(C11),"",C11+1))</f>
        <v>44446</v>
      </c>
      <c r="F11" s="54" t="str">
        <f>IF(E11="","",IFERROR(INDEX(Events!$A:$A,MATCH(E11,Events!$G:$G,0)),""))</f>
        <v/>
      </c>
      <c r="G11" s="28">
        <f>IF(E11="","",IF(MONTH(E11+1)&lt;&gt;MONTH(E11),"",E11+1))</f>
        <v>44447</v>
      </c>
      <c r="H11" s="54" t="str">
        <f>IF(G11="","",IFERROR(INDEX(Events!$A:$A,MATCH(G11,Events!$G:$G,0)),""))</f>
        <v/>
      </c>
      <c r="I11" s="28">
        <f>IF(G11="","",IF(MONTH(G11+1)&lt;&gt;MONTH(G11),"",G11+1))</f>
        <v>44448</v>
      </c>
      <c r="J11" s="54" t="str">
        <f>IF(I11="","",IFERROR(INDEX(Events!$A:$A,MATCH(I11,Events!$G:$G,0)),""))</f>
        <v/>
      </c>
      <c r="K11" s="28">
        <f>IF(I11="","",IF(MONTH(I11+1)&lt;&gt;MONTH(I11),"",I11+1))</f>
        <v>44449</v>
      </c>
      <c r="L11" s="54" t="str">
        <f>IF(K11="","",IFERROR(INDEX(Events!$A:$A,MATCH(K11,Events!$G:$G,0)),""))</f>
        <v/>
      </c>
      <c r="M11" s="52">
        <f>IF(K11="","",IF(MONTH(K11+1)&lt;&gt;MONTH(K11),"",K11+1))</f>
        <v>44450</v>
      </c>
      <c r="N11" s="53" t="str">
        <f>IF(M11="","",IFERROR(INDEX(Events!$A:$A,MATCH(M11,Events!$G:$G,0)),""))</f>
        <v>Patriot Day</v>
      </c>
    </row>
    <row r="12" spans="1:24" s="2" customFormat="1" x14ac:dyDescent="0.2">
      <c r="A12" s="66" t="str">
        <f>IF(A11="","",IFERROR(INDEX(Events!$A:$A,MATCH(A11,Events!$H:$H,0)),""))</f>
        <v/>
      </c>
      <c r="B12" s="67"/>
      <c r="C12" s="68" t="str">
        <f>IF(C11="","",IFERROR(INDEX(Events!$A:$A,MATCH(C11,Events!$H:$H,0)),""))</f>
        <v/>
      </c>
      <c r="D12" s="69"/>
      <c r="E12" s="68" t="str">
        <f>IF(E11="","",IFERROR(INDEX(Events!$A:$A,MATCH(E11,Events!$H:$H,0)),""))</f>
        <v/>
      </c>
      <c r="F12" s="69"/>
      <c r="G12" s="68" t="str">
        <f>IF(G11="","",IFERROR(INDEX(Events!$A:$A,MATCH(G11,Events!$H:$H,0)),""))</f>
        <v/>
      </c>
      <c r="H12" s="69"/>
      <c r="I12" s="68" t="str">
        <f>IF(I11="","",IFERROR(INDEX(Events!$A:$A,MATCH(I11,Events!$H:$H,0)),""))</f>
        <v/>
      </c>
      <c r="J12" s="69"/>
      <c r="K12" s="68" t="str">
        <f>IF(K11="","",IFERROR(INDEX(Events!$A:$A,MATCH(K11,Events!$H:$H,0)),""))</f>
        <v/>
      </c>
      <c r="L12" s="69"/>
      <c r="M12" s="66" t="str">
        <f>IF(M11="","",IFERROR(INDEX(Events!$A:$A,MATCH(M11,Events!$H:$H,0)),""))</f>
        <v/>
      </c>
      <c r="N12" s="67"/>
    </row>
    <row r="13" spans="1:24" s="2" customFormat="1" x14ac:dyDescent="0.2">
      <c r="A13" s="66" t="str">
        <f>IF(A11="","",IFERROR(INDEX(Events!$A:$A,MATCH(A11,Events!$I:$I,0)),""))</f>
        <v/>
      </c>
      <c r="B13" s="67"/>
      <c r="C13" s="68" t="str">
        <f>IF(C11="","",IFERROR(INDEX(Events!$A:$A,MATCH(C11,Events!$I:$I,0)),""))</f>
        <v/>
      </c>
      <c r="D13" s="69"/>
      <c r="E13" s="68" t="str">
        <f>IF(E11="","",IFERROR(INDEX(Events!$A:$A,MATCH(E11,Events!$I:$I,0)),""))</f>
        <v/>
      </c>
      <c r="F13" s="69"/>
      <c r="G13" s="68" t="str">
        <f>IF(G11="","",IFERROR(INDEX(Events!$A:$A,MATCH(G11,Events!$I:$I,0)),""))</f>
        <v/>
      </c>
      <c r="H13" s="69"/>
      <c r="I13" s="68" t="str">
        <f>IF(I11="","",IFERROR(INDEX(Events!$A:$A,MATCH(I11,Events!$I:$I,0)),""))</f>
        <v/>
      </c>
      <c r="J13" s="69"/>
      <c r="K13" s="68" t="str">
        <f>IF(K11="","",IFERROR(INDEX(Events!$A:$A,MATCH(K11,Events!$I:$I,0)),""))</f>
        <v/>
      </c>
      <c r="L13" s="69"/>
      <c r="M13" s="66" t="str">
        <f>IF(M11="","",IFERROR(INDEX(Events!$A:$A,MATCH(M11,Events!$I:$I,0)),""))</f>
        <v/>
      </c>
      <c r="N13" s="67"/>
    </row>
    <row r="14" spans="1:24" s="2" customFormat="1" x14ac:dyDescent="0.2">
      <c r="A14" s="66"/>
      <c r="B14" s="67"/>
      <c r="C14" s="68"/>
      <c r="D14" s="69"/>
      <c r="E14" s="68"/>
      <c r="F14" s="69"/>
      <c r="G14" s="68"/>
      <c r="H14" s="69"/>
      <c r="I14" s="68"/>
      <c r="J14" s="69"/>
      <c r="K14" s="68"/>
      <c r="L14" s="69"/>
      <c r="M14" s="66"/>
      <c r="N14" s="67"/>
    </row>
    <row r="15" spans="1:24" s="2" customFormat="1" x14ac:dyDescent="0.2">
      <c r="A15" s="66"/>
      <c r="B15" s="67"/>
      <c r="C15" s="68"/>
      <c r="D15" s="69"/>
      <c r="E15" s="68"/>
      <c r="F15" s="69"/>
      <c r="G15" s="68"/>
      <c r="H15" s="69"/>
      <c r="I15" s="68"/>
      <c r="J15" s="69"/>
      <c r="K15" s="68"/>
      <c r="L15" s="69"/>
      <c r="M15" s="66"/>
      <c r="N15" s="67"/>
    </row>
    <row r="16" spans="1:24" s="3" customFormat="1" x14ac:dyDescent="0.2">
      <c r="A16" s="70"/>
      <c r="B16" s="71"/>
      <c r="C16" s="72"/>
      <c r="D16" s="73"/>
      <c r="E16" s="72"/>
      <c r="F16" s="73"/>
      <c r="G16" s="72"/>
      <c r="H16" s="73"/>
      <c r="I16" s="72"/>
      <c r="J16" s="73"/>
      <c r="K16" s="72"/>
      <c r="L16" s="73"/>
      <c r="M16" s="70"/>
      <c r="N16" s="71"/>
      <c r="O16" s="2"/>
    </row>
    <row r="17" spans="1:15" s="2" customFormat="1" ht="18.75" x14ac:dyDescent="0.2">
      <c r="A17" s="52">
        <f>IF(M11="","",IF(MONTH(M11+1)&lt;&gt;MONTH(M11),"",M11+1))</f>
        <v>44451</v>
      </c>
      <c r="B17" s="53" t="str">
        <f>IF(A17="","",IFERROR(INDEX(Events!$A:$A,MATCH(A17,Events!$G:$G,0)),""))</f>
        <v>Grandparents Day</v>
      </c>
      <c r="C17" s="28">
        <f>IF(A17="","",IF(MONTH(A17+1)&lt;&gt;MONTH(A17),"",A17+1))</f>
        <v>44452</v>
      </c>
      <c r="D17" s="54" t="str">
        <f>IF(C17="","",IFERROR(INDEX(Events!$A:$A,MATCH(C17,Events!$G:$G,0)),""))</f>
        <v/>
      </c>
      <c r="E17" s="28">
        <f>IF(C17="","",IF(MONTH(C17+1)&lt;&gt;MONTH(C17),"",C17+1))</f>
        <v>44453</v>
      </c>
      <c r="F17" s="54" t="str">
        <f>IF(E17="","",IFERROR(INDEX(Events!$A:$A,MATCH(E17,Events!$G:$G,0)),""))</f>
        <v/>
      </c>
      <c r="G17" s="28">
        <f>IF(E17="","",IF(MONTH(E17+1)&lt;&gt;MONTH(E17),"",E17+1))</f>
        <v>44454</v>
      </c>
      <c r="H17" s="54" t="str">
        <f>IF(G17="","",IFERROR(INDEX(Events!$A:$A,MATCH(G17,Events!$G:$G,0)),""))</f>
        <v/>
      </c>
      <c r="I17" s="28">
        <f>IF(G17="","",IF(MONTH(G17+1)&lt;&gt;MONTH(G17),"",G17+1))</f>
        <v>44455</v>
      </c>
      <c r="J17" s="54" t="str">
        <f>IF(I17="","",IFERROR(INDEX(Events!$A:$A,MATCH(I17,Events!$G:$G,0)),""))</f>
        <v/>
      </c>
      <c r="K17" s="28">
        <f>IF(I17="","",IF(MONTH(I17+1)&lt;&gt;MONTH(I17),"",I17+1))</f>
        <v>44456</v>
      </c>
      <c r="L17" s="54" t="str">
        <f>IF(K17="","",IFERROR(INDEX(Events!$A:$A,MATCH(K17,Events!$G:$G,0)),""))</f>
        <v>Constitution Day</v>
      </c>
      <c r="M17" s="52">
        <f>IF(K17="","",IF(MONTH(K17+1)&lt;&gt;MONTH(K17),"",K17+1))</f>
        <v>44457</v>
      </c>
      <c r="N17" s="53" t="str">
        <f>IF(M17="","",IFERROR(INDEX(Events!$A:$A,MATCH(M17,Events!$G:$G,0)),""))</f>
        <v/>
      </c>
    </row>
    <row r="18" spans="1:15" s="2" customFormat="1" x14ac:dyDescent="0.2">
      <c r="A18" s="66" t="str">
        <f>IF(A17="","",IFERROR(INDEX(Events!$A:$A,MATCH(A17,Events!$H:$H,0)),""))</f>
        <v/>
      </c>
      <c r="B18" s="67"/>
      <c r="C18" s="68" t="str">
        <f>IF(C17="","",IFERROR(INDEX(Events!$A:$A,MATCH(C17,Events!$H:$H,0)),""))</f>
        <v/>
      </c>
      <c r="D18" s="69"/>
      <c r="E18" s="68" t="str">
        <f>IF(E17="","",IFERROR(INDEX(Events!$A:$A,MATCH(E17,Events!$H:$H,0)),""))</f>
        <v/>
      </c>
      <c r="F18" s="69"/>
      <c r="G18" s="68" t="str">
        <f>IF(G17="","",IFERROR(INDEX(Events!$A:$A,MATCH(G17,Events!$H:$H,0)),""))</f>
        <v/>
      </c>
      <c r="H18" s="69"/>
      <c r="I18" s="68" t="str">
        <f>IF(I17="","",IFERROR(INDEX(Events!$A:$A,MATCH(I17,Events!$H:$H,0)),""))</f>
        <v/>
      </c>
      <c r="J18" s="69"/>
      <c r="K18" s="68" t="str">
        <f>IF(K17="","",IFERROR(INDEX(Events!$A:$A,MATCH(K17,Events!$H:$H,0)),""))</f>
        <v/>
      </c>
      <c r="L18" s="69"/>
      <c r="M18" s="66" t="str">
        <f>IF(M17="","",IFERROR(INDEX(Events!$A:$A,MATCH(M17,Events!$H:$H,0)),""))</f>
        <v/>
      </c>
      <c r="N18" s="67"/>
    </row>
    <row r="19" spans="1:15" s="2" customFormat="1" x14ac:dyDescent="0.2">
      <c r="A19" s="66" t="str">
        <f>IF(A17="","",IFERROR(INDEX(Events!$A:$A,MATCH(A17,Events!$I:$I,0)),""))</f>
        <v/>
      </c>
      <c r="B19" s="67"/>
      <c r="C19" s="68" t="str">
        <f>IF(C17="","",IFERROR(INDEX(Events!$A:$A,MATCH(C17,Events!$I:$I,0)),""))</f>
        <v/>
      </c>
      <c r="D19" s="69"/>
      <c r="E19" s="68" t="str">
        <f>IF(E17="","",IFERROR(INDEX(Events!$A:$A,MATCH(E17,Events!$I:$I,0)),""))</f>
        <v/>
      </c>
      <c r="F19" s="69"/>
      <c r="G19" s="68" t="str">
        <f>IF(G17="","",IFERROR(INDEX(Events!$A:$A,MATCH(G17,Events!$I:$I,0)),""))</f>
        <v/>
      </c>
      <c r="H19" s="69"/>
      <c r="I19" s="68" t="str">
        <f>IF(I17="","",IFERROR(INDEX(Events!$A:$A,MATCH(I17,Events!$I:$I,0)),""))</f>
        <v/>
      </c>
      <c r="J19" s="69"/>
      <c r="K19" s="68" t="str">
        <f>IF(K17="","",IFERROR(INDEX(Events!$A:$A,MATCH(K17,Events!$I:$I,0)),""))</f>
        <v/>
      </c>
      <c r="L19" s="69"/>
      <c r="M19" s="66" t="str">
        <f>IF(M17="","",IFERROR(INDEX(Events!$A:$A,MATCH(M17,Events!$I:$I,0)),""))</f>
        <v/>
      </c>
      <c r="N19" s="67"/>
    </row>
    <row r="20" spans="1:15" s="2" customFormat="1" x14ac:dyDescent="0.2">
      <c r="A20" s="66"/>
      <c r="B20" s="67"/>
      <c r="C20" s="68"/>
      <c r="D20" s="69"/>
      <c r="E20" s="68"/>
      <c r="F20" s="69"/>
      <c r="G20" s="68"/>
      <c r="H20" s="69"/>
      <c r="I20" s="68"/>
      <c r="J20" s="69"/>
      <c r="K20" s="68"/>
      <c r="L20" s="69"/>
      <c r="M20" s="66"/>
      <c r="N20" s="67"/>
    </row>
    <row r="21" spans="1:15" s="2" customFormat="1" x14ac:dyDescent="0.2">
      <c r="A21" s="66"/>
      <c r="B21" s="67"/>
      <c r="C21" s="68"/>
      <c r="D21" s="69"/>
      <c r="E21" s="68"/>
      <c r="F21" s="69"/>
      <c r="G21" s="68"/>
      <c r="H21" s="69"/>
      <c r="I21" s="68"/>
      <c r="J21" s="69"/>
      <c r="K21" s="68"/>
      <c r="L21" s="69"/>
      <c r="M21" s="66"/>
      <c r="N21" s="67"/>
    </row>
    <row r="22" spans="1:15" s="3" customFormat="1" x14ac:dyDescent="0.2">
      <c r="A22" s="70"/>
      <c r="B22" s="71"/>
      <c r="C22" s="72"/>
      <c r="D22" s="73"/>
      <c r="E22" s="72"/>
      <c r="F22" s="73"/>
      <c r="G22" s="72"/>
      <c r="H22" s="73"/>
      <c r="I22" s="72"/>
      <c r="J22" s="73"/>
      <c r="K22" s="72"/>
      <c r="L22" s="73"/>
      <c r="M22" s="70"/>
      <c r="N22" s="71"/>
      <c r="O22" s="2"/>
    </row>
    <row r="23" spans="1:15" s="2" customFormat="1" ht="18.75" x14ac:dyDescent="0.2">
      <c r="A23" s="52">
        <f>IF(M17="","",IF(MONTH(M17+1)&lt;&gt;MONTH(M17),"",M17+1))</f>
        <v>44458</v>
      </c>
      <c r="B23" s="53" t="str">
        <f>IF(A23="","",IFERROR(INDEX(Events!$A:$A,MATCH(A23,Events!$G:$G,0)),""))</f>
        <v/>
      </c>
      <c r="C23" s="28">
        <f>IF(A23="","",IF(MONTH(A23+1)&lt;&gt;MONTH(A23),"",A23+1))</f>
        <v>44459</v>
      </c>
      <c r="D23" s="54" t="str">
        <f>IF(C23="","",IFERROR(INDEX(Events!$A:$A,MATCH(C23,Events!$G:$G,0)),""))</f>
        <v/>
      </c>
      <c r="E23" s="28">
        <f>IF(C23="","",IF(MONTH(C23+1)&lt;&gt;MONTH(C23),"",C23+1))</f>
        <v>44460</v>
      </c>
      <c r="F23" s="54" t="str">
        <f>IF(E23="","",IFERROR(INDEX(Events!$A:$A,MATCH(E23,Events!$G:$G,0)),""))</f>
        <v/>
      </c>
      <c r="G23" s="28">
        <f>IF(E23="","",IF(MONTH(E23+1)&lt;&gt;MONTH(E23),"",E23+1))</f>
        <v>44461</v>
      </c>
      <c r="H23" s="54" t="str">
        <f>IF(G23="","",IFERROR(INDEX(Events!$A:$A,MATCH(G23,Events!$G:$G,0)),""))</f>
        <v>Autumnal equinox (GMT)</v>
      </c>
      <c r="I23" s="28">
        <f>IF(G23="","",IF(MONTH(G23+1)&lt;&gt;MONTH(G23),"",G23+1))</f>
        <v>44462</v>
      </c>
      <c r="J23" s="54" t="str">
        <f>IF(I23="","",IFERROR(INDEX(Events!$A:$A,MATCH(I23,Events!$G:$G,0)),""))</f>
        <v/>
      </c>
      <c r="K23" s="28">
        <f>IF(I23="","",IF(MONTH(I23+1)&lt;&gt;MONTH(I23),"",I23+1))</f>
        <v>44463</v>
      </c>
      <c r="L23" s="54" t="str">
        <f>IF(K23="","",IFERROR(INDEX(Events!$A:$A,MATCH(K23,Events!$G:$G,0)),""))</f>
        <v/>
      </c>
      <c r="M23" s="52">
        <f>IF(K23="","",IF(MONTH(K23+1)&lt;&gt;MONTH(K23),"",K23+1))</f>
        <v>44464</v>
      </c>
      <c r="N23" s="53" t="str">
        <f>IF(M23="","",IFERROR(INDEX(Events!$A:$A,MATCH(M23,Events!$G:$G,0)),""))</f>
        <v/>
      </c>
    </row>
    <row r="24" spans="1:15" s="2" customFormat="1" x14ac:dyDescent="0.2">
      <c r="A24" s="66" t="str">
        <f>IF(A23="","",IFERROR(INDEX(Events!$A:$A,MATCH(A23,Events!$H:$H,0)),""))</f>
        <v/>
      </c>
      <c r="B24" s="67"/>
      <c r="C24" s="68" t="str">
        <f>IF(C23="","",IFERROR(INDEX(Events!$A:$A,MATCH(C23,Events!$H:$H,0)),""))</f>
        <v/>
      </c>
      <c r="D24" s="69"/>
      <c r="E24" s="68" t="str">
        <f>IF(E23="","",IFERROR(INDEX(Events!$A:$A,MATCH(E23,Events!$H:$H,0)),""))</f>
        <v/>
      </c>
      <c r="F24" s="69"/>
      <c r="G24" s="68" t="str">
        <f>IF(G23="","",IFERROR(INDEX(Events!$A:$A,MATCH(G23,Events!$H:$H,0)),""))</f>
        <v/>
      </c>
      <c r="H24" s="69"/>
      <c r="I24" s="68" t="str">
        <f>IF(I23="","",IFERROR(INDEX(Events!$A:$A,MATCH(I23,Events!$H:$H,0)),""))</f>
        <v/>
      </c>
      <c r="J24" s="69"/>
      <c r="K24" s="68" t="str">
        <f>IF(K23="","",IFERROR(INDEX(Events!$A:$A,MATCH(K23,Events!$H:$H,0)),""))</f>
        <v/>
      </c>
      <c r="L24" s="69"/>
      <c r="M24" s="66" t="str">
        <f>IF(M23="","",IFERROR(INDEX(Events!$A:$A,MATCH(M23,Events!$H:$H,0)),""))</f>
        <v/>
      </c>
      <c r="N24" s="67"/>
    </row>
    <row r="25" spans="1:15" s="2" customFormat="1" x14ac:dyDescent="0.2">
      <c r="A25" s="66" t="str">
        <f>IF(A23="","",IFERROR(INDEX(Events!$A:$A,MATCH(A23,Events!$I:$I,0)),""))</f>
        <v/>
      </c>
      <c r="B25" s="67"/>
      <c r="C25" s="68" t="str">
        <f>IF(C23="","",IFERROR(INDEX(Events!$A:$A,MATCH(C23,Events!$I:$I,0)),""))</f>
        <v/>
      </c>
      <c r="D25" s="69"/>
      <c r="E25" s="68" t="str">
        <f>IF(E23="","",IFERROR(INDEX(Events!$A:$A,MATCH(E23,Events!$I:$I,0)),""))</f>
        <v/>
      </c>
      <c r="F25" s="69"/>
      <c r="G25" s="68" t="str">
        <f>IF(G23="","",IFERROR(INDEX(Events!$A:$A,MATCH(G23,Events!$I:$I,0)),""))</f>
        <v/>
      </c>
      <c r="H25" s="69"/>
      <c r="I25" s="68" t="str">
        <f>IF(I23="","",IFERROR(INDEX(Events!$A:$A,MATCH(I23,Events!$I:$I,0)),""))</f>
        <v/>
      </c>
      <c r="J25" s="69"/>
      <c r="K25" s="68" t="str">
        <f>IF(K23="","",IFERROR(INDEX(Events!$A:$A,MATCH(K23,Events!$I:$I,0)),""))</f>
        <v/>
      </c>
      <c r="L25" s="69"/>
      <c r="M25" s="66" t="str">
        <f>IF(M23="","",IFERROR(INDEX(Events!$A:$A,MATCH(M23,Events!$I:$I,0)),""))</f>
        <v/>
      </c>
      <c r="N25" s="67"/>
    </row>
    <row r="26" spans="1:15" s="2" customFormat="1" x14ac:dyDescent="0.2">
      <c r="A26" s="66"/>
      <c r="B26" s="67"/>
      <c r="C26" s="68"/>
      <c r="D26" s="69"/>
      <c r="E26" s="68"/>
      <c r="F26" s="69"/>
      <c r="G26" s="68"/>
      <c r="H26" s="69"/>
      <c r="I26" s="68"/>
      <c r="J26" s="69"/>
      <c r="K26" s="68"/>
      <c r="L26" s="69"/>
      <c r="M26" s="66"/>
      <c r="N26" s="67"/>
    </row>
    <row r="27" spans="1:15" s="2" customFormat="1" x14ac:dyDescent="0.2">
      <c r="A27" s="66"/>
      <c r="B27" s="67"/>
      <c r="C27" s="68"/>
      <c r="D27" s="69"/>
      <c r="E27" s="68"/>
      <c r="F27" s="69"/>
      <c r="G27" s="68"/>
      <c r="H27" s="69"/>
      <c r="I27" s="68"/>
      <c r="J27" s="69"/>
      <c r="K27" s="68"/>
      <c r="L27" s="69"/>
      <c r="M27" s="66"/>
      <c r="N27" s="67"/>
    </row>
    <row r="28" spans="1:15" s="3" customFormat="1" x14ac:dyDescent="0.2">
      <c r="A28" s="70"/>
      <c r="B28" s="71"/>
      <c r="C28" s="72"/>
      <c r="D28" s="73"/>
      <c r="E28" s="72"/>
      <c r="F28" s="73"/>
      <c r="G28" s="72"/>
      <c r="H28" s="73"/>
      <c r="I28" s="72"/>
      <c r="J28" s="73"/>
      <c r="K28" s="72"/>
      <c r="L28" s="73"/>
      <c r="M28" s="70"/>
      <c r="N28" s="71"/>
      <c r="O28" s="2"/>
    </row>
    <row r="29" spans="1:15" s="2" customFormat="1" ht="18.75" x14ac:dyDescent="0.2">
      <c r="A29" s="52">
        <f>IF(M23="","",IF(MONTH(M23+1)&lt;&gt;MONTH(M23),"",M23+1))</f>
        <v>44465</v>
      </c>
      <c r="B29" s="53" t="str">
        <f>IF(A29="","",IFERROR(INDEX(Events!$A:$A,MATCH(A29,Events!$G:$G,0)),""))</f>
        <v/>
      </c>
      <c r="C29" s="28">
        <f>IF(A29="","",IF(MONTH(A29+1)&lt;&gt;MONTH(A29),"",A29+1))</f>
        <v>44466</v>
      </c>
      <c r="D29" s="54" t="str">
        <f>IF(C29="","",IFERROR(INDEX(Events!$A:$A,MATCH(C29,Events!$G:$G,0)),""))</f>
        <v/>
      </c>
      <c r="E29" s="28">
        <f>IF(C29="","",IF(MONTH(C29+1)&lt;&gt;MONTH(C29),"",C29+1))</f>
        <v>44467</v>
      </c>
      <c r="F29" s="54" t="str">
        <f>IF(E29="","",IFERROR(INDEX(Events!$A:$A,MATCH(E29,Events!$G:$G,0)),""))</f>
        <v/>
      </c>
      <c r="G29" s="28">
        <f>IF(E29="","",IF(MONTH(E29+1)&lt;&gt;MONTH(E29),"",E29+1))</f>
        <v>44468</v>
      </c>
      <c r="H29" s="54" t="str">
        <f>IF(G29="","",IFERROR(INDEX(Events!$A:$A,MATCH(G29,Events!$G:$G,0)),""))</f>
        <v/>
      </c>
      <c r="I29" s="28">
        <f>IF(G29="","",IF(MONTH(G29+1)&lt;&gt;MONTH(G29),"",G29+1))</f>
        <v>44469</v>
      </c>
      <c r="J29" s="54" t="str">
        <f>IF(I29="","",IFERROR(INDEX(Events!$A:$A,MATCH(I29,Events!$G:$G,0)),""))</f>
        <v/>
      </c>
      <c r="K29" s="28" t="str">
        <f>IF(I29="","",IF(MONTH(I29+1)&lt;&gt;MONTH(I29),"",I29+1))</f>
        <v/>
      </c>
      <c r="L29" s="54" t="str">
        <f>IF(K29="","",IFERROR(INDEX(Events!$A:$A,MATCH(K29,Events!$G:$G,0)),""))</f>
        <v/>
      </c>
      <c r="M29" s="52" t="str">
        <f>IF(K29="","",IF(MONTH(K29+1)&lt;&gt;MONTH(K29),"",K29+1))</f>
        <v/>
      </c>
      <c r="N29" s="53" t="str">
        <f>IF(M29="","",IFERROR(INDEX(Events!$A:$A,MATCH(M29,Events!$G:$G,0)),""))</f>
        <v/>
      </c>
    </row>
    <row r="30" spans="1:15" s="2" customFormat="1" x14ac:dyDescent="0.2">
      <c r="A30" s="66" t="str">
        <f>IF(A29="","",IFERROR(INDEX(Events!$A:$A,MATCH(A29,Events!$H:$H,0)),""))</f>
        <v/>
      </c>
      <c r="B30" s="67"/>
      <c r="C30" s="68" t="str">
        <f>IF(C29="","",IFERROR(INDEX(Events!$A:$A,MATCH(C29,Events!$H:$H,0)),""))</f>
        <v/>
      </c>
      <c r="D30" s="69"/>
      <c r="E30" s="68" t="str">
        <f>IF(E29="","",IFERROR(INDEX(Events!$A:$A,MATCH(E29,Events!$H:$H,0)),""))</f>
        <v/>
      </c>
      <c r="F30" s="69"/>
      <c r="G30" s="68" t="str">
        <f>IF(G29="","",IFERROR(INDEX(Events!$A:$A,MATCH(G29,Events!$H:$H,0)),""))</f>
        <v/>
      </c>
      <c r="H30" s="69"/>
      <c r="I30" s="68" t="str">
        <f>IF(I29="","",IFERROR(INDEX(Events!$A:$A,MATCH(I29,Events!$H:$H,0)),""))</f>
        <v/>
      </c>
      <c r="J30" s="69"/>
      <c r="K30" s="68" t="str">
        <f>IF(K29="","",IFERROR(INDEX(Events!$A:$A,MATCH(K29,Events!$H:$H,0)),""))</f>
        <v/>
      </c>
      <c r="L30" s="69"/>
      <c r="M30" s="66" t="str">
        <f>IF(M29="","",IFERROR(INDEX(Events!$A:$A,MATCH(M29,Events!$H:$H,0)),""))</f>
        <v/>
      </c>
      <c r="N30" s="67"/>
    </row>
    <row r="31" spans="1:15" s="2" customFormat="1" x14ac:dyDescent="0.2">
      <c r="A31" s="66" t="str">
        <f>IF(A29="","",IFERROR(INDEX(Events!$A:$A,MATCH(A29,Events!$I:$I,0)),""))</f>
        <v/>
      </c>
      <c r="B31" s="67"/>
      <c r="C31" s="68" t="str">
        <f>IF(C29="","",IFERROR(INDEX(Events!$A:$A,MATCH(C29,Events!$I:$I,0)),""))</f>
        <v/>
      </c>
      <c r="D31" s="69"/>
      <c r="E31" s="68" t="str">
        <f>IF(E29="","",IFERROR(INDEX(Events!$A:$A,MATCH(E29,Events!$I:$I,0)),""))</f>
        <v/>
      </c>
      <c r="F31" s="69"/>
      <c r="G31" s="68" t="str">
        <f>IF(G29="","",IFERROR(INDEX(Events!$A:$A,MATCH(G29,Events!$I:$I,0)),""))</f>
        <v/>
      </c>
      <c r="H31" s="69"/>
      <c r="I31" s="68" t="str">
        <f>IF(I29="","",IFERROR(INDEX(Events!$A:$A,MATCH(I29,Events!$I:$I,0)),""))</f>
        <v/>
      </c>
      <c r="J31" s="69"/>
      <c r="K31" s="68" t="str">
        <f>IF(K29="","",IFERROR(INDEX(Events!$A:$A,MATCH(K29,Events!$I:$I,0)),""))</f>
        <v/>
      </c>
      <c r="L31" s="69"/>
      <c r="M31" s="66" t="str">
        <f>IF(M29="","",IFERROR(INDEX(Events!$A:$A,MATCH(M29,Events!$I:$I,0)),""))</f>
        <v/>
      </c>
      <c r="N31" s="67"/>
    </row>
    <row r="32" spans="1:15" s="2" customFormat="1" x14ac:dyDescent="0.2">
      <c r="A32" s="66"/>
      <c r="B32" s="67"/>
      <c r="C32" s="68"/>
      <c r="D32" s="69"/>
      <c r="E32" s="68"/>
      <c r="F32" s="69"/>
      <c r="G32" s="68"/>
      <c r="H32" s="69"/>
      <c r="I32" s="68"/>
      <c r="J32" s="69"/>
      <c r="K32" s="68"/>
      <c r="L32" s="69"/>
      <c r="M32" s="66"/>
      <c r="N32" s="67"/>
    </row>
    <row r="33" spans="1:22" s="2" customFormat="1" x14ac:dyDescent="0.2">
      <c r="A33" s="66"/>
      <c r="B33" s="67"/>
      <c r="C33" s="68"/>
      <c r="D33" s="69"/>
      <c r="E33" s="68"/>
      <c r="F33" s="69"/>
      <c r="G33" s="68"/>
      <c r="H33" s="69"/>
      <c r="I33" s="68"/>
      <c r="J33" s="69"/>
      <c r="K33" s="68"/>
      <c r="L33" s="69"/>
      <c r="M33" s="66"/>
      <c r="N33" s="67"/>
    </row>
    <row r="34" spans="1:22" s="3" customFormat="1" x14ac:dyDescent="0.2">
      <c r="A34" s="70"/>
      <c r="B34" s="71"/>
      <c r="C34" s="72"/>
      <c r="D34" s="73"/>
      <c r="E34" s="72"/>
      <c r="F34" s="73"/>
      <c r="G34" s="72"/>
      <c r="H34" s="73"/>
      <c r="I34" s="72"/>
      <c r="J34" s="73"/>
      <c r="K34" s="72"/>
      <c r="L34" s="73"/>
      <c r="M34" s="70"/>
      <c r="N34" s="71"/>
      <c r="O34" s="2"/>
    </row>
    <row r="35" spans="1:22" ht="18.75" x14ac:dyDescent="0.2">
      <c r="A35" s="52" t="str">
        <f>IF(M29="","",IF(MONTH(M29+1)&lt;&gt;MONTH(M29),"",M29+1))</f>
        <v/>
      </c>
      <c r="B35" s="53" t="str">
        <f>IF(A35="","",IFERROR(INDEX(Events!$A:$A,MATCH(A35,Events!$G:$G,0)),""))</f>
        <v/>
      </c>
      <c r="C35" s="28" t="str">
        <f>IF(A35="","",IF(MONTH(A35+1)&lt;&gt;MONTH(A35),"",A35+1))</f>
        <v/>
      </c>
      <c r="D35" s="54" t="str">
        <f>IF(C35="","",IFERROR(INDEX(Events!$A:$A,MATCH(C35,Events!$G:$G,0)),""))</f>
        <v/>
      </c>
      <c r="E35" s="6"/>
      <c r="F35" s="7"/>
      <c r="G35" s="7"/>
      <c r="H35" s="7"/>
      <c r="I35" s="7"/>
      <c r="J35" s="8"/>
      <c r="K35" s="9"/>
      <c r="L35" s="10"/>
      <c r="M35" s="7"/>
      <c r="N35" s="8"/>
      <c r="O35" s="2"/>
    </row>
    <row r="36" spans="1:22" x14ac:dyDescent="0.2">
      <c r="A36" s="66" t="str">
        <f>IF(A35="","",IFERROR(INDEX(Events!$A:$A,MATCH(A35,Events!$H:$H,0)),""))</f>
        <v/>
      </c>
      <c r="B36" s="67"/>
      <c r="C36" s="68" t="str">
        <f>IF(C35="","",IFERROR(INDEX(Events!$A:$A,MATCH(C35,Events!$H:$H,0)),""))</f>
        <v/>
      </c>
      <c r="D36" s="69"/>
      <c r="E36" s="11"/>
      <c r="F36" s="12"/>
      <c r="G36" s="12"/>
      <c r="H36" s="12"/>
      <c r="I36" s="12"/>
      <c r="J36" s="13"/>
      <c r="K36" s="11"/>
      <c r="L36" s="12"/>
      <c r="M36" s="12"/>
      <c r="N36" s="13"/>
      <c r="O36" s="2"/>
    </row>
    <row r="37" spans="1:22" x14ac:dyDescent="0.2">
      <c r="A37" s="66" t="str">
        <f>IF(A35="","",IFERROR(INDEX(Events!$A:$A,MATCH(A35,Events!$I:$I,0)),""))</f>
        <v/>
      </c>
      <c r="B37" s="67"/>
      <c r="C37" s="68" t="str">
        <f>IF(C35="","",IFERROR(INDEX(Events!$A:$A,MATCH(C35,Events!$I:$I,0)),""))</f>
        <v/>
      </c>
      <c r="D37" s="69"/>
      <c r="E37" s="11"/>
      <c r="F37" s="12"/>
      <c r="G37" s="12"/>
      <c r="H37" s="12"/>
      <c r="I37" s="12"/>
      <c r="J37" s="13"/>
      <c r="K37" s="11"/>
      <c r="L37" s="12"/>
      <c r="M37" s="12"/>
      <c r="N37" s="13"/>
      <c r="O37" s="2"/>
    </row>
    <row r="38" spans="1:22" x14ac:dyDescent="0.2">
      <c r="A38" s="66"/>
      <c r="B38" s="67"/>
      <c r="C38" s="68"/>
      <c r="D38" s="69"/>
      <c r="E38" s="11"/>
      <c r="F38" s="12"/>
      <c r="G38" s="12"/>
      <c r="H38" s="12"/>
      <c r="I38" s="12"/>
      <c r="J38" s="13"/>
      <c r="K38" s="11"/>
      <c r="L38" s="12"/>
      <c r="M38" s="12"/>
      <c r="N38" s="13"/>
      <c r="O38" s="2"/>
    </row>
    <row r="39" spans="1:22" x14ac:dyDescent="0.2">
      <c r="A39" s="66"/>
      <c r="B39" s="67"/>
      <c r="C39" s="68"/>
      <c r="D39" s="69"/>
      <c r="E39" s="11"/>
      <c r="F39" s="12"/>
      <c r="G39" s="12"/>
      <c r="H39" s="12"/>
      <c r="I39" s="12"/>
      <c r="J39" s="13"/>
      <c r="K39" s="82"/>
      <c r="L39" s="83"/>
      <c r="M39" s="83"/>
      <c r="N39" s="84"/>
      <c r="O39" s="2"/>
    </row>
    <row r="40" spans="1:22" x14ac:dyDescent="0.2">
      <c r="A40" s="70"/>
      <c r="B40" s="71"/>
      <c r="C40" s="72"/>
      <c r="D40" s="73"/>
      <c r="E40" s="14"/>
      <c r="F40" s="15"/>
      <c r="G40" s="15"/>
      <c r="H40" s="15"/>
      <c r="I40" s="15"/>
      <c r="J40" s="16"/>
      <c r="K40" s="79"/>
      <c r="L40" s="80"/>
      <c r="M40" s="80"/>
      <c r="N40" s="81"/>
      <c r="O40" s="2"/>
    </row>
    <row r="41" spans="1:22" x14ac:dyDescent="0.2">
      <c r="E41" s="77"/>
      <c r="F41" s="78"/>
      <c r="G41" s="78"/>
      <c r="H41" s="78"/>
      <c r="I41" s="78"/>
      <c r="J41" s="78"/>
    </row>
    <row r="43" spans="1:22" s="18" customFormat="1" ht="11.25" x14ac:dyDescent="0.2">
      <c r="P43" s="76">
        <f>DATE(YEAR(B3-15),MONTH(B3-15),1)</f>
        <v>44409</v>
      </c>
      <c r="Q43" s="76"/>
      <c r="R43" s="76"/>
      <c r="S43" s="76"/>
      <c r="T43" s="76"/>
      <c r="U43" s="76"/>
      <c r="V43" s="76"/>
    </row>
    <row r="44" spans="1:22" s="18" customFormat="1" ht="9.75" customHeight="1" x14ac:dyDescent="0.2">
      <c r="P44" s="58" t="str">
        <f>CHOOSE(1+MOD(startday+1-2,7),"Su","M","Tu","W","Th","F","Sa")</f>
        <v>Su</v>
      </c>
      <c r="Q44" s="58" t="str">
        <f>CHOOSE(1+MOD(startday+2-2,7),"Su","M","Tu","W","Th","F","Sa")</f>
        <v>M</v>
      </c>
      <c r="R44" s="58" t="str">
        <f>CHOOSE(1+MOD(startday+3-2,7),"Su","M","Tu","W","Th","F","Sa")</f>
        <v>Tu</v>
      </c>
      <c r="S44" s="58" t="str">
        <f>CHOOSE(1+MOD(startday+4-2,7),"Su","M","Tu","W","Th","F","Sa")</f>
        <v>W</v>
      </c>
      <c r="T44" s="58" t="str">
        <f>CHOOSE(1+MOD(startday+5-2,7),"Su","M","Tu","W","Th","F","Sa")</f>
        <v>Th</v>
      </c>
      <c r="U44" s="58" t="str">
        <f>CHOOSE(1+MOD(startday+6-2,7),"Su","M","Tu","W","Th","F","Sa")</f>
        <v>F</v>
      </c>
      <c r="V44" s="58" t="str">
        <f>CHOOSE(1+MOD(startday+7-2,7),"Su","M","Tu","W","Th","F","Sa")</f>
        <v>Sa</v>
      </c>
    </row>
    <row r="45" spans="1:22" s="18" customFormat="1" ht="9.75" customHeight="1" x14ac:dyDescent="0.2">
      <c r="P45" s="57">
        <f>IF(WEEKDAY(P43,1)=startday,P43,"")</f>
        <v>44409</v>
      </c>
      <c r="Q45" s="57">
        <f>IF(P45="",IF(WEEKDAY(P43,1)=MOD(startday,7)+1,P43,""),P45+1)</f>
        <v>44410</v>
      </c>
      <c r="R45" s="57">
        <f>IF(Q45="",IF(WEEKDAY(P43,1)=MOD(startday+1,7)+1,P43,""),Q45+1)</f>
        <v>44411</v>
      </c>
      <c r="S45" s="57">
        <f>IF(R45="",IF(WEEKDAY(P43,1)=MOD(startday+2,7)+1,P43,""),R45+1)</f>
        <v>44412</v>
      </c>
      <c r="T45" s="57">
        <f>IF(S45="",IF(WEEKDAY(P43,1)=MOD(startday+3,7)+1,P43,""),S45+1)</f>
        <v>44413</v>
      </c>
      <c r="U45" s="57">
        <f>IF(T45="",IF(WEEKDAY(P43,1)=MOD(startday+4,7)+1,P43,""),T45+1)</f>
        <v>44414</v>
      </c>
      <c r="V45" s="57">
        <f>IF(U45="",IF(WEEKDAY(P43,1)=MOD(startday+5,7)+1,P43,""),U45+1)</f>
        <v>44415</v>
      </c>
    </row>
    <row r="46" spans="1:22" s="18" customFormat="1" ht="9.75" customHeight="1" x14ac:dyDescent="0.2">
      <c r="P46" s="57">
        <f>IF(V45="","",IF(MONTH(V45+1)&lt;&gt;MONTH(V45),"",V45+1))</f>
        <v>44416</v>
      </c>
      <c r="Q46" s="57">
        <f>IF(P46="","",IF(MONTH(P46+1)&lt;&gt;MONTH(P46),"",P46+1))</f>
        <v>44417</v>
      </c>
      <c r="R46" s="57">
        <f t="shared" ref="R46:V46" si="0">IF(Q46="","",IF(MONTH(Q46+1)&lt;&gt;MONTH(Q46),"",Q46+1))</f>
        <v>44418</v>
      </c>
      <c r="S46" s="57">
        <f>IF(R46="","",IF(MONTH(R46+1)&lt;&gt;MONTH(R46),"",R46+1))</f>
        <v>44419</v>
      </c>
      <c r="T46" s="57">
        <f t="shared" si="0"/>
        <v>44420</v>
      </c>
      <c r="U46" s="57">
        <f t="shared" si="0"/>
        <v>44421</v>
      </c>
      <c r="V46" s="57">
        <f t="shared" si="0"/>
        <v>44422</v>
      </c>
    </row>
    <row r="47" spans="1:22" s="18" customFormat="1" ht="9.75" customHeight="1" x14ac:dyDescent="0.2">
      <c r="P47" s="57">
        <f t="shared" ref="P47:P50" si="1">IF(V46="","",IF(MONTH(V46+1)&lt;&gt;MONTH(V46),"",V46+1))</f>
        <v>44423</v>
      </c>
      <c r="Q47" s="57">
        <f t="shared" ref="Q47:V50" si="2">IF(P47="","",IF(MONTH(P47+1)&lt;&gt;MONTH(P47),"",P47+1))</f>
        <v>44424</v>
      </c>
      <c r="R47" s="57">
        <f t="shared" si="2"/>
        <v>44425</v>
      </c>
      <c r="S47" s="57">
        <f t="shared" si="2"/>
        <v>44426</v>
      </c>
      <c r="T47" s="57">
        <f t="shared" si="2"/>
        <v>44427</v>
      </c>
      <c r="U47" s="57">
        <f t="shared" si="2"/>
        <v>44428</v>
      </c>
      <c r="V47" s="57">
        <f t="shared" si="2"/>
        <v>44429</v>
      </c>
    </row>
    <row r="48" spans="1:22" s="18" customFormat="1" ht="9.75" customHeight="1" x14ac:dyDescent="0.2">
      <c r="P48" s="57">
        <f t="shared" si="1"/>
        <v>44430</v>
      </c>
      <c r="Q48" s="57">
        <f t="shared" si="2"/>
        <v>44431</v>
      </c>
      <c r="R48" s="57">
        <f t="shared" si="2"/>
        <v>44432</v>
      </c>
      <c r="S48" s="57">
        <f t="shared" si="2"/>
        <v>44433</v>
      </c>
      <c r="T48" s="57">
        <f t="shared" si="2"/>
        <v>44434</v>
      </c>
      <c r="U48" s="57">
        <f t="shared" si="2"/>
        <v>44435</v>
      </c>
      <c r="V48" s="57">
        <f t="shared" si="2"/>
        <v>44436</v>
      </c>
    </row>
    <row r="49" spans="16:22" s="18" customFormat="1" ht="9.75" customHeight="1" x14ac:dyDescent="0.2">
      <c r="P49" s="57">
        <f t="shared" si="1"/>
        <v>44437</v>
      </c>
      <c r="Q49" s="57">
        <f t="shared" si="2"/>
        <v>44438</v>
      </c>
      <c r="R49" s="57">
        <f t="shared" si="2"/>
        <v>44439</v>
      </c>
      <c r="S49" s="57" t="str">
        <f t="shared" si="2"/>
        <v/>
      </c>
      <c r="T49" s="57" t="str">
        <f t="shared" si="2"/>
        <v/>
      </c>
      <c r="U49" s="57" t="str">
        <f t="shared" si="2"/>
        <v/>
      </c>
      <c r="V49" s="57" t="str">
        <f t="shared" si="2"/>
        <v/>
      </c>
    </row>
    <row r="50" spans="16:22" s="18" customFormat="1" ht="9.75" customHeight="1" x14ac:dyDescent="0.2">
      <c r="P50" s="57" t="str">
        <f t="shared" si="1"/>
        <v/>
      </c>
      <c r="Q50" s="57" t="str">
        <f t="shared" si="2"/>
        <v/>
      </c>
      <c r="R50" s="57" t="str">
        <f t="shared" si="2"/>
        <v/>
      </c>
      <c r="S50" s="57" t="str">
        <f t="shared" si="2"/>
        <v/>
      </c>
      <c r="T50" s="57" t="str">
        <f t="shared" si="2"/>
        <v/>
      </c>
      <c r="U50" s="57" t="str">
        <f t="shared" si="2"/>
        <v/>
      </c>
      <c r="V50" s="57" t="str">
        <f t="shared" si="2"/>
        <v/>
      </c>
    </row>
    <row r="51" spans="16:22" s="18" customFormat="1" ht="9.75" customHeight="1" x14ac:dyDescent="0.2"/>
    <row r="52" spans="16:22" s="18" customFormat="1" ht="9.75" customHeight="1" x14ac:dyDescent="0.2"/>
    <row r="53" spans="16:22" s="18" customFormat="1" ht="11.25" x14ac:dyDescent="0.2">
      <c r="P53" s="76">
        <f>DATE(YEAR(B3+35),MONTH(B3+35),1)</f>
        <v>44470</v>
      </c>
      <c r="Q53" s="76"/>
      <c r="R53" s="76"/>
      <c r="S53" s="76"/>
      <c r="T53" s="76"/>
      <c r="U53" s="76"/>
      <c r="V53" s="76"/>
    </row>
    <row r="54" spans="16:22" s="18" customFormat="1" ht="9.75" customHeight="1" x14ac:dyDescent="0.2">
      <c r="P54" s="58" t="str">
        <f>CHOOSE(1+MOD(startday+1-2,7),"Su","M","Tu","W","Th","F","Sa")</f>
        <v>Su</v>
      </c>
      <c r="Q54" s="58" t="str">
        <f>CHOOSE(1+MOD(startday+2-2,7),"Su","M","Tu","W","Th","F","Sa")</f>
        <v>M</v>
      </c>
      <c r="R54" s="58" t="str">
        <f>CHOOSE(1+MOD(startday+3-2,7),"Su","M","Tu","W","Th","F","Sa")</f>
        <v>Tu</v>
      </c>
      <c r="S54" s="58" t="str">
        <f>CHOOSE(1+MOD(startday+4-2,7),"Su","M","Tu","W","Th","F","Sa")</f>
        <v>W</v>
      </c>
      <c r="T54" s="58" t="str">
        <f>CHOOSE(1+MOD(startday+5-2,7),"Su","M","Tu","W","Th","F","Sa")</f>
        <v>Th</v>
      </c>
      <c r="U54" s="58" t="str">
        <f>CHOOSE(1+MOD(startday+6-2,7),"Su","M","Tu","W","Th","F","Sa")</f>
        <v>F</v>
      </c>
      <c r="V54" s="58" t="str">
        <f>CHOOSE(1+MOD(startday+7-2,7),"Su","M","Tu","W","Th","F","Sa")</f>
        <v>Sa</v>
      </c>
    </row>
    <row r="55" spans="16:22" s="18" customFormat="1" ht="9.75" customHeight="1" x14ac:dyDescent="0.2">
      <c r="P55" s="57" t="str">
        <f>IF(WEEKDAY(P53,1)=startday,P53,"")</f>
        <v/>
      </c>
      <c r="Q55" s="57" t="str">
        <f>IF(P55="",IF(WEEKDAY(P53,1)=MOD(startday,7)+1,P53,""),P55+1)</f>
        <v/>
      </c>
      <c r="R55" s="57" t="str">
        <f>IF(Q55="",IF(WEEKDAY(P53,1)=MOD(startday+1,7)+1,P53,""),Q55+1)</f>
        <v/>
      </c>
      <c r="S55" s="57" t="str">
        <f>IF(R55="",IF(WEEKDAY(P53,1)=MOD(startday+2,7)+1,P53,""),R55+1)</f>
        <v/>
      </c>
      <c r="T55" s="57" t="str">
        <f>IF(S55="",IF(WEEKDAY(P53,1)=MOD(startday+3,7)+1,P53,""),S55+1)</f>
        <v/>
      </c>
      <c r="U55" s="57">
        <f>IF(T55="",IF(WEEKDAY(P53,1)=MOD(startday+4,7)+1,P53,""),T55+1)</f>
        <v>44470</v>
      </c>
      <c r="V55" s="57">
        <f>IF(U55="",IF(WEEKDAY(P53,1)=MOD(startday+5,7)+1,P53,""),U55+1)</f>
        <v>44471</v>
      </c>
    </row>
    <row r="56" spans="16:22" s="18" customFormat="1" ht="9.75" customHeight="1" x14ac:dyDescent="0.2">
      <c r="P56" s="57">
        <f>IF(V55="","",IF(MONTH(V55+1)&lt;&gt;MONTH(V55),"",V55+1))</f>
        <v>44472</v>
      </c>
      <c r="Q56" s="57">
        <f>IF(P56="","",IF(MONTH(P56+1)&lt;&gt;MONTH(P56),"",P56+1))</f>
        <v>44473</v>
      </c>
      <c r="R56" s="57">
        <f t="shared" ref="R56:S60" si="3">IF(Q56="","",IF(MONTH(Q56+1)&lt;&gt;MONTH(Q56),"",Q56+1))</f>
        <v>44474</v>
      </c>
      <c r="S56" s="57">
        <f>IF(R56="","",IF(MONTH(R56+1)&lt;&gt;MONTH(R56),"",R56+1))</f>
        <v>44475</v>
      </c>
      <c r="T56" s="57">
        <f t="shared" ref="T56:V60" si="4">IF(S56="","",IF(MONTH(S56+1)&lt;&gt;MONTH(S56),"",S56+1))</f>
        <v>44476</v>
      </c>
      <c r="U56" s="57">
        <f t="shared" si="4"/>
        <v>44477</v>
      </c>
      <c r="V56" s="57">
        <f t="shared" si="4"/>
        <v>44478</v>
      </c>
    </row>
    <row r="57" spans="16:22" s="18" customFormat="1" ht="9.75" customHeight="1" x14ac:dyDescent="0.2">
      <c r="P57" s="57">
        <f t="shared" ref="P57:P60" si="5">IF(V56="","",IF(MONTH(V56+1)&lt;&gt;MONTH(V56),"",V56+1))</f>
        <v>44479</v>
      </c>
      <c r="Q57" s="57">
        <f t="shared" ref="Q57:Q60" si="6">IF(P57="","",IF(MONTH(P57+1)&lt;&gt;MONTH(P57),"",P57+1))</f>
        <v>44480</v>
      </c>
      <c r="R57" s="57">
        <f t="shared" si="3"/>
        <v>44481</v>
      </c>
      <c r="S57" s="57">
        <f t="shared" si="3"/>
        <v>44482</v>
      </c>
      <c r="T57" s="57">
        <f t="shared" si="4"/>
        <v>44483</v>
      </c>
      <c r="U57" s="57">
        <f t="shared" si="4"/>
        <v>44484</v>
      </c>
      <c r="V57" s="57">
        <f t="shared" si="4"/>
        <v>44485</v>
      </c>
    </row>
    <row r="58" spans="16:22" s="18" customFormat="1" ht="9.75" customHeight="1" x14ac:dyDescent="0.2">
      <c r="P58" s="57">
        <f t="shared" si="5"/>
        <v>44486</v>
      </c>
      <c r="Q58" s="57">
        <f t="shared" si="6"/>
        <v>44487</v>
      </c>
      <c r="R58" s="57">
        <f t="shared" si="3"/>
        <v>44488</v>
      </c>
      <c r="S58" s="57">
        <f t="shared" si="3"/>
        <v>44489</v>
      </c>
      <c r="T58" s="57">
        <f t="shared" si="4"/>
        <v>44490</v>
      </c>
      <c r="U58" s="57">
        <f t="shared" si="4"/>
        <v>44491</v>
      </c>
      <c r="V58" s="57">
        <f t="shared" si="4"/>
        <v>44492</v>
      </c>
    </row>
    <row r="59" spans="16:22" s="18" customFormat="1" ht="9.75" customHeight="1" x14ac:dyDescent="0.2">
      <c r="P59" s="57">
        <f t="shared" si="5"/>
        <v>44493</v>
      </c>
      <c r="Q59" s="57">
        <f t="shared" si="6"/>
        <v>44494</v>
      </c>
      <c r="R59" s="57">
        <f t="shared" si="3"/>
        <v>44495</v>
      </c>
      <c r="S59" s="57">
        <f t="shared" si="3"/>
        <v>44496</v>
      </c>
      <c r="T59" s="57">
        <f t="shared" si="4"/>
        <v>44497</v>
      </c>
      <c r="U59" s="57">
        <f t="shared" si="4"/>
        <v>44498</v>
      </c>
      <c r="V59" s="57">
        <f t="shared" si="4"/>
        <v>44499</v>
      </c>
    </row>
    <row r="60" spans="16:22" s="18" customFormat="1" ht="9.75" customHeight="1" x14ac:dyDescent="0.2">
      <c r="P60" s="57">
        <f t="shared" si="5"/>
        <v>44500</v>
      </c>
      <c r="Q60" s="57" t="str">
        <f t="shared" si="6"/>
        <v/>
      </c>
      <c r="R60" s="57" t="str">
        <f t="shared" si="3"/>
        <v/>
      </c>
      <c r="S60" s="57" t="str">
        <f t="shared" si="3"/>
        <v/>
      </c>
      <c r="T60" s="57" t="str">
        <f t="shared" si="4"/>
        <v/>
      </c>
      <c r="U60" s="57" t="str">
        <f t="shared" si="4"/>
        <v/>
      </c>
      <c r="V60" s="57" t="str">
        <f t="shared" si="4"/>
        <v/>
      </c>
    </row>
  </sheetData>
  <mergeCells count="198">
    <mergeCell ref="E41:J41"/>
    <mergeCell ref="P43:V43"/>
    <mergeCell ref="P53:V53"/>
    <mergeCell ref="A39:B39"/>
    <mergeCell ref="C39:D39"/>
    <mergeCell ref="K39:N39"/>
    <mergeCell ref="A40:B40"/>
    <mergeCell ref="C40:D40"/>
    <mergeCell ref="K40:N40"/>
    <mergeCell ref="M34:N34"/>
    <mergeCell ref="A36:B36"/>
    <mergeCell ref="C36:D36"/>
    <mergeCell ref="A37:B37"/>
    <mergeCell ref="C37:D37"/>
    <mergeCell ref="A38:B38"/>
    <mergeCell ref="C38:D38"/>
    <mergeCell ref="A34:B34"/>
    <mergeCell ref="C34:D34"/>
    <mergeCell ref="E34:F34"/>
    <mergeCell ref="G34:H34"/>
    <mergeCell ref="I34:J34"/>
    <mergeCell ref="K34:L34"/>
    <mergeCell ref="M32:N32"/>
    <mergeCell ref="A33:B33"/>
    <mergeCell ref="C33:D33"/>
    <mergeCell ref="E33:F33"/>
    <mergeCell ref="G33:H33"/>
    <mergeCell ref="I33:J33"/>
    <mergeCell ref="K33:L33"/>
    <mergeCell ref="M33:N33"/>
    <mergeCell ref="A32:B32"/>
    <mergeCell ref="C32:D32"/>
    <mergeCell ref="E32:F32"/>
    <mergeCell ref="G32:H32"/>
    <mergeCell ref="I32:J32"/>
    <mergeCell ref="K32:L32"/>
    <mergeCell ref="M30:N30"/>
    <mergeCell ref="A31:B31"/>
    <mergeCell ref="C31:D31"/>
    <mergeCell ref="E31:F31"/>
    <mergeCell ref="G31:H31"/>
    <mergeCell ref="I31:J31"/>
    <mergeCell ref="K31:L31"/>
    <mergeCell ref="M31:N31"/>
    <mergeCell ref="A30:B30"/>
    <mergeCell ref="C30:D30"/>
    <mergeCell ref="E30:F30"/>
    <mergeCell ref="G30:H30"/>
    <mergeCell ref="I30:J30"/>
    <mergeCell ref="K30:L30"/>
    <mergeCell ref="M27:N27"/>
    <mergeCell ref="A28:B28"/>
    <mergeCell ref="C28:D28"/>
    <mergeCell ref="E28:F28"/>
    <mergeCell ref="G28:H28"/>
    <mergeCell ref="I28:J28"/>
    <mergeCell ref="K28:L28"/>
    <mergeCell ref="M28:N28"/>
    <mergeCell ref="A27:B27"/>
    <mergeCell ref="C27:D27"/>
    <mergeCell ref="E27:F27"/>
    <mergeCell ref="G27:H27"/>
    <mergeCell ref="I27:J27"/>
    <mergeCell ref="K27:L27"/>
    <mergeCell ref="M25:N25"/>
    <mergeCell ref="A26:B26"/>
    <mergeCell ref="C26:D26"/>
    <mergeCell ref="E26:F26"/>
    <mergeCell ref="G26:H26"/>
    <mergeCell ref="I26:J26"/>
    <mergeCell ref="K26:L26"/>
    <mergeCell ref="M26:N26"/>
    <mergeCell ref="A25:B25"/>
    <mergeCell ref="C25:D25"/>
    <mergeCell ref="E25:F25"/>
    <mergeCell ref="G25:H25"/>
    <mergeCell ref="I25:J25"/>
    <mergeCell ref="K25:L25"/>
    <mergeCell ref="M22:N22"/>
    <mergeCell ref="A24:B24"/>
    <mergeCell ref="C24:D24"/>
    <mergeCell ref="E24:F24"/>
    <mergeCell ref="G24:H24"/>
    <mergeCell ref="I24:J24"/>
    <mergeCell ref="K24:L24"/>
    <mergeCell ref="M24:N24"/>
    <mergeCell ref="A22:B22"/>
    <mergeCell ref="C22:D22"/>
    <mergeCell ref="E22:F22"/>
    <mergeCell ref="G22:H22"/>
    <mergeCell ref="I22:J22"/>
    <mergeCell ref="K22:L22"/>
    <mergeCell ref="M20:N20"/>
    <mergeCell ref="A21:B21"/>
    <mergeCell ref="C21:D21"/>
    <mergeCell ref="E21:F21"/>
    <mergeCell ref="G21:H21"/>
    <mergeCell ref="I21:J21"/>
    <mergeCell ref="K21:L21"/>
    <mergeCell ref="M21:N21"/>
    <mergeCell ref="A20:B20"/>
    <mergeCell ref="C20:D20"/>
    <mergeCell ref="E20:F20"/>
    <mergeCell ref="G20:H20"/>
    <mergeCell ref="I20:J20"/>
    <mergeCell ref="K20:L20"/>
    <mergeCell ref="M18:N18"/>
    <mergeCell ref="A19:B19"/>
    <mergeCell ref="C19:D19"/>
    <mergeCell ref="E19:F19"/>
    <mergeCell ref="G19:H19"/>
    <mergeCell ref="I19:J19"/>
    <mergeCell ref="K19:L19"/>
    <mergeCell ref="M19:N19"/>
    <mergeCell ref="A18:B18"/>
    <mergeCell ref="C18:D18"/>
    <mergeCell ref="E18:F18"/>
    <mergeCell ref="G18:H18"/>
    <mergeCell ref="I18:J18"/>
    <mergeCell ref="K18:L18"/>
    <mergeCell ref="M15:N15"/>
    <mergeCell ref="A16:B16"/>
    <mergeCell ref="C16:D16"/>
    <mergeCell ref="E16:F16"/>
    <mergeCell ref="G16:H16"/>
    <mergeCell ref="I16:J16"/>
    <mergeCell ref="K16:L16"/>
    <mergeCell ref="M16:N16"/>
    <mergeCell ref="A15:B15"/>
    <mergeCell ref="C15:D15"/>
    <mergeCell ref="E15:F15"/>
    <mergeCell ref="G15:H15"/>
    <mergeCell ref="I15:J15"/>
    <mergeCell ref="K15:L15"/>
    <mergeCell ref="M13:N13"/>
    <mergeCell ref="A14:B14"/>
    <mergeCell ref="C14:D14"/>
    <mergeCell ref="E14:F14"/>
    <mergeCell ref="G14:H14"/>
    <mergeCell ref="I14:J14"/>
    <mergeCell ref="K14:L14"/>
    <mergeCell ref="M14:N14"/>
    <mergeCell ref="A13:B13"/>
    <mergeCell ref="C13:D13"/>
    <mergeCell ref="E13:F13"/>
    <mergeCell ref="G13:H13"/>
    <mergeCell ref="I13:J13"/>
    <mergeCell ref="K13:L13"/>
    <mergeCell ref="M10:N10"/>
    <mergeCell ref="A12:B12"/>
    <mergeCell ref="C12:D12"/>
    <mergeCell ref="E12:F12"/>
    <mergeCell ref="G12:H12"/>
    <mergeCell ref="I12:J12"/>
    <mergeCell ref="K12:L12"/>
    <mergeCell ref="M12:N12"/>
    <mergeCell ref="A10:B10"/>
    <mergeCell ref="C10:D10"/>
    <mergeCell ref="E10:F10"/>
    <mergeCell ref="G10:H10"/>
    <mergeCell ref="I10:J10"/>
    <mergeCell ref="K10:L10"/>
    <mergeCell ref="M8:N8"/>
    <mergeCell ref="A9:B9"/>
    <mergeCell ref="C9:D9"/>
    <mergeCell ref="E9:F9"/>
    <mergeCell ref="G9:H9"/>
    <mergeCell ref="I9:J9"/>
    <mergeCell ref="K9:L9"/>
    <mergeCell ref="M9:N9"/>
    <mergeCell ref="A8:B8"/>
    <mergeCell ref="C8:D8"/>
    <mergeCell ref="E8:F8"/>
    <mergeCell ref="G8:H8"/>
    <mergeCell ref="I8:J8"/>
    <mergeCell ref="K8:L8"/>
    <mergeCell ref="A7:B7"/>
    <mergeCell ref="C7:D7"/>
    <mergeCell ref="E7:F7"/>
    <mergeCell ref="G7:H7"/>
    <mergeCell ref="I7:J7"/>
    <mergeCell ref="K7:L7"/>
    <mergeCell ref="M7:N7"/>
    <mergeCell ref="A6:B6"/>
    <mergeCell ref="C6:D6"/>
    <mergeCell ref="E6:F6"/>
    <mergeCell ref="G6:H6"/>
    <mergeCell ref="I6:J6"/>
    <mergeCell ref="K6:L6"/>
    <mergeCell ref="A2:N2"/>
    <mergeCell ref="A4:B4"/>
    <mergeCell ref="C4:D4"/>
    <mergeCell ref="E4:F4"/>
    <mergeCell ref="G4:H4"/>
    <mergeCell ref="I4:J4"/>
    <mergeCell ref="K4:L4"/>
    <mergeCell ref="M4:N4"/>
    <mergeCell ref="M6:N6"/>
  </mergeCells>
  <printOptions horizontalCentered="1"/>
  <pageMargins left="0.35" right="0.35" top="0.25" bottom="0.25" header="0.25" footer="0.25"/>
  <pageSetup scale="99" orientation="landscape" horizontalDpi="1200" verticalDpi="1200" r:id="rId1"/>
  <headerFooter alignWithMargins="0"/>
  <ignoredErrors>
    <ignoredError sqref="C5:N35 C39:D40 C36:D38" formula="1"/>
  </ignoredError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60"/>
  <sheetViews>
    <sheetView showGridLines="0" topLeftCell="A21" zoomScaleNormal="100" workbookViewId="0">
      <selection activeCell="K39" sqref="E39:N42"/>
    </sheetView>
  </sheetViews>
  <sheetFormatPr defaultRowHeight="12.75" x14ac:dyDescent="0.2"/>
  <cols>
    <col min="1" max="1" width="4.28515625" customWidth="1"/>
    <col min="2" max="2" width="14" customWidth="1"/>
    <col min="3" max="3" width="4.28515625" customWidth="1"/>
    <col min="4" max="4" width="14" customWidth="1"/>
    <col min="5" max="5" width="4.28515625" customWidth="1"/>
    <col min="6" max="6" width="14" customWidth="1"/>
    <col min="7" max="7" width="4.28515625" customWidth="1"/>
    <col min="8" max="8" width="14" customWidth="1"/>
    <col min="9" max="9" width="4.28515625" customWidth="1"/>
    <col min="10" max="10" width="14" customWidth="1"/>
    <col min="11" max="11" width="4.28515625" customWidth="1"/>
    <col min="12" max="12" width="14" customWidth="1"/>
    <col min="13" max="13" width="4.28515625" customWidth="1"/>
    <col min="14" max="14" width="14" customWidth="1"/>
    <col min="16" max="22" width="3.28515625" customWidth="1"/>
  </cols>
  <sheetData>
    <row r="1" spans="1:24" ht="18.75" x14ac:dyDescent="0.3">
      <c r="A1" s="56" t="str">
        <f>'1'!$A$5</f>
        <v>[Name of School] Academic Calendar</v>
      </c>
      <c r="B1" s="55"/>
      <c r="C1" s="55"/>
      <c r="D1" s="55"/>
      <c r="E1" s="55"/>
      <c r="F1" s="55"/>
      <c r="G1" s="55"/>
      <c r="H1" s="55"/>
      <c r="I1" s="55"/>
      <c r="J1" s="55"/>
      <c r="K1" s="55"/>
      <c r="L1" s="55"/>
      <c r="M1" s="55"/>
      <c r="N1" s="55"/>
    </row>
    <row r="2" spans="1:24" s="2" customFormat="1" ht="54" customHeight="1" x14ac:dyDescent="0.85">
      <c r="A2" s="62" t="str">
        <f>UPPER(TEXT(B3,"mmmm yyyy"))</f>
        <v>OCTOBER 2021</v>
      </c>
      <c r="B2" s="62"/>
      <c r="C2" s="62"/>
      <c r="D2" s="62"/>
      <c r="E2" s="62"/>
      <c r="F2" s="62"/>
      <c r="G2" s="62"/>
      <c r="H2" s="62"/>
      <c r="I2" s="62"/>
      <c r="J2" s="62"/>
      <c r="K2" s="62"/>
      <c r="L2" s="62"/>
      <c r="M2" s="62"/>
      <c r="N2" s="62"/>
    </row>
    <row r="3" spans="1:24" hidden="1" x14ac:dyDescent="0.2">
      <c r="A3" s="18" t="s">
        <v>2</v>
      </c>
      <c r="B3" s="17">
        <f>DATE('1'!D3,'1'!H3+3,1)</f>
        <v>44470</v>
      </c>
      <c r="O3" s="2"/>
      <c r="P3" s="2"/>
      <c r="Q3" s="2"/>
      <c r="R3" s="2"/>
      <c r="S3" s="2"/>
      <c r="T3" s="2"/>
      <c r="U3" s="2"/>
      <c r="V3" s="2"/>
      <c r="W3" s="2"/>
      <c r="X3" s="2"/>
    </row>
    <row r="4" spans="1:24" s="2" customFormat="1" ht="15.75" x14ac:dyDescent="0.2">
      <c r="A4" s="63">
        <f>A11</f>
        <v>44472</v>
      </c>
      <c r="B4" s="64"/>
      <c r="C4" s="64">
        <f>C11</f>
        <v>44473</v>
      </c>
      <c r="D4" s="64"/>
      <c r="E4" s="64">
        <f>E11</f>
        <v>44474</v>
      </c>
      <c r="F4" s="64"/>
      <c r="G4" s="64">
        <f>G11</f>
        <v>44475</v>
      </c>
      <c r="H4" s="64"/>
      <c r="I4" s="64">
        <f>I11</f>
        <v>44476</v>
      </c>
      <c r="J4" s="64"/>
      <c r="K4" s="64">
        <f>K11</f>
        <v>44477</v>
      </c>
      <c r="L4" s="64"/>
      <c r="M4" s="64">
        <f>M11</f>
        <v>44478</v>
      </c>
      <c r="N4" s="65"/>
    </row>
    <row r="5" spans="1:24" s="2" customFormat="1" ht="18.75" x14ac:dyDescent="0.2">
      <c r="A5" s="52" t="str">
        <f>IF(WEEKDAY($B$3,1)=startday,$B$3,"")</f>
        <v/>
      </c>
      <c r="B5" s="53" t="str">
        <f>IF(A5="","",IFERROR(INDEX(Events!$A:$A,MATCH(A5,Events!$G:$G,0)),""))</f>
        <v/>
      </c>
      <c r="C5" s="28" t="str">
        <f>IF(A5="",IF(WEEKDAY(B3,1)=MOD(startday,7)+1,$B$3,""),A5+1)</f>
        <v/>
      </c>
      <c r="D5" s="54" t="str">
        <f>IF(C5="","",IFERROR(INDEX(Events!$A:$A,MATCH(C5,Events!$G:$G,0)),""))</f>
        <v/>
      </c>
      <c r="E5" s="28" t="str">
        <f>IF(C5="",IF(WEEKDAY($B$3,1)=MOD(startday+1,7)+1,$B$3,""),C5+1)</f>
        <v/>
      </c>
      <c r="F5" s="54" t="str">
        <f>IF(E5="","",IFERROR(INDEX(Events!$A:$A,MATCH(E5,Events!$G:$G,0)),""))</f>
        <v/>
      </c>
      <c r="G5" s="28" t="str">
        <f>IF(E5="",IF(WEEKDAY($B$3,1)=MOD(startday+2,7)+1,$B$3,""),E5+1)</f>
        <v/>
      </c>
      <c r="H5" s="54" t="str">
        <f>IF(G5="","",IFERROR(INDEX(Events!$A:$A,MATCH(G5,Events!$G:$G,0)),""))</f>
        <v/>
      </c>
      <c r="I5" s="28" t="str">
        <f>IF(G5="",IF(WEEKDAY($B$3,1)=MOD(startday+3,7)+1,$B$3,""),G5+1)</f>
        <v/>
      </c>
      <c r="J5" s="54" t="str">
        <f>IF(I5="","",IFERROR(INDEX(Events!$A:$A,MATCH(I5,Events!$G:$G,0)),""))</f>
        <v/>
      </c>
      <c r="K5" s="28">
        <f>IF(I5="",IF(WEEKDAY($B$3,1)=MOD(startday+4,7)+1,$B$3,""),I5+1)</f>
        <v>44470</v>
      </c>
      <c r="L5" s="54" t="str">
        <f>IF(K5="","",IFERROR(INDEX(Events!$A:$A,MATCH(K5,Events!$G:$G,0)),""))</f>
        <v/>
      </c>
      <c r="M5" s="52">
        <f>IF(K5="",IF(WEEKDAY($B$3,1)=MOD(startday+5,7)+1,$B$3,""),K5+1)</f>
        <v>44471</v>
      </c>
      <c r="N5" s="53" t="str">
        <f>IF(M5="","",IFERROR(INDEX(Events!$A:$A,MATCH(M5,Events!$G:$G,0)),""))</f>
        <v/>
      </c>
    </row>
    <row r="6" spans="1:24" s="2" customFormat="1" x14ac:dyDescent="0.2">
      <c r="A6" s="66" t="str">
        <f>IF(A5="","",IFERROR(INDEX(Events!$A:$A,MATCH(A5,Events!$H:$H,0)),""))</f>
        <v/>
      </c>
      <c r="B6" s="67"/>
      <c r="C6" s="68" t="str">
        <f>IF(C5="","",IFERROR(INDEX(Events!$A:$A,MATCH(C5,Events!$H:$H,0)),""))</f>
        <v/>
      </c>
      <c r="D6" s="69"/>
      <c r="E6" s="68" t="str">
        <f>IF(E5="","",IFERROR(INDEX(Events!$A:$A,MATCH(E5,Events!$H:$H,0)),""))</f>
        <v/>
      </c>
      <c r="F6" s="69"/>
      <c r="G6" s="68" t="str">
        <f>IF(G5="","",IFERROR(INDEX(Events!$A:$A,MATCH(G5,Events!$H:$H,0)),""))</f>
        <v/>
      </c>
      <c r="H6" s="69"/>
      <c r="I6" s="68" t="str">
        <f>IF(I5="","",IFERROR(INDEX(Events!$A:$A,MATCH(I5,Events!$H:$H,0)),""))</f>
        <v/>
      </c>
      <c r="J6" s="69"/>
      <c r="K6" s="68" t="str">
        <f>IF(K5="","",IFERROR(INDEX(Events!$A:$A,MATCH(K5,Events!$H:$H,0)),""))</f>
        <v/>
      </c>
      <c r="L6" s="69"/>
      <c r="M6" s="66" t="str">
        <f>IF(M5="","",IFERROR(INDEX(Events!$A:$A,MATCH(M5,Events!$H:$H,0)),""))</f>
        <v/>
      </c>
      <c r="N6" s="67"/>
    </row>
    <row r="7" spans="1:24" s="2" customFormat="1" x14ac:dyDescent="0.2">
      <c r="A7" s="66" t="str">
        <f>IF(A5="","",IFERROR(INDEX(Events!$A:$A,MATCH(A5,Events!$I:$I,0)),""))</f>
        <v/>
      </c>
      <c r="B7" s="67"/>
      <c r="C7" s="68" t="str">
        <f>IF(C5="","",IFERROR(INDEX(Events!$A:$A,MATCH(C5,Events!$I:$I,0)),""))</f>
        <v/>
      </c>
      <c r="D7" s="69"/>
      <c r="E7" s="68" t="str">
        <f>IF(E5="","",IFERROR(INDEX(Events!$A:$A,MATCH(E5,Events!$I:$I,0)),""))</f>
        <v/>
      </c>
      <c r="F7" s="69"/>
      <c r="G7" s="68" t="str">
        <f>IF(G5="","",IFERROR(INDEX(Events!$A:$A,MATCH(G5,Events!$I:$I,0)),""))</f>
        <v/>
      </c>
      <c r="H7" s="69"/>
      <c r="I7" s="68" t="str">
        <f>IF(I5="","",IFERROR(INDEX(Events!$A:$A,MATCH(I5,Events!$I:$I,0)),""))</f>
        <v/>
      </c>
      <c r="J7" s="69"/>
      <c r="K7" s="68" t="str">
        <f>IF(K5="","",IFERROR(INDEX(Events!$A:$A,MATCH(K5,Events!$I:$I,0)),""))</f>
        <v/>
      </c>
      <c r="L7" s="69"/>
      <c r="M7" s="66" t="str">
        <f>IF(M5="","",IFERROR(INDEX(Events!$A:$A,MATCH(M5,Events!$I:$I,0)),""))</f>
        <v/>
      </c>
      <c r="N7" s="67"/>
    </row>
    <row r="8" spans="1:24" s="2" customFormat="1" x14ac:dyDescent="0.2">
      <c r="A8" s="66" t="s">
        <v>0</v>
      </c>
      <c r="B8" s="67"/>
      <c r="C8" s="68" t="s">
        <v>0</v>
      </c>
      <c r="D8" s="69"/>
      <c r="E8" s="68" t="s">
        <v>0</v>
      </c>
      <c r="F8" s="69"/>
      <c r="G8" s="68" t="s">
        <v>0</v>
      </c>
      <c r="H8" s="69"/>
      <c r="I8" s="68" t="s">
        <v>0</v>
      </c>
      <c r="J8" s="69"/>
      <c r="K8" s="68" t="s">
        <v>0</v>
      </c>
      <c r="L8" s="69"/>
      <c r="M8" s="66" t="s">
        <v>0</v>
      </c>
      <c r="N8" s="67"/>
    </row>
    <row r="9" spans="1:24" s="2" customFormat="1" x14ac:dyDescent="0.2">
      <c r="A9" s="66" t="s">
        <v>0</v>
      </c>
      <c r="B9" s="67"/>
      <c r="C9" s="68" t="s">
        <v>0</v>
      </c>
      <c r="D9" s="69"/>
      <c r="E9" s="68" t="s">
        <v>0</v>
      </c>
      <c r="F9" s="69"/>
      <c r="G9" s="68" t="s">
        <v>0</v>
      </c>
      <c r="H9" s="69"/>
      <c r="I9" s="68" t="s">
        <v>0</v>
      </c>
      <c r="J9" s="69"/>
      <c r="K9" s="68" t="s">
        <v>0</v>
      </c>
      <c r="L9" s="69"/>
      <c r="M9" s="66" t="s">
        <v>0</v>
      </c>
      <c r="N9" s="67"/>
    </row>
    <row r="10" spans="1:24" s="3" customFormat="1" x14ac:dyDescent="0.2">
      <c r="A10" s="70" t="s">
        <v>0</v>
      </c>
      <c r="B10" s="71"/>
      <c r="C10" s="72" t="s">
        <v>0</v>
      </c>
      <c r="D10" s="73"/>
      <c r="E10" s="72" t="s">
        <v>0</v>
      </c>
      <c r="F10" s="73"/>
      <c r="G10" s="72" t="s">
        <v>0</v>
      </c>
      <c r="H10" s="73"/>
      <c r="I10" s="72" t="s">
        <v>0</v>
      </c>
      <c r="J10" s="73"/>
      <c r="K10" s="72" t="s">
        <v>0</v>
      </c>
      <c r="L10" s="73"/>
      <c r="M10" s="70" t="s">
        <v>0</v>
      </c>
      <c r="N10" s="71"/>
      <c r="O10" s="2"/>
      <c r="P10" s="2"/>
      <c r="Q10" s="2"/>
      <c r="R10" s="2"/>
      <c r="S10" s="2"/>
      <c r="T10" s="2"/>
      <c r="U10" s="2"/>
      <c r="V10" s="2"/>
      <c r="W10" s="2"/>
      <c r="X10" s="2"/>
    </row>
    <row r="11" spans="1:24" s="2" customFormat="1" ht="18.75" x14ac:dyDescent="0.2">
      <c r="A11" s="52">
        <f>IF(M5="","",IF(MONTH(M5+1)&lt;&gt;MONTH(M5),"",M5+1))</f>
        <v>44472</v>
      </c>
      <c r="B11" s="53" t="str">
        <f>IF(A11="","",IFERROR(INDEX(Events!$A:$A,MATCH(A11,Events!$G:$G,0)),""))</f>
        <v/>
      </c>
      <c r="C11" s="28">
        <f>IF(A11="","",IF(MONTH(A11+1)&lt;&gt;MONTH(A11),"",A11+1))</f>
        <v>44473</v>
      </c>
      <c r="D11" s="54" t="str">
        <f>IF(C11="","",IFERROR(INDEX(Events!$A:$A,MATCH(C11,Events!$G:$G,0)),""))</f>
        <v/>
      </c>
      <c r="E11" s="28">
        <f>IF(C11="","",IF(MONTH(C11+1)&lt;&gt;MONTH(C11),"",C11+1))</f>
        <v>44474</v>
      </c>
      <c r="F11" s="54" t="str">
        <f>IF(E11="","",IFERROR(INDEX(Events!$A:$A,MATCH(E11,Events!$G:$G,0)),""))</f>
        <v/>
      </c>
      <c r="G11" s="28">
        <f>IF(E11="","",IF(MONTH(E11+1)&lt;&gt;MONTH(E11),"",E11+1))</f>
        <v>44475</v>
      </c>
      <c r="H11" s="54" t="str">
        <f>IF(G11="","",IFERROR(INDEX(Events!$A:$A,MATCH(G11,Events!$G:$G,0)),""))</f>
        <v/>
      </c>
      <c r="I11" s="28">
        <f>IF(G11="","",IF(MONTH(G11+1)&lt;&gt;MONTH(G11),"",G11+1))</f>
        <v>44476</v>
      </c>
      <c r="J11" s="54" t="str">
        <f>IF(I11="","",IFERROR(INDEX(Events!$A:$A,MATCH(I11,Events!$G:$G,0)),""))</f>
        <v/>
      </c>
      <c r="K11" s="28">
        <f>IF(I11="","",IF(MONTH(I11+1)&lt;&gt;MONTH(I11),"",I11+1))</f>
        <v>44477</v>
      </c>
      <c r="L11" s="54" t="str">
        <f>IF(K11="","",IFERROR(INDEX(Events!$A:$A,MATCH(K11,Events!$G:$G,0)),""))</f>
        <v/>
      </c>
      <c r="M11" s="52">
        <f>IF(K11="","",IF(MONTH(K11+1)&lt;&gt;MONTH(K11),"",K11+1))</f>
        <v>44478</v>
      </c>
      <c r="N11" s="53" t="str">
        <f>IF(M11="","",IFERROR(INDEX(Events!$A:$A,MATCH(M11,Events!$G:$G,0)),""))</f>
        <v/>
      </c>
    </row>
    <row r="12" spans="1:24" s="2" customFormat="1" x14ac:dyDescent="0.2">
      <c r="A12" s="66" t="str">
        <f>IF(A11="","",IFERROR(INDEX(Events!$A:$A,MATCH(A11,Events!$H:$H,0)),""))</f>
        <v/>
      </c>
      <c r="B12" s="67"/>
      <c r="C12" s="68" t="str">
        <f>IF(C11="","",IFERROR(INDEX(Events!$A:$A,MATCH(C11,Events!$H:$H,0)),""))</f>
        <v/>
      </c>
      <c r="D12" s="69"/>
      <c r="E12" s="68" t="str">
        <f>IF(E11="","",IFERROR(INDEX(Events!$A:$A,MATCH(E11,Events!$H:$H,0)),""))</f>
        <v/>
      </c>
      <c r="F12" s="69"/>
      <c r="G12" s="68" t="str">
        <f>IF(G11="","",IFERROR(INDEX(Events!$A:$A,MATCH(G11,Events!$H:$H,0)),""))</f>
        <v/>
      </c>
      <c r="H12" s="69"/>
      <c r="I12" s="68" t="str">
        <f>IF(I11="","",IFERROR(INDEX(Events!$A:$A,MATCH(I11,Events!$H:$H,0)),""))</f>
        <v/>
      </c>
      <c r="J12" s="69"/>
      <c r="K12" s="68" t="str">
        <f>IF(K11="","",IFERROR(INDEX(Events!$A:$A,MATCH(K11,Events!$H:$H,0)),""))</f>
        <v/>
      </c>
      <c r="L12" s="69"/>
      <c r="M12" s="66" t="str">
        <f>IF(M11="","",IFERROR(INDEX(Events!$A:$A,MATCH(M11,Events!$H:$H,0)),""))</f>
        <v/>
      </c>
      <c r="N12" s="67"/>
    </row>
    <row r="13" spans="1:24" s="2" customFormat="1" x14ac:dyDescent="0.2">
      <c r="A13" s="66" t="str">
        <f>IF(A11="","",IFERROR(INDEX(Events!$A:$A,MATCH(A11,Events!$I:$I,0)),""))</f>
        <v/>
      </c>
      <c r="B13" s="67"/>
      <c r="C13" s="68" t="str">
        <f>IF(C11="","",IFERROR(INDEX(Events!$A:$A,MATCH(C11,Events!$I:$I,0)),""))</f>
        <v/>
      </c>
      <c r="D13" s="69"/>
      <c r="E13" s="68" t="str">
        <f>IF(E11="","",IFERROR(INDEX(Events!$A:$A,MATCH(E11,Events!$I:$I,0)),""))</f>
        <v/>
      </c>
      <c r="F13" s="69"/>
      <c r="G13" s="68" t="str">
        <f>IF(G11="","",IFERROR(INDEX(Events!$A:$A,MATCH(G11,Events!$I:$I,0)),""))</f>
        <v/>
      </c>
      <c r="H13" s="69"/>
      <c r="I13" s="68" t="str">
        <f>IF(I11="","",IFERROR(INDEX(Events!$A:$A,MATCH(I11,Events!$I:$I,0)),""))</f>
        <v/>
      </c>
      <c r="J13" s="69"/>
      <c r="K13" s="68" t="str">
        <f>IF(K11="","",IFERROR(INDEX(Events!$A:$A,MATCH(K11,Events!$I:$I,0)),""))</f>
        <v/>
      </c>
      <c r="L13" s="69"/>
      <c r="M13" s="66" t="str">
        <f>IF(M11="","",IFERROR(INDEX(Events!$A:$A,MATCH(M11,Events!$I:$I,0)),""))</f>
        <v/>
      </c>
      <c r="N13" s="67"/>
    </row>
    <row r="14" spans="1:24" s="2" customFormat="1" x14ac:dyDescent="0.2">
      <c r="A14" s="66"/>
      <c r="B14" s="67"/>
      <c r="C14" s="68"/>
      <c r="D14" s="69"/>
      <c r="E14" s="68"/>
      <c r="F14" s="69"/>
      <c r="G14" s="68"/>
      <c r="H14" s="69"/>
      <c r="I14" s="68"/>
      <c r="J14" s="69"/>
      <c r="K14" s="68"/>
      <c r="L14" s="69"/>
      <c r="M14" s="66"/>
      <c r="N14" s="67"/>
    </row>
    <row r="15" spans="1:24" s="2" customFormat="1" x14ac:dyDescent="0.2">
      <c r="A15" s="66"/>
      <c r="B15" s="67"/>
      <c r="C15" s="68"/>
      <c r="D15" s="69"/>
      <c r="E15" s="68"/>
      <c r="F15" s="69"/>
      <c r="G15" s="68"/>
      <c r="H15" s="69"/>
      <c r="I15" s="68"/>
      <c r="J15" s="69"/>
      <c r="K15" s="68"/>
      <c r="L15" s="69"/>
      <c r="M15" s="66"/>
      <c r="N15" s="67"/>
    </row>
    <row r="16" spans="1:24" s="3" customFormat="1" x14ac:dyDescent="0.2">
      <c r="A16" s="70"/>
      <c r="B16" s="71"/>
      <c r="C16" s="72"/>
      <c r="D16" s="73"/>
      <c r="E16" s="72"/>
      <c r="F16" s="73"/>
      <c r="G16" s="72"/>
      <c r="H16" s="73"/>
      <c r="I16" s="72"/>
      <c r="J16" s="73"/>
      <c r="K16" s="72"/>
      <c r="L16" s="73"/>
      <c r="M16" s="70"/>
      <c r="N16" s="71"/>
      <c r="O16" s="2"/>
    </row>
    <row r="17" spans="1:15" s="2" customFormat="1" ht="18.75" x14ac:dyDescent="0.2">
      <c r="A17" s="52">
        <f>IF(M11="","",IF(MONTH(M11+1)&lt;&gt;MONTH(M11),"",M11+1))</f>
        <v>44479</v>
      </c>
      <c r="B17" s="53" t="str">
        <f>IF(A17="","",IFERROR(INDEX(Events!$A:$A,MATCH(A17,Events!$G:$G,0)),""))</f>
        <v/>
      </c>
      <c r="C17" s="28">
        <f>IF(A17="","",IF(MONTH(A17+1)&lt;&gt;MONTH(A17),"",A17+1))</f>
        <v>44480</v>
      </c>
      <c r="D17" s="54" t="str">
        <f>IF(C17="","",IFERROR(INDEX(Events!$A:$A,MATCH(C17,Events!$G:$G,0)),""))</f>
        <v>Columbus Day</v>
      </c>
      <c r="E17" s="28">
        <f>IF(C17="","",IF(MONTH(C17+1)&lt;&gt;MONTH(C17),"",C17+1))</f>
        <v>44481</v>
      </c>
      <c r="F17" s="54" t="str">
        <f>IF(E17="","",IFERROR(INDEX(Events!$A:$A,MATCH(E17,Events!$G:$G,0)),""))</f>
        <v/>
      </c>
      <c r="G17" s="28">
        <f>IF(E17="","",IF(MONTH(E17+1)&lt;&gt;MONTH(E17),"",E17+1))</f>
        <v>44482</v>
      </c>
      <c r="H17" s="54" t="str">
        <f>IF(G17="","",IFERROR(INDEX(Events!$A:$A,MATCH(G17,Events!$G:$G,0)),""))</f>
        <v/>
      </c>
      <c r="I17" s="28">
        <f>IF(G17="","",IF(MONTH(G17+1)&lt;&gt;MONTH(G17),"",G17+1))</f>
        <v>44483</v>
      </c>
      <c r="J17" s="54" t="str">
        <f>IF(I17="","",IFERROR(INDEX(Events!$A:$A,MATCH(I17,Events!$G:$G,0)),""))</f>
        <v/>
      </c>
      <c r="K17" s="28">
        <f>IF(I17="","",IF(MONTH(I17+1)&lt;&gt;MONTH(I17),"",I17+1))</f>
        <v>44484</v>
      </c>
      <c r="L17" s="54" t="str">
        <f>IF(K17="","",IFERROR(INDEX(Events!$A:$A,MATCH(K17,Events!$G:$G,0)),""))</f>
        <v/>
      </c>
      <c r="M17" s="52">
        <f>IF(K17="","",IF(MONTH(K17+1)&lt;&gt;MONTH(K17),"",K17+1))</f>
        <v>44485</v>
      </c>
      <c r="N17" s="53" t="str">
        <f>IF(M17="","",IFERROR(INDEX(Events!$A:$A,MATCH(M17,Events!$G:$G,0)),""))</f>
        <v>Boss's Day</v>
      </c>
    </row>
    <row r="18" spans="1:15" s="2" customFormat="1" x14ac:dyDescent="0.2">
      <c r="A18" s="66" t="str">
        <f>IF(A17="","",IFERROR(INDEX(Events!$A:$A,MATCH(A17,Events!$H:$H,0)),""))</f>
        <v/>
      </c>
      <c r="B18" s="67"/>
      <c r="C18" s="68" t="str">
        <f>IF(C17="","",IFERROR(INDEX(Events!$A:$A,MATCH(C17,Events!$H:$H,0)),""))</f>
        <v/>
      </c>
      <c r="D18" s="69"/>
      <c r="E18" s="68" t="str">
        <f>IF(E17="","",IFERROR(INDEX(Events!$A:$A,MATCH(E17,Events!$H:$H,0)),""))</f>
        <v/>
      </c>
      <c r="F18" s="69"/>
      <c r="G18" s="68" t="str">
        <f>IF(G17="","",IFERROR(INDEX(Events!$A:$A,MATCH(G17,Events!$H:$H,0)),""))</f>
        <v/>
      </c>
      <c r="H18" s="69"/>
      <c r="I18" s="68" t="str">
        <f>IF(I17="","",IFERROR(INDEX(Events!$A:$A,MATCH(I17,Events!$H:$H,0)),""))</f>
        <v/>
      </c>
      <c r="J18" s="69"/>
      <c r="K18" s="68" t="str">
        <f>IF(K17="","",IFERROR(INDEX(Events!$A:$A,MATCH(K17,Events!$H:$H,0)),""))</f>
        <v/>
      </c>
      <c r="L18" s="69"/>
      <c r="M18" s="66" t="str">
        <f>IF(M17="","",IFERROR(INDEX(Events!$A:$A,MATCH(M17,Events!$H:$H,0)),""))</f>
        <v/>
      </c>
      <c r="N18" s="67"/>
    </row>
    <row r="19" spans="1:15" s="2" customFormat="1" x14ac:dyDescent="0.2">
      <c r="A19" s="66" t="str">
        <f>IF(A17="","",IFERROR(INDEX(Events!$A:$A,MATCH(A17,Events!$I:$I,0)),""))</f>
        <v/>
      </c>
      <c r="B19" s="67"/>
      <c r="C19" s="68" t="str">
        <f>IF(C17="","",IFERROR(INDEX(Events!$A:$A,MATCH(C17,Events!$I:$I,0)),""))</f>
        <v/>
      </c>
      <c r="D19" s="69"/>
      <c r="E19" s="68" t="str">
        <f>IF(E17="","",IFERROR(INDEX(Events!$A:$A,MATCH(E17,Events!$I:$I,0)),""))</f>
        <v/>
      </c>
      <c r="F19" s="69"/>
      <c r="G19" s="68" t="str">
        <f>IF(G17="","",IFERROR(INDEX(Events!$A:$A,MATCH(G17,Events!$I:$I,0)),""))</f>
        <v/>
      </c>
      <c r="H19" s="69"/>
      <c r="I19" s="68" t="str">
        <f>IF(I17="","",IFERROR(INDEX(Events!$A:$A,MATCH(I17,Events!$I:$I,0)),""))</f>
        <v/>
      </c>
      <c r="J19" s="69"/>
      <c r="K19" s="68" t="str">
        <f>IF(K17="","",IFERROR(INDEX(Events!$A:$A,MATCH(K17,Events!$I:$I,0)),""))</f>
        <v/>
      </c>
      <c r="L19" s="69"/>
      <c r="M19" s="66" t="str">
        <f>IF(M17="","",IFERROR(INDEX(Events!$A:$A,MATCH(M17,Events!$I:$I,0)),""))</f>
        <v/>
      </c>
      <c r="N19" s="67"/>
    </row>
    <row r="20" spans="1:15" s="2" customFormat="1" x14ac:dyDescent="0.2">
      <c r="A20" s="66"/>
      <c r="B20" s="67"/>
      <c r="C20" s="68"/>
      <c r="D20" s="69"/>
      <c r="E20" s="68"/>
      <c r="F20" s="69"/>
      <c r="G20" s="68"/>
      <c r="H20" s="69"/>
      <c r="I20" s="68"/>
      <c r="J20" s="69"/>
      <c r="K20" s="68"/>
      <c r="L20" s="69"/>
      <c r="M20" s="66"/>
      <c r="N20" s="67"/>
    </row>
    <row r="21" spans="1:15" s="2" customFormat="1" x14ac:dyDescent="0.2">
      <c r="A21" s="66"/>
      <c r="B21" s="67"/>
      <c r="C21" s="68"/>
      <c r="D21" s="69"/>
      <c r="E21" s="68"/>
      <c r="F21" s="69"/>
      <c r="G21" s="68"/>
      <c r="H21" s="69"/>
      <c r="I21" s="68"/>
      <c r="J21" s="69"/>
      <c r="K21" s="68"/>
      <c r="L21" s="69"/>
      <c r="M21" s="66"/>
      <c r="N21" s="67"/>
    </row>
    <row r="22" spans="1:15" s="3" customFormat="1" x14ac:dyDescent="0.2">
      <c r="A22" s="70"/>
      <c r="B22" s="71"/>
      <c r="C22" s="72"/>
      <c r="D22" s="73"/>
      <c r="E22" s="72"/>
      <c r="F22" s="73"/>
      <c r="G22" s="72"/>
      <c r="H22" s="73"/>
      <c r="I22" s="72"/>
      <c r="J22" s="73"/>
      <c r="K22" s="72"/>
      <c r="L22" s="73"/>
      <c r="M22" s="70"/>
      <c r="N22" s="71"/>
      <c r="O22" s="2"/>
    </row>
    <row r="23" spans="1:15" s="2" customFormat="1" ht="18.75" x14ac:dyDescent="0.2">
      <c r="A23" s="52">
        <f>IF(M17="","",IF(MONTH(M17+1)&lt;&gt;MONTH(M17),"",M17+1))</f>
        <v>44486</v>
      </c>
      <c r="B23" s="53" t="str">
        <f>IF(A23="","",IFERROR(INDEX(Events!$A:$A,MATCH(A23,Events!$G:$G,0)),""))</f>
        <v/>
      </c>
      <c r="C23" s="28">
        <f>IF(A23="","",IF(MONTH(A23+1)&lt;&gt;MONTH(A23),"",A23+1))</f>
        <v>44487</v>
      </c>
      <c r="D23" s="54" t="str">
        <f>IF(C23="","",IFERROR(INDEX(Events!$A:$A,MATCH(C23,Events!$G:$G,0)),""))</f>
        <v/>
      </c>
      <c r="E23" s="28">
        <f>IF(C23="","",IF(MONTH(C23+1)&lt;&gt;MONTH(C23),"",C23+1))</f>
        <v>44488</v>
      </c>
      <c r="F23" s="54" t="str">
        <f>IF(E23="","",IFERROR(INDEX(Events!$A:$A,MATCH(E23,Events!$G:$G,0)),""))</f>
        <v/>
      </c>
      <c r="G23" s="28">
        <f>IF(E23="","",IF(MONTH(E23+1)&lt;&gt;MONTH(E23),"",E23+1))</f>
        <v>44489</v>
      </c>
      <c r="H23" s="54" t="str">
        <f>IF(G23="","",IFERROR(INDEX(Events!$A:$A,MATCH(G23,Events!$G:$G,0)),""))</f>
        <v/>
      </c>
      <c r="I23" s="28">
        <f>IF(G23="","",IF(MONTH(G23+1)&lt;&gt;MONTH(G23),"",G23+1))</f>
        <v>44490</v>
      </c>
      <c r="J23" s="54" t="str">
        <f>IF(I23="","",IFERROR(INDEX(Events!$A:$A,MATCH(I23,Events!$G:$G,0)),""))</f>
        <v/>
      </c>
      <c r="K23" s="28">
        <f>IF(I23="","",IF(MONTH(I23+1)&lt;&gt;MONTH(I23),"",I23+1))</f>
        <v>44491</v>
      </c>
      <c r="L23" s="54" t="str">
        <f>IF(K23="","",IFERROR(INDEX(Events!$A:$A,MATCH(K23,Events!$G:$G,0)),""))</f>
        <v/>
      </c>
      <c r="M23" s="52">
        <f>IF(K23="","",IF(MONTH(K23+1)&lt;&gt;MONTH(K23),"",K23+1))</f>
        <v>44492</v>
      </c>
      <c r="N23" s="53" t="str">
        <f>IF(M23="","",IFERROR(INDEX(Events!$A:$A,MATCH(M23,Events!$G:$G,0)),""))</f>
        <v/>
      </c>
    </row>
    <row r="24" spans="1:15" s="2" customFormat="1" x14ac:dyDescent="0.2">
      <c r="A24" s="66" t="str">
        <f>IF(A23="","",IFERROR(INDEX(Events!$A:$A,MATCH(A23,Events!$H:$H,0)),""))</f>
        <v/>
      </c>
      <c r="B24" s="67"/>
      <c r="C24" s="68" t="str">
        <f>IF(C23="","",IFERROR(INDEX(Events!$A:$A,MATCH(C23,Events!$H:$H,0)),""))</f>
        <v/>
      </c>
      <c r="D24" s="69"/>
      <c r="E24" s="68" t="str">
        <f>IF(E23="","",IFERROR(INDEX(Events!$A:$A,MATCH(E23,Events!$H:$H,0)),""))</f>
        <v/>
      </c>
      <c r="F24" s="69"/>
      <c r="G24" s="68" t="str">
        <f>IF(G23="","",IFERROR(INDEX(Events!$A:$A,MATCH(G23,Events!$H:$H,0)),""))</f>
        <v/>
      </c>
      <c r="H24" s="69"/>
      <c r="I24" s="68" t="str">
        <f>IF(I23="","",IFERROR(INDEX(Events!$A:$A,MATCH(I23,Events!$H:$H,0)),""))</f>
        <v/>
      </c>
      <c r="J24" s="69"/>
      <c r="K24" s="68" t="str">
        <f>IF(K23="","",IFERROR(INDEX(Events!$A:$A,MATCH(K23,Events!$H:$H,0)),""))</f>
        <v/>
      </c>
      <c r="L24" s="69"/>
      <c r="M24" s="66" t="str">
        <f>IF(M23="","",IFERROR(INDEX(Events!$A:$A,MATCH(M23,Events!$H:$H,0)),""))</f>
        <v/>
      </c>
      <c r="N24" s="67"/>
    </row>
    <row r="25" spans="1:15" s="2" customFormat="1" x14ac:dyDescent="0.2">
      <c r="A25" s="66" t="str">
        <f>IF(A23="","",IFERROR(INDEX(Events!$A:$A,MATCH(A23,Events!$I:$I,0)),""))</f>
        <v/>
      </c>
      <c r="B25" s="67"/>
      <c r="C25" s="68" t="str">
        <f>IF(C23="","",IFERROR(INDEX(Events!$A:$A,MATCH(C23,Events!$I:$I,0)),""))</f>
        <v/>
      </c>
      <c r="D25" s="69"/>
      <c r="E25" s="68" t="str">
        <f>IF(E23="","",IFERROR(INDEX(Events!$A:$A,MATCH(E23,Events!$I:$I,0)),""))</f>
        <v/>
      </c>
      <c r="F25" s="69"/>
      <c r="G25" s="68" t="str">
        <f>IF(G23="","",IFERROR(INDEX(Events!$A:$A,MATCH(G23,Events!$I:$I,0)),""))</f>
        <v/>
      </c>
      <c r="H25" s="69"/>
      <c r="I25" s="68" t="str">
        <f>IF(I23="","",IFERROR(INDEX(Events!$A:$A,MATCH(I23,Events!$I:$I,0)),""))</f>
        <v/>
      </c>
      <c r="J25" s="69"/>
      <c r="K25" s="68" t="str">
        <f>IF(K23="","",IFERROR(INDEX(Events!$A:$A,MATCH(K23,Events!$I:$I,0)),""))</f>
        <v/>
      </c>
      <c r="L25" s="69"/>
      <c r="M25" s="66" t="str">
        <f>IF(M23="","",IFERROR(INDEX(Events!$A:$A,MATCH(M23,Events!$I:$I,0)),""))</f>
        <v/>
      </c>
      <c r="N25" s="67"/>
    </row>
    <row r="26" spans="1:15" s="2" customFormat="1" x14ac:dyDescent="0.2">
      <c r="A26" s="66"/>
      <c r="B26" s="67"/>
      <c r="C26" s="68"/>
      <c r="D26" s="69"/>
      <c r="E26" s="68"/>
      <c r="F26" s="69"/>
      <c r="G26" s="68"/>
      <c r="H26" s="69"/>
      <c r="I26" s="68"/>
      <c r="J26" s="69"/>
      <c r="K26" s="68"/>
      <c r="L26" s="69"/>
      <c r="M26" s="66"/>
      <c r="N26" s="67"/>
    </row>
    <row r="27" spans="1:15" s="2" customFormat="1" x14ac:dyDescent="0.2">
      <c r="A27" s="66"/>
      <c r="B27" s="67"/>
      <c r="C27" s="68"/>
      <c r="D27" s="69"/>
      <c r="E27" s="68"/>
      <c r="F27" s="69"/>
      <c r="G27" s="68"/>
      <c r="H27" s="69"/>
      <c r="I27" s="68"/>
      <c r="J27" s="69"/>
      <c r="K27" s="68"/>
      <c r="L27" s="69"/>
      <c r="M27" s="66"/>
      <c r="N27" s="67"/>
    </row>
    <row r="28" spans="1:15" s="3" customFormat="1" x14ac:dyDescent="0.2">
      <c r="A28" s="70"/>
      <c r="B28" s="71"/>
      <c r="C28" s="72"/>
      <c r="D28" s="73"/>
      <c r="E28" s="72"/>
      <c r="F28" s="73"/>
      <c r="G28" s="72"/>
      <c r="H28" s="73"/>
      <c r="I28" s="72"/>
      <c r="J28" s="73"/>
      <c r="K28" s="72"/>
      <c r="L28" s="73"/>
      <c r="M28" s="70"/>
      <c r="N28" s="71"/>
      <c r="O28" s="2"/>
    </row>
    <row r="29" spans="1:15" s="2" customFormat="1" ht="18.75" x14ac:dyDescent="0.2">
      <c r="A29" s="52">
        <f>IF(M23="","",IF(MONTH(M23+1)&lt;&gt;MONTH(M23),"",M23+1))</f>
        <v>44493</v>
      </c>
      <c r="B29" s="53" t="str">
        <f>IF(A29="","",IFERROR(INDEX(Events!$A:$A,MATCH(A29,Events!$G:$G,0)),""))</f>
        <v>United Nations Day</v>
      </c>
      <c r="C29" s="28">
        <f>IF(A29="","",IF(MONTH(A29+1)&lt;&gt;MONTH(A29),"",A29+1))</f>
        <v>44494</v>
      </c>
      <c r="D29" s="54" t="str">
        <f>IF(C29="","",IFERROR(INDEX(Events!$A:$A,MATCH(C29,Events!$G:$G,0)),""))</f>
        <v/>
      </c>
      <c r="E29" s="28">
        <f>IF(C29="","",IF(MONTH(C29+1)&lt;&gt;MONTH(C29),"",C29+1))</f>
        <v>44495</v>
      </c>
      <c r="F29" s="54" t="str">
        <f>IF(E29="","",IFERROR(INDEX(Events!$A:$A,MATCH(E29,Events!$G:$G,0)),""))</f>
        <v/>
      </c>
      <c r="G29" s="28">
        <f>IF(E29="","",IF(MONTH(E29+1)&lt;&gt;MONTH(E29),"",E29+1))</f>
        <v>44496</v>
      </c>
      <c r="H29" s="54" t="str">
        <f>IF(G29="","",IFERROR(INDEX(Events!$A:$A,MATCH(G29,Events!$G:$G,0)),""))</f>
        <v/>
      </c>
      <c r="I29" s="28">
        <f>IF(G29="","",IF(MONTH(G29+1)&lt;&gt;MONTH(G29),"",G29+1))</f>
        <v>44497</v>
      </c>
      <c r="J29" s="54" t="str">
        <f>IF(I29="","",IFERROR(INDEX(Events!$A:$A,MATCH(I29,Events!$G:$G,0)),""))</f>
        <v/>
      </c>
      <c r="K29" s="28">
        <f>IF(I29="","",IF(MONTH(I29+1)&lt;&gt;MONTH(I29),"",I29+1))</f>
        <v>44498</v>
      </c>
      <c r="L29" s="54" t="str">
        <f>IF(K29="","",IFERROR(INDEX(Events!$A:$A,MATCH(K29,Events!$G:$G,0)),""))</f>
        <v/>
      </c>
      <c r="M29" s="52">
        <f>IF(K29="","",IF(MONTH(K29+1)&lt;&gt;MONTH(K29),"",K29+1))</f>
        <v>44499</v>
      </c>
      <c r="N29" s="53" t="str">
        <f>IF(M29="","",IFERROR(INDEX(Events!$A:$A,MATCH(M29,Events!$G:$G,0)),""))</f>
        <v/>
      </c>
    </row>
    <row r="30" spans="1:15" s="2" customFormat="1" x14ac:dyDescent="0.2">
      <c r="A30" s="66" t="str">
        <f>IF(A29="","",IFERROR(INDEX(Events!$A:$A,MATCH(A29,Events!$H:$H,0)),""))</f>
        <v/>
      </c>
      <c r="B30" s="67"/>
      <c r="C30" s="68" t="str">
        <f>IF(C29="","",IFERROR(INDEX(Events!$A:$A,MATCH(C29,Events!$H:$H,0)),""))</f>
        <v/>
      </c>
      <c r="D30" s="69"/>
      <c r="E30" s="68" t="str">
        <f>IF(E29="","",IFERROR(INDEX(Events!$A:$A,MATCH(E29,Events!$H:$H,0)),""))</f>
        <v/>
      </c>
      <c r="F30" s="69"/>
      <c r="G30" s="68" t="str">
        <f>IF(G29="","",IFERROR(INDEX(Events!$A:$A,MATCH(G29,Events!$H:$H,0)),""))</f>
        <v/>
      </c>
      <c r="H30" s="69"/>
      <c r="I30" s="68" t="str">
        <f>IF(I29="","",IFERROR(INDEX(Events!$A:$A,MATCH(I29,Events!$H:$H,0)),""))</f>
        <v/>
      </c>
      <c r="J30" s="69"/>
      <c r="K30" s="68" t="str">
        <f>IF(K29="","",IFERROR(INDEX(Events!$A:$A,MATCH(K29,Events!$H:$H,0)),""))</f>
        <v/>
      </c>
      <c r="L30" s="69"/>
      <c r="M30" s="66" t="str">
        <f>IF(M29="","",IFERROR(INDEX(Events!$A:$A,MATCH(M29,Events!$H:$H,0)),""))</f>
        <v/>
      </c>
      <c r="N30" s="67"/>
    </row>
    <row r="31" spans="1:15" s="2" customFormat="1" x14ac:dyDescent="0.2">
      <c r="A31" s="66" t="str">
        <f>IF(A29="","",IFERROR(INDEX(Events!$A:$A,MATCH(A29,Events!$I:$I,0)),""))</f>
        <v/>
      </c>
      <c r="B31" s="67"/>
      <c r="C31" s="68" t="str">
        <f>IF(C29="","",IFERROR(INDEX(Events!$A:$A,MATCH(C29,Events!$I:$I,0)),""))</f>
        <v/>
      </c>
      <c r="D31" s="69"/>
      <c r="E31" s="68" t="str">
        <f>IF(E29="","",IFERROR(INDEX(Events!$A:$A,MATCH(E29,Events!$I:$I,0)),""))</f>
        <v/>
      </c>
      <c r="F31" s="69"/>
      <c r="G31" s="68" t="str">
        <f>IF(G29="","",IFERROR(INDEX(Events!$A:$A,MATCH(G29,Events!$I:$I,0)),""))</f>
        <v/>
      </c>
      <c r="H31" s="69"/>
      <c r="I31" s="68" t="str">
        <f>IF(I29="","",IFERROR(INDEX(Events!$A:$A,MATCH(I29,Events!$I:$I,0)),""))</f>
        <v/>
      </c>
      <c r="J31" s="69"/>
      <c r="K31" s="68" t="str">
        <f>IF(K29="","",IFERROR(INDEX(Events!$A:$A,MATCH(K29,Events!$I:$I,0)),""))</f>
        <v/>
      </c>
      <c r="L31" s="69"/>
      <c r="M31" s="66" t="str">
        <f>IF(M29="","",IFERROR(INDEX(Events!$A:$A,MATCH(M29,Events!$I:$I,0)),""))</f>
        <v/>
      </c>
      <c r="N31" s="67"/>
    </row>
    <row r="32" spans="1:15" s="2" customFormat="1" x14ac:dyDescent="0.2">
      <c r="A32" s="66"/>
      <c r="B32" s="67"/>
      <c r="C32" s="68"/>
      <c r="D32" s="69"/>
      <c r="E32" s="68"/>
      <c r="F32" s="69"/>
      <c r="G32" s="68"/>
      <c r="H32" s="69"/>
      <c r="I32" s="68"/>
      <c r="J32" s="69"/>
      <c r="K32" s="68"/>
      <c r="L32" s="69"/>
      <c r="M32" s="66"/>
      <c r="N32" s="67"/>
    </row>
    <row r="33" spans="1:22" s="2" customFormat="1" x14ac:dyDescent="0.2">
      <c r="A33" s="66"/>
      <c r="B33" s="67"/>
      <c r="C33" s="68"/>
      <c r="D33" s="69"/>
      <c r="E33" s="68"/>
      <c r="F33" s="69"/>
      <c r="G33" s="68"/>
      <c r="H33" s="69"/>
      <c r="I33" s="68"/>
      <c r="J33" s="69"/>
      <c r="K33" s="68"/>
      <c r="L33" s="69"/>
      <c r="M33" s="66"/>
      <c r="N33" s="67"/>
    </row>
    <row r="34" spans="1:22" s="3" customFormat="1" x14ac:dyDescent="0.2">
      <c r="A34" s="70"/>
      <c r="B34" s="71"/>
      <c r="C34" s="72"/>
      <c r="D34" s="73"/>
      <c r="E34" s="72"/>
      <c r="F34" s="73"/>
      <c r="G34" s="72"/>
      <c r="H34" s="73"/>
      <c r="I34" s="72"/>
      <c r="J34" s="73"/>
      <c r="K34" s="72"/>
      <c r="L34" s="73"/>
      <c r="M34" s="70"/>
      <c r="N34" s="71"/>
      <c r="O34" s="2"/>
    </row>
    <row r="35" spans="1:22" ht="18.75" x14ac:dyDescent="0.2">
      <c r="A35" s="52">
        <f>IF(M29="","",IF(MONTH(M29+1)&lt;&gt;MONTH(M29),"",M29+1))</f>
        <v>44500</v>
      </c>
      <c r="B35" s="53" t="str">
        <f>IF(A35="","",IFERROR(INDEX(Events!$A:$A,MATCH(A35,Events!$G:$G,0)),""))</f>
        <v>Halloween</v>
      </c>
      <c r="C35" s="28" t="str">
        <f>IF(A35="","",IF(MONTH(A35+1)&lt;&gt;MONTH(A35),"",A35+1))</f>
        <v/>
      </c>
      <c r="D35" s="54" t="str">
        <f>IF(C35="","",IFERROR(INDEX(Events!$A:$A,MATCH(C35,Events!$G:$G,0)),""))</f>
        <v/>
      </c>
      <c r="E35" s="6"/>
      <c r="F35" s="7"/>
      <c r="G35" s="7"/>
      <c r="H35" s="7"/>
      <c r="I35" s="7"/>
      <c r="J35" s="8"/>
      <c r="K35" s="9"/>
      <c r="L35" s="10"/>
      <c r="M35" s="7"/>
      <c r="N35" s="8"/>
      <c r="O35" s="2"/>
    </row>
    <row r="36" spans="1:22" x14ac:dyDescent="0.2">
      <c r="A36" s="66" t="str">
        <f>IF(A35="","",IFERROR(INDEX(Events!$A:$A,MATCH(A35,Events!$H:$H,0)),""))</f>
        <v/>
      </c>
      <c r="B36" s="67"/>
      <c r="C36" s="68" t="str">
        <f>IF(C35="","",IFERROR(INDEX(Events!$A:$A,MATCH(C35,Events!$H:$H,0)),""))</f>
        <v/>
      </c>
      <c r="D36" s="69"/>
      <c r="E36" s="11"/>
      <c r="F36" s="12"/>
      <c r="G36" s="12"/>
      <c r="H36" s="12"/>
      <c r="I36" s="12"/>
      <c r="J36" s="13"/>
      <c r="K36" s="11"/>
      <c r="L36" s="12"/>
      <c r="M36" s="12"/>
      <c r="N36" s="13"/>
      <c r="O36" s="2"/>
    </row>
    <row r="37" spans="1:22" x14ac:dyDescent="0.2">
      <c r="A37" s="66" t="str">
        <f>IF(A35="","",IFERROR(INDEX(Events!$A:$A,MATCH(A35,Events!$I:$I,0)),""))</f>
        <v/>
      </c>
      <c r="B37" s="67"/>
      <c r="C37" s="68" t="str">
        <f>IF(C35="","",IFERROR(INDEX(Events!$A:$A,MATCH(C35,Events!$I:$I,0)),""))</f>
        <v/>
      </c>
      <c r="D37" s="69"/>
      <c r="E37" s="11"/>
      <c r="F37" s="12"/>
      <c r="G37" s="12"/>
      <c r="H37" s="12"/>
      <c r="I37" s="12"/>
      <c r="J37" s="13"/>
      <c r="K37" s="11"/>
      <c r="L37" s="12"/>
      <c r="M37" s="12"/>
      <c r="N37" s="13"/>
      <c r="O37" s="2"/>
    </row>
    <row r="38" spans="1:22" x14ac:dyDescent="0.2">
      <c r="A38" s="66"/>
      <c r="B38" s="67"/>
      <c r="C38" s="68"/>
      <c r="D38" s="69"/>
      <c r="E38" s="11"/>
      <c r="F38" s="12"/>
      <c r="G38" s="12"/>
      <c r="H38" s="12"/>
      <c r="I38" s="12"/>
      <c r="J38" s="13"/>
      <c r="K38" s="11"/>
      <c r="L38" s="12"/>
      <c r="M38" s="12"/>
      <c r="N38" s="13"/>
      <c r="O38" s="2"/>
    </row>
    <row r="39" spans="1:22" x14ac:dyDescent="0.2">
      <c r="A39" s="66"/>
      <c r="B39" s="67"/>
      <c r="C39" s="68"/>
      <c r="D39" s="69"/>
      <c r="E39" s="11"/>
      <c r="F39" s="12"/>
      <c r="G39" s="12"/>
      <c r="H39" s="12"/>
      <c r="I39" s="12"/>
      <c r="J39" s="13"/>
      <c r="K39" s="82"/>
      <c r="L39" s="83"/>
      <c r="M39" s="83"/>
      <c r="N39" s="84"/>
      <c r="O39" s="2"/>
    </row>
    <row r="40" spans="1:22" x14ac:dyDescent="0.2">
      <c r="A40" s="70"/>
      <c r="B40" s="71"/>
      <c r="C40" s="72"/>
      <c r="D40" s="73"/>
      <c r="E40" s="14"/>
      <c r="F40" s="15"/>
      <c r="G40" s="15"/>
      <c r="H40" s="15"/>
      <c r="I40" s="15"/>
      <c r="J40" s="16"/>
      <c r="K40" s="79"/>
      <c r="L40" s="80"/>
      <c r="M40" s="80"/>
      <c r="N40" s="81"/>
      <c r="O40" s="2"/>
    </row>
    <row r="41" spans="1:22" x14ac:dyDescent="0.2">
      <c r="E41" s="77"/>
      <c r="F41" s="78"/>
      <c r="G41" s="78"/>
      <c r="H41" s="78"/>
      <c r="I41" s="78"/>
      <c r="J41" s="78"/>
    </row>
    <row r="43" spans="1:22" s="18" customFormat="1" ht="11.25" x14ac:dyDescent="0.2">
      <c r="P43" s="76">
        <f>DATE(YEAR(B3-15),MONTH(B3-15),1)</f>
        <v>44440</v>
      </c>
      <c r="Q43" s="76"/>
      <c r="R43" s="76"/>
      <c r="S43" s="76"/>
      <c r="T43" s="76"/>
      <c r="U43" s="76"/>
      <c r="V43" s="76"/>
    </row>
    <row r="44" spans="1:22" s="18" customFormat="1" ht="9.75" customHeight="1" x14ac:dyDescent="0.2">
      <c r="P44" s="58" t="str">
        <f>CHOOSE(1+MOD(startday+1-2,7),"Su","M","Tu","W","Th","F","Sa")</f>
        <v>Su</v>
      </c>
      <c r="Q44" s="58" t="str">
        <f>CHOOSE(1+MOD(startday+2-2,7),"Su","M","Tu","W","Th","F","Sa")</f>
        <v>M</v>
      </c>
      <c r="R44" s="58" t="str">
        <f>CHOOSE(1+MOD(startday+3-2,7),"Su","M","Tu","W","Th","F","Sa")</f>
        <v>Tu</v>
      </c>
      <c r="S44" s="58" t="str">
        <f>CHOOSE(1+MOD(startday+4-2,7),"Su","M","Tu","W","Th","F","Sa")</f>
        <v>W</v>
      </c>
      <c r="T44" s="58" t="str">
        <f>CHOOSE(1+MOD(startday+5-2,7),"Su","M","Tu","W","Th","F","Sa")</f>
        <v>Th</v>
      </c>
      <c r="U44" s="58" t="str">
        <f>CHOOSE(1+MOD(startday+6-2,7),"Su","M","Tu","W","Th","F","Sa")</f>
        <v>F</v>
      </c>
      <c r="V44" s="58" t="str">
        <f>CHOOSE(1+MOD(startday+7-2,7),"Su","M","Tu","W","Th","F","Sa")</f>
        <v>Sa</v>
      </c>
    </row>
    <row r="45" spans="1:22" s="18" customFormat="1" ht="9.75" customHeight="1" x14ac:dyDescent="0.2">
      <c r="P45" s="57" t="str">
        <f>IF(WEEKDAY(P43,1)=startday,P43,"")</f>
        <v/>
      </c>
      <c r="Q45" s="57" t="str">
        <f>IF(P45="",IF(WEEKDAY(P43,1)=MOD(startday,7)+1,P43,""),P45+1)</f>
        <v/>
      </c>
      <c r="R45" s="57" t="str">
        <f>IF(Q45="",IF(WEEKDAY(P43,1)=MOD(startday+1,7)+1,P43,""),Q45+1)</f>
        <v/>
      </c>
      <c r="S45" s="57">
        <f>IF(R45="",IF(WEEKDAY(P43,1)=MOD(startday+2,7)+1,P43,""),R45+1)</f>
        <v>44440</v>
      </c>
      <c r="T45" s="57">
        <f>IF(S45="",IF(WEEKDAY(P43,1)=MOD(startday+3,7)+1,P43,""),S45+1)</f>
        <v>44441</v>
      </c>
      <c r="U45" s="57">
        <f>IF(T45="",IF(WEEKDAY(P43,1)=MOD(startday+4,7)+1,P43,""),T45+1)</f>
        <v>44442</v>
      </c>
      <c r="V45" s="57">
        <f>IF(U45="",IF(WEEKDAY(P43,1)=MOD(startday+5,7)+1,P43,""),U45+1)</f>
        <v>44443</v>
      </c>
    </row>
    <row r="46" spans="1:22" s="18" customFormat="1" ht="9.75" customHeight="1" x14ac:dyDescent="0.2">
      <c r="P46" s="57">
        <f>IF(V45="","",IF(MONTH(V45+1)&lt;&gt;MONTH(V45),"",V45+1))</f>
        <v>44444</v>
      </c>
      <c r="Q46" s="57">
        <f>IF(P46="","",IF(MONTH(P46+1)&lt;&gt;MONTH(P46),"",P46+1))</f>
        <v>44445</v>
      </c>
      <c r="R46" s="57">
        <f t="shared" ref="R46:V46" si="0">IF(Q46="","",IF(MONTH(Q46+1)&lt;&gt;MONTH(Q46),"",Q46+1))</f>
        <v>44446</v>
      </c>
      <c r="S46" s="57">
        <f>IF(R46="","",IF(MONTH(R46+1)&lt;&gt;MONTH(R46),"",R46+1))</f>
        <v>44447</v>
      </c>
      <c r="T46" s="57">
        <f t="shared" si="0"/>
        <v>44448</v>
      </c>
      <c r="U46" s="57">
        <f t="shared" si="0"/>
        <v>44449</v>
      </c>
      <c r="V46" s="57">
        <f t="shared" si="0"/>
        <v>44450</v>
      </c>
    </row>
    <row r="47" spans="1:22" s="18" customFormat="1" ht="9.75" customHeight="1" x14ac:dyDescent="0.2">
      <c r="P47" s="57">
        <f t="shared" ref="P47:P50" si="1">IF(V46="","",IF(MONTH(V46+1)&lt;&gt;MONTH(V46),"",V46+1))</f>
        <v>44451</v>
      </c>
      <c r="Q47" s="57">
        <f t="shared" ref="Q47:V50" si="2">IF(P47="","",IF(MONTH(P47+1)&lt;&gt;MONTH(P47),"",P47+1))</f>
        <v>44452</v>
      </c>
      <c r="R47" s="57">
        <f t="shared" si="2"/>
        <v>44453</v>
      </c>
      <c r="S47" s="57">
        <f t="shared" si="2"/>
        <v>44454</v>
      </c>
      <c r="T47" s="57">
        <f t="shared" si="2"/>
        <v>44455</v>
      </c>
      <c r="U47" s="57">
        <f t="shared" si="2"/>
        <v>44456</v>
      </c>
      <c r="V47" s="57">
        <f t="shared" si="2"/>
        <v>44457</v>
      </c>
    </row>
    <row r="48" spans="1:22" s="18" customFormat="1" ht="9.75" customHeight="1" x14ac:dyDescent="0.2">
      <c r="P48" s="57">
        <f t="shared" si="1"/>
        <v>44458</v>
      </c>
      <c r="Q48" s="57">
        <f t="shared" si="2"/>
        <v>44459</v>
      </c>
      <c r="R48" s="57">
        <f t="shared" si="2"/>
        <v>44460</v>
      </c>
      <c r="S48" s="57">
        <f t="shared" si="2"/>
        <v>44461</v>
      </c>
      <c r="T48" s="57">
        <f t="shared" si="2"/>
        <v>44462</v>
      </c>
      <c r="U48" s="57">
        <f t="shared" si="2"/>
        <v>44463</v>
      </c>
      <c r="V48" s="57">
        <f t="shared" si="2"/>
        <v>44464</v>
      </c>
    </row>
    <row r="49" spans="16:22" s="18" customFormat="1" ht="9.75" customHeight="1" x14ac:dyDescent="0.2">
      <c r="P49" s="57">
        <f t="shared" si="1"/>
        <v>44465</v>
      </c>
      <c r="Q49" s="57">
        <f t="shared" si="2"/>
        <v>44466</v>
      </c>
      <c r="R49" s="57">
        <f t="shared" si="2"/>
        <v>44467</v>
      </c>
      <c r="S49" s="57">
        <f t="shared" si="2"/>
        <v>44468</v>
      </c>
      <c r="T49" s="57">
        <f t="shared" si="2"/>
        <v>44469</v>
      </c>
      <c r="U49" s="57" t="str">
        <f t="shared" si="2"/>
        <v/>
      </c>
      <c r="V49" s="57" t="str">
        <f t="shared" si="2"/>
        <v/>
      </c>
    </row>
    <row r="50" spans="16:22" s="18" customFormat="1" ht="9.75" customHeight="1" x14ac:dyDescent="0.2">
      <c r="P50" s="57" t="str">
        <f t="shared" si="1"/>
        <v/>
      </c>
      <c r="Q50" s="57" t="str">
        <f t="shared" si="2"/>
        <v/>
      </c>
      <c r="R50" s="57" t="str">
        <f t="shared" si="2"/>
        <v/>
      </c>
      <c r="S50" s="57" t="str">
        <f t="shared" si="2"/>
        <v/>
      </c>
      <c r="T50" s="57" t="str">
        <f t="shared" si="2"/>
        <v/>
      </c>
      <c r="U50" s="57" t="str">
        <f t="shared" si="2"/>
        <v/>
      </c>
      <c r="V50" s="57" t="str">
        <f t="shared" si="2"/>
        <v/>
      </c>
    </row>
    <row r="51" spans="16:22" s="18" customFormat="1" ht="9.75" customHeight="1" x14ac:dyDescent="0.2"/>
    <row r="52" spans="16:22" s="18" customFormat="1" ht="9.75" customHeight="1" x14ac:dyDescent="0.2"/>
    <row r="53" spans="16:22" s="18" customFormat="1" ht="11.25" x14ac:dyDescent="0.2">
      <c r="P53" s="76">
        <f>DATE(YEAR(B3+35),MONTH(B3+35),1)</f>
        <v>44501</v>
      </c>
      <c r="Q53" s="76"/>
      <c r="R53" s="76"/>
      <c r="S53" s="76"/>
      <c r="T53" s="76"/>
      <c r="U53" s="76"/>
      <c r="V53" s="76"/>
    </row>
    <row r="54" spans="16:22" s="18" customFormat="1" ht="9.75" customHeight="1" x14ac:dyDescent="0.2">
      <c r="P54" s="58" t="str">
        <f>CHOOSE(1+MOD(startday+1-2,7),"Su","M","Tu","W","Th","F","Sa")</f>
        <v>Su</v>
      </c>
      <c r="Q54" s="58" t="str">
        <f>CHOOSE(1+MOD(startday+2-2,7),"Su","M","Tu","W","Th","F","Sa")</f>
        <v>M</v>
      </c>
      <c r="R54" s="58" t="str">
        <f>CHOOSE(1+MOD(startday+3-2,7),"Su","M","Tu","W","Th","F","Sa")</f>
        <v>Tu</v>
      </c>
      <c r="S54" s="58" t="str">
        <f>CHOOSE(1+MOD(startday+4-2,7),"Su","M","Tu","W","Th","F","Sa")</f>
        <v>W</v>
      </c>
      <c r="T54" s="58" t="str">
        <f>CHOOSE(1+MOD(startday+5-2,7),"Su","M","Tu","W","Th","F","Sa")</f>
        <v>Th</v>
      </c>
      <c r="U54" s="58" t="str">
        <f>CHOOSE(1+MOD(startday+6-2,7),"Su","M","Tu","W","Th","F","Sa")</f>
        <v>F</v>
      </c>
      <c r="V54" s="58" t="str">
        <f>CHOOSE(1+MOD(startday+7-2,7),"Su","M","Tu","W","Th","F","Sa")</f>
        <v>Sa</v>
      </c>
    </row>
    <row r="55" spans="16:22" s="18" customFormat="1" ht="9.75" customHeight="1" x14ac:dyDescent="0.2">
      <c r="P55" s="57" t="str">
        <f>IF(WEEKDAY(P53,1)=startday,P53,"")</f>
        <v/>
      </c>
      <c r="Q55" s="57">
        <f>IF(P55="",IF(WEEKDAY(P53,1)=MOD(startday,7)+1,P53,""),P55+1)</f>
        <v>44501</v>
      </c>
      <c r="R55" s="57">
        <f>IF(Q55="",IF(WEEKDAY(P53,1)=MOD(startday+1,7)+1,P53,""),Q55+1)</f>
        <v>44502</v>
      </c>
      <c r="S55" s="57">
        <f>IF(R55="",IF(WEEKDAY(P53,1)=MOD(startday+2,7)+1,P53,""),R55+1)</f>
        <v>44503</v>
      </c>
      <c r="T55" s="57">
        <f>IF(S55="",IF(WEEKDAY(P53,1)=MOD(startday+3,7)+1,P53,""),S55+1)</f>
        <v>44504</v>
      </c>
      <c r="U55" s="57">
        <f>IF(T55="",IF(WEEKDAY(P53,1)=MOD(startday+4,7)+1,P53,""),T55+1)</f>
        <v>44505</v>
      </c>
      <c r="V55" s="57">
        <f>IF(U55="",IF(WEEKDAY(P53,1)=MOD(startday+5,7)+1,P53,""),U55+1)</f>
        <v>44506</v>
      </c>
    </row>
    <row r="56" spans="16:22" s="18" customFormat="1" ht="9.75" customHeight="1" x14ac:dyDescent="0.2">
      <c r="P56" s="57">
        <f>IF(V55="","",IF(MONTH(V55+1)&lt;&gt;MONTH(V55),"",V55+1))</f>
        <v>44507</v>
      </c>
      <c r="Q56" s="57">
        <f>IF(P56="","",IF(MONTH(P56+1)&lt;&gt;MONTH(P56),"",P56+1))</f>
        <v>44508</v>
      </c>
      <c r="R56" s="57">
        <f t="shared" ref="R56:S60" si="3">IF(Q56="","",IF(MONTH(Q56+1)&lt;&gt;MONTH(Q56),"",Q56+1))</f>
        <v>44509</v>
      </c>
      <c r="S56" s="57">
        <f>IF(R56="","",IF(MONTH(R56+1)&lt;&gt;MONTH(R56),"",R56+1))</f>
        <v>44510</v>
      </c>
      <c r="T56" s="57">
        <f t="shared" ref="T56:V60" si="4">IF(S56="","",IF(MONTH(S56+1)&lt;&gt;MONTH(S56),"",S56+1))</f>
        <v>44511</v>
      </c>
      <c r="U56" s="57">
        <f t="shared" si="4"/>
        <v>44512</v>
      </c>
      <c r="V56" s="57">
        <f t="shared" si="4"/>
        <v>44513</v>
      </c>
    </row>
    <row r="57" spans="16:22" s="18" customFormat="1" ht="9.75" customHeight="1" x14ac:dyDescent="0.2">
      <c r="P57" s="57">
        <f t="shared" ref="P57:P60" si="5">IF(V56="","",IF(MONTH(V56+1)&lt;&gt;MONTH(V56),"",V56+1))</f>
        <v>44514</v>
      </c>
      <c r="Q57" s="57">
        <f t="shared" ref="Q57:Q60" si="6">IF(P57="","",IF(MONTH(P57+1)&lt;&gt;MONTH(P57),"",P57+1))</f>
        <v>44515</v>
      </c>
      <c r="R57" s="57">
        <f t="shared" si="3"/>
        <v>44516</v>
      </c>
      <c r="S57" s="57">
        <f t="shared" si="3"/>
        <v>44517</v>
      </c>
      <c r="T57" s="57">
        <f t="shared" si="4"/>
        <v>44518</v>
      </c>
      <c r="U57" s="57">
        <f t="shared" si="4"/>
        <v>44519</v>
      </c>
      <c r="V57" s="57">
        <f t="shared" si="4"/>
        <v>44520</v>
      </c>
    </row>
    <row r="58" spans="16:22" s="18" customFormat="1" ht="9.75" customHeight="1" x14ac:dyDescent="0.2">
      <c r="P58" s="57">
        <f t="shared" si="5"/>
        <v>44521</v>
      </c>
      <c r="Q58" s="57">
        <f t="shared" si="6"/>
        <v>44522</v>
      </c>
      <c r="R58" s="57">
        <f t="shared" si="3"/>
        <v>44523</v>
      </c>
      <c r="S58" s="57">
        <f t="shared" si="3"/>
        <v>44524</v>
      </c>
      <c r="T58" s="57">
        <f t="shared" si="4"/>
        <v>44525</v>
      </c>
      <c r="U58" s="57">
        <f t="shared" si="4"/>
        <v>44526</v>
      </c>
      <c r="V58" s="57">
        <f t="shared" si="4"/>
        <v>44527</v>
      </c>
    </row>
    <row r="59" spans="16:22" s="18" customFormat="1" ht="9.75" customHeight="1" x14ac:dyDescent="0.2">
      <c r="P59" s="57">
        <f t="shared" si="5"/>
        <v>44528</v>
      </c>
      <c r="Q59" s="57">
        <f t="shared" si="6"/>
        <v>44529</v>
      </c>
      <c r="R59" s="57">
        <f t="shared" si="3"/>
        <v>44530</v>
      </c>
      <c r="S59" s="57" t="str">
        <f t="shared" si="3"/>
        <v/>
      </c>
      <c r="T59" s="57" t="str">
        <f t="shared" si="4"/>
        <v/>
      </c>
      <c r="U59" s="57" t="str">
        <f t="shared" si="4"/>
        <v/>
      </c>
      <c r="V59" s="57" t="str">
        <f t="shared" si="4"/>
        <v/>
      </c>
    </row>
    <row r="60" spans="16:22" s="18" customFormat="1" ht="9.75" customHeight="1" x14ac:dyDescent="0.2">
      <c r="P60" s="57" t="str">
        <f t="shared" si="5"/>
        <v/>
      </c>
      <c r="Q60" s="57" t="str">
        <f t="shared" si="6"/>
        <v/>
      </c>
      <c r="R60" s="57" t="str">
        <f t="shared" si="3"/>
        <v/>
      </c>
      <c r="S60" s="57" t="str">
        <f t="shared" si="3"/>
        <v/>
      </c>
      <c r="T60" s="57" t="str">
        <f t="shared" si="4"/>
        <v/>
      </c>
      <c r="U60" s="57" t="str">
        <f t="shared" si="4"/>
        <v/>
      </c>
      <c r="V60" s="57" t="str">
        <f t="shared" si="4"/>
        <v/>
      </c>
    </row>
  </sheetData>
  <mergeCells count="198">
    <mergeCell ref="E41:J41"/>
    <mergeCell ref="P43:V43"/>
    <mergeCell ref="P53:V53"/>
    <mergeCell ref="A39:B39"/>
    <mergeCell ref="C39:D39"/>
    <mergeCell ref="K39:N39"/>
    <mergeCell ref="A40:B40"/>
    <mergeCell ref="C40:D40"/>
    <mergeCell ref="K40:N40"/>
    <mergeCell ref="M34:N34"/>
    <mergeCell ref="A36:B36"/>
    <mergeCell ref="C36:D36"/>
    <mergeCell ref="A37:B37"/>
    <mergeCell ref="C37:D37"/>
    <mergeCell ref="A38:B38"/>
    <mergeCell ref="C38:D38"/>
    <mergeCell ref="A34:B34"/>
    <mergeCell ref="C34:D34"/>
    <mergeCell ref="E34:F34"/>
    <mergeCell ref="G34:H34"/>
    <mergeCell ref="I34:J34"/>
    <mergeCell ref="K34:L34"/>
    <mergeCell ref="M32:N32"/>
    <mergeCell ref="A33:B33"/>
    <mergeCell ref="C33:D33"/>
    <mergeCell ref="E33:F33"/>
    <mergeCell ref="G33:H33"/>
    <mergeCell ref="I33:J33"/>
    <mergeCell ref="K33:L33"/>
    <mergeCell ref="M33:N33"/>
    <mergeCell ref="A32:B32"/>
    <mergeCell ref="C32:D32"/>
    <mergeCell ref="E32:F32"/>
    <mergeCell ref="G32:H32"/>
    <mergeCell ref="I32:J32"/>
    <mergeCell ref="K32:L32"/>
    <mergeCell ref="M30:N30"/>
    <mergeCell ref="A31:B31"/>
    <mergeCell ref="C31:D31"/>
    <mergeCell ref="E31:F31"/>
    <mergeCell ref="G31:H31"/>
    <mergeCell ref="I31:J31"/>
    <mergeCell ref="K31:L31"/>
    <mergeCell ref="M31:N31"/>
    <mergeCell ref="A30:B30"/>
    <mergeCell ref="C30:D30"/>
    <mergeCell ref="E30:F30"/>
    <mergeCell ref="G30:H30"/>
    <mergeCell ref="I30:J30"/>
    <mergeCell ref="K30:L30"/>
    <mergeCell ref="M27:N27"/>
    <mergeCell ref="A28:B28"/>
    <mergeCell ref="C28:D28"/>
    <mergeCell ref="E28:F28"/>
    <mergeCell ref="G28:H28"/>
    <mergeCell ref="I28:J28"/>
    <mergeCell ref="K28:L28"/>
    <mergeCell ref="M28:N28"/>
    <mergeCell ref="A27:B27"/>
    <mergeCell ref="C27:D27"/>
    <mergeCell ref="E27:F27"/>
    <mergeCell ref="G27:H27"/>
    <mergeCell ref="I27:J27"/>
    <mergeCell ref="K27:L27"/>
    <mergeCell ref="M25:N25"/>
    <mergeCell ref="A26:B26"/>
    <mergeCell ref="C26:D26"/>
    <mergeCell ref="E26:F26"/>
    <mergeCell ref="G26:H26"/>
    <mergeCell ref="I26:J26"/>
    <mergeCell ref="K26:L26"/>
    <mergeCell ref="M26:N26"/>
    <mergeCell ref="A25:B25"/>
    <mergeCell ref="C25:D25"/>
    <mergeCell ref="E25:F25"/>
    <mergeCell ref="G25:H25"/>
    <mergeCell ref="I25:J25"/>
    <mergeCell ref="K25:L25"/>
    <mergeCell ref="M22:N22"/>
    <mergeCell ref="A24:B24"/>
    <mergeCell ref="C24:D24"/>
    <mergeCell ref="E24:F24"/>
    <mergeCell ref="G24:H24"/>
    <mergeCell ref="I24:J24"/>
    <mergeCell ref="K24:L24"/>
    <mergeCell ref="M24:N24"/>
    <mergeCell ref="A22:B22"/>
    <mergeCell ref="C22:D22"/>
    <mergeCell ref="E22:F22"/>
    <mergeCell ref="G22:H22"/>
    <mergeCell ref="I22:J22"/>
    <mergeCell ref="K22:L22"/>
    <mergeCell ref="M20:N20"/>
    <mergeCell ref="A21:B21"/>
    <mergeCell ref="C21:D21"/>
    <mergeCell ref="E21:F21"/>
    <mergeCell ref="G21:H21"/>
    <mergeCell ref="I21:J21"/>
    <mergeCell ref="K21:L21"/>
    <mergeCell ref="M21:N21"/>
    <mergeCell ref="A20:B20"/>
    <mergeCell ref="C20:D20"/>
    <mergeCell ref="E20:F20"/>
    <mergeCell ref="G20:H20"/>
    <mergeCell ref="I20:J20"/>
    <mergeCell ref="K20:L20"/>
    <mergeCell ref="M18:N18"/>
    <mergeCell ref="A19:B19"/>
    <mergeCell ref="C19:D19"/>
    <mergeCell ref="E19:F19"/>
    <mergeCell ref="G19:H19"/>
    <mergeCell ref="I19:J19"/>
    <mergeCell ref="K19:L19"/>
    <mergeCell ref="M19:N19"/>
    <mergeCell ref="A18:B18"/>
    <mergeCell ref="C18:D18"/>
    <mergeCell ref="E18:F18"/>
    <mergeCell ref="G18:H18"/>
    <mergeCell ref="I18:J18"/>
    <mergeCell ref="K18:L18"/>
    <mergeCell ref="M15:N15"/>
    <mergeCell ref="A16:B16"/>
    <mergeCell ref="C16:D16"/>
    <mergeCell ref="E16:F16"/>
    <mergeCell ref="G16:H16"/>
    <mergeCell ref="I16:J16"/>
    <mergeCell ref="K16:L16"/>
    <mergeCell ref="M16:N16"/>
    <mergeCell ref="A15:B15"/>
    <mergeCell ref="C15:D15"/>
    <mergeCell ref="E15:F15"/>
    <mergeCell ref="G15:H15"/>
    <mergeCell ref="I15:J15"/>
    <mergeCell ref="K15:L15"/>
    <mergeCell ref="M13:N13"/>
    <mergeCell ref="A14:B14"/>
    <mergeCell ref="C14:D14"/>
    <mergeCell ref="E14:F14"/>
    <mergeCell ref="G14:H14"/>
    <mergeCell ref="I14:J14"/>
    <mergeCell ref="K14:L14"/>
    <mergeCell ref="M14:N14"/>
    <mergeCell ref="A13:B13"/>
    <mergeCell ref="C13:D13"/>
    <mergeCell ref="E13:F13"/>
    <mergeCell ref="G13:H13"/>
    <mergeCell ref="I13:J13"/>
    <mergeCell ref="K13:L13"/>
    <mergeCell ref="M10:N10"/>
    <mergeCell ref="A12:B12"/>
    <mergeCell ref="C12:D12"/>
    <mergeCell ref="E12:F12"/>
    <mergeCell ref="G12:H12"/>
    <mergeCell ref="I12:J12"/>
    <mergeCell ref="K12:L12"/>
    <mergeCell ref="M12:N12"/>
    <mergeCell ref="A10:B10"/>
    <mergeCell ref="C10:D10"/>
    <mergeCell ref="E10:F10"/>
    <mergeCell ref="G10:H10"/>
    <mergeCell ref="I10:J10"/>
    <mergeCell ref="K10:L10"/>
    <mergeCell ref="M8:N8"/>
    <mergeCell ref="A9:B9"/>
    <mergeCell ref="C9:D9"/>
    <mergeCell ref="E9:F9"/>
    <mergeCell ref="G9:H9"/>
    <mergeCell ref="I9:J9"/>
    <mergeCell ref="K9:L9"/>
    <mergeCell ref="M9:N9"/>
    <mergeCell ref="A8:B8"/>
    <mergeCell ref="C8:D8"/>
    <mergeCell ref="E8:F8"/>
    <mergeCell ref="G8:H8"/>
    <mergeCell ref="I8:J8"/>
    <mergeCell ref="K8:L8"/>
    <mergeCell ref="A7:B7"/>
    <mergeCell ref="C7:D7"/>
    <mergeCell ref="E7:F7"/>
    <mergeCell ref="G7:H7"/>
    <mergeCell ref="I7:J7"/>
    <mergeCell ref="K7:L7"/>
    <mergeCell ref="M7:N7"/>
    <mergeCell ref="A6:B6"/>
    <mergeCell ref="C6:D6"/>
    <mergeCell ref="E6:F6"/>
    <mergeCell ref="G6:H6"/>
    <mergeCell ref="I6:J6"/>
    <mergeCell ref="K6:L6"/>
    <mergeCell ref="A2:N2"/>
    <mergeCell ref="A4:B4"/>
    <mergeCell ref="C4:D4"/>
    <mergeCell ref="E4:F4"/>
    <mergeCell ref="G4:H4"/>
    <mergeCell ref="I4:J4"/>
    <mergeCell ref="K4:L4"/>
    <mergeCell ref="M4:N4"/>
    <mergeCell ref="M6:N6"/>
  </mergeCells>
  <printOptions horizontalCentered="1"/>
  <pageMargins left="0.35" right="0.35" top="0.25" bottom="0.25" header="0.25" footer="0.25"/>
  <pageSetup scale="99" orientation="landscape" horizontalDpi="1200" verticalDpi="1200" r:id="rId1"/>
  <headerFooter alignWithMargins="0"/>
  <ignoredErrors>
    <ignoredError sqref="C5:N38 C39:D40" formula="1"/>
  </ignoredError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60"/>
  <sheetViews>
    <sheetView showGridLines="0" topLeftCell="A11" zoomScaleNormal="100" workbookViewId="0">
      <selection activeCell="H44" sqref="E39:N44"/>
    </sheetView>
  </sheetViews>
  <sheetFormatPr defaultRowHeight="12.75" x14ac:dyDescent="0.2"/>
  <cols>
    <col min="1" max="1" width="4.28515625" customWidth="1"/>
    <col min="2" max="2" width="14" customWidth="1"/>
    <col min="3" max="3" width="4.28515625" customWidth="1"/>
    <col min="4" max="4" width="14" customWidth="1"/>
    <col min="5" max="5" width="4.28515625" customWidth="1"/>
    <col min="6" max="6" width="14" customWidth="1"/>
    <col min="7" max="7" width="4.28515625" customWidth="1"/>
    <col min="8" max="8" width="14" customWidth="1"/>
    <col min="9" max="9" width="4.28515625" customWidth="1"/>
    <col min="10" max="10" width="14" customWidth="1"/>
    <col min="11" max="11" width="4.28515625" customWidth="1"/>
    <col min="12" max="12" width="14" customWidth="1"/>
    <col min="13" max="13" width="4.28515625" customWidth="1"/>
    <col min="14" max="14" width="14" customWidth="1"/>
    <col min="16" max="22" width="3.28515625" customWidth="1"/>
  </cols>
  <sheetData>
    <row r="1" spans="1:24" ht="18.75" x14ac:dyDescent="0.3">
      <c r="A1" s="56" t="str">
        <f>'1'!$A$5</f>
        <v>[Name of School] Academic Calendar</v>
      </c>
      <c r="B1" s="55"/>
      <c r="C1" s="55"/>
      <c r="D1" s="55"/>
      <c r="E1" s="55"/>
      <c r="F1" s="55"/>
      <c r="G1" s="55"/>
      <c r="H1" s="55"/>
      <c r="I1" s="55"/>
      <c r="J1" s="55"/>
      <c r="K1" s="55"/>
      <c r="L1" s="55"/>
      <c r="M1" s="55"/>
      <c r="N1" s="55"/>
    </row>
    <row r="2" spans="1:24" s="2" customFormat="1" ht="54" customHeight="1" x14ac:dyDescent="0.85">
      <c r="A2" s="62" t="str">
        <f>UPPER(TEXT(B3,"mmmm yyyy"))</f>
        <v>NOVEMBER 2021</v>
      </c>
      <c r="B2" s="62"/>
      <c r="C2" s="62"/>
      <c r="D2" s="62"/>
      <c r="E2" s="62"/>
      <c r="F2" s="62"/>
      <c r="G2" s="62"/>
      <c r="H2" s="62"/>
      <c r="I2" s="62"/>
      <c r="J2" s="62"/>
      <c r="K2" s="62"/>
      <c r="L2" s="62"/>
      <c r="M2" s="62"/>
      <c r="N2" s="62"/>
    </row>
    <row r="3" spans="1:24" hidden="1" x14ac:dyDescent="0.2">
      <c r="A3" s="18" t="s">
        <v>2</v>
      </c>
      <c r="B3" s="17">
        <f>DATE('1'!D3,'1'!H3+4,1)</f>
        <v>44501</v>
      </c>
      <c r="O3" s="2"/>
      <c r="P3" s="2"/>
      <c r="Q3" s="2"/>
      <c r="R3" s="2"/>
      <c r="S3" s="2"/>
      <c r="T3" s="2"/>
      <c r="U3" s="2"/>
      <c r="V3" s="2"/>
      <c r="W3" s="2"/>
      <c r="X3" s="2"/>
    </row>
    <row r="4" spans="1:24" s="2" customFormat="1" ht="15.75" x14ac:dyDescent="0.2">
      <c r="A4" s="63">
        <f>A11</f>
        <v>44507</v>
      </c>
      <c r="B4" s="64"/>
      <c r="C4" s="64">
        <f>C11</f>
        <v>44508</v>
      </c>
      <c r="D4" s="64"/>
      <c r="E4" s="64">
        <f>E11</f>
        <v>44509</v>
      </c>
      <c r="F4" s="64"/>
      <c r="G4" s="64">
        <f>G11</f>
        <v>44510</v>
      </c>
      <c r="H4" s="64"/>
      <c r="I4" s="64">
        <f>I11</f>
        <v>44511</v>
      </c>
      <c r="J4" s="64"/>
      <c r="K4" s="64">
        <f>K11</f>
        <v>44512</v>
      </c>
      <c r="L4" s="64"/>
      <c r="M4" s="64">
        <f>M11</f>
        <v>44513</v>
      </c>
      <c r="N4" s="65"/>
    </row>
    <row r="5" spans="1:24" s="2" customFormat="1" ht="18.75" x14ac:dyDescent="0.2">
      <c r="A5" s="52" t="str">
        <f>IF(WEEKDAY($B$3,1)=startday,$B$3,"")</f>
        <v/>
      </c>
      <c r="B5" s="53" t="str">
        <f>IF(A5="","",IFERROR(INDEX(Events!$A:$A,MATCH(A5,Events!$G:$G,0)),""))</f>
        <v/>
      </c>
      <c r="C5" s="28">
        <f>IF(A5="",IF(WEEKDAY(B3,1)=MOD(startday,7)+1,$B$3,""),A5+1)</f>
        <v>44501</v>
      </c>
      <c r="D5" s="54" t="str">
        <f>IF(C5="","",IFERROR(INDEX(Events!$A:$A,MATCH(C5,Events!$G:$G,0)),""))</f>
        <v/>
      </c>
      <c r="E5" s="28">
        <f>IF(C5="",IF(WEEKDAY($B$3,1)=MOD(startday+1,7)+1,$B$3,""),C5+1)</f>
        <v>44502</v>
      </c>
      <c r="F5" s="54" t="str">
        <f>IF(E5="","",IFERROR(INDEX(Events!$A:$A,MATCH(E5,Events!$G:$G,0)),""))</f>
        <v/>
      </c>
      <c r="G5" s="28">
        <f>IF(E5="",IF(WEEKDAY($B$3,1)=MOD(startday+2,7)+1,$B$3,""),E5+1)</f>
        <v>44503</v>
      </c>
      <c r="H5" s="54" t="str">
        <f>IF(G5="","",IFERROR(INDEX(Events!$A:$A,MATCH(G5,Events!$G:$G,0)),""))</f>
        <v/>
      </c>
      <c r="I5" s="28">
        <f>IF(G5="",IF(WEEKDAY($B$3,1)=MOD(startday+3,7)+1,$B$3,""),G5+1)</f>
        <v>44504</v>
      </c>
      <c r="J5" s="54" t="str">
        <f>IF(I5="","",IFERROR(INDEX(Events!$A:$A,MATCH(I5,Events!$G:$G,0)),""))</f>
        <v/>
      </c>
      <c r="K5" s="28">
        <f>IF(I5="",IF(WEEKDAY($B$3,1)=MOD(startday+4,7)+1,$B$3,""),I5+1)</f>
        <v>44505</v>
      </c>
      <c r="L5" s="54" t="str">
        <f>IF(K5="","",IFERROR(INDEX(Events!$A:$A,MATCH(K5,Events!$G:$G,0)),""))</f>
        <v/>
      </c>
      <c r="M5" s="52">
        <f>IF(K5="",IF(WEEKDAY($B$3,1)=MOD(startday+5,7)+1,$B$3,""),K5+1)</f>
        <v>44506</v>
      </c>
      <c r="N5" s="53" t="str">
        <f>IF(M5="","",IFERROR(INDEX(Events!$A:$A,MATCH(M5,Events!$G:$G,0)),""))</f>
        <v/>
      </c>
    </row>
    <row r="6" spans="1:24" s="2" customFormat="1" x14ac:dyDescent="0.2">
      <c r="A6" s="66" t="str">
        <f>IF(A5="","",IFERROR(INDEX(Events!$A:$A,MATCH(A5,Events!$H:$H,0)),""))</f>
        <v/>
      </c>
      <c r="B6" s="67"/>
      <c r="C6" s="68" t="str">
        <f>IF(C5="","",IFERROR(INDEX(Events!$A:$A,MATCH(C5,Events!$H:$H,0)),""))</f>
        <v/>
      </c>
      <c r="D6" s="69"/>
      <c r="E6" s="68" t="str">
        <f>IF(E5="","",IFERROR(INDEX(Events!$A:$A,MATCH(E5,Events!$H:$H,0)),""))</f>
        <v/>
      </c>
      <c r="F6" s="69"/>
      <c r="G6" s="68" t="str">
        <f>IF(G5="","",IFERROR(INDEX(Events!$A:$A,MATCH(G5,Events!$H:$H,0)),""))</f>
        <v/>
      </c>
      <c r="H6" s="69"/>
      <c r="I6" s="68" t="str">
        <f>IF(I5="","",IFERROR(INDEX(Events!$A:$A,MATCH(I5,Events!$H:$H,0)),""))</f>
        <v/>
      </c>
      <c r="J6" s="69"/>
      <c r="K6" s="68" t="str">
        <f>IF(K5="","",IFERROR(INDEX(Events!$A:$A,MATCH(K5,Events!$H:$H,0)),""))</f>
        <v/>
      </c>
      <c r="L6" s="69"/>
      <c r="M6" s="66" t="str">
        <f>IF(M5="","",IFERROR(INDEX(Events!$A:$A,MATCH(M5,Events!$H:$H,0)),""))</f>
        <v/>
      </c>
      <c r="N6" s="67"/>
    </row>
    <row r="7" spans="1:24" s="2" customFormat="1" x14ac:dyDescent="0.2">
      <c r="A7" s="66" t="str">
        <f>IF(A5="","",IFERROR(INDEX(Events!$A:$A,MATCH(A5,Events!$I:$I,0)),""))</f>
        <v/>
      </c>
      <c r="B7" s="67"/>
      <c r="C7" s="68" t="str">
        <f>IF(C5="","",IFERROR(INDEX(Events!$A:$A,MATCH(C5,Events!$I:$I,0)),""))</f>
        <v/>
      </c>
      <c r="D7" s="69"/>
      <c r="E7" s="68" t="str">
        <f>IF(E5="","",IFERROR(INDEX(Events!$A:$A,MATCH(E5,Events!$I:$I,0)),""))</f>
        <v/>
      </c>
      <c r="F7" s="69"/>
      <c r="G7" s="68" t="str">
        <f>IF(G5="","",IFERROR(INDEX(Events!$A:$A,MATCH(G5,Events!$I:$I,0)),""))</f>
        <v/>
      </c>
      <c r="H7" s="69"/>
      <c r="I7" s="68" t="str">
        <f>IF(I5="","",IFERROR(INDEX(Events!$A:$A,MATCH(I5,Events!$I:$I,0)),""))</f>
        <v/>
      </c>
      <c r="J7" s="69"/>
      <c r="K7" s="68" t="str">
        <f>IF(K5="","",IFERROR(INDEX(Events!$A:$A,MATCH(K5,Events!$I:$I,0)),""))</f>
        <v/>
      </c>
      <c r="L7" s="69"/>
      <c r="M7" s="66" t="str">
        <f>IF(M5="","",IFERROR(INDEX(Events!$A:$A,MATCH(M5,Events!$I:$I,0)),""))</f>
        <v/>
      </c>
      <c r="N7" s="67"/>
    </row>
    <row r="8" spans="1:24" s="2" customFormat="1" x14ac:dyDescent="0.2">
      <c r="A8" s="66" t="s">
        <v>0</v>
      </c>
      <c r="B8" s="67"/>
      <c r="C8" s="68" t="s">
        <v>0</v>
      </c>
      <c r="D8" s="69"/>
      <c r="E8" s="68" t="s">
        <v>0</v>
      </c>
      <c r="F8" s="69"/>
      <c r="G8" s="68" t="s">
        <v>0</v>
      </c>
      <c r="H8" s="69"/>
      <c r="I8" s="68" t="s">
        <v>0</v>
      </c>
      <c r="J8" s="69"/>
      <c r="K8" s="68" t="s">
        <v>0</v>
      </c>
      <c r="L8" s="69"/>
      <c r="M8" s="66" t="s">
        <v>0</v>
      </c>
      <c r="N8" s="67"/>
    </row>
    <row r="9" spans="1:24" s="2" customFormat="1" x14ac:dyDescent="0.2">
      <c r="A9" s="66" t="s">
        <v>0</v>
      </c>
      <c r="B9" s="67"/>
      <c r="C9" s="68" t="s">
        <v>0</v>
      </c>
      <c r="D9" s="69"/>
      <c r="E9" s="68" t="s">
        <v>0</v>
      </c>
      <c r="F9" s="69"/>
      <c r="G9" s="68" t="s">
        <v>0</v>
      </c>
      <c r="H9" s="69"/>
      <c r="I9" s="68" t="s">
        <v>0</v>
      </c>
      <c r="J9" s="69"/>
      <c r="K9" s="68" t="s">
        <v>0</v>
      </c>
      <c r="L9" s="69"/>
      <c r="M9" s="66" t="s">
        <v>0</v>
      </c>
      <c r="N9" s="67"/>
    </row>
    <row r="10" spans="1:24" s="3" customFormat="1" x14ac:dyDescent="0.2">
      <c r="A10" s="70" t="s">
        <v>0</v>
      </c>
      <c r="B10" s="71"/>
      <c r="C10" s="72" t="s">
        <v>0</v>
      </c>
      <c r="D10" s="73"/>
      <c r="E10" s="72" t="s">
        <v>0</v>
      </c>
      <c r="F10" s="73"/>
      <c r="G10" s="72" t="s">
        <v>0</v>
      </c>
      <c r="H10" s="73"/>
      <c r="I10" s="72" t="s">
        <v>0</v>
      </c>
      <c r="J10" s="73"/>
      <c r="K10" s="72" t="s">
        <v>0</v>
      </c>
      <c r="L10" s="73"/>
      <c r="M10" s="70" t="s">
        <v>0</v>
      </c>
      <c r="N10" s="71"/>
      <c r="O10" s="2"/>
      <c r="P10" s="2"/>
      <c r="Q10" s="2"/>
      <c r="R10" s="2"/>
      <c r="S10" s="2"/>
      <c r="T10" s="2"/>
      <c r="U10" s="2"/>
      <c r="V10" s="2"/>
      <c r="W10" s="2"/>
      <c r="X10" s="2"/>
    </row>
    <row r="11" spans="1:24" s="2" customFormat="1" ht="18.75" x14ac:dyDescent="0.2">
      <c r="A11" s="52">
        <f>IF(M5="","",IF(MONTH(M5+1)&lt;&gt;MONTH(M5),"",M5+1))</f>
        <v>44507</v>
      </c>
      <c r="B11" s="53" t="str">
        <f>IF(A11="","",IFERROR(INDEX(Events!$A:$A,MATCH(A11,Events!$G:$G,0)),""))</f>
        <v>Daylight Saving</v>
      </c>
      <c r="C11" s="28">
        <f>IF(A11="","",IF(MONTH(A11+1)&lt;&gt;MONTH(A11),"",A11+1))</f>
        <v>44508</v>
      </c>
      <c r="D11" s="54" t="str">
        <f>IF(C11="","",IFERROR(INDEX(Events!$A:$A,MATCH(C11,Events!$G:$G,0)),""))</f>
        <v/>
      </c>
      <c r="E11" s="28">
        <f>IF(C11="","",IF(MONTH(C11+1)&lt;&gt;MONTH(C11),"",C11+1))</f>
        <v>44509</v>
      </c>
      <c r="F11" s="54" t="str">
        <f>IF(E11="","",IFERROR(INDEX(Events!$A:$A,MATCH(E11,Events!$G:$G,0)),""))</f>
        <v/>
      </c>
      <c r="G11" s="28">
        <f>IF(E11="","",IF(MONTH(E11+1)&lt;&gt;MONTH(E11),"",E11+1))</f>
        <v>44510</v>
      </c>
      <c r="H11" s="54" t="str">
        <f>IF(G11="","",IFERROR(INDEX(Events!$A:$A,MATCH(G11,Events!$G:$G,0)),""))</f>
        <v/>
      </c>
      <c r="I11" s="28">
        <f>IF(G11="","",IF(MONTH(G11+1)&lt;&gt;MONTH(G11),"",G11+1))</f>
        <v>44511</v>
      </c>
      <c r="J11" s="54" t="str">
        <f>IF(I11="","",IFERROR(INDEX(Events!$A:$A,MATCH(I11,Events!$G:$G,0)),""))</f>
        <v>Veterans Day</v>
      </c>
      <c r="K11" s="28">
        <f>IF(I11="","",IF(MONTH(I11+1)&lt;&gt;MONTH(I11),"",I11+1))</f>
        <v>44512</v>
      </c>
      <c r="L11" s="54" t="str">
        <f>IF(K11="","",IFERROR(INDEX(Events!$A:$A,MATCH(K11,Events!$G:$G,0)),""))</f>
        <v/>
      </c>
      <c r="M11" s="52">
        <f>IF(K11="","",IF(MONTH(K11+1)&lt;&gt;MONTH(K11),"",K11+1))</f>
        <v>44513</v>
      </c>
      <c r="N11" s="53" t="str">
        <f>IF(M11="","",IFERROR(INDEX(Events!$A:$A,MATCH(M11,Events!$G:$G,0)),""))</f>
        <v/>
      </c>
    </row>
    <row r="12" spans="1:24" s="2" customFormat="1" x14ac:dyDescent="0.2">
      <c r="A12" s="66" t="str">
        <f>IF(A11="","",IFERROR(INDEX(Events!$A:$A,MATCH(A11,Events!$H:$H,0)),""))</f>
        <v/>
      </c>
      <c r="B12" s="67"/>
      <c r="C12" s="68" t="str">
        <f>IF(C11="","",IFERROR(INDEX(Events!$A:$A,MATCH(C11,Events!$H:$H,0)),""))</f>
        <v/>
      </c>
      <c r="D12" s="69"/>
      <c r="E12" s="68" t="str">
        <f>IF(E11="","",IFERROR(INDEX(Events!$A:$A,MATCH(E11,Events!$H:$H,0)),""))</f>
        <v/>
      </c>
      <c r="F12" s="69"/>
      <c r="G12" s="68" t="str">
        <f>IF(G11="","",IFERROR(INDEX(Events!$A:$A,MATCH(G11,Events!$H:$H,0)),""))</f>
        <v/>
      </c>
      <c r="H12" s="69"/>
      <c r="I12" s="68" t="str">
        <f>IF(I11="","",IFERROR(INDEX(Events!$A:$A,MATCH(I11,Events!$H:$H,0)),""))</f>
        <v/>
      </c>
      <c r="J12" s="69"/>
      <c r="K12" s="68" t="str">
        <f>IF(K11="","",IFERROR(INDEX(Events!$A:$A,MATCH(K11,Events!$H:$H,0)),""))</f>
        <v/>
      </c>
      <c r="L12" s="69"/>
      <c r="M12" s="66" t="str">
        <f>IF(M11="","",IFERROR(INDEX(Events!$A:$A,MATCH(M11,Events!$H:$H,0)),""))</f>
        <v/>
      </c>
      <c r="N12" s="67"/>
    </row>
    <row r="13" spans="1:24" s="2" customFormat="1" x14ac:dyDescent="0.2">
      <c r="A13" s="66" t="str">
        <f>IF(A11="","",IFERROR(INDEX(Events!$A:$A,MATCH(A11,Events!$I:$I,0)),""))</f>
        <v/>
      </c>
      <c r="B13" s="67"/>
      <c r="C13" s="68" t="str">
        <f>IF(C11="","",IFERROR(INDEX(Events!$A:$A,MATCH(C11,Events!$I:$I,0)),""))</f>
        <v/>
      </c>
      <c r="D13" s="69"/>
      <c r="E13" s="68" t="str">
        <f>IF(E11="","",IFERROR(INDEX(Events!$A:$A,MATCH(E11,Events!$I:$I,0)),""))</f>
        <v/>
      </c>
      <c r="F13" s="69"/>
      <c r="G13" s="68" t="str">
        <f>IF(G11="","",IFERROR(INDEX(Events!$A:$A,MATCH(G11,Events!$I:$I,0)),""))</f>
        <v/>
      </c>
      <c r="H13" s="69"/>
      <c r="I13" s="68" t="str">
        <f>IF(I11="","",IFERROR(INDEX(Events!$A:$A,MATCH(I11,Events!$I:$I,0)),""))</f>
        <v/>
      </c>
      <c r="J13" s="69"/>
      <c r="K13" s="68" t="str">
        <f>IF(K11="","",IFERROR(INDEX(Events!$A:$A,MATCH(K11,Events!$I:$I,0)),""))</f>
        <v/>
      </c>
      <c r="L13" s="69"/>
      <c r="M13" s="66" t="str">
        <f>IF(M11="","",IFERROR(INDEX(Events!$A:$A,MATCH(M11,Events!$I:$I,0)),""))</f>
        <v/>
      </c>
      <c r="N13" s="67"/>
    </row>
    <row r="14" spans="1:24" s="2" customFormat="1" x14ac:dyDescent="0.2">
      <c r="A14" s="66"/>
      <c r="B14" s="67"/>
      <c r="C14" s="68"/>
      <c r="D14" s="69"/>
      <c r="E14" s="68"/>
      <c r="F14" s="69"/>
      <c r="G14" s="68"/>
      <c r="H14" s="69"/>
      <c r="I14" s="68"/>
      <c r="J14" s="69"/>
      <c r="K14" s="68"/>
      <c r="L14" s="69"/>
      <c r="M14" s="66"/>
      <c r="N14" s="67"/>
    </row>
    <row r="15" spans="1:24" s="2" customFormat="1" x14ac:dyDescent="0.2">
      <c r="A15" s="66"/>
      <c r="B15" s="67"/>
      <c r="C15" s="68"/>
      <c r="D15" s="69"/>
      <c r="E15" s="68"/>
      <c r="F15" s="69"/>
      <c r="G15" s="68"/>
      <c r="H15" s="69"/>
      <c r="I15" s="68"/>
      <c r="J15" s="69"/>
      <c r="K15" s="68"/>
      <c r="L15" s="69"/>
      <c r="M15" s="66"/>
      <c r="N15" s="67"/>
    </row>
    <row r="16" spans="1:24" s="3" customFormat="1" x14ac:dyDescent="0.2">
      <c r="A16" s="70"/>
      <c r="B16" s="71"/>
      <c r="C16" s="72"/>
      <c r="D16" s="73"/>
      <c r="E16" s="72"/>
      <c r="F16" s="73"/>
      <c r="G16" s="72"/>
      <c r="H16" s="73"/>
      <c r="I16" s="72"/>
      <c r="J16" s="73"/>
      <c r="K16" s="72"/>
      <c r="L16" s="73"/>
      <c r="M16" s="70"/>
      <c r="N16" s="71"/>
      <c r="O16" s="2"/>
    </row>
    <row r="17" spans="1:15" s="2" customFormat="1" ht="18.75" x14ac:dyDescent="0.2">
      <c r="A17" s="52">
        <f>IF(M11="","",IF(MONTH(M11+1)&lt;&gt;MONTH(M11),"",M11+1))</f>
        <v>44514</v>
      </c>
      <c r="B17" s="53" t="str">
        <f>IF(A17="","",IFERROR(INDEX(Events!$A:$A,MATCH(A17,Events!$G:$G,0)),""))</f>
        <v/>
      </c>
      <c r="C17" s="28">
        <f>IF(A17="","",IF(MONTH(A17+1)&lt;&gt;MONTH(A17),"",A17+1))</f>
        <v>44515</v>
      </c>
      <c r="D17" s="54" t="str">
        <f>IF(C17="","",IFERROR(INDEX(Events!$A:$A,MATCH(C17,Events!$G:$G,0)),""))</f>
        <v/>
      </c>
      <c r="E17" s="28">
        <f>IF(C17="","",IF(MONTH(C17+1)&lt;&gt;MONTH(C17),"",C17+1))</f>
        <v>44516</v>
      </c>
      <c r="F17" s="54" t="str">
        <f>IF(E17="","",IFERROR(INDEX(Events!$A:$A,MATCH(E17,Events!$G:$G,0)),""))</f>
        <v/>
      </c>
      <c r="G17" s="28">
        <f>IF(E17="","",IF(MONTH(E17+1)&lt;&gt;MONTH(E17),"",E17+1))</f>
        <v>44517</v>
      </c>
      <c r="H17" s="54" t="str">
        <f>IF(G17="","",IFERROR(INDEX(Events!$A:$A,MATCH(G17,Events!$G:$G,0)),""))</f>
        <v/>
      </c>
      <c r="I17" s="28">
        <f>IF(G17="","",IF(MONTH(G17+1)&lt;&gt;MONTH(G17),"",G17+1))</f>
        <v>44518</v>
      </c>
      <c r="J17" s="54" t="str">
        <f>IF(I17="","",IFERROR(INDEX(Events!$A:$A,MATCH(I17,Events!$G:$G,0)),""))</f>
        <v/>
      </c>
      <c r="K17" s="28">
        <f>IF(I17="","",IF(MONTH(I17+1)&lt;&gt;MONTH(I17),"",I17+1))</f>
        <v>44519</v>
      </c>
      <c r="L17" s="54" t="str">
        <f>IF(K17="","",IFERROR(INDEX(Events!$A:$A,MATCH(K17,Events!$G:$G,0)),""))</f>
        <v/>
      </c>
      <c r="M17" s="52">
        <f>IF(K17="","",IF(MONTH(K17+1)&lt;&gt;MONTH(K17),"",K17+1))</f>
        <v>44520</v>
      </c>
      <c r="N17" s="53" t="str">
        <f>IF(M17="","",IFERROR(INDEX(Events!$A:$A,MATCH(M17,Events!$G:$G,0)),""))</f>
        <v/>
      </c>
    </row>
    <row r="18" spans="1:15" s="2" customFormat="1" x14ac:dyDescent="0.2">
      <c r="A18" s="66" t="str">
        <f>IF(A17="","",IFERROR(INDEX(Events!$A:$A,MATCH(A17,Events!$H:$H,0)),""))</f>
        <v/>
      </c>
      <c r="B18" s="67"/>
      <c r="C18" s="68" t="str">
        <f>IF(C17="","",IFERROR(INDEX(Events!$A:$A,MATCH(C17,Events!$H:$H,0)),""))</f>
        <v/>
      </c>
      <c r="D18" s="69"/>
      <c r="E18" s="68" t="str">
        <f>IF(E17="","",IFERROR(INDEX(Events!$A:$A,MATCH(E17,Events!$H:$H,0)),""))</f>
        <v/>
      </c>
      <c r="F18" s="69"/>
      <c r="G18" s="68" t="str">
        <f>IF(G17="","",IFERROR(INDEX(Events!$A:$A,MATCH(G17,Events!$H:$H,0)),""))</f>
        <v/>
      </c>
      <c r="H18" s="69"/>
      <c r="I18" s="68" t="str">
        <f>IF(I17="","",IFERROR(INDEX(Events!$A:$A,MATCH(I17,Events!$H:$H,0)),""))</f>
        <v/>
      </c>
      <c r="J18" s="69"/>
      <c r="K18" s="68" t="str">
        <f>IF(K17="","",IFERROR(INDEX(Events!$A:$A,MATCH(K17,Events!$H:$H,0)),""))</f>
        <v/>
      </c>
      <c r="L18" s="69"/>
      <c r="M18" s="66" t="str">
        <f>IF(M17="","",IFERROR(INDEX(Events!$A:$A,MATCH(M17,Events!$H:$H,0)),""))</f>
        <v/>
      </c>
      <c r="N18" s="67"/>
    </row>
    <row r="19" spans="1:15" s="2" customFormat="1" x14ac:dyDescent="0.2">
      <c r="A19" s="66" t="str">
        <f>IF(A17="","",IFERROR(INDEX(Events!$A:$A,MATCH(A17,Events!$I:$I,0)),""))</f>
        <v/>
      </c>
      <c r="B19" s="67"/>
      <c r="C19" s="68" t="str">
        <f>IF(C17="","",IFERROR(INDEX(Events!$A:$A,MATCH(C17,Events!$I:$I,0)),""))</f>
        <v/>
      </c>
      <c r="D19" s="69"/>
      <c r="E19" s="68" t="str">
        <f>IF(E17="","",IFERROR(INDEX(Events!$A:$A,MATCH(E17,Events!$I:$I,0)),""))</f>
        <v/>
      </c>
      <c r="F19" s="69"/>
      <c r="G19" s="68" t="str">
        <f>IF(G17="","",IFERROR(INDEX(Events!$A:$A,MATCH(G17,Events!$I:$I,0)),""))</f>
        <v/>
      </c>
      <c r="H19" s="69"/>
      <c r="I19" s="68" t="str">
        <f>IF(I17="","",IFERROR(INDEX(Events!$A:$A,MATCH(I17,Events!$I:$I,0)),""))</f>
        <v/>
      </c>
      <c r="J19" s="69"/>
      <c r="K19" s="68" t="str">
        <f>IF(K17="","",IFERROR(INDEX(Events!$A:$A,MATCH(K17,Events!$I:$I,0)),""))</f>
        <v/>
      </c>
      <c r="L19" s="69"/>
      <c r="M19" s="66" t="str">
        <f>IF(M17="","",IFERROR(INDEX(Events!$A:$A,MATCH(M17,Events!$I:$I,0)),""))</f>
        <v/>
      </c>
      <c r="N19" s="67"/>
    </row>
    <row r="20" spans="1:15" s="2" customFormat="1" x14ac:dyDescent="0.2">
      <c r="A20" s="66"/>
      <c r="B20" s="67"/>
      <c r="C20" s="68"/>
      <c r="D20" s="69"/>
      <c r="E20" s="68"/>
      <c r="F20" s="69"/>
      <c r="G20" s="68"/>
      <c r="H20" s="69"/>
      <c r="I20" s="68"/>
      <c r="J20" s="69"/>
      <c r="K20" s="68"/>
      <c r="L20" s="69"/>
      <c r="M20" s="66"/>
      <c r="N20" s="67"/>
    </row>
    <row r="21" spans="1:15" s="2" customFormat="1" x14ac:dyDescent="0.2">
      <c r="A21" s="66"/>
      <c r="B21" s="67"/>
      <c r="C21" s="68"/>
      <c r="D21" s="69"/>
      <c r="E21" s="68"/>
      <c r="F21" s="69"/>
      <c r="G21" s="68"/>
      <c r="H21" s="69"/>
      <c r="I21" s="68"/>
      <c r="J21" s="69"/>
      <c r="K21" s="68"/>
      <c r="L21" s="69"/>
      <c r="M21" s="66"/>
      <c r="N21" s="67"/>
    </row>
    <row r="22" spans="1:15" s="3" customFormat="1" x14ac:dyDescent="0.2">
      <c r="A22" s="70"/>
      <c r="B22" s="71"/>
      <c r="C22" s="72"/>
      <c r="D22" s="73"/>
      <c r="E22" s="72"/>
      <c r="F22" s="73"/>
      <c r="G22" s="72"/>
      <c r="H22" s="73"/>
      <c r="I22" s="72"/>
      <c r="J22" s="73"/>
      <c r="K22" s="72"/>
      <c r="L22" s="73"/>
      <c r="M22" s="70"/>
      <c r="N22" s="71"/>
      <c r="O22" s="2"/>
    </row>
    <row r="23" spans="1:15" s="2" customFormat="1" ht="18.75" x14ac:dyDescent="0.2">
      <c r="A23" s="52">
        <f>IF(M17="","",IF(MONTH(M17+1)&lt;&gt;MONTH(M17),"",M17+1))</f>
        <v>44521</v>
      </c>
      <c r="B23" s="53" t="str">
        <f>IF(A23="","",IFERROR(INDEX(Events!$A:$A,MATCH(A23,Events!$G:$G,0)),""))</f>
        <v/>
      </c>
      <c r="C23" s="28">
        <f>IF(A23="","",IF(MONTH(A23+1)&lt;&gt;MONTH(A23),"",A23+1))</f>
        <v>44522</v>
      </c>
      <c r="D23" s="54" t="str">
        <f>IF(C23="","",IFERROR(INDEX(Events!$A:$A,MATCH(C23,Events!$G:$G,0)),""))</f>
        <v/>
      </c>
      <c r="E23" s="28">
        <f>IF(C23="","",IF(MONTH(C23+1)&lt;&gt;MONTH(C23),"",C23+1))</f>
        <v>44523</v>
      </c>
      <c r="F23" s="54" t="str">
        <f>IF(E23="","",IFERROR(INDEX(Events!$A:$A,MATCH(E23,Events!$G:$G,0)),""))</f>
        <v/>
      </c>
      <c r="G23" s="28">
        <f>IF(E23="","",IF(MONTH(E23+1)&lt;&gt;MONTH(E23),"",E23+1))</f>
        <v>44524</v>
      </c>
      <c r="H23" s="54" t="str">
        <f>IF(G23="","",IFERROR(INDEX(Events!$A:$A,MATCH(G23,Events!$G:$G,0)),""))</f>
        <v/>
      </c>
      <c r="I23" s="28">
        <f>IF(G23="","",IF(MONTH(G23+1)&lt;&gt;MONTH(G23),"",G23+1))</f>
        <v>44525</v>
      </c>
      <c r="J23" s="54" t="str">
        <f>IF(I23="","",IFERROR(INDEX(Events!$A:$A,MATCH(I23,Events!$G:$G,0)),""))</f>
        <v>Thanksgiving</v>
      </c>
      <c r="K23" s="28">
        <f>IF(I23="","",IF(MONTH(I23+1)&lt;&gt;MONTH(I23),"",I23+1))</f>
        <v>44526</v>
      </c>
      <c r="L23" s="54" t="str">
        <f>IF(K23="","",IFERROR(INDEX(Events!$A:$A,MATCH(K23,Events!$G:$G,0)),""))</f>
        <v/>
      </c>
      <c r="M23" s="52">
        <f>IF(K23="","",IF(MONTH(K23+1)&lt;&gt;MONTH(K23),"",K23+1))</f>
        <v>44527</v>
      </c>
      <c r="N23" s="53" t="str">
        <f>IF(M23="","",IFERROR(INDEX(Events!$A:$A,MATCH(M23,Events!$G:$G,0)),""))</f>
        <v/>
      </c>
    </row>
    <row r="24" spans="1:15" s="2" customFormat="1" x14ac:dyDescent="0.2">
      <c r="A24" s="66" t="str">
        <f>IF(A23="","",IFERROR(INDEX(Events!$A:$A,MATCH(A23,Events!$H:$H,0)),""))</f>
        <v/>
      </c>
      <c r="B24" s="67"/>
      <c r="C24" s="68" t="str">
        <f>IF(C23="","",IFERROR(INDEX(Events!$A:$A,MATCH(C23,Events!$H:$H,0)),""))</f>
        <v/>
      </c>
      <c r="D24" s="69"/>
      <c r="E24" s="68" t="str">
        <f>IF(E23="","",IFERROR(INDEX(Events!$A:$A,MATCH(E23,Events!$H:$H,0)),""))</f>
        <v/>
      </c>
      <c r="F24" s="69"/>
      <c r="G24" s="68" t="str">
        <f>IF(G23="","",IFERROR(INDEX(Events!$A:$A,MATCH(G23,Events!$H:$H,0)),""))</f>
        <v/>
      </c>
      <c r="H24" s="69"/>
      <c r="I24" s="68" t="str">
        <f>IF(I23="","",IFERROR(INDEX(Events!$A:$A,MATCH(I23,Events!$H:$H,0)),""))</f>
        <v/>
      </c>
      <c r="J24" s="69"/>
      <c r="K24" s="68" t="str">
        <f>IF(K23="","",IFERROR(INDEX(Events!$A:$A,MATCH(K23,Events!$H:$H,0)),""))</f>
        <v/>
      </c>
      <c r="L24" s="69"/>
      <c r="M24" s="66" t="str">
        <f>IF(M23="","",IFERROR(INDEX(Events!$A:$A,MATCH(M23,Events!$H:$H,0)),""))</f>
        <v/>
      </c>
      <c r="N24" s="67"/>
    </row>
    <row r="25" spans="1:15" s="2" customFormat="1" x14ac:dyDescent="0.2">
      <c r="A25" s="66" t="str">
        <f>IF(A23="","",IFERROR(INDEX(Events!$A:$A,MATCH(A23,Events!$I:$I,0)),""))</f>
        <v/>
      </c>
      <c r="B25" s="67"/>
      <c r="C25" s="68" t="str">
        <f>IF(C23="","",IFERROR(INDEX(Events!$A:$A,MATCH(C23,Events!$I:$I,0)),""))</f>
        <v/>
      </c>
      <c r="D25" s="69"/>
      <c r="E25" s="68" t="str">
        <f>IF(E23="","",IFERROR(INDEX(Events!$A:$A,MATCH(E23,Events!$I:$I,0)),""))</f>
        <v/>
      </c>
      <c r="F25" s="69"/>
      <c r="G25" s="68" t="str">
        <f>IF(G23="","",IFERROR(INDEX(Events!$A:$A,MATCH(G23,Events!$I:$I,0)),""))</f>
        <v/>
      </c>
      <c r="H25" s="69"/>
      <c r="I25" s="68" t="str">
        <f>IF(I23="","",IFERROR(INDEX(Events!$A:$A,MATCH(I23,Events!$I:$I,0)),""))</f>
        <v/>
      </c>
      <c r="J25" s="69"/>
      <c r="K25" s="68" t="str">
        <f>IF(K23="","",IFERROR(INDEX(Events!$A:$A,MATCH(K23,Events!$I:$I,0)),""))</f>
        <v/>
      </c>
      <c r="L25" s="69"/>
      <c r="M25" s="66" t="str">
        <f>IF(M23="","",IFERROR(INDEX(Events!$A:$A,MATCH(M23,Events!$I:$I,0)),""))</f>
        <v/>
      </c>
      <c r="N25" s="67"/>
    </row>
    <row r="26" spans="1:15" s="2" customFormat="1" x14ac:dyDescent="0.2">
      <c r="A26" s="66"/>
      <c r="B26" s="67"/>
      <c r="C26" s="68"/>
      <c r="D26" s="69"/>
      <c r="E26" s="68"/>
      <c r="F26" s="69"/>
      <c r="G26" s="68"/>
      <c r="H26" s="69"/>
      <c r="I26" s="68"/>
      <c r="J26" s="69"/>
      <c r="K26" s="68"/>
      <c r="L26" s="69"/>
      <c r="M26" s="66"/>
      <c r="N26" s="67"/>
    </row>
    <row r="27" spans="1:15" s="2" customFormat="1" x14ac:dyDescent="0.2">
      <c r="A27" s="66"/>
      <c r="B27" s="67"/>
      <c r="C27" s="68"/>
      <c r="D27" s="69"/>
      <c r="E27" s="68"/>
      <c r="F27" s="69"/>
      <c r="G27" s="68"/>
      <c r="H27" s="69"/>
      <c r="I27" s="68"/>
      <c r="J27" s="69"/>
      <c r="K27" s="68"/>
      <c r="L27" s="69"/>
      <c r="M27" s="66"/>
      <c r="N27" s="67"/>
    </row>
    <row r="28" spans="1:15" s="3" customFormat="1" x14ac:dyDescent="0.2">
      <c r="A28" s="70"/>
      <c r="B28" s="71"/>
      <c r="C28" s="72"/>
      <c r="D28" s="73"/>
      <c r="E28" s="72"/>
      <c r="F28" s="73"/>
      <c r="G28" s="72"/>
      <c r="H28" s="73"/>
      <c r="I28" s="72"/>
      <c r="J28" s="73"/>
      <c r="K28" s="72"/>
      <c r="L28" s="73"/>
      <c r="M28" s="70"/>
      <c r="N28" s="71"/>
      <c r="O28" s="2"/>
    </row>
    <row r="29" spans="1:15" s="2" customFormat="1" ht="18.75" x14ac:dyDescent="0.2">
      <c r="A29" s="52">
        <f>IF(M23="","",IF(MONTH(M23+1)&lt;&gt;MONTH(M23),"",M23+1))</f>
        <v>44528</v>
      </c>
      <c r="B29" s="53" t="str">
        <f>IF(A29="","",IFERROR(INDEX(Events!$A:$A,MATCH(A29,Events!$G:$G,0)),""))</f>
        <v>Hanukkah begins</v>
      </c>
      <c r="C29" s="28">
        <f>IF(A29="","",IF(MONTH(A29+1)&lt;&gt;MONTH(A29),"",A29+1))</f>
        <v>44529</v>
      </c>
      <c r="D29" s="54" t="str">
        <f>IF(C29="","",IFERROR(INDEX(Events!$A:$A,MATCH(C29,Events!$G:$G,0)),""))</f>
        <v/>
      </c>
      <c r="E29" s="28">
        <f>IF(C29="","",IF(MONTH(C29+1)&lt;&gt;MONTH(C29),"",C29+1))</f>
        <v>44530</v>
      </c>
      <c r="F29" s="54" t="str">
        <f>IF(E29="","",IFERROR(INDEX(Events!$A:$A,MATCH(E29,Events!$G:$G,0)),""))</f>
        <v/>
      </c>
      <c r="G29" s="28" t="str">
        <f>IF(E29="","",IF(MONTH(E29+1)&lt;&gt;MONTH(E29),"",E29+1))</f>
        <v/>
      </c>
      <c r="H29" s="54" t="str">
        <f>IF(G29="","",IFERROR(INDEX(Events!$A:$A,MATCH(G29,Events!$G:$G,0)),""))</f>
        <v/>
      </c>
      <c r="I29" s="28" t="str">
        <f>IF(G29="","",IF(MONTH(G29+1)&lt;&gt;MONTH(G29),"",G29+1))</f>
        <v/>
      </c>
      <c r="J29" s="54" t="str">
        <f>IF(I29="","",IFERROR(INDEX(Events!$A:$A,MATCH(I29,Events!$G:$G,0)),""))</f>
        <v/>
      </c>
      <c r="K29" s="28" t="str">
        <f>IF(I29="","",IF(MONTH(I29+1)&lt;&gt;MONTH(I29),"",I29+1))</f>
        <v/>
      </c>
      <c r="L29" s="54" t="str">
        <f>IF(K29="","",IFERROR(INDEX(Events!$A:$A,MATCH(K29,Events!$G:$G,0)),""))</f>
        <v/>
      </c>
      <c r="M29" s="52" t="str">
        <f>IF(K29="","",IF(MONTH(K29+1)&lt;&gt;MONTH(K29),"",K29+1))</f>
        <v/>
      </c>
      <c r="N29" s="53" t="str">
        <f>IF(M29="","",IFERROR(INDEX(Events!$A:$A,MATCH(M29,Events!$G:$G,0)),""))</f>
        <v/>
      </c>
    </row>
    <row r="30" spans="1:15" s="2" customFormat="1" x14ac:dyDescent="0.2">
      <c r="A30" s="66" t="str">
        <f>IF(A29="","",IFERROR(INDEX(Events!$A:$A,MATCH(A29,Events!$H:$H,0)),""))</f>
        <v/>
      </c>
      <c r="B30" s="67"/>
      <c r="C30" s="68" t="str">
        <f>IF(C29="","",IFERROR(INDEX(Events!$A:$A,MATCH(C29,Events!$H:$H,0)),""))</f>
        <v/>
      </c>
      <c r="D30" s="69"/>
      <c r="E30" s="68" t="str">
        <f>IF(E29="","",IFERROR(INDEX(Events!$A:$A,MATCH(E29,Events!$H:$H,0)),""))</f>
        <v/>
      </c>
      <c r="F30" s="69"/>
      <c r="G30" s="68" t="str">
        <f>IF(G29="","",IFERROR(INDEX(Events!$A:$A,MATCH(G29,Events!$H:$H,0)),""))</f>
        <v/>
      </c>
      <c r="H30" s="69"/>
      <c r="I30" s="68" t="str">
        <f>IF(I29="","",IFERROR(INDEX(Events!$A:$A,MATCH(I29,Events!$H:$H,0)),""))</f>
        <v/>
      </c>
      <c r="J30" s="69"/>
      <c r="K30" s="68" t="str">
        <f>IF(K29="","",IFERROR(INDEX(Events!$A:$A,MATCH(K29,Events!$H:$H,0)),""))</f>
        <v/>
      </c>
      <c r="L30" s="69"/>
      <c r="M30" s="66" t="str">
        <f>IF(M29="","",IFERROR(INDEX(Events!$A:$A,MATCH(M29,Events!$H:$H,0)),""))</f>
        <v/>
      </c>
      <c r="N30" s="67"/>
    </row>
    <row r="31" spans="1:15" s="2" customFormat="1" x14ac:dyDescent="0.2">
      <c r="A31" s="66" t="str">
        <f>IF(A29="","",IFERROR(INDEX(Events!$A:$A,MATCH(A29,Events!$I:$I,0)),""))</f>
        <v/>
      </c>
      <c r="B31" s="67"/>
      <c r="C31" s="68" t="str">
        <f>IF(C29="","",IFERROR(INDEX(Events!$A:$A,MATCH(C29,Events!$I:$I,0)),""))</f>
        <v/>
      </c>
      <c r="D31" s="69"/>
      <c r="E31" s="68" t="str">
        <f>IF(E29="","",IFERROR(INDEX(Events!$A:$A,MATCH(E29,Events!$I:$I,0)),""))</f>
        <v/>
      </c>
      <c r="F31" s="69"/>
      <c r="G31" s="68" t="str">
        <f>IF(G29="","",IFERROR(INDEX(Events!$A:$A,MATCH(G29,Events!$I:$I,0)),""))</f>
        <v/>
      </c>
      <c r="H31" s="69"/>
      <c r="I31" s="68" t="str">
        <f>IF(I29="","",IFERROR(INDEX(Events!$A:$A,MATCH(I29,Events!$I:$I,0)),""))</f>
        <v/>
      </c>
      <c r="J31" s="69"/>
      <c r="K31" s="68" t="str">
        <f>IF(K29="","",IFERROR(INDEX(Events!$A:$A,MATCH(K29,Events!$I:$I,0)),""))</f>
        <v/>
      </c>
      <c r="L31" s="69"/>
      <c r="M31" s="66" t="str">
        <f>IF(M29="","",IFERROR(INDEX(Events!$A:$A,MATCH(M29,Events!$I:$I,0)),""))</f>
        <v/>
      </c>
      <c r="N31" s="67"/>
    </row>
    <row r="32" spans="1:15" s="2" customFormat="1" x14ac:dyDescent="0.2">
      <c r="A32" s="66"/>
      <c r="B32" s="67"/>
      <c r="C32" s="68"/>
      <c r="D32" s="69"/>
      <c r="E32" s="68"/>
      <c r="F32" s="69"/>
      <c r="G32" s="68"/>
      <c r="H32" s="69"/>
      <c r="I32" s="68"/>
      <c r="J32" s="69"/>
      <c r="K32" s="68"/>
      <c r="L32" s="69"/>
      <c r="M32" s="66"/>
      <c r="N32" s="67"/>
    </row>
    <row r="33" spans="1:22" s="2" customFormat="1" x14ac:dyDescent="0.2">
      <c r="A33" s="66"/>
      <c r="B33" s="67"/>
      <c r="C33" s="68"/>
      <c r="D33" s="69"/>
      <c r="E33" s="68"/>
      <c r="F33" s="69"/>
      <c r="G33" s="68"/>
      <c r="H33" s="69"/>
      <c r="I33" s="68"/>
      <c r="J33" s="69"/>
      <c r="K33" s="68"/>
      <c r="L33" s="69"/>
      <c r="M33" s="66"/>
      <c r="N33" s="67"/>
    </row>
    <row r="34" spans="1:22" s="3" customFormat="1" x14ac:dyDescent="0.2">
      <c r="A34" s="70"/>
      <c r="B34" s="71"/>
      <c r="C34" s="72"/>
      <c r="D34" s="73"/>
      <c r="E34" s="72"/>
      <c r="F34" s="73"/>
      <c r="G34" s="72"/>
      <c r="H34" s="73"/>
      <c r="I34" s="72"/>
      <c r="J34" s="73"/>
      <c r="K34" s="72"/>
      <c r="L34" s="73"/>
      <c r="M34" s="70"/>
      <c r="N34" s="71"/>
      <c r="O34" s="2"/>
    </row>
    <row r="35" spans="1:22" ht="18.75" x14ac:dyDescent="0.2">
      <c r="A35" s="52" t="str">
        <f>IF(M29="","",IF(MONTH(M29+1)&lt;&gt;MONTH(M29),"",M29+1))</f>
        <v/>
      </c>
      <c r="B35" s="53" t="str">
        <f>IF(A35="","",IFERROR(INDEX(Events!$A:$A,MATCH(A35,Events!$G:$G,0)),""))</f>
        <v/>
      </c>
      <c r="C35" s="28" t="str">
        <f>IF(A35="","",IF(MONTH(A35+1)&lt;&gt;MONTH(A35),"",A35+1))</f>
        <v/>
      </c>
      <c r="D35" s="54" t="str">
        <f>IF(C35="","",IFERROR(INDEX(Events!$A:$A,MATCH(C35,Events!$G:$G,0)),""))</f>
        <v/>
      </c>
      <c r="E35" s="6"/>
      <c r="F35" s="7"/>
      <c r="G35" s="7"/>
      <c r="H35" s="7"/>
      <c r="I35" s="7"/>
      <c r="J35" s="8"/>
      <c r="K35" s="9"/>
      <c r="L35" s="10"/>
      <c r="M35" s="7"/>
      <c r="N35" s="8"/>
      <c r="O35" s="2"/>
    </row>
    <row r="36" spans="1:22" x14ac:dyDescent="0.2">
      <c r="A36" s="66" t="str">
        <f>IF(A35="","",IFERROR(INDEX(Events!$A:$A,MATCH(A35,Events!$H:$H,0)),""))</f>
        <v/>
      </c>
      <c r="B36" s="67"/>
      <c r="C36" s="68" t="str">
        <f>IF(C35="","",IFERROR(INDEX(Events!$A:$A,MATCH(C35,Events!$H:$H,0)),""))</f>
        <v/>
      </c>
      <c r="D36" s="69"/>
      <c r="E36" s="11"/>
      <c r="F36" s="12"/>
      <c r="G36" s="12"/>
      <c r="H36" s="12"/>
      <c r="I36" s="12"/>
      <c r="J36" s="13"/>
      <c r="K36" s="11"/>
      <c r="L36" s="12"/>
      <c r="M36" s="12"/>
      <c r="N36" s="13"/>
      <c r="O36" s="2"/>
    </row>
    <row r="37" spans="1:22" x14ac:dyDescent="0.2">
      <c r="A37" s="66" t="str">
        <f>IF(A35="","",IFERROR(INDEX(Events!$A:$A,MATCH(A35,Events!$I:$I,0)),""))</f>
        <v/>
      </c>
      <c r="B37" s="67"/>
      <c r="C37" s="68" t="str">
        <f>IF(C35="","",IFERROR(INDEX(Events!$A:$A,MATCH(C35,Events!$I:$I,0)),""))</f>
        <v/>
      </c>
      <c r="D37" s="69"/>
      <c r="E37" s="11"/>
      <c r="F37" s="12"/>
      <c r="G37" s="12"/>
      <c r="H37" s="12"/>
      <c r="I37" s="12"/>
      <c r="J37" s="13"/>
      <c r="K37" s="11"/>
      <c r="L37" s="12"/>
      <c r="M37" s="12"/>
      <c r="N37" s="13"/>
      <c r="O37" s="2"/>
    </row>
    <row r="38" spans="1:22" x14ac:dyDescent="0.2">
      <c r="A38" s="66"/>
      <c r="B38" s="67"/>
      <c r="C38" s="68"/>
      <c r="D38" s="69"/>
      <c r="E38" s="11"/>
      <c r="F38" s="12"/>
      <c r="G38" s="12"/>
      <c r="H38" s="12"/>
      <c r="I38" s="12"/>
      <c r="J38" s="13"/>
      <c r="K38" s="11"/>
      <c r="L38" s="12"/>
      <c r="M38" s="12"/>
      <c r="N38" s="13"/>
      <c r="O38" s="2"/>
    </row>
    <row r="39" spans="1:22" x14ac:dyDescent="0.2">
      <c r="A39" s="66"/>
      <c r="B39" s="67"/>
      <c r="C39" s="68"/>
      <c r="D39" s="69"/>
      <c r="E39" s="11"/>
      <c r="F39" s="12"/>
      <c r="G39" s="12"/>
      <c r="H39" s="12"/>
      <c r="I39" s="12"/>
      <c r="J39" s="13"/>
      <c r="K39" s="82"/>
      <c r="L39" s="83"/>
      <c r="M39" s="83"/>
      <c r="N39" s="84"/>
      <c r="O39" s="2"/>
    </row>
    <row r="40" spans="1:22" x14ac:dyDescent="0.2">
      <c r="A40" s="70"/>
      <c r="B40" s="71"/>
      <c r="C40" s="72"/>
      <c r="D40" s="73"/>
      <c r="E40" s="14"/>
      <c r="F40" s="15"/>
      <c r="G40" s="15"/>
      <c r="H40" s="15"/>
      <c r="I40" s="15"/>
      <c r="J40" s="16"/>
      <c r="K40" s="79"/>
      <c r="L40" s="80"/>
      <c r="M40" s="80"/>
      <c r="N40" s="81"/>
      <c r="O40" s="2"/>
    </row>
    <row r="41" spans="1:22" x14ac:dyDescent="0.2">
      <c r="E41" s="77"/>
      <c r="F41" s="78"/>
      <c r="G41" s="78"/>
      <c r="H41" s="78"/>
      <c r="I41" s="78"/>
      <c r="J41" s="78"/>
    </row>
    <row r="43" spans="1:22" s="18" customFormat="1" ht="11.25" x14ac:dyDescent="0.2">
      <c r="P43" s="76">
        <f>DATE(YEAR(B3-15),MONTH(B3-15),1)</f>
        <v>44470</v>
      </c>
      <c r="Q43" s="76"/>
      <c r="R43" s="76"/>
      <c r="S43" s="76"/>
      <c r="T43" s="76"/>
      <c r="U43" s="76"/>
      <c r="V43" s="76"/>
    </row>
    <row r="44" spans="1:22" s="18" customFormat="1" ht="9.75" customHeight="1" x14ac:dyDescent="0.2">
      <c r="P44" s="58" t="str">
        <f>CHOOSE(1+MOD(startday+1-2,7),"Su","M","Tu","W","Th","F","Sa")</f>
        <v>Su</v>
      </c>
      <c r="Q44" s="58" t="str">
        <f>CHOOSE(1+MOD(startday+2-2,7),"Su","M","Tu","W","Th","F","Sa")</f>
        <v>M</v>
      </c>
      <c r="R44" s="58" t="str">
        <f>CHOOSE(1+MOD(startday+3-2,7),"Su","M","Tu","W","Th","F","Sa")</f>
        <v>Tu</v>
      </c>
      <c r="S44" s="58" t="str">
        <f>CHOOSE(1+MOD(startday+4-2,7),"Su","M","Tu","W","Th","F","Sa")</f>
        <v>W</v>
      </c>
      <c r="T44" s="58" t="str">
        <f>CHOOSE(1+MOD(startday+5-2,7),"Su","M","Tu","W","Th","F","Sa")</f>
        <v>Th</v>
      </c>
      <c r="U44" s="58" t="str">
        <f>CHOOSE(1+MOD(startday+6-2,7),"Su","M","Tu","W","Th","F","Sa")</f>
        <v>F</v>
      </c>
      <c r="V44" s="58" t="str">
        <f>CHOOSE(1+MOD(startday+7-2,7),"Su","M","Tu","W","Th","F","Sa")</f>
        <v>Sa</v>
      </c>
    </row>
    <row r="45" spans="1:22" s="18" customFormat="1" ht="9.75" customHeight="1" x14ac:dyDescent="0.2">
      <c r="P45" s="57" t="str">
        <f>IF(WEEKDAY(P43,1)=startday,P43,"")</f>
        <v/>
      </c>
      <c r="Q45" s="57" t="str">
        <f>IF(P45="",IF(WEEKDAY(P43,1)=MOD(startday,7)+1,P43,""),P45+1)</f>
        <v/>
      </c>
      <c r="R45" s="57" t="str">
        <f>IF(Q45="",IF(WEEKDAY(P43,1)=MOD(startday+1,7)+1,P43,""),Q45+1)</f>
        <v/>
      </c>
      <c r="S45" s="57" t="str">
        <f>IF(R45="",IF(WEEKDAY(P43,1)=MOD(startday+2,7)+1,P43,""),R45+1)</f>
        <v/>
      </c>
      <c r="T45" s="57" t="str">
        <f>IF(S45="",IF(WEEKDAY(P43,1)=MOD(startday+3,7)+1,P43,""),S45+1)</f>
        <v/>
      </c>
      <c r="U45" s="57">
        <f>IF(T45="",IF(WEEKDAY(P43,1)=MOD(startday+4,7)+1,P43,""),T45+1)</f>
        <v>44470</v>
      </c>
      <c r="V45" s="57">
        <f>IF(U45="",IF(WEEKDAY(P43,1)=MOD(startday+5,7)+1,P43,""),U45+1)</f>
        <v>44471</v>
      </c>
    </row>
    <row r="46" spans="1:22" s="18" customFormat="1" ht="9.75" customHeight="1" x14ac:dyDescent="0.2">
      <c r="P46" s="57">
        <f>IF(V45="","",IF(MONTH(V45+1)&lt;&gt;MONTH(V45),"",V45+1))</f>
        <v>44472</v>
      </c>
      <c r="Q46" s="57">
        <f>IF(P46="","",IF(MONTH(P46+1)&lt;&gt;MONTH(P46),"",P46+1))</f>
        <v>44473</v>
      </c>
      <c r="R46" s="57">
        <f t="shared" ref="R46:V46" si="0">IF(Q46="","",IF(MONTH(Q46+1)&lt;&gt;MONTH(Q46),"",Q46+1))</f>
        <v>44474</v>
      </c>
      <c r="S46" s="57">
        <f>IF(R46="","",IF(MONTH(R46+1)&lt;&gt;MONTH(R46),"",R46+1))</f>
        <v>44475</v>
      </c>
      <c r="T46" s="57">
        <f t="shared" si="0"/>
        <v>44476</v>
      </c>
      <c r="U46" s="57">
        <f t="shared" si="0"/>
        <v>44477</v>
      </c>
      <c r="V46" s="57">
        <f t="shared" si="0"/>
        <v>44478</v>
      </c>
    </row>
    <row r="47" spans="1:22" s="18" customFormat="1" ht="9.75" customHeight="1" x14ac:dyDescent="0.2">
      <c r="P47" s="57">
        <f t="shared" ref="P47:P50" si="1">IF(V46="","",IF(MONTH(V46+1)&lt;&gt;MONTH(V46),"",V46+1))</f>
        <v>44479</v>
      </c>
      <c r="Q47" s="57">
        <f t="shared" ref="Q47:V50" si="2">IF(P47="","",IF(MONTH(P47+1)&lt;&gt;MONTH(P47),"",P47+1))</f>
        <v>44480</v>
      </c>
      <c r="R47" s="57">
        <f t="shared" si="2"/>
        <v>44481</v>
      </c>
      <c r="S47" s="57">
        <f t="shared" si="2"/>
        <v>44482</v>
      </c>
      <c r="T47" s="57">
        <f t="shared" si="2"/>
        <v>44483</v>
      </c>
      <c r="U47" s="57">
        <f t="shared" si="2"/>
        <v>44484</v>
      </c>
      <c r="V47" s="57">
        <f t="shared" si="2"/>
        <v>44485</v>
      </c>
    </row>
    <row r="48" spans="1:22" s="18" customFormat="1" ht="9.75" customHeight="1" x14ac:dyDescent="0.2">
      <c r="P48" s="57">
        <f t="shared" si="1"/>
        <v>44486</v>
      </c>
      <c r="Q48" s="57">
        <f t="shared" si="2"/>
        <v>44487</v>
      </c>
      <c r="R48" s="57">
        <f t="shared" si="2"/>
        <v>44488</v>
      </c>
      <c r="S48" s="57">
        <f t="shared" si="2"/>
        <v>44489</v>
      </c>
      <c r="T48" s="57">
        <f t="shared" si="2"/>
        <v>44490</v>
      </c>
      <c r="U48" s="57">
        <f t="shared" si="2"/>
        <v>44491</v>
      </c>
      <c r="V48" s="57">
        <f t="shared" si="2"/>
        <v>44492</v>
      </c>
    </row>
    <row r="49" spans="16:22" s="18" customFormat="1" ht="9.75" customHeight="1" x14ac:dyDescent="0.2">
      <c r="P49" s="57">
        <f t="shared" si="1"/>
        <v>44493</v>
      </c>
      <c r="Q49" s="57">
        <f t="shared" si="2"/>
        <v>44494</v>
      </c>
      <c r="R49" s="57">
        <f t="shared" si="2"/>
        <v>44495</v>
      </c>
      <c r="S49" s="57">
        <f t="shared" si="2"/>
        <v>44496</v>
      </c>
      <c r="T49" s="57">
        <f t="shared" si="2"/>
        <v>44497</v>
      </c>
      <c r="U49" s="57">
        <f t="shared" si="2"/>
        <v>44498</v>
      </c>
      <c r="V49" s="57">
        <f t="shared" si="2"/>
        <v>44499</v>
      </c>
    </row>
    <row r="50" spans="16:22" s="18" customFormat="1" ht="9.75" customHeight="1" x14ac:dyDescent="0.2">
      <c r="P50" s="57">
        <f t="shared" si="1"/>
        <v>44500</v>
      </c>
      <c r="Q50" s="57" t="str">
        <f t="shared" si="2"/>
        <v/>
      </c>
      <c r="R50" s="57" t="str">
        <f t="shared" si="2"/>
        <v/>
      </c>
      <c r="S50" s="57" t="str">
        <f t="shared" si="2"/>
        <v/>
      </c>
      <c r="T50" s="57" t="str">
        <f t="shared" si="2"/>
        <v/>
      </c>
      <c r="U50" s="57" t="str">
        <f t="shared" si="2"/>
        <v/>
      </c>
      <c r="V50" s="57" t="str">
        <f t="shared" si="2"/>
        <v/>
      </c>
    </row>
    <row r="51" spans="16:22" s="18" customFormat="1" ht="9.75" customHeight="1" x14ac:dyDescent="0.2"/>
    <row r="52" spans="16:22" s="18" customFormat="1" ht="9.75" customHeight="1" x14ac:dyDescent="0.2"/>
    <row r="53" spans="16:22" s="18" customFormat="1" ht="11.25" x14ac:dyDescent="0.2">
      <c r="P53" s="76">
        <f>DATE(YEAR(B3+35),MONTH(B3+35),1)</f>
        <v>44531</v>
      </c>
      <c r="Q53" s="76"/>
      <c r="R53" s="76"/>
      <c r="S53" s="76"/>
      <c r="T53" s="76"/>
      <c r="U53" s="76"/>
      <c r="V53" s="76"/>
    </row>
    <row r="54" spans="16:22" s="18" customFormat="1" ht="9.75" customHeight="1" x14ac:dyDescent="0.2">
      <c r="P54" s="58" t="str">
        <f>CHOOSE(1+MOD(startday+1-2,7),"Su","M","Tu","W","Th","F","Sa")</f>
        <v>Su</v>
      </c>
      <c r="Q54" s="58" t="str">
        <f>CHOOSE(1+MOD(startday+2-2,7),"Su","M","Tu","W","Th","F","Sa")</f>
        <v>M</v>
      </c>
      <c r="R54" s="58" t="str">
        <f>CHOOSE(1+MOD(startday+3-2,7),"Su","M","Tu","W","Th","F","Sa")</f>
        <v>Tu</v>
      </c>
      <c r="S54" s="58" t="str">
        <f>CHOOSE(1+MOD(startday+4-2,7),"Su","M","Tu","W","Th","F","Sa")</f>
        <v>W</v>
      </c>
      <c r="T54" s="58" t="str">
        <f>CHOOSE(1+MOD(startday+5-2,7),"Su","M","Tu","W","Th","F","Sa")</f>
        <v>Th</v>
      </c>
      <c r="U54" s="58" t="str">
        <f>CHOOSE(1+MOD(startday+6-2,7),"Su","M","Tu","W","Th","F","Sa")</f>
        <v>F</v>
      </c>
      <c r="V54" s="58" t="str">
        <f>CHOOSE(1+MOD(startday+7-2,7),"Su","M","Tu","W","Th","F","Sa")</f>
        <v>Sa</v>
      </c>
    </row>
    <row r="55" spans="16:22" s="18" customFormat="1" ht="9.75" customHeight="1" x14ac:dyDescent="0.2">
      <c r="P55" s="57" t="str">
        <f>IF(WEEKDAY(P53,1)=startday,P53,"")</f>
        <v/>
      </c>
      <c r="Q55" s="57" t="str">
        <f>IF(P55="",IF(WEEKDAY(P53,1)=MOD(startday,7)+1,P53,""),P55+1)</f>
        <v/>
      </c>
      <c r="R55" s="57" t="str">
        <f>IF(Q55="",IF(WEEKDAY(P53,1)=MOD(startday+1,7)+1,P53,""),Q55+1)</f>
        <v/>
      </c>
      <c r="S55" s="57">
        <f>IF(R55="",IF(WEEKDAY(P53,1)=MOD(startday+2,7)+1,P53,""),R55+1)</f>
        <v>44531</v>
      </c>
      <c r="T55" s="57">
        <f>IF(S55="",IF(WEEKDAY(P53,1)=MOD(startday+3,7)+1,P53,""),S55+1)</f>
        <v>44532</v>
      </c>
      <c r="U55" s="57">
        <f>IF(T55="",IF(WEEKDAY(P53,1)=MOD(startday+4,7)+1,P53,""),T55+1)</f>
        <v>44533</v>
      </c>
      <c r="V55" s="57">
        <f>IF(U55="",IF(WEEKDAY(P53,1)=MOD(startday+5,7)+1,P53,""),U55+1)</f>
        <v>44534</v>
      </c>
    </row>
    <row r="56" spans="16:22" s="18" customFormat="1" ht="9.75" customHeight="1" x14ac:dyDescent="0.2">
      <c r="P56" s="57">
        <f>IF(V55="","",IF(MONTH(V55+1)&lt;&gt;MONTH(V55),"",V55+1))</f>
        <v>44535</v>
      </c>
      <c r="Q56" s="57">
        <f>IF(P56="","",IF(MONTH(P56+1)&lt;&gt;MONTH(P56),"",P56+1))</f>
        <v>44536</v>
      </c>
      <c r="R56" s="57">
        <f t="shared" ref="R56:S60" si="3">IF(Q56="","",IF(MONTH(Q56+1)&lt;&gt;MONTH(Q56),"",Q56+1))</f>
        <v>44537</v>
      </c>
      <c r="S56" s="57">
        <f>IF(R56="","",IF(MONTH(R56+1)&lt;&gt;MONTH(R56),"",R56+1))</f>
        <v>44538</v>
      </c>
      <c r="T56" s="57">
        <f t="shared" ref="T56:V60" si="4">IF(S56="","",IF(MONTH(S56+1)&lt;&gt;MONTH(S56),"",S56+1))</f>
        <v>44539</v>
      </c>
      <c r="U56" s="57">
        <f t="shared" si="4"/>
        <v>44540</v>
      </c>
      <c r="V56" s="57">
        <f t="shared" si="4"/>
        <v>44541</v>
      </c>
    </row>
    <row r="57" spans="16:22" s="18" customFormat="1" ht="9.75" customHeight="1" x14ac:dyDescent="0.2">
      <c r="P57" s="57">
        <f t="shared" ref="P57:P60" si="5">IF(V56="","",IF(MONTH(V56+1)&lt;&gt;MONTH(V56),"",V56+1))</f>
        <v>44542</v>
      </c>
      <c r="Q57" s="57">
        <f t="shared" ref="Q57:Q60" si="6">IF(P57="","",IF(MONTH(P57+1)&lt;&gt;MONTH(P57),"",P57+1))</f>
        <v>44543</v>
      </c>
      <c r="R57" s="57">
        <f t="shared" si="3"/>
        <v>44544</v>
      </c>
      <c r="S57" s="57">
        <f t="shared" si="3"/>
        <v>44545</v>
      </c>
      <c r="T57" s="57">
        <f t="shared" si="4"/>
        <v>44546</v>
      </c>
      <c r="U57" s="57">
        <f t="shared" si="4"/>
        <v>44547</v>
      </c>
      <c r="V57" s="57">
        <f t="shared" si="4"/>
        <v>44548</v>
      </c>
    </row>
    <row r="58" spans="16:22" s="18" customFormat="1" ht="9.75" customHeight="1" x14ac:dyDescent="0.2">
      <c r="P58" s="57">
        <f t="shared" si="5"/>
        <v>44549</v>
      </c>
      <c r="Q58" s="57">
        <f t="shared" si="6"/>
        <v>44550</v>
      </c>
      <c r="R58" s="57">
        <f t="shared" si="3"/>
        <v>44551</v>
      </c>
      <c r="S58" s="57">
        <f t="shared" si="3"/>
        <v>44552</v>
      </c>
      <c r="T58" s="57">
        <f t="shared" si="4"/>
        <v>44553</v>
      </c>
      <c r="U58" s="57">
        <f t="shared" si="4"/>
        <v>44554</v>
      </c>
      <c r="V58" s="57">
        <f t="shared" si="4"/>
        <v>44555</v>
      </c>
    </row>
    <row r="59" spans="16:22" s="18" customFormat="1" ht="9.75" customHeight="1" x14ac:dyDescent="0.2">
      <c r="P59" s="57">
        <f t="shared" si="5"/>
        <v>44556</v>
      </c>
      <c r="Q59" s="57">
        <f t="shared" si="6"/>
        <v>44557</v>
      </c>
      <c r="R59" s="57">
        <f t="shared" si="3"/>
        <v>44558</v>
      </c>
      <c r="S59" s="57">
        <f t="shared" si="3"/>
        <v>44559</v>
      </c>
      <c r="T59" s="57">
        <f t="shared" si="4"/>
        <v>44560</v>
      </c>
      <c r="U59" s="57">
        <f t="shared" si="4"/>
        <v>44561</v>
      </c>
      <c r="V59" s="57" t="str">
        <f t="shared" si="4"/>
        <v/>
      </c>
    </row>
    <row r="60" spans="16:22" s="18" customFormat="1" ht="9.75" customHeight="1" x14ac:dyDescent="0.2">
      <c r="P60" s="57" t="str">
        <f t="shared" si="5"/>
        <v/>
      </c>
      <c r="Q60" s="57" t="str">
        <f t="shared" si="6"/>
        <v/>
      </c>
      <c r="R60" s="57" t="str">
        <f t="shared" si="3"/>
        <v/>
      </c>
      <c r="S60" s="57" t="str">
        <f t="shared" si="3"/>
        <v/>
      </c>
      <c r="T60" s="57" t="str">
        <f t="shared" si="4"/>
        <v/>
      </c>
      <c r="U60" s="57" t="str">
        <f t="shared" si="4"/>
        <v/>
      </c>
      <c r="V60" s="57" t="str">
        <f t="shared" si="4"/>
        <v/>
      </c>
    </row>
  </sheetData>
  <mergeCells count="198">
    <mergeCell ref="E41:J41"/>
    <mergeCell ref="P43:V43"/>
    <mergeCell ref="P53:V53"/>
    <mergeCell ref="A39:B39"/>
    <mergeCell ref="C39:D39"/>
    <mergeCell ref="K39:N39"/>
    <mergeCell ref="A40:B40"/>
    <mergeCell ref="C40:D40"/>
    <mergeCell ref="K40:N40"/>
    <mergeCell ref="M34:N34"/>
    <mergeCell ref="A36:B36"/>
    <mergeCell ref="C36:D36"/>
    <mergeCell ref="A37:B37"/>
    <mergeCell ref="C37:D37"/>
    <mergeCell ref="A38:B38"/>
    <mergeCell ref="C38:D38"/>
    <mergeCell ref="A34:B34"/>
    <mergeCell ref="C34:D34"/>
    <mergeCell ref="E34:F34"/>
    <mergeCell ref="G34:H34"/>
    <mergeCell ref="I34:J34"/>
    <mergeCell ref="K34:L34"/>
    <mergeCell ref="M32:N32"/>
    <mergeCell ref="A33:B33"/>
    <mergeCell ref="C33:D33"/>
    <mergeCell ref="E33:F33"/>
    <mergeCell ref="G33:H33"/>
    <mergeCell ref="I33:J33"/>
    <mergeCell ref="K33:L33"/>
    <mergeCell ref="M33:N33"/>
    <mergeCell ref="A32:B32"/>
    <mergeCell ref="C32:D32"/>
    <mergeCell ref="E32:F32"/>
    <mergeCell ref="G32:H32"/>
    <mergeCell ref="I32:J32"/>
    <mergeCell ref="K32:L32"/>
    <mergeCell ref="M30:N30"/>
    <mergeCell ref="A31:B31"/>
    <mergeCell ref="C31:D31"/>
    <mergeCell ref="E31:F31"/>
    <mergeCell ref="G31:H31"/>
    <mergeCell ref="I31:J31"/>
    <mergeCell ref="K31:L31"/>
    <mergeCell ref="M31:N31"/>
    <mergeCell ref="A30:B30"/>
    <mergeCell ref="C30:D30"/>
    <mergeCell ref="E30:F30"/>
    <mergeCell ref="G30:H30"/>
    <mergeCell ref="I30:J30"/>
    <mergeCell ref="K30:L30"/>
    <mergeCell ref="M27:N27"/>
    <mergeCell ref="A28:B28"/>
    <mergeCell ref="C28:D28"/>
    <mergeCell ref="E28:F28"/>
    <mergeCell ref="G28:H28"/>
    <mergeCell ref="I28:J28"/>
    <mergeCell ref="K28:L28"/>
    <mergeCell ref="M28:N28"/>
    <mergeCell ref="A27:B27"/>
    <mergeCell ref="C27:D27"/>
    <mergeCell ref="E27:F27"/>
    <mergeCell ref="G27:H27"/>
    <mergeCell ref="I27:J27"/>
    <mergeCell ref="K27:L27"/>
    <mergeCell ref="M25:N25"/>
    <mergeCell ref="A26:B26"/>
    <mergeCell ref="C26:D26"/>
    <mergeCell ref="E26:F26"/>
    <mergeCell ref="G26:H26"/>
    <mergeCell ref="I26:J26"/>
    <mergeCell ref="K26:L26"/>
    <mergeCell ref="M26:N26"/>
    <mergeCell ref="A25:B25"/>
    <mergeCell ref="C25:D25"/>
    <mergeCell ref="E25:F25"/>
    <mergeCell ref="G25:H25"/>
    <mergeCell ref="I25:J25"/>
    <mergeCell ref="K25:L25"/>
    <mergeCell ref="M22:N22"/>
    <mergeCell ref="A24:B24"/>
    <mergeCell ref="C24:D24"/>
    <mergeCell ref="E24:F24"/>
    <mergeCell ref="G24:H24"/>
    <mergeCell ref="I24:J24"/>
    <mergeCell ref="K24:L24"/>
    <mergeCell ref="M24:N24"/>
    <mergeCell ref="A22:B22"/>
    <mergeCell ref="C22:D22"/>
    <mergeCell ref="E22:F22"/>
    <mergeCell ref="G22:H22"/>
    <mergeCell ref="I22:J22"/>
    <mergeCell ref="K22:L22"/>
    <mergeCell ref="M20:N20"/>
    <mergeCell ref="A21:B21"/>
    <mergeCell ref="C21:D21"/>
    <mergeCell ref="E21:F21"/>
    <mergeCell ref="G21:H21"/>
    <mergeCell ref="I21:J21"/>
    <mergeCell ref="K21:L21"/>
    <mergeCell ref="M21:N21"/>
    <mergeCell ref="A20:B20"/>
    <mergeCell ref="C20:D20"/>
    <mergeCell ref="E20:F20"/>
    <mergeCell ref="G20:H20"/>
    <mergeCell ref="I20:J20"/>
    <mergeCell ref="K20:L20"/>
    <mergeCell ref="M18:N18"/>
    <mergeCell ref="A19:B19"/>
    <mergeCell ref="C19:D19"/>
    <mergeCell ref="E19:F19"/>
    <mergeCell ref="G19:H19"/>
    <mergeCell ref="I19:J19"/>
    <mergeCell ref="K19:L19"/>
    <mergeCell ref="M19:N19"/>
    <mergeCell ref="A18:B18"/>
    <mergeCell ref="C18:D18"/>
    <mergeCell ref="E18:F18"/>
    <mergeCell ref="G18:H18"/>
    <mergeCell ref="I18:J18"/>
    <mergeCell ref="K18:L18"/>
    <mergeCell ref="M15:N15"/>
    <mergeCell ref="A16:B16"/>
    <mergeCell ref="C16:D16"/>
    <mergeCell ref="E16:F16"/>
    <mergeCell ref="G16:H16"/>
    <mergeCell ref="I16:J16"/>
    <mergeCell ref="K16:L16"/>
    <mergeCell ref="M16:N16"/>
    <mergeCell ref="A15:B15"/>
    <mergeCell ref="C15:D15"/>
    <mergeCell ref="E15:F15"/>
    <mergeCell ref="G15:H15"/>
    <mergeCell ref="I15:J15"/>
    <mergeCell ref="K15:L15"/>
    <mergeCell ref="M13:N13"/>
    <mergeCell ref="A14:B14"/>
    <mergeCell ref="C14:D14"/>
    <mergeCell ref="E14:F14"/>
    <mergeCell ref="G14:H14"/>
    <mergeCell ref="I14:J14"/>
    <mergeCell ref="K14:L14"/>
    <mergeCell ref="M14:N14"/>
    <mergeCell ref="A13:B13"/>
    <mergeCell ref="C13:D13"/>
    <mergeCell ref="E13:F13"/>
    <mergeCell ref="G13:H13"/>
    <mergeCell ref="I13:J13"/>
    <mergeCell ref="K13:L13"/>
    <mergeCell ref="M10:N10"/>
    <mergeCell ref="A12:B12"/>
    <mergeCell ref="C12:D12"/>
    <mergeCell ref="E12:F12"/>
    <mergeCell ref="G12:H12"/>
    <mergeCell ref="I12:J12"/>
    <mergeCell ref="K12:L12"/>
    <mergeCell ref="M12:N12"/>
    <mergeCell ref="A10:B10"/>
    <mergeCell ref="C10:D10"/>
    <mergeCell ref="E10:F10"/>
    <mergeCell ref="G10:H10"/>
    <mergeCell ref="I10:J10"/>
    <mergeCell ref="K10:L10"/>
    <mergeCell ref="M8:N8"/>
    <mergeCell ref="A9:B9"/>
    <mergeCell ref="C9:D9"/>
    <mergeCell ref="E9:F9"/>
    <mergeCell ref="G9:H9"/>
    <mergeCell ref="I9:J9"/>
    <mergeCell ref="K9:L9"/>
    <mergeCell ref="M9:N9"/>
    <mergeCell ref="A8:B8"/>
    <mergeCell ref="C8:D8"/>
    <mergeCell ref="E8:F8"/>
    <mergeCell ref="G8:H8"/>
    <mergeCell ref="I8:J8"/>
    <mergeCell ref="K8:L8"/>
    <mergeCell ref="A7:B7"/>
    <mergeCell ref="C7:D7"/>
    <mergeCell ref="E7:F7"/>
    <mergeCell ref="G7:H7"/>
    <mergeCell ref="I7:J7"/>
    <mergeCell ref="K7:L7"/>
    <mergeCell ref="M7:N7"/>
    <mergeCell ref="A6:B6"/>
    <mergeCell ref="C6:D6"/>
    <mergeCell ref="E6:F6"/>
    <mergeCell ref="G6:H6"/>
    <mergeCell ref="I6:J6"/>
    <mergeCell ref="K6:L6"/>
    <mergeCell ref="A2:N2"/>
    <mergeCell ref="A4:B4"/>
    <mergeCell ref="C4:D4"/>
    <mergeCell ref="E4:F4"/>
    <mergeCell ref="G4:H4"/>
    <mergeCell ref="I4:J4"/>
    <mergeCell ref="K4:L4"/>
    <mergeCell ref="M4:N4"/>
    <mergeCell ref="M6:N6"/>
  </mergeCells>
  <printOptions horizontalCentered="1"/>
  <pageMargins left="0.35" right="0.35" top="0.25" bottom="0.25" header="0.25" footer="0.25"/>
  <pageSetup scale="99" orientation="landscape" horizontalDpi="1200" verticalDpi="1200" r:id="rId1"/>
  <headerFooter alignWithMargins="0"/>
  <ignoredErrors>
    <ignoredError sqref="C5:N38 C39:D40" formula="1"/>
  </ignoredError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60"/>
  <sheetViews>
    <sheetView showGridLines="0" topLeftCell="A16" zoomScaleNormal="100" workbookViewId="0">
      <selection activeCell="H43" sqref="E39:N43"/>
    </sheetView>
  </sheetViews>
  <sheetFormatPr defaultRowHeight="12.75" x14ac:dyDescent="0.2"/>
  <cols>
    <col min="1" max="1" width="4.28515625" customWidth="1"/>
    <col min="2" max="2" width="14" customWidth="1"/>
    <col min="3" max="3" width="4.28515625" customWidth="1"/>
    <col min="4" max="4" width="14" customWidth="1"/>
    <col min="5" max="5" width="4.28515625" customWidth="1"/>
    <col min="6" max="6" width="14" customWidth="1"/>
    <col min="7" max="7" width="4.28515625" customWidth="1"/>
    <col min="8" max="8" width="14" customWidth="1"/>
    <col min="9" max="9" width="4.28515625" customWidth="1"/>
    <col min="10" max="10" width="14" customWidth="1"/>
    <col min="11" max="11" width="4.28515625" customWidth="1"/>
    <col min="12" max="12" width="14" customWidth="1"/>
    <col min="13" max="13" width="4.28515625" customWidth="1"/>
    <col min="14" max="14" width="14" customWidth="1"/>
    <col min="16" max="22" width="3.28515625" customWidth="1"/>
  </cols>
  <sheetData>
    <row r="1" spans="1:24" ht="18.75" x14ac:dyDescent="0.3">
      <c r="A1" s="56" t="str">
        <f>'1'!$A$5</f>
        <v>[Name of School] Academic Calendar</v>
      </c>
      <c r="B1" s="55"/>
      <c r="C1" s="55"/>
      <c r="D1" s="55"/>
      <c r="E1" s="55"/>
      <c r="F1" s="55"/>
      <c r="G1" s="55"/>
      <c r="H1" s="55"/>
      <c r="I1" s="55"/>
      <c r="J1" s="55"/>
      <c r="K1" s="55"/>
      <c r="L1" s="55"/>
      <c r="M1" s="55"/>
      <c r="N1" s="55"/>
    </row>
    <row r="2" spans="1:24" s="2" customFormat="1" ht="54" customHeight="1" x14ac:dyDescent="0.85">
      <c r="A2" s="62" t="str">
        <f>UPPER(TEXT(B3,"mmmm yyyy"))</f>
        <v>DECEMBER 2021</v>
      </c>
      <c r="B2" s="62"/>
      <c r="C2" s="62"/>
      <c r="D2" s="62"/>
      <c r="E2" s="62"/>
      <c r="F2" s="62"/>
      <c r="G2" s="62"/>
      <c r="H2" s="62"/>
      <c r="I2" s="62"/>
      <c r="J2" s="62"/>
      <c r="K2" s="62"/>
      <c r="L2" s="62"/>
      <c r="M2" s="62"/>
      <c r="N2" s="62"/>
    </row>
    <row r="3" spans="1:24" hidden="1" x14ac:dyDescent="0.2">
      <c r="A3" s="18" t="s">
        <v>2</v>
      </c>
      <c r="B3" s="17">
        <f>DATE('1'!D3,'1'!H3+5,1)</f>
        <v>44531</v>
      </c>
      <c r="O3" s="2"/>
      <c r="P3" s="2"/>
      <c r="Q3" s="2"/>
      <c r="R3" s="2"/>
      <c r="S3" s="2"/>
      <c r="T3" s="2"/>
      <c r="U3" s="2"/>
      <c r="V3" s="2"/>
      <c r="W3" s="2"/>
      <c r="X3" s="2"/>
    </row>
    <row r="4" spans="1:24" s="2" customFormat="1" ht="15.75" x14ac:dyDescent="0.2">
      <c r="A4" s="63">
        <f>A11</f>
        <v>44535</v>
      </c>
      <c r="B4" s="64"/>
      <c r="C4" s="64">
        <f>C11</f>
        <v>44536</v>
      </c>
      <c r="D4" s="64"/>
      <c r="E4" s="64">
        <f>E11</f>
        <v>44537</v>
      </c>
      <c r="F4" s="64"/>
      <c r="G4" s="64">
        <f>G11</f>
        <v>44538</v>
      </c>
      <c r="H4" s="64"/>
      <c r="I4" s="64">
        <f>I11</f>
        <v>44539</v>
      </c>
      <c r="J4" s="64"/>
      <c r="K4" s="64">
        <f>K11</f>
        <v>44540</v>
      </c>
      <c r="L4" s="64"/>
      <c r="M4" s="64">
        <f>M11</f>
        <v>44541</v>
      </c>
      <c r="N4" s="65"/>
    </row>
    <row r="5" spans="1:24" s="2" customFormat="1" ht="18.75" x14ac:dyDescent="0.2">
      <c r="A5" s="52" t="str">
        <f>IF(WEEKDAY($B$3,1)=startday,$B$3,"")</f>
        <v/>
      </c>
      <c r="B5" s="53" t="str">
        <f>IF(A5="","",IFERROR(INDEX(Events!$A:$A,MATCH(A5,Events!$G:$G,0)),""))</f>
        <v/>
      </c>
      <c r="C5" s="28" t="str">
        <f>IF(A5="",IF(WEEKDAY(B3,1)=MOD(startday,7)+1,$B$3,""),A5+1)</f>
        <v/>
      </c>
      <c r="D5" s="54" t="str">
        <f>IF(C5="","",IFERROR(INDEX(Events!$A:$A,MATCH(C5,Events!$G:$G,0)),""))</f>
        <v/>
      </c>
      <c r="E5" s="28" t="str">
        <f>IF(C5="",IF(WEEKDAY($B$3,1)=MOD(startday+1,7)+1,$B$3,""),C5+1)</f>
        <v/>
      </c>
      <c r="F5" s="54" t="str">
        <f>IF(E5="","",IFERROR(INDEX(Events!$A:$A,MATCH(E5,Events!$G:$G,0)),""))</f>
        <v/>
      </c>
      <c r="G5" s="28">
        <f>IF(E5="",IF(WEEKDAY($B$3,1)=MOD(startday+2,7)+1,$B$3,""),E5+1)</f>
        <v>44531</v>
      </c>
      <c r="H5" s="54" t="str">
        <f>IF(G5="","",IFERROR(INDEX(Events!$A:$A,MATCH(G5,Events!$G:$G,0)),""))</f>
        <v/>
      </c>
      <c r="I5" s="28">
        <f>IF(G5="",IF(WEEKDAY($B$3,1)=MOD(startday+3,7)+1,$B$3,""),G5+1)</f>
        <v>44532</v>
      </c>
      <c r="J5" s="54" t="str">
        <f>IF(I5="","",IFERROR(INDEX(Events!$A:$A,MATCH(I5,Events!$G:$G,0)),""))</f>
        <v/>
      </c>
      <c r="K5" s="28">
        <f>IF(I5="",IF(WEEKDAY($B$3,1)=MOD(startday+4,7)+1,$B$3,""),I5+1)</f>
        <v>44533</v>
      </c>
      <c r="L5" s="54" t="str">
        <f>IF(K5="","",IFERROR(INDEX(Events!$A:$A,MATCH(K5,Events!$G:$G,0)),""))</f>
        <v/>
      </c>
      <c r="M5" s="52">
        <f>IF(K5="",IF(WEEKDAY($B$3,1)=MOD(startday+5,7)+1,$B$3,""),K5+1)</f>
        <v>44534</v>
      </c>
      <c r="N5" s="53" t="str">
        <f>IF(M5="","",IFERROR(INDEX(Events!$A:$A,MATCH(M5,Events!$G:$G,0)),""))</f>
        <v/>
      </c>
    </row>
    <row r="6" spans="1:24" s="2" customFormat="1" x14ac:dyDescent="0.2">
      <c r="A6" s="66" t="str">
        <f>IF(A5="","",IFERROR(INDEX(Events!$A:$A,MATCH(A5,Events!$H:$H,0)),""))</f>
        <v/>
      </c>
      <c r="B6" s="67"/>
      <c r="C6" s="68" t="str">
        <f>IF(C5="","",IFERROR(INDEX(Events!$A:$A,MATCH(C5,Events!$H:$H,0)),""))</f>
        <v/>
      </c>
      <c r="D6" s="69"/>
      <c r="E6" s="68" t="str">
        <f>IF(E5="","",IFERROR(INDEX(Events!$A:$A,MATCH(E5,Events!$H:$H,0)),""))</f>
        <v/>
      </c>
      <c r="F6" s="69"/>
      <c r="G6" s="68" t="str">
        <f>IF(G5="","",IFERROR(INDEX(Events!$A:$A,MATCH(G5,Events!$H:$H,0)),""))</f>
        <v/>
      </c>
      <c r="H6" s="69"/>
      <c r="I6" s="68" t="str">
        <f>IF(I5="","",IFERROR(INDEX(Events!$A:$A,MATCH(I5,Events!$H:$H,0)),""))</f>
        <v/>
      </c>
      <c r="J6" s="69"/>
      <c r="K6" s="68" t="str">
        <f>IF(K5="","",IFERROR(INDEX(Events!$A:$A,MATCH(K5,Events!$H:$H,0)),""))</f>
        <v/>
      </c>
      <c r="L6" s="69"/>
      <c r="M6" s="66" t="str">
        <f>IF(M5="","",IFERROR(INDEX(Events!$A:$A,MATCH(M5,Events!$H:$H,0)),""))</f>
        <v/>
      </c>
      <c r="N6" s="67"/>
    </row>
    <row r="7" spans="1:24" s="2" customFormat="1" x14ac:dyDescent="0.2">
      <c r="A7" s="66" t="str">
        <f>IF(A5="","",IFERROR(INDEX(Events!$A:$A,MATCH(A5,Events!$I:$I,0)),""))</f>
        <v/>
      </c>
      <c r="B7" s="67"/>
      <c r="C7" s="68" t="str">
        <f>IF(C5="","",IFERROR(INDEX(Events!$A:$A,MATCH(C5,Events!$I:$I,0)),""))</f>
        <v/>
      </c>
      <c r="D7" s="69"/>
      <c r="E7" s="68" t="str">
        <f>IF(E5="","",IFERROR(INDEX(Events!$A:$A,MATCH(E5,Events!$I:$I,0)),""))</f>
        <v/>
      </c>
      <c r="F7" s="69"/>
      <c r="G7" s="68" t="str">
        <f>IF(G5="","",IFERROR(INDEX(Events!$A:$A,MATCH(G5,Events!$I:$I,0)),""))</f>
        <v/>
      </c>
      <c r="H7" s="69"/>
      <c r="I7" s="68" t="str">
        <f>IF(I5="","",IFERROR(INDEX(Events!$A:$A,MATCH(I5,Events!$I:$I,0)),""))</f>
        <v/>
      </c>
      <c r="J7" s="69"/>
      <c r="K7" s="68" t="str">
        <f>IF(K5="","",IFERROR(INDEX(Events!$A:$A,MATCH(K5,Events!$I:$I,0)),""))</f>
        <v/>
      </c>
      <c r="L7" s="69"/>
      <c r="M7" s="66" t="str">
        <f>IF(M5="","",IFERROR(INDEX(Events!$A:$A,MATCH(M5,Events!$I:$I,0)),""))</f>
        <v/>
      </c>
      <c r="N7" s="67"/>
    </row>
    <row r="8" spans="1:24" s="2" customFormat="1" x14ac:dyDescent="0.2">
      <c r="A8" s="66" t="s">
        <v>0</v>
      </c>
      <c r="B8" s="67"/>
      <c r="C8" s="68" t="s">
        <v>0</v>
      </c>
      <c r="D8" s="69"/>
      <c r="E8" s="68" t="s">
        <v>0</v>
      </c>
      <c r="F8" s="69"/>
      <c r="G8" s="68" t="s">
        <v>0</v>
      </c>
      <c r="H8" s="69"/>
      <c r="I8" s="68" t="s">
        <v>0</v>
      </c>
      <c r="J8" s="69"/>
      <c r="K8" s="68" t="s">
        <v>0</v>
      </c>
      <c r="L8" s="69"/>
      <c r="M8" s="66" t="s">
        <v>0</v>
      </c>
      <c r="N8" s="67"/>
    </row>
    <row r="9" spans="1:24" s="2" customFormat="1" x14ac:dyDescent="0.2">
      <c r="A9" s="66" t="s">
        <v>0</v>
      </c>
      <c r="B9" s="67"/>
      <c r="C9" s="68" t="s">
        <v>0</v>
      </c>
      <c r="D9" s="69"/>
      <c r="E9" s="68" t="s">
        <v>0</v>
      </c>
      <c r="F9" s="69"/>
      <c r="G9" s="68" t="s">
        <v>0</v>
      </c>
      <c r="H9" s="69"/>
      <c r="I9" s="68" t="s">
        <v>0</v>
      </c>
      <c r="J9" s="69"/>
      <c r="K9" s="68" t="s">
        <v>0</v>
      </c>
      <c r="L9" s="69"/>
      <c r="M9" s="66" t="s">
        <v>0</v>
      </c>
      <c r="N9" s="67"/>
    </row>
    <row r="10" spans="1:24" s="3" customFormat="1" x14ac:dyDescent="0.2">
      <c r="A10" s="70" t="s">
        <v>0</v>
      </c>
      <c r="B10" s="71"/>
      <c r="C10" s="72" t="s">
        <v>0</v>
      </c>
      <c r="D10" s="73"/>
      <c r="E10" s="72" t="s">
        <v>0</v>
      </c>
      <c r="F10" s="73"/>
      <c r="G10" s="72" t="s">
        <v>0</v>
      </c>
      <c r="H10" s="73"/>
      <c r="I10" s="72" t="s">
        <v>0</v>
      </c>
      <c r="J10" s="73"/>
      <c r="K10" s="72" t="s">
        <v>0</v>
      </c>
      <c r="L10" s="73"/>
      <c r="M10" s="70" t="s">
        <v>0</v>
      </c>
      <c r="N10" s="71"/>
      <c r="O10" s="2"/>
      <c r="P10" s="2"/>
      <c r="Q10" s="2"/>
      <c r="R10" s="2"/>
      <c r="S10" s="2"/>
      <c r="T10" s="2"/>
      <c r="U10" s="2"/>
      <c r="V10" s="2"/>
      <c r="W10" s="2"/>
      <c r="X10" s="2"/>
    </row>
    <row r="11" spans="1:24" s="2" customFormat="1" ht="18.75" x14ac:dyDescent="0.2">
      <c r="A11" s="52">
        <f>IF(M5="","",IF(MONTH(M5+1)&lt;&gt;MONTH(M5),"",M5+1))</f>
        <v>44535</v>
      </c>
      <c r="B11" s="53" t="str">
        <f>IF(A11="","",IFERROR(INDEX(Events!$A:$A,MATCH(A11,Events!$G:$G,0)),""))</f>
        <v/>
      </c>
      <c r="C11" s="28">
        <f>IF(A11="","",IF(MONTH(A11+1)&lt;&gt;MONTH(A11),"",A11+1))</f>
        <v>44536</v>
      </c>
      <c r="D11" s="54" t="str">
        <f>IF(C11="","",IFERROR(INDEX(Events!$A:$A,MATCH(C11,Events!$G:$G,0)),""))</f>
        <v/>
      </c>
      <c r="E11" s="28">
        <f>IF(C11="","",IF(MONTH(C11+1)&lt;&gt;MONTH(C11),"",C11+1))</f>
        <v>44537</v>
      </c>
      <c r="F11" s="54" t="str">
        <f>IF(E11="","",IFERROR(INDEX(Events!$A:$A,MATCH(E11,Events!$G:$G,0)),""))</f>
        <v>Pearl Harbor</v>
      </c>
      <c r="G11" s="28">
        <f>IF(E11="","",IF(MONTH(E11+1)&lt;&gt;MONTH(E11),"",E11+1))</f>
        <v>44538</v>
      </c>
      <c r="H11" s="54" t="str">
        <f>IF(G11="","",IFERROR(INDEX(Events!$A:$A,MATCH(G11,Events!$G:$G,0)),""))</f>
        <v/>
      </c>
      <c r="I11" s="28">
        <f>IF(G11="","",IF(MONTH(G11+1)&lt;&gt;MONTH(G11),"",G11+1))</f>
        <v>44539</v>
      </c>
      <c r="J11" s="54" t="str">
        <f>IF(I11="","",IFERROR(INDEX(Events!$A:$A,MATCH(I11,Events!$G:$G,0)),""))</f>
        <v/>
      </c>
      <c r="K11" s="28">
        <f>IF(I11="","",IF(MONTH(I11+1)&lt;&gt;MONTH(I11),"",I11+1))</f>
        <v>44540</v>
      </c>
      <c r="L11" s="54" t="str">
        <f>IF(K11="","",IFERROR(INDEX(Events!$A:$A,MATCH(K11,Events!$G:$G,0)),""))</f>
        <v/>
      </c>
      <c r="M11" s="52">
        <f>IF(K11="","",IF(MONTH(K11+1)&lt;&gt;MONTH(K11),"",K11+1))</f>
        <v>44541</v>
      </c>
      <c r="N11" s="53" t="str">
        <f>IF(M11="","",IFERROR(INDEX(Events!$A:$A,MATCH(M11,Events!$G:$G,0)),""))</f>
        <v/>
      </c>
    </row>
    <row r="12" spans="1:24" s="2" customFormat="1" x14ac:dyDescent="0.2">
      <c r="A12" s="66" t="str">
        <f>IF(A11="","",IFERROR(INDEX(Events!$A:$A,MATCH(A11,Events!$H:$H,0)),""))</f>
        <v/>
      </c>
      <c r="B12" s="67"/>
      <c r="C12" s="68" t="str">
        <f>IF(C11="","",IFERROR(INDEX(Events!$A:$A,MATCH(C11,Events!$H:$H,0)),""))</f>
        <v/>
      </c>
      <c r="D12" s="69"/>
      <c r="E12" s="68" t="str">
        <f>IF(E11="","",IFERROR(INDEX(Events!$A:$A,MATCH(E11,Events!$H:$H,0)),""))</f>
        <v/>
      </c>
      <c r="F12" s="69"/>
      <c r="G12" s="68" t="str">
        <f>IF(G11="","",IFERROR(INDEX(Events!$A:$A,MATCH(G11,Events!$H:$H,0)),""))</f>
        <v/>
      </c>
      <c r="H12" s="69"/>
      <c r="I12" s="68" t="str">
        <f>IF(I11="","",IFERROR(INDEX(Events!$A:$A,MATCH(I11,Events!$H:$H,0)),""))</f>
        <v/>
      </c>
      <c r="J12" s="69"/>
      <c r="K12" s="68" t="str">
        <f>IF(K11="","",IFERROR(INDEX(Events!$A:$A,MATCH(K11,Events!$H:$H,0)),""))</f>
        <v/>
      </c>
      <c r="L12" s="69"/>
      <c r="M12" s="66" t="str">
        <f>IF(M11="","",IFERROR(INDEX(Events!$A:$A,MATCH(M11,Events!$H:$H,0)),""))</f>
        <v/>
      </c>
      <c r="N12" s="67"/>
    </row>
    <row r="13" spans="1:24" s="2" customFormat="1" x14ac:dyDescent="0.2">
      <c r="A13" s="66" t="str">
        <f>IF(A11="","",IFERROR(INDEX(Events!$A:$A,MATCH(A11,Events!$I:$I,0)),""))</f>
        <v/>
      </c>
      <c r="B13" s="67"/>
      <c r="C13" s="68" t="str">
        <f>IF(C11="","",IFERROR(INDEX(Events!$A:$A,MATCH(C11,Events!$I:$I,0)),""))</f>
        <v/>
      </c>
      <c r="D13" s="69"/>
      <c r="E13" s="68" t="str">
        <f>IF(E11="","",IFERROR(INDEX(Events!$A:$A,MATCH(E11,Events!$I:$I,0)),""))</f>
        <v/>
      </c>
      <c r="F13" s="69"/>
      <c r="G13" s="68" t="str">
        <f>IF(G11="","",IFERROR(INDEX(Events!$A:$A,MATCH(G11,Events!$I:$I,0)),""))</f>
        <v/>
      </c>
      <c r="H13" s="69"/>
      <c r="I13" s="68" t="str">
        <f>IF(I11="","",IFERROR(INDEX(Events!$A:$A,MATCH(I11,Events!$I:$I,0)),""))</f>
        <v/>
      </c>
      <c r="J13" s="69"/>
      <c r="K13" s="68" t="str">
        <f>IF(K11="","",IFERROR(INDEX(Events!$A:$A,MATCH(K11,Events!$I:$I,0)),""))</f>
        <v/>
      </c>
      <c r="L13" s="69"/>
      <c r="M13" s="66" t="str">
        <f>IF(M11="","",IFERROR(INDEX(Events!$A:$A,MATCH(M11,Events!$I:$I,0)),""))</f>
        <v/>
      </c>
      <c r="N13" s="67"/>
    </row>
    <row r="14" spans="1:24" s="2" customFormat="1" x14ac:dyDescent="0.2">
      <c r="A14" s="66"/>
      <c r="B14" s="67"/>
      <c r="C14" s="68"/>
      <c r="D14" s="69"/>
      <c r="E14" s="68"/>
      <c r="F14" s="69"/>
      <c r="G14" s="68"/>
      <c r="H14" s="69"/>
      <c r="I14" s="68"/>
      <c r="J14" s="69"/>
      <c r="K14" s="68"/>
      <c r="L14" s="69"/>
      <c r="M14" s="66"/>
      <c r="N14" s="67"/>
    </row>
    <row r="15" spans="1:24" s="2" customFormat="1" x14ac:dyDescent="0.2">
      <c r="A15" s="66"/>
      <c r="B15" s="67"/>
      <c r="C15" s="68"/>
      <c r="D15" s="69"/>
      <c r="E15" s="68"/>
      <c r="F15" s="69"/>
      <c r="G15" s="68"/>
      <c r="H15" s="69"/>
      <c r="I15" s="68"/>
      <c r="J15" s="69"/>
      <c r="K15" s="68"/>
      <c r="L15" s="69"/>
      <c r="M15" s="66"/>
      <c r="N15" s="67"/>
    </row>
    <row r="16" spans="1:24" s="3" customFormat="1" x14ac:dyDescent="0.2">
      <c r="A16" s="70"/>
      <c r="B16" s="71"/>
      <c r="C16" s="72"/>
      <c r="D16" s="73"/>
      <c r="E16" s="72"/>
      <c r="F16" s="73"/>
      <c r="G16" s="72"/>
      <c r="H16" s="73"/>
      <c r="I16" s="72"/>
      <c r="J16" s="73"/>
      <c r="K16" s="72"/>
      <c r="L16" s="73"/>
      <c r="M16" s="70"/>
      <c r="N16" s="71"/>
      <c r="O16" s="2"/>
    </row>
    <row r="17" spans="1:15" s="2" customFormat="1" ht="18.75" x14ac:dyDescent="0.2">
      <c r="A17" s="52">
        <f>IF(M11="","",IF(MONTH(M11+1)&lt;&gt;MONTH(M11),"",M11+1))</f>
        <v>44542</v>
      </c>
      <c r="B17" s="53" t="str">
        <f>IF(A17="","",IFERROR(INDEX(Events!$A:$A,MATCH(A17,Events!$G:$G,0)),""))</f>
        <v/>
      </c>
      <c r="C17" s="28">
        <f>IF(A17="","",IF(MONTH(A17+1)&lt;&gt;MONTH(A17),"",A17+1))</f>
        <v>44543</v>
      </c>
      <c r="D17" s="54" t="str">
        <f>IF(C17="","",IFERROR(INDEX(Events!$A:$A,MATCH(C17,Events!$G:$G,0)),""))</f>
        <v/>
      </c>
      <c r="E17" s="28">
        <f>IF(C17="","",IF(MONTH(C17+1)&lt;&gt;MONTH(C17),"",C17+1))</f>
        <v>44544</v>
      </c>
      <c r="F17" s="54" t="str">
        <f>IF(E17="","",IFERROR(INDEX(Events!$A:$A,MATCH(E17,Events!$G:$G,0)),""))</f>
        <v/>
      </c>
      <c r="G17" s="28">
        <f>IF(E17="","",IF(MONTH(E17+1)&lt;&gt;MONTH(E17),"",E17+1))</f>
        <v>44545</v>
      </c>
      <c r="H17" s="54" t="str">
        <f>IF(G17="","",IFERROR(INDEX(Events!$A:$A,MATCH(G17,Events!$G:$G,0)),""))</f>
        <v/>
      </c>
      <c r="I17" s="28">
        <f>IF(G17="","",IF(MONTH(G17+1)&lt;&gt;MONTH(G17),"",G17+1))</f>
        <v>44546</v>
      </c>
      <c r="J17" s="54" t="str">
        <f>IF(I17="","",IFERROR(INDEX(Events!$A:$A,MATCH(I17,Events!$G:$G,0)),""))</f>
        <v/>
      </c>
      <c r="K17" s="28">
        <f>IF(I17="","",IF(MONTH(I17+1)&lt;&gt;MONTH(I17),"",I17+1))</f>
        <v>44547</v>
      </c>
      <c r="L17" s="54" t="str">
        <f>IF(K17="","",IFERROR(INDEX(Events!$A:$A,MATCH(K17,Events!$G:$G,0)),""))</f>
        <v/>
      </c>
      <c r="M17" s="52">
        <f>IF(K17="","",IF(MONTH(K17+1)&lt;&gt;MONTH(K17),"",K17+1))</f>
        <v>44548</v>
      </c>
      <c r="N17" s="53" t="str">
        <f>IF(M17="","",IFERROR(INDEX(Events!$A:$A,MATCH(M17,Events!$G:$G,0)),""))</f>
        <v/>
      </c>
    </row>
    <row r="18" spans="1:15" s="2" customFormat="1" x14ac:dyDescent="0.2">
      <c r="A18" s="66" t="str">
        <f>IF(A17="","",IFERROR(INDEX(Events!$A:$A,MATCH(A17,Events!$H:$H,0)),""))</f>
        <v/>
      </c>
      <c r="B18" s="67"/>
      <c r="C18" s="68" t="str">
        <f>IF(C17="","",IFERROR(INDEX(Events!$A:$A,MATCH(C17,Events!$H:$H,0)),""))</f>
        <v/>
      </c>
      <c r="D18" s="69"/>
      <c r="E18" s="68" t="str">
        <f>IF(E17="","",IFERROR(INDEX(Events!$A:$A,MATCH(E17,Events!$H:$H,0)),""))</f>
        <v/>
      </c>
      <c r="F18" s="69"/>
      <c r="G18" s="68" t="str">
        <f>IF(G17="","",IFERROR(INDEX(Events!$A:$A,MATCH(G17,Events!$H:$H,0)),""))</f>
        <v/>
      </c>
      <c r="H18" s="69"/>
      <c r="I18" s="68" t="str">
        <f>IF(I17="","",IFERROR(INDEX(Events!$A:$A,MATCH(I17,Events!$H:$H,0)),""))</f>
        <v/>
      </c>
      <c r="J18" s="69"/>
      <c r="K18" s="68" t="str">
        <f>IF(K17="","",IFERROR(INDEX(Events!$A:$A,MATCH(K17,Events!$H:$H,0)),""))</f>
        <v/>
      </c>
      <c r="L18" s="69"/>
      <c r="M18" s="66" t="str">
        <f>IF(M17="","",IFERROR(INDEX(Events!$A:$A,MATCH(M17,Events!$H:$H,0)),""))</f>
        <v/>
      </c>
      <c r="N18" s="67"/>
    </row>
    <row r="19" spans="1:15" s="2" customFormat="1" x14ac:dyDescent="0.2">
      <c r="A19" s="66" t="str">
        <f>IF(A17="","",IFERROR(INDEX(Events!$A:$A,MATCH(A17,Events!$I:$I,0)),""))</f>
        <v/>
      </c>
      <c r="B19" s="67"/>
      <c r="C19" s="68" t="str">
        <f>IF(C17="","",IFERROR(INDEX(Events!$A:$A,MATCH(C17,Events!$I:$I,0)),""))</f>
        <v/>
      </c>
      <c r="D19" s="69"/>
      <c r="E19" s="68" t="str">
        <f>IF(E17="","",IFERROR(INDEX(Events!$A:$A,MATCH(E17,Events!$I:$I,0)),""))</f>
        <v/>
      </c>
      <c r="F19" s="69"/>
      <c r="G19" s="68" t="str">
        <f>IF(G17="","",IFERROR(INDEX(Events!$A:$A,MATCH(G17,Events!$I:$I,0)),""))</f>
        <v/>
      </c>
      <c r="H19" s="69"/>
      <c r="I19" s="68" t="str">
        <f>IF(I17="","",IFERROR(INDEX(Events!$A:$A,MATCH(I17,Events!$I:$I,0)),""))</f>
        <v/>
      </c>
      <c r="J19" s="69"/>
      <c r="K19" s="68" t="str">
        <f>IF(K17="","",IFERROR(INDEX(Events!$A:$A,MATCH(K17,Events!$I:$I,0)),""))</f>
        <v/>
      </c>
      <c r="L19" s="69"/>
      <c r="M19" s="66" t="str">
        <f>IF(M17="","",IFERROR(INDEX(Events!$A:$A,MATCH(M17,Events!$I:$I,0)),""))</f>
        <v/>
      </c>
      <c r="N19" s="67"/>
    </row>
    <row r="20" spans="1:15" s="2" customFormat="1" x14ac:dyDescent="0.2">
      <c r="A20" s="66"/>
      <c r="B20" s="67"/>
      <c r="C20" s="68"/>
      <c r="D20" s="69"/>
      <c r="E20" s="68"/>
      <c r="F20" s="69"/>
      <c r="G20" s="68"/>
      <c r="H20" s="69"/>
      <c r="I20" s="68"/>
      <c r="J20" s="69"/>
      <c r="K20" s="68"/>
      <c r="L20" s="69"/>
      <c r="M20" s="66"/>
      <c r="N20" s="67"/>
    </row>
    <row r="21" spans="1:15" s="2" customFormat="1" x14ac:dyDescent="0.2">
      <c r="A21" s="66"/>
      <c r="B21" s="67"/>
      <c r="C21" s="68"/>
      <c r="D21" s="69"/>
      <c r="E21" s="68"/>
      <c r="F21" s="69"/>
      <c r="G21" s="68"/>
      <c r="H21" s="69"/>
      <c r="I21" s="68"/>
      <c r="J21" s="69"/>
      <c r="K21" s="68"/>
      <c r="L21" s="69"/>
      <c r="M21" s="66"/>
      <c r="N21" s="67"/>
    </row>
    <row r="22" spans="1:15" s="3" customFormat="1" x14ac:dyDescent="0.2">
      <c r="A22" s="70"/>
      <c r="B22" s="71"/>
      <c r="C22" s="72"/>
      <c r="D22" s="73"/>
      <c r="E22" s="72"/>
      <c r="F22" s="73"/>
      <c r="G22" s="72"/>
      <c r="H22" s="73"/>
      <c r="I22" s="72"/>
      <c r="J22" s="73"/>
      <c r="K22" s="72"/>
      <c r="L22" s="73"/>
      <c r="M22" s="70"/>
      <c r="N22" s="71"/>
      <c r="O22" s="2"/>
    </row>
    <row r="23" spans="1:15" s="2" customFormat="1" ht="18.75" x14ac:dyDescent="0.2">
      <c r="A23" s="52">
        <f>IF(M17="","",IF(MONTH(M17+1)&lt;&gt;MONTH(M17),"",M17+1))</f>
        <v>44549</v>
      </c>
      <c r="B23" s="53" t="str">
        <f>IF(A23="","",IFERROR(INDEX(Events!$A:$A,MATCH(A23,Events!$G:$G,0)),""))</f>
        <v/>
      </c>
      <c r="C23" s="28">
        <f>IF(A23="","",IF(MONTH(A23+1)&lt;&gt;MONTH(A23),"",A23+1))</f>
        <v>44550</v>
      </c>
      <c r="D23" s="54" t="str">
        <f>IF(C23="","",IFERROR(INDEX(Events!$A:$A,MATCH(C23,Events!$G:$G,0)),""))</f>
        <v/>
      </c>
      <c r="E23" s="28">
        <f>IF(C23="","",IF(MONTH(C23+1)&lt;&gt;MONTH(C23),"",C23+1))</f>
        <v>44551</v>
      </c>
      <c r="F23" s="54" t="str">
        <f>IF(E23="","",IFERROR(INDEX(Events!$A:$A,MATCH(E23,Events!$G:$G,0)),""))</f>
        <v>Dec. Solstice (GMT)</v>
      </c>
      <c r="G23" s="28">
        <f>IF(E23="","",IF(MONTH(E23+1)&lt;&gt;MONTH(E23),"",E23+1))</f>
        <v>44552</v>
      </c>
      <c r="H23" s="54" t="str">
        <f>IF(G23="","",IFERROR(INDEX(Events!$A:$A,MATCH(G23,Events!$G:$G,0)),""))</f>
        <v/>
      </c>
      <c r="I23" s="28">
        <f>IF(G23="","",IF(MONTH(G23+1)&lt;&gt;MONTH(G23),"",G23+1))</f>
        <v>44553</v>
      </c>
      <c r="J23" s="54" t="str">
        <f>IF(I23="","",IFERROR(INDEX(Events!$A:$A,MATCH(I23,Events!$G:$G,0)),""))</f>
        <v/>
      </c>
      <c r="K23" s="28">
        <f>IF(I23="","",IF(MONTH(I23+1)&lt;&gt;MONTH(I23),"",I23+1))</f>
        <v>44554</v>
      </c>
      <c r="L23" s="54" t="str">
        <f>IF(K23="","",IFERROR(INDEX(Events!$A:$A,MATCH(K23,Events!$G:$G,0)),""))</f>
        <v>Christmas Eve</v>
      </c>
      <c r="M23" s="52">
        <f>IF(K23="","",IF(MONTH(K23+1)&lt;&gt;MONTH(K23),"",K23+1))</f>
        <v>44555</v>
      </c>
      <c r="N23" s="53" t="str">
        <f>IF(M23="","",IFERROR(INDEX(Events!$A:$A,MATCH(M23,Events!$G:$G,0)),""))</f>
        <v>Christmas Day</v>
      </c>
    </row>
    <row r="24" spans="1:15" s="2" customFormat="1" x14ac:dyDescent="0.2">
      <c r="A24" s="66" t="str">
        <f>IF(A23="","",IFERROR(INDEX(Events!$A:$A,MATCH(A23,Events!$H:$H,0)),""))</f>
        <v/>
      </c>
      <c r="B24" s="67"/>
      <c r="C24" s="68" t="str">
        <f>IF(C23="","",IFERROR(INDEX(Events!$A:$A,MATCH(C23,Events!$H:$H,0)),""))</f>
        <v/>
      </c>
      <c r="D24" s="69"/>
      <c r="E24" s="68" t="str">
        <f>IF(E23="","",IFERROR(INDEX(Events!$A:$A,MATCH(E23,Events!$H:$H,0)),""))</f>
        <v/>
      </c>
      <c r="F24" s="69"/>
      <c r="G24" s="68" t="str">
        <f>IF(G23="","",IFERROR(INDEX(Events!$A:$A,MATCH(G23,Events!$H:$H,0)),""))</f>
        <v/>
      </c>
      <c r="H24" s="69"/>
      <c r="I24" s="68" t="str">
        <f>IF(I23="","",IFERROR(INDEX(Events!$A:$A,MATCH(I23,Events!$H:$H,0)),""))</f>
        <v/>
      </c>
      <c r="J24" s="69"/>
      <c r="K24" s="68" t="str">
        <f>IF(K23="","",IFERROR(INDEX(Events!$A:$A,MATCH(K23,Events!$H:$H,0)),""))</f>
        <v/>
      </c>
      <c r="L24" s="69"/>
      <c r="M24" s="66" t="str">
        <f>IF(M23="","",IFERROR(INDEX(Events!$A:$A,MATCH(M23,Events!$H:$H,0)),""))</f>
        <v/>
      </c>
      <c r="N24" s="67"/>
    </row>
    <row r="25" spans="1:15" s="2" customFormat="1" x14ac:dyDescent="0.2">
      <c r="A25" s="66" t="str">
        <f>IF(A23="","",IFERROR(INDEX(Events!$A:$A,MATCH(A23,Events!$I:$I,0)),""))</f>
        <v/>
      </c>
      <c r="B25" s="67"/>
      <c r="C25" s="68" t="str">
        <f>IF(C23="","",IFERROR(INDEX(Events!$A:$A,MATCH(C23,Events!$I:$I,0)),""))</f>
        <v/>
      </c>
      <c r="D25" s="69"/>
      <c r="E25" s="68" t="str">
        <f>IF(E23="","",IFERROR(INDEX(Events!$A:$A,MATCH(E23,Events!$I:$I,0)),""))</f>
        <v/>
      </c>
      <c r="F25" s="69"/>
      <c r="G25" s="68" t="str">
        <f>IF(G23="","",IFERROR(INDEX(Events!$A:$A,MATCH(G23,Events!$I:$I,0)),""))</f>
        <v/>
      </c>
      <c r="H25" s="69"/>
      <c r="I25" s="68" t="str">
        <f>IF(I23="","",IFERROR(INDEX(Events!$A:$A,MATCH(I23,Events!$I:$I,0)),""))</f>
        <v/>
      </c>
      <c r="J25" s="69"/>
      <c r="K25" s="68" t="str">
        <f>IF(K23="","",IFERROR(INDEX(Events!$A:$A,MATCH(K23,Events!$I:$I,0)),""))</f>
        <v/>
      </c>
      <c r="L25" s="69"/>
      <c r="M25" s="66" t="str">
        <f>IF(M23="","",IFERROR(INDEX(Events!$A:$A,MATCH(M23,Events!$I:$I,0)),""))</f>
        <v/>
      </c>
      <c r="N25" s="67"/>
    </row>
    <row r="26" spans="1:15" s="2" customFormat="1" x14ac:dyDescent="0.2">
      <c r="A26" s="66"/>
      <c r="B26" s="67"/>
      <c r="C26" s="68"/>
      <c r="D26" s="69"/>
      <c r="E26" s="68"/>
      <c r="F26" s="69"/>
      <c r="G26" s="68"/>
      <c r="H26" s="69"/>
      <c r="I26" s="68"/>
      <c r="J26" s="69"/>
      <c r="K26" s="68"/>
      <c r="L26" s="69"/>
      <c r="M26" s="66"/>
      <c r="N26" s="67"/>
    </row>
    <row r="27" spans="1:15" s="2" customFormat="1" x14ac:dyDescent="0.2">
      <c r="A27" s="66"/>
      <c r="B27" s="67"/>
      <c r="C27" s="68"/>
      <c r="D27" s="69"/>
      <c r="E27" s="68"/>
      <c r="F27" s="69"/>
      <c r="G27" s="68"/>
      <c r="H27" s="69"/>
      <c r="I27" s="68"/>
      <c r="J27" s="69"/>
      <c r="K27" s="68"/>
      <c r="L27" s="69"/>
      <c r="M27" s="66"/>
      <c r="N27" s="67"/>
    </row>
    <row r="28" spans="1:15" s="3" customFormat="1" x14ac:dyDescent="0.2">
      <c r="A28" s="70"/>
      <c r="B28" s="71"/>
      <c r="C28" s="72"/>
      <c r="D28" s="73"/>
      <c r="E28" s="72"/>
      <c r="F28" s="73"/>
      <c r="G28" s="72"/>
      <c r="H28" s="73"/>
      <c r="I28" s="72"/>
      <c r="J28" s="73"/>
      <c r="K28" s="72"/>
      <c r="L28" s="73"/>
      <c r="M28" s="70"/>
      <c r="N28" s="71"/>
      <c r="O28" s="2"/>
    </row>
    <row r="29" spans="1:15" s="2" customFormat="1" ht="18.75" x14ac:dyDescent="0.2">
      <c r="A29" s="52">
        <f>IF(M23="","",IF(MONTH(M23+1)&lt;&gt;MONTH(M23),"",M23+1))</f>
        <v>44556</v>
      </c>
      <c r="B29" s="53" t="str">
        <f>IF(A29="","",IFERROR(INDEX(Events!$A:$A,MATCH(A29,Events!$G:$G,0)),""))</f>
        <v>Kwanzaa begins</v>
      </c>
      <c r="C29" s="28">
        <f>IF(A29="","",IF(MONTH(A29+1)&lt;&gt;MONTH(A29),"",A29+1))</f>
        <v>44557</v>
      </c>
      <c r="D29" s="54" t="str">
        <f>IF(C29="","",IFERROR(INDEX(Events!$A:$A,MATCH(C29,Events!$G:$G,0)),""))</f>
        <v/>
      </c>
      <c r="E29" s="28">
        <f>IF(C29="","",IF(MONTH(C29+1)&lt;&gt;MONTH(C29),"",C29+1))</f>
        <v>44558</v>
      </c>
      <c r="F29" s="54" t="str">
        <f>IF(E29="","",IFERROR(INDEX(Events!$A:$A,MATCH(E29,Events!$G:$G,0)),""))</f>
        <v/>
      </c>
      <c r="G29" s="28">
        <f>IF(E29="","",IF(MONTH(E29+1)&lt;&gt;MONTH(E29),"",E29+1))</f>
        <v>44559</v>
      </c>
      <c r="H29" s="54" t="str">
        <f>IF(G29="","",IFERROR(INDEX(Events!$A:$A,MATCH(G29,Events!$G:$G,0)),""))</f>
        <v/>
      </c>
      <c r="I29" s="28">
        <f>IF(G29="","",IF(MONTH(G29+1)&lt;&gt;MONTH(G29),"",G29+1))</f>
        <v>44560</v>
      </c>
      <c r="J29" s="54" t="str">
        <f>IF(I29="","",IFERROR(INDEX(Events!$A:$A,MATCH(I29,Events!$G:$G,0)),""))</f>
        <v/>
      </c>
      <c r="K29" s="28">
        <f>IF(I29="","",IF(MONTH(I29+1)&lt;&gt;MONTH(I29),"",I29+1))</f>
        <v>44561</v>
      </c>
      <c r="L29" s="54" t="str">
        <f>IF(K29="","",IFERROR(INDEX(Events!$A:$A,MATCH(K29,Events!$G:$G,0)),""))</f>
        <v>New Year's Eve</v>
      </c>
      <c r="M29" s="52" t="str">
        <f>IF(K29="","",IF(MONTH(K29+1)&lt;&gt;MONTH(K29),"",K29+1))</f>
        <v/>
      </c>
      <c r="N29" s="53" t="str">
        <f>IF(M29="","",IFERROR(INDEX(Events!$A:$A,MATCH(M29,Events!$G:$G,0)),""))</f>
        <v/>
      </c>
    </row>
    <row r="30" spans="1:15" s="2" customFormat="1" x14ac:dyDescent="0.2">
      <c r="A30" s="66" t="str">
        <f>IF(A29="","",IFERROR(INDEX(Events!$A:$A,MATCH(A29,Events!$H:$H,0)),""))</f>
        <v>Boxing Day (UK)</v>
      </c>
      <c r="B30" s="67"/>
      <c r="C30" s="68" t="str">
        <f>IF(C29="","",IFERROR(INDEX(Events!$A:$A,MATCH(C29,Events!$H:$H,0)),""))</f>
        <v/>
      </c>
      <c r="D30" s="69"/>
      <c r="E30" s="68" t="str">
        <f>IF(E29="","",IFERROR(INDEX(Events!$A:$A,MATCH(E29,Events!$H:$H,0)),""))</f>
        <v/>
      </c>
      <c r="F30" s="69"/>
      <c r="G30" s="68" t="str">
        <f>IF(G29="","",IFERROR(INDEX(Events!$A:$A,MATCH(G29,Events!$H:$H,0)),""))</f>
        <v/>
      </c>
      <c r="H30" s="69"/>
      <c r="I30" s="68" t="str">
        <f>IF(I29="","",IFERROR(INDEX(Events!$A:$A,MATCH(I29,Events!$H:$H,0)),""))</f>
        <v/>
      </c>
      <c r="J30" s="69"/>
      <c r="K30" s="68" t="str">
        <f>IF(K29="","",IFERROR(INDEX(Events!$A:$A,MATCH(K29,Events!$H:$H,0)),""))</f>
        <v/>
      </c>
      <c r="L30" s="69"/>
      <c r="M30" s="66" t="str">
        <f>IF(M29="","",IFERROR(INDEX(Events!$A:$A,MATCH(M29,Events!$H:$H,0)),""))</f>
        <v/>
      </c>
      <c r="N30" s="67"/>
    </row>
    <row r="31" spans="1:15" s="2" customFormat="1" x14ac:dyDescent="0.2">
      <c r="A31" s="66" t="str">
        <f>IF(A29="","",IFERROR(INDEX(Events!$A:$A,MATCH(A29,Events!$I:$I,0)),""))</f>
        <v/>
      </c>
      <c r="B31" s="67"/>
      <c r="C31" s="68" t="str">
        <f>IF(C29="","",IFERROR(INDEX(Events!$A:$A,MATCH(C29,Events!$I:$I,0)),""))</f>
        <v/>
      </c>
      <c r="D31" s="69"/>
      <c r="E31" s="68" t="str">
        <f>IF(E29="","",IFERROR(INDEX(Events!$A:$A,MATCH(E29,Events!$I:$I,0)),""))</f>
        <v/>
      </c>
      <c r="F31" s="69"/>
      <c r="G31" s="68" t="str">
        <f>IF(G29="","",IFERROR(INDEX(Events!$A:$A,MATCH(G29,Events!$I:$I,0)),""))</f>
        <v/>
      </c>
      <c r="H31" s="69"/>
      <c r="I31" s="68" t="str">
        <f>IF(I29="","",IFERROR(INDEX(Events!$A:$A,MATCH(I29,Events!$I:$I,0)),""))</f>
        <v/>
      </c>
      <c r="J31" s="69"/>
      <c r="K31" s="68" t="str">
        <f>IF(K29="","",IFERROR(INDEX(Events!$A:$A,MATCH(K29,Events!$I:$I,0)),""))</f>
        <v/>
      </c>
      <c r="L31" s="69"/>
      <c r="M31" s="66" t="str">
        <f>IF(M29="","",IFERROR(INDEX(Events!$A:$A,MATCH(M29,Events!$I:$I,0)),""))</f>
        <v/>
      </c>
      <c r="N31" s="67"/>
    </row>
    <row r="32" spans="1:15" s="2" customFormat="1" x14ac:dyDescent="0.2">
      <c r="A32" s="66"/>
      <c r="B32" s="67"/>
      <c r="C32" s="68"/>
      <c r="D32" s="69"/>
      <c r="E32" s="68"/>
      <c r="F32" s="69"/>
      <c r="G32" s="68"/>
      <c r="H32" s="69"/>
      <c r="I32" s="68"/>
      <c r="J32" s="69"/>
      <c r="K32" s="68"/>
      <c r="L32" s="69"/>
      <c r="M32" s="66"/>
      <c r="N32" s="67"/>
    </row>
    <row r="33" spans="1:22" s="2" customFormat="1" x14ac:dyDescent="0.2">
      <c r="A33" s="66"/>
      <c r="B33" s="67"/>
      <c r="C33" s="68"/>
      <c r="D33" s="69"/>
      <c r="E33" s="68"/>
      <c r="F33" s="69"/>
      <c r="G33" s="68"/>
      <c r="H33" s="69"/>
      <c r="I33" s="68"/>
      <c r="J33" s="69"/>
      <c r="K33" s="68"/>
      <c r="L33" s="69"/>
      <c r="M33" s="66"/>
      <c r="N33" s="67"/>
    </row>
    <row r="34" spans="1:22" s="3" customFormat="1" x14ac:dyDescent="0.2">
      <c r="A34" s="70"/>
      <c r="B34" s="71"/>
      <c r="C34" s="72"/>
      <c r="D34" s="73"/>
      <c r="E34" s="72"/>
      <c r="F34" s="73"/>
      <c r="G34" s="72"/>
      <c r="H34" s="73"/>
      <c r="I34" s="72"/>
      <c r="J34" s="73"/>
      <c r="K34" s="72"/>
      <c r="L34" s="73"/>
      <c r="M34" s="70"/>
      <c r="N34" s="71"/>
      <c r="O34" s="2"/>
    </row>
    <row r="35" spans="1:22" ht="18.75" x14ac:dyDescent="0.2">
      <c r="A35" s="52" t="str">
        <f>IF(M29="","",IF(MONTH(M29+1)&lt;&gt;MONTH(M29),"",M29+1))</f>
        <v/>
      </c>
      <c r="B35" s="53" t="str">
        <f>IF(A35="","",IFERROR(INDEX(Events!$A:$A,MATCH(A35,Events!$G:$G,0)),""))</f>
        <v/>
      </c>
      <c r="C35" s="28" t="str">
        <f>IF(A35="","",IF(MONTH(A35+1)&lt;&gt;MONTH(A35),"",A35+1))</f>
        <v/>
      </c>
      <c r="D35" s="54" t="str">
        <f>IF(C35="","",IFERROR(INDEX(Events!$A:$A,MATCH(C35,Events!$G:$G,0)),""))</f>
        <v/>
      </c>
      <c r="E35" s="6"/>
      <c r="F35" s="7"/>
      <c r="G35" s="7"/>
      <c r="H35" s="7"/>
      <c r="I35" s="7"/>
      <c r="J35" s="8"/>
      <c r="K35" s="9"/>
      <c r="L35" s="10"/>
      <c r="M35" s="7"/>
      <c r="N35" s="8"/>
      <c r="O35" s="2"/>
    </row>
    <row r="36" spans="1:22" x14ac:dyDescent="0.2">
      <c r="A36" s="66" t="str">
        <f>IF(A35="","",IFERROR(INDEX(Events!$A:$A,MATCH(A35,Events!$H:$H,0)),""))</f>
        <v/>
      </c>
      <c r="B36" s="67"/>
      <c r="C36" s="68" t="str">
        <f>IF(C35="","",IFERROR(INDEX(Events!$A:$A,MATCH(C35,Events!$H:$H,0)),""))</f>
        <v/>
      </c>
      <c r="D36" s="69"/>
      <c r="E36" s="11"/>
      <c r="F36" s="12"/>
      <c r="G36" s="12"/>
      <c r="H36" s="12"/>
      <c r="I36" s="12"/>
      <c r="J36" s="13"/>
      <c r="K36" s="11"/>
      <c r="L36" s="12"/>
      <c r="M36" s="12"/>
      <c r="N36" s="13"/>
      <c r="O36" s="2"/>
    </row>
    <row r="37" spans="1:22" x14ac:dyDescent="0.2">
      <c r="A37" s="66" t="str">
        <f>IF(A35="","",IFERROR(INDEX(Events!$A:$A,MATCH(A35,Events!$I:$I,0)),""))</f>
        <v/>
      </c>
      <c r="B37" s="67"/>
      <c r="C37" s="68" t="str">
        <f>IF(C35="","",IFERROR(INDEX(Events!$A:$A,MATCH(C35,Events!$I:$I,0)),""))</f>
        <v/>
      </c>
      <c r="D37" s="69"/>
      <c r="E37" s="11"/>
      <c r="F37" s="12"/>
      <c r="G37" s="12"/>
      <c r="H37" s="12"/>
      <c r="I37" s="12"/>
      <c r="J37" s="13"/>
      <c r="K37" s="11"/>
      <c r="L37" s="12"/>
      <c r="M37" s="12"/>
      <c r="N37" s="13"/>
      <c r="O37" s="2"/>
    </row>
    <row r="38" spans="1:22" x14ac:dyDescent="0.2">
      <c r="A38" s="66"/>
      <c r="B38" s="67"/>
      <c r="C38" s="68"/>
      <c r="D38" s="69"/>
      <c r="E38" s="11"/>
      <c r="F38" s="12"/>
      <c r="G38" s="12"/>
      <c r="H38" s="12"/>
      <c r="I38" s="12"/>
      <c r="J38" s="13"/>
      <c r="K38" s="11"/>
      <c r="L38" s="12"/>
      <c r="M38" s="12"/>
      <c r="N38" s="13"/>
      <c r="O38" s="2"/>
    </row>
    <row r="39" spans="1:22" x14ac:dyDescent="0.2">
      <c r="A39" s="66"/>
      <c r="B39" s="67"/>
      <c r="C39" s="68"/>
      <c r="D39" s="69"/>
      <c r="E39" s="11"/>
      <c r="F39" s="12"/>
      <c r="G39" s="12"/>
      <c r="H39" s="12"/>
      <c r="I39" s="12"/>
      <c r="J39" s="13"/>
      <c r="K39" s="82"/>
      <c r="L39" s="83"/>
      <c r="M39" s="83"/>
      <c r="N39" s="84"/>
      <c r="O39" s="2"/>
    </row>
    <row r="40" spans="1:22" x14ac:dyDescent="0.2">
      <c r="A40" s="70"/>
      <c r="B40" s="71"/>
      <c r="C40" s="72"/>
      <c r="D40" s="73"/>
      <c r="E40" s="14"/>
      <c r="F40" s="15"/>
      <c r="G40" s="15"/>
      <c r="H40" s="15"/>
      <c r="I40" s="15"/>
      <c r="J40" s="16"/>
      <c r="K40" s="79"/>
      <c r="L40" s="80"/>
      <c r="M40" s="80"/>
      <c r="N40" s="81"/>
      <c r="O40" s="2"/>
    </row>
    <row r="41" spans="1:22" x14ac:dyDescent="0.2">
      <c r="E41" s="77"/>
      <c r="F41" s="78"/>
      <c r="G41" s="78"/>
      <c r="H41" s="78"/>
      <c r="I41" s="78"/>
      <c r="J41" s="78"/>
    </row>
    <row r="43" spans="1:22" s="18" customFormat="1" ht="11.25" x14ac:dyDescent="0.2">
      <c r="P43" s="76">
        <f>DATE(YEAR(B3-15),MONTH(B3-15),1)</f>
        <v>44501</v>
      </c>
      <c r="Q43" s="76"/>
      <c r="R43" s="76"/>
      <c r="S43" s="76"/>
      <c r="T43" s="76"/>
      <c r="U43" s="76"/>
      <c r="V43" s="76"/>
    </row>
    <row r="44" spans="1:22" s="18" customFormat="1" ht="9.75" customHeight="1" x14ac:dyDescent="0.2">
      <c r="P44" s="58" t="str">
        <f>CHOOSE(1+MOD(startday+1-2,7),"Su","M","Tu","W","Th","F","Sa")</f>
        <v>Su</v>
      </c>
      <c r="Q44" s="58" t="str">
        <f>CHOOSE(1+MOD(startday+2-2,7),"Su","M","Tu","W","Th","F","Sa")</f>
        <v>M</v>
      </c>
      <c r="R44" s="58" t="str">
        <f>CHOOSE(1+MOD(startday+3-2,7),"Su","M","Tu","W","Th","F","Sa")</f>
        <v>Tu</v>
      </c>
      <c r="S44" s="58" t="str">
        <f>CHOOSE(1+MOD(startday+4-2,7),"Su","M","Tu","W","Th","F","Sa")</f>
        <v>W</v>
      </c>
      <c r="T44" s="58" t="str">
        <f>CHOOSE(1+MOD(startday+5-2,7),"Su","M","Tu","W","Th","F","Sa")</f>
        <v>Th</v>
      </c>
      <c r="U44" s="58" t="str">
        <f>CHOOSE(1+MOD(startday+6-2,7),"Su","M","Tu","W","Th","F","Sa")</f>
        <v>F</v>
      </c>
      <c r="V44" s="58" t="str">
        <f>CHOOSE(1+MOD(startday+7-2,7),"Su","M","Tu","W","Th","F","Sa")</f>
        <v>Sa</v>
      </c>
    </row>
    <row r="45" spans="1:22" s="18" customFormat="1" ht="9.75" customHeight="1" x14ac:dyDescent="0.2">
      <c r="P45" s="57" t="str">
        <f>IF(WEEKDAY(P43,1)=startday,P43,"")</f>
        <v/>
      </c>
      <c r="Q45" s="57">
        <f>IF(P45="",IF(WEEKDAY(P43,1)=MOD(startday,7)+1,P43,""),P45+1)</f>
        <v>44501</v>
      </c>
      <c r="R45" s="57">
        <f>IF(Q45="",IF(WEEKDAY(P43,1)=MOD(startday+1,7)+1,P43,""),Q45+1)</f>
        <v>44502</v>
      </c>
      <c r="S45" s="57">
        <f>IF(R45="",IF(WEEKDAY(P43,1)=MOD(startday+2,7)+1,P43,""),R45+1)</f>
        <v>44503</v>
      </c>
      <c r="T45" s="57">
        <f>IF(S45="",IF(WEEKDAY(P43,1)=MOD(startday+3,7)+1,P43,""),S45+1)</f>
        <v>44504</v>
      </c>
      <c r="U45" s="57">
        <f>IF(T45="",IF(WEEKDAY(P43,1)=MOD(startday+4,7)+1,P43,""),T45+1)</f>
        <v>44505</v>
      </c>
      <c r="V45" s="57">
        <f>IF(U45="",IF(WEEKDAY(P43,1)=MOD(startday+5,7)+1,P43,""),U45+1)</f>
        <v>44506</v>
      </c>
    </row>
    <row r="46" spans="1:22" s="18" customFormat="1" ht="9.75" customHeight="1" x14ac:dyDescent="0.2">
      <c r="P46" s="57">
        <f>IF(V45="","",IF(MONTH(V45+1)&lt;&gt;MONTH(V45),"",V45+1))</f>
        <v>44507</v>
      </c>
      <c r="Q46" s="57">
        <f>IF(P46="","",IF(MONTH(P46+1)&lt;&gt;MONTH(P46),"",P46+1))</f>
        <v>44508</v>
      </c>
      <c r="R46" s="57">
        <f t="shared" ref="R46:V46" si="0">IF(Q46="","",IF(MONTH(Q46+1)&lt;&gt;MONTH(Q46),"",Q46+1))</f>
        <v>44509</v>
      </c>
      <c r="S46" s="57">
        <f>IF(R46="","",IF(MONTH(R46+1)&lt;&gt;MONTH(R46),"",R46+1))</f>
        <v>44510</v>
      </c>
      <c r="T46" s="57">
        <f t="shared" si="0"/>
        <v>44511</v>
      </c>
      <c r="U46" s="57">
        <f t="shared" si="0"/>
        <v>44512</v>
      </c>
      <c r="V46" s="57">
        <f t="shared" si="0"/>
        <v>44513</v>
      </c>
    </row>
    <row r="47" spans="1:22" s="18" customFormat="1" ht="9.75" customHeight="1" x14ac:dyDescent="0.2">
      <c r="P47" s="57">
        <f t="shared" ref="P47:P50" si="1">IF(V46="","",IF(MONTH(V46+1)&lt;&gt;MONTH(V46),"",V46+1))</f>
        <v>44514</v>
      </c>
      <c r="Q47" s="57">
        <f t="shared" ref="Q47:V50" si="2">IF(P47="","",IF(MONTH(P47+1)&lt;&gt;MONTH(P47),"",P47+1))</f>
        <v>44515</v>
      </c>
      <c r="R47" s="57">
        <f t="shared" si="2"/>
        <v>44516</v>
      </c>
      <c r="S47" s="57">
        <f t="shared" si="2"/>
        <v>44517</v>
      </c>
      <c r="T47" s="57">
        <f t="shared" si="2"/>
        <v>44518</v>
      </c>
      <c r="U47" s="57">
        <f t="shared" si="2"/>
        <v>44519</v>
      </c>
      <c r="V47" s="57">
        <f t="shared" si="2"/>
        <v>44520</v>
      </c>
    </row>
    <row r="48" spans="1:22" s="18" customFormat="1" ht="9.75" customHeight="1" x14ac:dyDescent="0.2">
      <c r="P48" s="57">
        <f t="shared" si="1"/>
        <v>44521</v>
      </c>
      <c r="Q48" s="57">
        <f t="shared" si="2"/>
        <v>44522</v>
      </c>
      <c r="R48" s="57">
        <f t="shared" si="2"/>
        <v>44523</v>
      </c>
      <c r="S48" s="57">
        <f t="shared" si="2"/>
        <v>44524</v>
      </c>
      <c r="T48" s="57">
        <f t="shared" si="2"/>
        <v>44525</v>
      </c>
      <c r="U48" s="57">
        <f t="shared" si="2"/>
        <v>44526</v>
      </c>
      <c r="V48" s="57">
        <f t="shared" si="2"/>
        <v>44527</v>
      </c>
    </row>
    <row r="49" spans="16:22" s="18" customFormat="1" ht="9.75" customHeight="1" x14ac:dyDescent="0.2">
      <c r="P49" s="57">
        <f t="shared" si="1"/>
        <v>44528</v>
      </c>
      <c r="Q49" s="57">
        <f t="shared" si="2"/>
        <v>44529</v>
      </c>
      <c r="R49" s="57">
        <f t="shared" si="2"/>
        <v>44530</v>
      </c>
      <c r="S49" s="57" t="str">
        <f t="shared" si="2"/>
        <v/>
      </c>
      <c r="T49" s="57" t="str">
        <f t="shared" si="2"/>
        <v/>
      </c>
      <c r="U49" s="57" t="str">
        <f t="shared" si="2"/>
        <v/>
      </c>
      <c r="V49" s="57" t="str">
        <f t="shared" si="2"/>
        <v/>
      </c>
    </row>
    <row r="50" spans="16:22" s="18" customFormat="1" ht="9.75" customHeight="1" x14ac:dyDescent="0.2">
      <c r="P50" s="57" t="str">
        <f t="shared" si="1"/>
        <v/>
      </c>
      <c r="Q50" s="57" t="str">
        <f t="shared" si="2"/>
        <v/>
      </c>
      <c r="R50" s="57" t="str">
        <f t="shared" si="2"/>
        <v/>
      </c>
      <c r="S50" s="57" t="str">
        <f t="shared" si="2"/>
        <v/>
      </c>
      <c r="T50" s="57" t="str">
        <f t="shared" si="2"/>
        <v/>
      </c>
      <c r="U50" s="57" t="str">
        <f t="shared" si="2"/>
        <v/>
      </c>
      <c r="V50" s="57" t="str">
        <f t="shared" si="2"/>
        <v/>
      </c>
    </row>
    <row r="51" spans="16:22" s="18" customFormat="1" ht="9.75" customHeight="1" x14ac:dyDescent="0.2"/>
    <row r="52" spans="16:22" s="18" customFormat="1" ht="9.75" customHeight="1" x14ac:dyDescent="0.2"/>
    <row r="53" spans="16:22" s="18" customFormat="1" ht="11.25" x14ac:dyDescent="0.2">
      <c r="P53" s="76">
        <f>DATE(YEAR(B3+35),MONTH(B3+35),1)</f>
        <v>44562</v>
      </c>
      <c r="Q53" s="76"/>
      <c r="R53" s="76"/>
      <c r="S53" s="76"/>
      <c r="T53" s="76"/>
      <c r="U53" s="76"/>
      <c r="V53" s="76"/>
    </row>
    <row r="54" spans="16:22" s="18" customFormat="1" ht="9.75" customHeight="1" x14ac:dyDescent="0.2">
      <c r="P54" s="58" t="str">
        <f>CHOOSE(1+MOD(startday+1-2,7),"Su","M","Tu","W","Th","F","Sa")</f>
        <v>Su</v>
      </c>
      <c r="Q54" s="58" t="str">
        <f>CHOOSE(1+MOD(startday+2-2,7),"Su","M","Tu","W","Th","F","Sa")</f>
        <v>M</v>
      </c>
      <c r="R54" s="58" t="str">
        <f>CHOOSE(1+MOD(startday+3-2,7),"Su","M","Tu","W","Th","F","Sa")</f>
        <v>Tu</v>
      </c>
      <c r="S54" s="58" t="str">
        <f>CHOOSE(1+MOD(startday+4-2,7),"Su","M","Tu","W","Th","F","Sa")</f>
        <v>W</v>
      </c>
      <c r="T54" s="58" t="str">
        <f>CHOOSE(1+MOD(startday+5-2,7),"Su","M","Tu","W","Th","F","Sa")</f>
        <v>Th</v>
      </c>
      <c r="U54" s="58" t="str">
        <f>CHOOSE(1+MOD(startday+6-2,7),"Su","M","Tu","W","Th","F","Sa")</f>
        <v>F</v>
      </c>
      <c r="V54" s="58" t="str">
        <f>CHOOSE(1+MOD(startday+7-2,7),"Su","M","Tu","W","Th","F","Sa")</f>
        <v>Sa</v>
      </c>
    </row>
    <row r="55" spans="16:22" s="18" customFormat="1" ht="9.75" customHeight="1" x14ac:dyDescent="0.2">
      <c r="P55" s="57" t="str">
        <f>IF(WEEKDAY(P53,1)=startday,P53,"")</f>
        <v/>
      </c>
      <c r="Q55" s="57" t="str">
        <f>IF(P55="",IF(WEEKDAY(P53,1)=MOD(startday,7)+1,P53,""),P55+1)</f>
        <v/>
      </c>
      <c r="R55" s="57" t="str">
        <f>IF(Q55="",IF(WEEKDAY(P53,1)=MOD(startday+1,7)+1,P53,""),Q55+1)</f>
        <v/>
      </c>
      <c r="S55" s="57" t="str">
        <f>IF(R55="",IF(WEEKDAY(P53,1)=MOD(startday+2,7)+1,P53,""),R55+1)</f>
        <v/>
      </c>
      <c r="T55" s="57" t="str">
        <f>IF(S55="",IF(WEEKDAY(P53,1)=MOD(startday+3,7)+1,P53,""),S55+1)</f>
        <v/>
      </c>
      <c r="U55" s="57" t="str">
        <f>IF(T55="",IF(WEEKDAY(P53,1)=MOD(startday+4,7)+1,P53,""),T55+1)</f>
        <v/>
      </c>
      <c r="V55" s="57">
        <f>IF(U55="",IF(WEEKDAY(P53,1)=MOD(startday+5,7)+1,P53,""),U55+1)</f>
        <v>44562</v>
      </c>
    </row>
    <row r="56" spans="16:22" s="18" customFormat="1" ht="9.75" customHeight="1" x14ac:dyDescent="0.2">
      <c r="P56" s="57">
        <f>IF(V55="","",IF(MONTH(V55+1)&lt;&gt;MONTH(V55),"",V55+1))</f>
        <v>44563</v>
      </c>
      <c r="Q56" s="57">
        <f>IF(P56="","",IF(MONTH(P56+1)&lt;&gt;MONTH(P56),"",P56+1))</f>
        <v>44564</v>
      </c>
      <c r="R56" s="57">
        <f t="shared" ref="R56:S60" si="3">IF(Q56="","",IF(MONTH(Q56+1)&lt;&gt;MONTH(Q56),"",Q56+1))</f>
        <v>44565</v>
      </c>
      <c r="S56" s="57">
        <f>IF(R56="","",IF(MONTH(R56+1)&lt;&gt;MONTH(R56),"",R56+1))</f>
        <v>44566</v>
      </c>
      <c r="T56" s="57">
        <f t="shared" ref="T56:V60" si="4">IF(S56="","",IF(MONTH(S56+1)&lt;&gt;MONTH(S56),"",S56+1))</f>
        <v>44567</v>
      </c>
      <c r="U56" s="57">
        <f t="shared" si="4"/>
        <v>44568</v>
      </c>
      <c r="V56" s="57">
        <f t="shared" si="4"/>
        <v>44569</v>
      </c>
    </row>
    <row r="57" spans="16:22" s="18" customFormat="1" ht="9.75" customHeight="1" x14ac:dyDescent="0.2">
      <c r="P57" s="57">
        <f t="shared" ref="P57:P60" si="5">IF(V56="","",IF(MONTH(V56+1)&lt;&gt;MONTH(V56),"",V56+1))</f>
        <v>44570</v>
      </c>
      <c r="Q57" s="57">
        <f t="shared" ref="Q57:Q60" si="6">IF(P57="","",IF(MONTH(P57+1)&lt;&gt;MONTH(P57),"",P57+1))</f>
        <v>44571</v>
      </c>
      <c r="R57" s="57">
        <f t="shared" si="3"/>
        <v>44572</v>
      </c>
      <c r="S57" s="57">
        <f t="shared" si="3"/>
        <v>44573</v>
      </c>
      <c r="T57" s="57">
        <f t="shared" si="4"/>
        <v>44574</v>
      </c>
      <c r="U57" s="57">
        <f t="shared" si="4"/>
        <v>44575</v>
      </c>
      <c r="V57" s="57">
        <f t="shared" si="4"/>
        <v>44576</v>
      </c>
    </row>
    <row r="58" spans="16:22" s="18" customFormat="1" ht="9.75" customHeight="1" x14ac:dyDescent="0.2">
      <c r="P58" s="57">
        <f t="shared" si="5"/>
        <v>44577</v>
      </c>
      <c r="Q58" s="57">
        <f t="shared" si="6"/>
        <v>44578</v>
      </c>
      <c r="R58" s="57">
        <f t="shared" si="3"/>
        <v>44579</v>
      </c>
      <c r="S58" s="57">
        <f t="shared" si="3"/>
        <v>44580</v>
      </c>
      <c r="T58" s="57">
        <f t="shared" si="4"/>
        <v>44581</v>
      </c>
      <c r="U58" s="57">
        <f t="shared" si="4"/>
        <v>44582</v>
      </c>
      <c r="V58" s="57">
        <f t="shared" si="4"/>
        <v>44583</v>
      </c>
    </row>
    <row r="59" spans="16:22" s="18" customFormat="1" ht="9.75" customHeight="1" x14ac:dyDescent="0.2">
      <c r="P59" s="57">
        <f t="shared" si="5"/>
        <v>44584</v>
      </c>
      <c r="Q59" s="57">
        <f t="shared" si="6"/>
        <v>44585</v>
      </c>
      <c r="R59" s="57">
        <f t="shared" si="3"/>
        <v>44586</v>
      </c>
      <c r="S59" s="57">
        <f t="shared" si="3"/>
        <v>44587</v>
      </c>
      <c r="T59" s="57">
        <f t="shared" si="4"/>
        <v>44588</v>
      </c>
      <c r="U59" s="57">
        <f t="shared" si="4"/>
        <v>44589</v>
      </c>
      <c r="V59" s="57">
        <f t="shared" si="4"/>
        <v>44590</v>
      </c>
    </row>
    <row r="60" spans="16:22" s="18" customFormat="1" ht="9.75" customHeight="1" x14ac:dyDescent="0.2">
      <c r="P60" s="57">
        <f t="shared" si="5"/>
        <v>44591</v>
      </c>
      <c r="Q60" s="57">
        <f t="shared" si="6"/>
        <v>44592</v>
      </c>
      <c r="R60" s="57" t="str">
        <f t="shared" si="3"/>
        <v/>
      </c>
      <c r="S60" s="57" t="str">
        <f t="shared" si="3"/>
        <v/>
      </c>
      <c r="T60" s="57" t="str">
        <f t="shared" si="4"/>
        <v/>
      </c>
      <c r="U60" s="57" t="str">
        <f t="shared" si="4"/>
        <v/>
      </c>
      <c r="V60" s="57" t="str">
        <f t="shared" si="4"/>
        <v/>
      </c>
    </row>
  </sheetData>
  <mergeCells count="198">
    <mergeCell ref="E41:J41"/>
    <mergeCell ref="P43:V43"/>
    <mergeCell ref="P53:V53"/>
    <mergeCell ref="A39:B39"/>
    <mergeCell ref="C39:D39"/>
    <mergeCell ref="K39:N39"/>
    <mergeCell ref="A40:B40"/>
    <mergeCell ref="C40:D40"/>
    <mergeCell ref="K40:N40"/>
    <mergeCell ref="M34:N34"/>
    <mergeCell ref="A36:B36"/>
    <mergeCell ref="C36:D36"/>
    <mergeCell ref="A37:B37"/>
    <mergeCell ref="C37:D37"/>
    <mergeCell ref="A38:B38"/>
    <mergeCell ref="C38:D38"/>
    <mergeCell ref="A34:B34"/>
    <mergeCell ref="C34:D34"/>
    <mergeCell ref="E34:F34"/>
    <mergeCell ref="G34:H34"/>
    <mergeCell ref="I34:J34"/>
    <mergeCell ref="K34:L34"/>
    <mergeCell ref="M32:N32"/>
    <mergeCell ref="A33:B33"/>
    <mergeCell ref="C33:D33"/>
    <mergeCell ref="E33:F33"/>
    <mergeCell ref="G33:H33"/>
    <mergeCell ref="I33:J33"/>
    <mergeCell ref="K33:L33"/>
    <mergeCell ref="M33:N33"/>
    <mergeCell ref="A32:B32"/>
    <mergeCell ref="C32:D32"/>
    <mergeCell ref="E32:F32"/>
    <mergeCell ref="G32:H32"/>
    <mergeCell ref="I32:J32"/>
    <mergeCell ref="K32:L32"/>
    <mergeCell ref="M30:N30"/>
    <mergeCell ref="A31:B31"/>
    <mergeCell ref="C31:D31"/>
    <mergeCell ref="E31:F31"/>
    <mergeCell ref="G31:H31"/>
    <mergeCell ref="I31:J31"/>
    <mergeCell ref="K31:L31"/>
    <mergeCell ref="M31:N31"/>
    <mergeCell ref="A30:B30"/>
    <mergeCell ref="C30:D30"/>
    <mergeCell ref="E30:F30"/>
    <mergeCell ref="G30:H30"/>
    <mergeCell ref="I30:J30"/>
    <mergeCell ref="K30:L30"/>
    <mergeCell ref="M27:N27"/>
    <mergeCell ref="A28:B28"/>
    <mergeCell ref="C28:D28"/>
    <mergeCell ref="E28:F28"/>
    <mergeCell ref="G28:H28"/>
    <mergeCell ref="I28:J28"/>
    <mergeCell ref="K28:L28"/>
    <mergeCell ref="M28:N28"/>
    <mergeCell ref="A27:B27"/>
    <mergeCell ref="C27:D27"/>
    <mergeCell ref="E27:F27"/>
    <mergeCell ref="G27:H27"/>
    <mergeCell ref="I27:J27"/>
    <mergeCell ref="K27:L27"/>
    <mergeCell ref="M25:N25"/>
    <mergeCell ref="A26:B26"/>
    <mergeCell ref="C26:D26"/>
    <mergeCell ref="E26:F26"/>
    <mergeCell ref="G26:H26"/>
    <mergeCell ref="I26:J26"/>
    <mergeCell ref="K26:L26"/>
    <mergeCell ref="M26:N26"/>
    <mergeCell ref="A25:B25"/>
    <mergeCell ref="C25:D25"/>
    <mergeCell ref="E25:F25"/>
    <mergeCell ref="G25:H25"/>
    <mergeCell ref="I25:J25"/>
    <mergeCell ref="K25:L25"/>
    <mergeCell ref="M22:N22"/>
    <mergeCell ref="A24:B24"/>
    <mergeCell ref="C24:D24"/>
    <mergeCell ref="E24:F24"/>
    <mergeCell ref="G24:H24"/>
    <mergeCell ref="I24:J24"/>
    <mergeCell ref="K24:L24"/>
    <mergeCell ref="M24:N24"/>
    <mergeCell ref="A22:B22"/>
    <mergeCell ref="C22:D22"/>
    <mergeCell ref="E22:F22"/>
    <mergeCell ref="G22:H22"/>
    <mergeCell ref="I22:J22"/>
    <mergeCell ref="K22:L22"/>
    <mergeCell ref="M20:N20"/>
    <mergeCell ref="A21:B21"/>
    <mergeCell ref="C21:D21"/>
    <mergeCell ref="E21:F21"/>
    <mergeCell ref="G21:H21"/>
    <mergeCell ref="I21:J21"/>
    <mergeCell ref="K21:L21"/>
    <mergeCell ref="M21:N21"/>
    <mergeCell ref="A20:B20"/>
    <mergeCell ref="C20:D20"/>
    <mergeCell ref="E20:F20"/>
    <mergeCell ref="G20:H20"/>
    <mergeCell ref="I20:J20"/>
    <mergeCell ref="K20:L20"/>
    <mergeCell ref="M18:N18"/>
    <mergeCell ref="A19:B19"/>
    <mergeCell ref="C19:D19"/>
    <mergeCell ref="E19:F19"/>
    <mergeCell ref="G19:H19"/>
    <mergeCell ref="I19:J19"/>
    <mergeCell ref="K19:L19"/>
    <mergeCell ref="M19:N19"/>
    <mergeCell ref="A18:B18"/>
    <mergeCell ref="C18:D18"/>
    <mergeCell ref="E18:F18"/>
    <mergeCell ref="G18:H18"/>
    <mergeCell ref="I18:J18"/>
    <mergeCell ref="K18:L18"/>
    <mergeCell ref="M15:N15"/>
    <mergeCell ref="A16:B16"/>
    <mergeCell ref="C16:D16"/>
    <mergeCell ref="E16:F16"/>
    <mergeCell ref="G16:H16"/>
    <mergeCell ref="I16:J16"/>
    <mergeCell ref="K16:L16"/>
    <mergeCell ref="M16:N16"/>
    <mergeCell ref="A15:B15"/>
    <mergeCell ref="C15:D15"/>
    <mergeCell ref="E15:F15"/>
    <mergeCell ref="G15:H15"/>
    <mergeCell ref="I15:J15"/>
    <mergeCell ref="K15:L15"/>
    <mergeCell ref="M13:N13"/>
    <mergeCell ref="A14:B14"/>
    <mergeCell ref="C14:D14"/>
    <mergeCell ref="E14:F14"/>
    <mergeCell ref="G14:H14"/>
    <mergeCell ref="I14:J14"/>
    <mergeCell ref="K14:L14"/>
    <mergeCell ref="M14:N14"/>
    <mergeCell ref="A13:B13"/>
    <mergeCell ref="C13:D13"/>
    <mergeCell ref="E13:F13"/>
    <mergeCell ref="G13:H13"/>
    <mergeCell ref="I13:J13"/>
    <mergeCell ref="K13:L13"/>
    <mergeCell ref="M10:N10"/>
    <mergeCell ref="A12:B12"/>
    <mergeCell ref="C12:D12"/>
    <mergeCell ref="E12:F12"/>
    <mergeCell ref="G12:H12"/>
    <mergeCell ref="I12:J12"/>
    <mergeCell ref="K12:L12"/>
    <mergeCell ref="M12:N12"/>
    <mergeCell ref="A10:B10"/>
    <mergeCell ref="C10:D10"/>
    <mergeCell ref="E10:F10"/>
    <mergeCell ref="G10:H10"/>
    <mergeCell ref="I10:J10"/>
    <mergeCell ref="K10:L10"/>
    <mergeCell ref="M8:N8"/>
    <mergeCell ref="A9:B9"/>
    <mergeCell ref="C9:D9"/>
    <mergeCell ref="E9:F9"/>
    <mergeCell ref="G9:H9"/>
    <mergeCell ref="I9:J9"/>
    <mergeCell ref="K9:L9"/>
    <mergeCell ref="M9:N9"/>
    <mergeCell ref="A8:B8"/>
    <mergeCell ref="C8:D8"/>
    <mergeCell ref="E8:F8"/>
    <mergeCell ref="G8:H8"/>
    <mergeCell ref="I8:J8"/>
    <mergeCell ref="K8:L8"/>
    <mergeCell ref="A7:B7"/>
    <mergeCell ref="C7:D7"/>
    <mergeCell ref="E7:F7"/>
    <mergeCell ref="G7:H7"/>
    <mergeCell ref="I7:J7"/>
    <mergeCell ref="K7:L7"/>
    <mergeCell ref="M7:N7"/>
    <mergeCell ref="A6:B6"/>
    <mergeCell ref="C6:D6"/>
    <mergeCell ref="E6:F6"/>
    <mergeCell ref="G6:H6"/>
    <mergeCell ref="I6:J6"/>
    <mergeCell ref="K6:L6"/>
    <mergeCell ref="A2:N2"/>
    <mergeCell ref="A4:B4"/>
    <mergeCell ref="C4:D4"/>
    <mergeCell ref="E4:F4"/>
    <mergeCell ref="G4:H4"/>
    <mergeCell ref="I4:J4"/>
    <mergeCell ref="K4:L4"/>
    <mergeCell ref="M4:N4"/>
    <mergeCell ref="M6:N6"/>
  </mergeCells>
  <printOptions horizontalCentered="1"/>
  <pageMargins left="0.35" right="0.35" top="0.25" bottom="0.25" header="0.25" footer="0.25"/>
  <pageSetup scale="99" orientation="landscape" horizontalDpi="1200" verticalDpi="1200" r:id="rId1"/>
  <headerFooter alignWithMargins="0"/>
  <ignoredErrors>
    <ignoredError sqref="C5:N38 C39:D40" formula="1"/>
  </ignoredErrors>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60"/>
  <sheetViews>
    <sheetView showGridLines="0" tabSelected="1" zoomScaleNormal="100" workbookViewId="0">
      <selection activeCell="AA38" sqref="AA38"/>
    </sheetView>
  </sheetViews>
  <sheetFormatPr defaultRowHeight="12.75" x14ac:dyDescent="0.2"/>
  <cols>
    <col min="1" max="1" width="4.28515625" customWidth="1"/>
    <col min="2" max="2" width="14" customWidth="1"/>
    <col min="3" max="3" width="4.28515625" customWidth="1"/>
    <col min="4" max="4" width="14" customWidth="1"/>
    <col min="5" max="5" width="4.28515625" customWidth="1"/>
    <col min="6" max="6" width="14" customWidth="1"/>
    <col min="7" max="7" width="4.28515625" customWidth="1"/>
    <col min="8" max="8" width="14" customWidth="1"/>
    <col min="9" max="9" width="4.28515625" customWidth="1"/>
    <col min="10" max="10" width="14" customWidth="1"/>
    <col min="11" max="11" width="4.28515625" customWidth="1"/>
    <col min="12" max="12" width="14" customWidth="1"/>
    <col min="13" max="13" width="4.28515625" customWidth="1"/>
    <col min="14" max="14" width="14" customWidth="1"/>
    <col min="16" max="22" width="3.28515625" customWidth="1"/>
  </cols>
  <sheetData>
    <row r="1" spans="1:24" ht="18.75" x14ac:dyDescent="0.3">
      <c r="A1" s="56" t="str">
        <f>'1'!$A$5</f>
        <v>[Name of School] Academic Calendar</v>
      </c>
      <c r="B1" s="55"/>
      <c r="C1" s="55"/>
      <c r="D1" s="55"/>
      <c r="E1" s="55"/>
      <c r="F1" s="55"/>
      <c r="G1" s="55"/>
      <c r="H1" s="55"/>
      <c r="I1" s="55"/>
      <c r="J1" s="55"/>
      <c r="K1" s="55"/>
      <c r="L1" s="55"/>
      <c r="M1" s="55"/>
      <c r="N1" s="55"/>
    </row>
    <row r="2" spans="1:24" s="2" customFormat="1" ht="54" customHeight="1" x14ac:dyDescent="0.85">
      <c r="A2" s="62" t="str">
        <f>UPPER(TEXT(B3,"mmmm yyyy"))</f>
        <v>JANUARY 2022</v>
      </c>
      <c r="B2" s="62"/>
      <c r="C2" s="62"/>
      <c r="D2" s="62"/>
      <c r="E2" s="62"/>
      <c r="F2" s="62"/>
      <c r="G2" s="62"/>
      <c r="H2" s="62"/>
      <c r="I2" s="62"/>
      <c r="J2" s="62"/>
      <c r="K2" s="62"/>
      <c r="L2" s="62"/>
      <c r="M2" s="62"/>
      <c r="N2" s="62"/>
    </row>
    <row r="3" spans="1:24" hidden="1" x14ac:dyDescent="0.2">
      <c r="A3" s="18" t="s">
        <v>2</v>
      </c>
      <c r="B3" s="17">
        <f>DATE('1'!D3,'1'!H3+6,1)</f>
        <v>44562</v>
      </c>
      <c r="O3" s="2"/>
      <c r="P3" s="2"/>
      <c r="Q3" s="2"/>
      <c r="R3" s="2"/>
      <c r="S3" s="2"/>
      <c r="T3" s="2"/>
      <c r="U3" s="2"/>
      <c r="V3" s="2"/>
      <c r="W3" s="2"/>
      <c r="X3" s="2"/>
    </row>
    <row r="4" spans="1:24" s="2" customFormat="1" ht="15.75" x14ac:dyDescent="0.2">
      <c r="A4" s="63">
        <f>A11</f>
        <v>44563</v>
      </c>
      <c r="B4" s="64"/>
      <c r="C4" s="64">
        <f>C11</f>
        <v>44564</v>
      </c>
      <c r="D4" s="64"/>
      <c r="E4" s="64">
        <f>E11</f>
        <v>44565</v>
      </c>
      <c r="F4" s="64"/>
      <c r="G4" s="64">
        <f>G11</f>
        <v>44566</v>
      </c>
      <c r="H4" s="64"/>
      <c r="I4" s="64">
        <f>I11</f>
        <v>44567</v>
      </c>
      <c r="J4" s="64"/>
      <c r="K4" s="64">
        <f>K11</f>
        <v>44568</v>
      </c>
      <c r="L4" s="64"/>
      <c r="M4" s="64">
        <f>M11</f>
        <v>44569</v>
      </c>
      <c r="N4" s="65"/>
    </row>
    <row r="5" spans="1:24" s="2" customFormat="1" ht="18.75" x14ac:dyDescent="0.2">
      <c r="A5" s="52" t="str">
        <f>IF(WEEKDAY($B$3,1)=startday,$B$3,"")</f>
        <v/>
      </c>
      <c r="B5" s="53" t="str">
        <f>IF(A5="","",IFERROR(INDEX(Events!$A:$A,MATCH(A5,Events!$G:$G,0)),""))</f>
        <v/>
      </c>
      <c r="C5" s="28" t="str">
        <f>IF(A5="",IF(WEEKDAY(B3,1)=MOD(startday,7)+1,$B$3,""),A5+1)</f>
        <v/>
      </c>
      <c r="D5" s="54" t="str">
        <f>IF(C5="","",IFERROR(INDEX(Events!$A:$A,MATCH(C5,Events!$G:$G,0)),""))</f>
        <v/>
      </c>
      <c r="E5" s="28" t="str">
        <f>IF(C5="",IF(WEEKDAY($B$3,1)=MOD(startday+1,7)+1,$B$3,""),C5+1)</f>
        <v/>
      </c>
      <c r="F5" s="54" t="str">
        <f>IF(E5="","",IFERROR(INDEX(Events!$A:$A,MATCH(E5,Events!$G:$G,0)),""))</f>
        <v/>
      </c>
      <c r="G5" s="28" t="str">
        <f>IF(E5="",IF(WEEKDAY($B$3,1)=MOD(startday+2,7)+1,$B$3,""),E5+1)</f>
        <v/>
      </c>
      <c r="H5" s="54" t="str">
        <f>IF(G5="","",IFERROR(INDEX(Events!$A:$A,MATCH(G5,Events!$G:$G,0)),""))</f>
        <v/>
      </c>
      <c r="I5" s="28" t="str">
        <f>IF(G5="",IF(WEEKDAY($B$3,1)=MOD(startday+3,7)+1,$B$3,""),G5+1)</f>
        <v/>
      </c>
      <c r="J5" s="54" t="str">
        <f>IF(I5="","",IFERROR(INDEX(Events!$A:$A,MATCH(I5,Events!$G:$G,0)),""))</f>
        <v/>
      </c>
      <c r="K5" s="28" t="str">
        <f>IF(I5="",IF(WEEKDAY($B$3,1)=MOD(startday+4,7)+1,$B$3,""),I5+1)</f>
        <v/>
      </c>
      <c r="L5" s="54" t="str">
        <f>IF(K5="","",IFERROR(INDEX(Events!$A:$A,MATCH(K5,Events!$G:$G,0)),""))</f>
        <v/>
      </c>
      <c r="M5" s="52">
        <f>IF(K5="",IF(WEEKDAY($B$3,1)=MOD(startday+5,7)+1,$B$3,""),K5+1)</f>
        <v>44562</v>
      </c>
      <c r="N5" s="53" t="str">
        <f>IF(M5="","",IFERROR(INDEX(Events!$A:$A,MATCH(M5,Events!$G:$G,0)),""))</f>
        <v>New Year's Day</v>
      </c>
    </row>
    <row r="6" spans="1:24" s="2" customFormat="1" x14ac:dyDescent="0.2">
      <c r="A6" s="66" t="str">
        <f>IF(A5="","",IFERROR(INDEX(Events!$A:$A,MATCH(A5,Events!$H:$H,0)),""))</f>
        <v/>
      </c>
      <c r="B6" s="67"/>
      <c r="C6" s="68" t="str">
        <f>IF(C5="","",IFERROR(INDEX(Events!$A:$A,MATCH(C5,Events!$H:$H,0)),""))</f>
        <v/>
      </c>
      <c r="D6" s="69"/>
      <c r="E6" s="68" t="str">
        <f>IF(E5="","",IFERROR(INDEX(Events!$A:$A,MATCH(E5,Events!$H:$H,0)),""))</f>
        <v/>
      </c>
      <c r="F6" s="69"/>
      <c r="G6" s="68" t="str">
        <f>IF(G5="","",IFERROR(INDEX(Events!$A:$A,MATCH(G5,Events!$H:$H,0)),""))</f>
        <v/>
      </c>
      <c r="H6" s="69"/>
      <c r="I6" s="68" t="str">
        <f>IF(I5="","",IFERROR(INDEX(Events!$A:$A,MATCH(I5,Events!$H:$H,0)),""))</f>
        <v/>
      </c>
      <c r="J6" s="69"/>
      <c r="K6" s="68" t="str">
        <f>IF(K5="","",IFERROR(INDEX(Events!$A:$A,MATCH(K5,Events!$H:$H,0)),""))</f>
        <v/>
      </c>
      <c r="L6" s="69"/>
      <c r="M6" s="66" t="str">
        <f>IF(M5="","",IFERROR(INDEX(Events!$A:$A,MATCH(M5,Events!$H:$H,0)),""))</f>
        <v/>
      </c>
      <c r="N6" s="67"/>
    </row>
    <row r="7" spans="1:24" s="2" customFormat="1" x14ac:dyDescent="0.2">
      <c r="A7" s="66" t="str">
        <f>IF(A5="","",IFERROR(INDEX(Events!$A:$A,MATCH(A5,Events!$I:$I,0)),""))</f>
        <v/>
      </c>
      <c r="B7" s="67"/>
      <c r="C7" s="68" t="str">
        <f>IF(C5="","",IFERROR(INDEX(Events!$A:$A,MATCH(C5,Events!$I:$I,0)),""))</f>
        <v/>
      </c>
      <c r="D7" s="69"/>
      <c r="E7" s="68" t="str">
        <f>IF(E5="","",IFERROR(INDEX(Events!$A:$A,MATCH(E5,Events!$I:$I,0)),""))</f>
        <v/>
      </c>
      <c r="F7" s="69"/>
      <c r="G7" s="68" t="str">
        <f>IF(G5="","",IFERROR(INDEX(Events!$A:$A,MATCH(G5,Events!$I:$I,0)),""))</f>
        <v/>
      </c>
      <c r="H7" s="69"/>
      <c r="I7" s="68" t="str">
        <f>IF(I5="","",IFERROR(INDEX(Events!$A:$A,MATCH(I5,Events!$I:$I,0)),""))</f>
        <v/>
      </c>
      <c r="J7" s="69"/>
      <c r="K7" s="68" t="str">
        <f>IF(K5="","",IFERROR(INDEX(Events!$A:$A,MATCH(K5,Events!$I:$I,0)),""))</f>
        <v/>
      </c>
      <c r="L7" s="69"/>
      <c r="M7" s="66" t="str">
        <f>IF(M5="","",IFERROR(INDEX(Events!$A:$A,MATCH(M5,Events!$I:$I,0)),""))</f>
        <v/>
      </c>
      <c r="N7" s="67"/>
    </row>
    <row r="8" spans="1:24" s="2" customFormat="1" x14ac:dyDescent="0.2">
      <c r="A8" s="66" t="s">
        <v>0</v>
      </c>
      <c r="B8" s="67"/>
      <c r="C8" s="68" t="s">
        <v>0</v>
      </c>
      <c r="D8" s="69"/>
      <c r="E8" s="68" t="s">
        <v>0</v>
      </c>
      <c r="F8" s="69"/>
      <c r="G8" s="68" t="s">
        <v>0</v>
      </c>
      <c r="H8" s="69"/>
      <c r="I8" s="68" t="s">
        <v>0</v>
      </c>
      <c r="J8" s="69"/>
      <c r="K8" s="68" t="s">
        <v>0</v>
      </c>
      <c r="L8" s="69"/>
      <c r="M8" s="66" t="s">
        <v>0</v>
      </c>
      <c r="N8" s="67"/>
    </row>
    <row r="9" spans="1:24" s="2" customFormat="1" x14ac:dyDescent="0.2">
      <c r="A9" s="66" t="s">
        <v>0</v>
      </c>
      <c r="B9" s="67"/>
      <c r="C9" s="68" t="s">
        <v>0</v>
      </c>
      <c r="D9" s="69"/>
      <c r="E9" s="68" t="s">
        <v>0</v>
      </c>
      <c r="F9" s="69"/>
      <c r="G9" s="68" t="s">
        <v>0</v>
      </c>
      <c r="H9" s="69"/>
      <c r="I9" s="68" t="s">
        <v>0</v>
      </c>
      <c r="J9" s="69"/>
      <c r="K9" s="68" t="s">
        <v>0</v>
      </c>
      <c r="L9" s="69"/>
      <c r="M9" s="66" t="s">
        <v>0</v>
      </c>
      <c r="N9" s="67"/>
    </row>
    <row r="10" spans="1:24" s="3" customFormat="1" x14ac:dyDescent="0.2">
      <c r="A10" s="70" t="s">
        <v>0</v>
      </c>
      <c r="B10" s="71"/>
      <c r="C10" s="72" t="s">
        <v>0</v>
      </c>
      <c r="D10" s="73"/>
      <c r="E10" s="72" t="s">
        <v>0</v>
      </c>
      <c r="F10" s="73"/>
      <c r="G10" s="72" t="s">
        <v>0</v>
      </c>
      <c r="H10" s="73"/>
      <c r="I10" s="72" t="s">
        <v>0</v>
      </c>
      <c r="J10" s="73"/>
      <c r="K10" s="72" t="s">
        <v>0</v>
      </c>
      <c r="L10" s="73"/>
      <c r="M10" s="70" t="s">
        <v>0</v>
      </c>
      <c r="N10" s="71"/>
      <c r="O10" s="2"/>
      <c r="P10" s="2"/>
      <c r="Q10" s="2"/>
      <c r="R10" s="2"/>
      <c r="S10" s="2"/>
      <c r="T10" s="2"/>
      <c r="U10" s="2"/>
      <c r="V10" s="2"/>
      <c r="W10" s="2"/>
      <c r="X10" s="2"/>
    </row>
    <row r="11" spans="1:24" s="2" customFormat="1" ht="18.75" x14ac:dyDescent="0.2">
      <c r="A11" s="52">
        <f>IF(M5="","",IF(MONTH(M5+1)&lt;&gt;MONTH(M5),"",M5+1))</f>
        <v>44563</v>
      </c>
      <c r="B11" s="53" t="str">
        <f>IF(A11="","",IFERROR(INDEX(Events!$A:$A,MATCH(A11,Events!$G:$G,0)),""))</f>
        <v/>
      </c>
      <c r="C11" s="28">
        <f>IF(A11="","",IF(MONTH(A11+1)&lt;&gt;MONTH(A11),"",A11+1))</f>
        <v>44564</v>
      </c>
      <c r="D11" s="54" t="str">
        <f>IF(C11="","",IFERROR(INDEX(Events!$A:$A,MATCH(C11,Events!$G:$G,0)),""))</f>
        <v/>
      </c>
      <c r="E11" s="28">
        <f>IF(C11="","",IF(MONTH(C11+1)&lt;&gt;MONTH(C11),"",C11+1))</f>
        <v>44565</v>
      </c>
      <c r="F11" s="54" t="str">
        <f>IF(E11="","",IFERROR(INDEX(Events!$A:$A,MATCH(E11,Events!$G:$G,0)),""))</f>
        <v/>
      </c>
      <c r="G11" s="28">
        <f>IF(E11="","",IF(MONTH(E11+1)&lt;&gt;MONTH(E11),"",E11+1))</f>
        <v>44566</v>
      </c>
      <c r="H11" s="54" t="str">
        <f>IF(G11="","",IFERROR(INDEX(Events!$A:$A,MATCH(G11,Events!$G:$G,0)),""))</f>
        <v/>
      </c>
      <c r="I11" s="28">
        <f>IF(G11="","",IF(MONTH(G11+1)&lt;&gt;MONTH(G11),"",G11+1))</f>
        <v>44567</v>
      </c>
      <c r="J11" s="54" t="str">
        <f>IF(I11="","",IFERROR(INDEX(Events!$A:$A,MATCH(I11,Events!$G:$G,0)),""))</f>
        <v/>
      </c>
      <c r="K11" s="28">
        <f>IF(I11="","",IF(MONTH(I11+1)&lt;&gt;MONTH(I11),"",I11+1))</f>
        <v>44568</v>
      </c>
      <c r="L11" s="54" t="str">
        <f>IF(K11="","",IFERROR(INDEX(Events!$A:$A,MATCH(K11,Events!$G:$G,0)),""))</f>
        <v/>
      </c>
      <c r="M11" s="52">
        <f>IF(K11="","",IF(MONTH(K11+1)&lt;&gt;MONTH(K11),"",K11+1))</f>
        <v>44569</v>
      </c>
      <c r="N11" s="53" t="str">
        <f>IF(M11="","",IFERROR(INDEX(Events!$A:$A,MATCH(M11,Events!$G:$G,0)),""))</f>
        <v/>
      </c>
    </row>
    <row r="12" spans="1:24" s="2" customFormat="1" x14ac:dyDescent="0.2">
      <c r="A12" s="66" t="str">
        <f>IF(A11="","",IFERROR(INDEX(Events!$A:$A,MATCH(A11,Events!$H:$H,0)),""))</f>
        <v/>
      </c>
      <c r="B12" s="67"/>
      <c r="C12" s="68" t="str">
        <f>IF(C11="","",IFERROR(INDEX(Events!$A:$A,MATCH(C11,Events!$H:$H,0)),""))</f>
        <v/>
      </c>
      <c r="D12" s="69"/>
      <c r="E12" s="68" t="str">
        <f>IF(E11="","",IFERROR(INDEX(Events!$A:$A,MATCH(E11,Events!$H:$H,0)),""))</f>
        <v/>
      </c>
      <c r="F12" s="69"/>
      <c r="G12" s="68" t="str">
        <f>IF(G11="","",IFERROR(INDEX(Events!$A:$A,MATCH(G11,Events!$H:$H,0)),""))</f>
        <v/>
      </c>
      <c r="H12" s="69"/>
      <c r="I12" s="68" t="str">
        <f>IF(I11="","",IFERROR(INDEX(Events!$A:$A,MATCH(I11,Events!$H:$H,0)),""))</f>
        <v/>
      </c>
      <c r="J12" s="69"/>
      <c r="K12" s="68" t="str">
        <f>IF(K11="","",IFERROR(INDEX(Events!$A:$A,MATCH(K11,Events!$H:$H,0)),""))</f>
        <v/>
      </c>
      <c r="L12" s="69"/>
      <c r="M12" s="66" t="str">
        <f>IF(M11="","",IFERROR(INDEX(Events!$A:$A,MATCH(M11,Events!$H:$H,0)),""))</f>
        <v/>
      </c>
      <c r="N12" s="67"/>
    </row>
    <row r="13" spans="1:24" s="2" customFormat="1" x14ac:dyDescent="0.2">
      <c r="A13" s="66" t="str">
        <f>IF(A11="","",IFERROR(INDEX(Events!$A:$A,MATCH(A11,Events!$I:$I,0)),""))</f>
        <v/>
      </c>
      <c r="B13" s="67"/>
      <c r="C13" s="68" t="str">
        <f>IF(C11="","",IFERROR(INDEX(Events!$A:$A,MATCH(C11,Events!$I:$I,0)),""))</f>
        <v/>
      </c>
      <c r="D13" s="69"/>
      <c r="E13" s="68" t="str">
        <f>IF(E11="","",IFERROR(INDEX(Events!$A:$A,MATCH(E11,Events!$I:$I,0)),""))</f>
        <v/>
      </c>
      <c r="F13" s="69"/>
      <c r="G13" s="68" t="str">
        <f>IF(G11="","",IFERROR(INDEX(Events!$A:$A,MATCH(G11,Events!$I:$I,0)),""))</f>
        <v/>
      </c>
      <c r="H13" s="69"/>
      <c r="I13" s="68" t="str">
        <f>IF(I11="","",IFERROR(INDEX(Events!$A:$A,MATCH(I11,Events!$I:$I,0)),""))</f>
        <v/>
      </c>
      <c r="J13" s="69"/>
      <c r="K13" s="68" t="str">
        <f>IF(K11="","",IFERROR(INDEX(Events!$A:$A,MATCH(K11,Events!$I:$I,0)),""))</f>
        <v/>
      </c>
      <c r="L13" s="69"/>
      <c r="M13" s="66" t="str">
        <f>IF(M11="","",IFERROR(INDEX(Events!$A:$A,MATCH(M11,Events!$I:$I,0)),""))</f>
        <v/>
      </c>
      <c r="N13" s="67"/>
    </row>
    <row r="14" spans="1:24" s="2" customFormat="1" x14ac:dyDescent="0.2">
      <c r="A14" s="66"/>
      <c r="B14" s="67"/>
      <c r="C14" s="68"/>
      <c r="D14" s="69"/>
      <c r="E14" s="68"/>
      <c r="F14" s="69"/>
      <c r="G14" s="68"/>
      <c r="H14" s="69"/>
      <c r="I14" s="68"/>
      <c r="J14" s="69"/>
      <c r="K14" s="68"/>
      <c r="L14" s="69"/>
      <c r="M14" s="66"/>
      <c r="N14" s="67"/>
    </row>
    <row r="15" spans="1:24" s="2" customFormat="1" x14ac:dyDescent="0.2">
      <c r="A15" s="66"/>
      <c r="B15" s="67"/>
      <c r="C15" s="68"/>
      <c r="D15" s="69"/>
      <c r="E15" s="68"/>
      <c r="F15" s="69"/>
      <c r="G15" s="68"/>
      <c r="H15" s="69"/>
      <c r="I15" s="68"/>
      <c r="J15" s="69"/>
      <c r="K15" s="68"/>
      <c r="L15" s="69"/>
      <c r="M15" s="66"/>
      <c r="N15" s="67"/>
    </row>
    <row r="16" spans="1:24" s="3" customFormat="1" x14ac:dyDescent="0.2">
      <c r="A16" s="70"/>
      <c r="B16" s="71"/>
      <c r="C16" s="72"/>
      <c r="D16" s="73"/>
      <c r="E16" s="72"/>
      <c r="F16" s="73"/>
      <c r="G16" s="72"/>
      <c r="H16" s="73"/>
      <c r="I16" s="72"/>
      <c r="J16" s="73"/>
      <c r="K16" s="72"/>
      <c r="L16" s="73"/>
      <c r="M16" s="70"/>
      <c r="N16" s="71"/>
      <c r="O16" s="2"/>
    </row>
    <row r="17" spans="1:15" s="2" customFormat="1" ht="18.75" x14ac:dyDescent="0.2">
      <c r="A17" s="52">
        <f>IF(M11="","",IF(MONTH(M11+1)&lt;&gt;MONTH(M11),"",M11+1))</f>
        <v>44570</v>
      </c>
      <c r="B17" s="53" t="str">
        <f>IF(A17="","",IFERROR(INDEX(Events!$A:$A,MATCH(A17,Events!$G:$G,0)),""))</f>
        <v/>
      </c>
      <c r="C17" s="28">
        <f>IF(A17="","",IF(MONTH(A17+1)&lt;&gt;MONTH(A17),"",A17+1))</f>
        <v>44571</v>
      </c>
      <c r="D17" s="54" t="str">
        <f>IF(C17="","",IFERROR(INDEX(Events!$A:$A,MATCH(C17,Events!$G:$G,0)),""))</f>
        <v/>
      </c>
      <c r="E17" s="28">
        <f>IF(C17="","",IF(MONTH(C17+1)&lt;&gt;MONTH(C17),"",C17+1))</f>
        <v>44572</v>
      </c>
      <c r="F17" s="54" t="str">
        <f>IF(E17="","",IFERROR(INDEX(Events!$A:$A,MATCH(E17,Events!$G:$G,0)),""))</f>
        <v/>
      </c>
      <c r="G17" s="28">
        <f>IF(E17="","",IF(MONTH(E17+1)&lt;&gt;MONTH(E17),"",E17+1))</f>
        <v>44573</v>
      </c>
      <c r="H17" s="54" t="str">
        <f>IF(G17="","",IFERROR(INDEX(Events!$A:$A,MATCH(G17,Events!$G:$G,0)),""))</f>
        <v/>
      </c>
      <c r="I17" s="28">
        <f>IF(G17="","",IF(MONTH(G17+1)&lt;&gt;MONTH(G17),"",G17+1))</f>
        <v>44574</v>
      </c>
      <c r="J17" s="54" t="str">
        <f>IF(I17="","",IFERROR(INDEX(Events!$A:$A,MATCH(I17,Events!$G:$G,0)),""))</f>
        <v/>
      </c>
      <c r="K17" s="28">
        <f>IF(I17="","",IF(MONTH(I17+1)&lt;&gt;MONTH(I17),"",I17+1))</f>
        <v>44575</v>
      </c>
      <c r="L17" s="54" t="str">
        <f>IF(K17="","",IFERROR(INDEX(Events!$A:$A,MATCH(K17,Events!$G:$G,0)),""))</f>
        <v/>
      </c>
      <c r="M17" s="52">
        <f>IF(K17="","",IF(MONTH(K17+1)&lt;&gt;MONTH(K17),"",K17+1))</f>
        <v>44576</v>
      </c>
      <c r="N17" s="53" t="str">
        <f>IF(M17="","",IFERROR(INDEX(Events!$A:$A,MATCH(M17,Events!$G:$G,0)),""))</f>
        <v/>
      </c>
    </row>
    <row r="18" spans="1:15" s="2" customFormat="1" x14ac:dyDescent="0.2">
      <c r="A18" s="66" t="str">
        <f>IF(A17="","",IFERROR(INDEX(Events!$A:$A,MATCH(A17,Events!$H:$H,0)),""))</f>
        <v/>
      </c>
      <c r="B18" s="67"/>
      <c r="C18" s="68" t="str">
        <f>IF(C17="","",IFERROR(INDEX(Events!$A:$A,MATCH(C17,Events!$H:$H,0)),""))</f>
        <v/>
      </c>
      <c r="D18" s="69"/>
      <c r="E18" s="68" t="str">
        <f>IF(E17="","",IFERROR(INDEX(Events!$A:$A,MATCH(E17,Events!$H:$H,0)),""))</f>
        <v/>
      </c>
      <c r="F18" s="69"/>
      <c r="G18" s="68" t="str">
        <f>IF(G17="","",IFERROR(INDEX(Events!$A:$A,MATCH(G17,Events!$H:$H,0)),""))</f>
        <v/>
      </c>
      <c r="H18" s="69"/>
      <c r="I18" s="68" t="str">
        <f>IF(I17="","",IFERROR(INDEX(Events!$A:$A,MATCH(I17,Events!$H:$H,0)),""))</f>
        <v/>
      </c>
      <c r="J18" s="69"/>
      <c r="K18" s="68" t="str">
        <f>IF(K17="","",IFERROR(INDEX(Events!$A:$A,MATCH(K17,Events!$H:$H,0)),""))</f>
        <v/>
      </c>
      <c r="L18" s="69"/>
      <c r="M18" s="66" t="str">
        <f>IF(M17="","",IFERROR(INDEX(Events!$A:$A,MATCH(M17,Events!$H:$H,0)),""))</f>
        <v/>
      </c>
      <c r="N18" s="67"/>
    </row>
    <row r="19" spans="1:15" s="2" customFormat="1" x14ac:dyDescent="0.2">
      <c r="A19" s="66" t="str">
        <f>IF(A17="","",IFERROR(INDEX(Events!$A:$A,MATCH(A17,Events!$I:$I,0)),""))</f>
        <v/>
      </c>
      <c r="B19" s="67"/>
      <c r="C19" s="68" t="str">
        <f>IF(C17="","",IFERROR(INDEX(Events!$A:$A,MATCH(C17,Events!$I:$I,0)),""))</f>
        <v/>
      </c>
      <c r="D19" s="69"/>
      <c r="E19" s="68" t="str">
        <f>IF(E17="","",IFERROR(INDEX(Events!$A:$A,MATCH(E17,Events!$I:$I,0)),""))</f>
        <v/>
      </c>
      <c r="F19" s="69"/>
      <c r="G19" s="68" t="str">
        <f>IF(G17="","",IFERROR(INDEX(Events!$A:$A,MATCH(G17,Events!$I:$I,0)),""))</f>
        <v/>
      </c>
      <c r="H19" s="69"/>
      <c r="I19" s="68" t="str">
        <f>IF(I17="","",IFERROR(INDEX(Events!$A:$A,MATCH(I17,Events!$I:$I,0)),""))</f>
        <v/>
      </c>
      <c r="J19" s="69"/>
      <c r="K19" s="68" t="str">
        <f>IF(K17="","",IFERROR(INDEX(Events!$A:$A,MATCH(K17,Events!$I:$I,0)),""))</f>
        <v/>
      </c>
      <c r="L19" s="69"/>
      <c r="M19" s="66" t="str">
        <f>IF(M17="","",IFERROR(INDEX(Events!$A:$A,MATCH(M17,Events!$I:$I,0)),""))</f>
        <v/>
      </c>
      <c r="N19" s="67"/>
    </row>
    <row r="20" spans="1:15" s="2" customFormat="1" x14ac:dyDescent="0.2">
      <c r="A20" s="66"/>
      <c r="B20" s="67"/>
      <c r="C20" s="68"/>
      <c r="D20" s="69"/>
      <c r="E20" s="68"/>
      <c r="F20" s="69"/>
      <c r="G20" s="68"/>
      <c r="H20" s="69"/>
      <c r="I20" s="68"/>
      <c r="J20" s="69"/>
      <c r="K20" s="68"/>
      <c r="L20" s="69"/>
      <c r="M20" s="66"/>
      <c r="N20" s="67"/>
    </row>
    <row r="21" spans="1:15" s="2" customFormat="1" x14ac:dyDescent="0.2">
      <c r="A21" s="66"/>
      <c r="B21" s="67"/>
      <c r="C21" s="68"/>
      <c r="D21" s="69"/>
      <c r="E21" s="68"/>
      <c r="F21" s="69"/>
      <c r="G21" s="68"/>
      <c r="H21" s="69"/>
      <c r="I21" s="68"/>
      <c r="J21" s="69"/>
      <c r="K21" s="68"/>
      <c r="L21" s="69"/>
      <c r="M21" s="66"/>
      <c r="N21" s="67"/>
    </row>
    <row r="22" spans="1:15" s="3" customFormat="1" x14ac:dyDescent="0.2">
      <c r="A22" s="70"/>
      <c r="B22" s="71"/>
      <c r="C22" s="72"/>
      <c r="D22" s="73"/>
      <c r="E22" s="72"/>
      <c r="F22" s="73"/>
      <c r="G22" s="72"/>
      <c r="H22" s="73"/>
      <c r="I22" s="72"/>
      <c r="J22" s="73"/>
      <c r="K22" s="72"/>
      <c r="L22" s="73"/>
      <c r="M22" s="70"/>
      <c r="N22" s="71"/>
      <c r="O22" s="2"/>
    </row>
    <row r="23" spans="1:15" s="2" customFormat="1" ht="18.75" x14ac:dyDescent="0.2">
      <c r="A23" s="52">
        <f>IF(M17="","",IF(MONTH(M17+1)&lt;&gt;MONTH(M17),"",M17+1))</f>
        <v>44577</v>
      </c>
      <c r="B23" s="53" t="str">
        <f>IF(A23="","",IFERROR(INDEX(Events!$A:$A,MATCH(A23,Events!$G:$G,0)),""))</f>
        <v/>
      </c>
      <c r="C23" s="28">
        <f>IF(A23="","",IF(MONTH(A23+1)&lt;&gt;MONTH(A23),"",A23+1))</f>
        <v>44578</v>
      </c>
      <c r="D23" s="54" t="str">
        <f>IF(C23="","",IFERROR(INDEX(Events!$A:$A,MATCH(C23,Events!$G:$G,0)),""))</f>
        <v>ML King Day</v>
      </c>
      <c r="E23" s="28">
        <f>IF(C23="","",IF(MONTH(C23+1)&lt;&gt;MONTH(C23),"",C23+1))</f>
        <v>44579</v>
      </c>
      <c r="F23" s="54" t="str">
        <f>IF(E23="","",IFERROR(INDEX(Events!$A:$A,MATCH(E23,Events!$G:$G,0)),""))</f>
        <v/>
      </c>
      <c r="G23" s="28">
        <f>IF(E23="","",IF(MONTH(E23+1)&lt;&gt;MONTH(E23),"",E23+1))</f>
        <v>44580</v>
      </c>
      <c r="H23" s="54" t="str">
        <f>IF(G23="","",IFERROR(INDEX(Events!$A:$A,MATCH(G23,Events!$G:$G,0)),""))</f>
        <v/>
      </c>
      <c r="I23" s="28">
        <f>IF(G23="","",IF(MONTH(G23+1)&lt;&gt;MONTH(G23),"",G23+1))</f>
        <v>44581</v>
      </c>
      <c r="J23" s="54" t="str">
        <f>IF(I23="","",IFERROR(INDEX(Events!$A:$A,MATCH(I23,Events!$G:$G,0)),""))</f>
        <v/>
      </c>
      <c r="K23" s="28">
        <f>IF(I23="","",IF(MONTH(I23+1)&lt;&gt;MONTH(I23),"",I23+1))</f>
        <v>44582</v>
      </c>
      <c r="L23" s="54" t="str">
        <f>IF(K23="","",IFERROR(INDEX(Events!$A:$A,MATCH(K23,Events!$G:$G,0)),""))</f>
        <v/>
      </c>
      <c r="M23" s="52">
        <f>IF(K23="","",IF(MONTH(K23+1)&lt;&gt;MONTH(K23),"",K23+1))</f>
        <v>44583</v>
      </c>
      <c r="N23" s="53" t="str">
        <f>IF(M23="","",IFERROR(INDEX(Events!$A:$A,MATCH(M23,Events!$G:$G,0)),""))</f>
        <v/>
      </c>
    </row>
    <row r="24" spans="1:15" s="2" customFormat="1" x14ac:dyDescent="0.2">
      <c r="A24" s="66" t="str">
        <f>IF(A23="","",IFERROR(INDEX(Events!$A:$A,MATCH(A23,Events!$H:$H,0)),""))</f>
        <v/>
      </c>
      <c r="B24" s="67"/>
      <c r="C24" s="68" t="str">
        <f>IF(C23="","",IFERROR(INDEX(Events!$A:$A,MATCH(C23,Events!$H:$H,0)),""))</f>
        <v/>
      </c>
      <c r="D24" s="69"/>
      <c r="E24" s="68" t="str">
        <f>IF(E23="","",IFERROR(INDEX(Events!$A:$A,MATCH(E23,Events!$H:$H,0)),""))</f>
        <v/>
      </c>
      <c r="F24" s="69"/>
      <c r="G24" s="68" t="str">
        <f>IF(G23="","",IFERROR(INDEX(Events!$A:$A,MATCH(G23,Events!$H:$H,0)),""))</f>
        <v/>
      </c>
      <c r="H24" s="69"/>
      <c r="I24" s="68" t="str">
        <f>IF(I23="","",IFERROR(INDEX(Events!$A:$A,MATCH(I23,Events!$H:$H,0)),""))</f>
        <v/>
      </c>
      <c r="J24" s="69"/>
      <c r="K24" s="68" t="str">
        <f>IF(K23="","",IFERROR(INDEX(Events!$A:$A,MATCH(K23,Events!$H:$H,0)),""))</f>
        <v/>
      </c>
      <c r="L24" s="69"/>
      <c r="M24" s="66" t="str">
        <f>IF(M23="","",IFERROR(INDEX(Events!$A:$A,MATCH(M23,Events!$H:$H,0)),""))</f>
        <v/>
      </c>
      <c r="N24" s="67"/>
    </row>
    <row r="25" spans="1:15" s="2" customFormat="1" x14ac:dyDescent="0.2">
      <c r="A25" s="66" t="str">
        <f>IF(A23="","",IFERROR(INDEX(Events!$A:$A,MATCH(A23,Events!$I:$I,0)),""))</f>
        <v/>
      </c>
      <c r="B25" s="67"/>
      <c r="C25" s="68" t="str">
        <f>IF(C23="","",IFERROR(INDEX(Events!$A:$A,MATCH(C23,Events!$I:$I,0)),""))</f>
        <v/>
      </c>
      <c r="D25" s="69"/>
      <c r="E25" s="68" t="str">
        <f>IF(E23="","",IFERROR(INDEX(Events!$A:$A,MATCH(E23,Events!$I:$I,0)),""))</f>
        <v/>
      </c>
      <c r="F25" s="69"/>
      <c r="G25" s="68" t="str">
        <f>IF(G23="","",IFERROR(INDEX(Events!$A:$A,MATCH(G23,Events!$I:$I,0)),""))</f>
        <v/>
      </c>
      <c r="H25" s="69"/>
      <c r="I25" s="68" t="str">
        <f>IF(I23="","",IFERROR(INDEX(Events!$A:$A,MATCH(I23,Events!$I:$I,0)),""))</f>
        <v/>
      </c>
      <c r="J25" s="69"/>
      <c r="K25" s="68" t="str">
        <f>IF(K23="","",IFERROR(INDEX(Events!$A:$A,MATCH(K23,Events!$I:$I,0)),""))</f>
        <v/>
      </c>
      <c r="L25" s="69"/>
      <c r="M25" s="66" t="str">
        <f>IF(M23="","",IFERROR(INDEX(Events!$A:$A,MATCH(M23,Events!$I:$I,0)),""))</f>
        <v/>
      </c>
      <c r="N25" s="67"/>
    </row>
    <row r="26" spans="1:15" s="2" customFormat="1" x14ac:dyDescent="0.2">
      <c r="A26" s="66"/>
      <c r="B26" s="67"/>
      <c r="C26" s="68"/>
      <c r="D26" s="69"/>
      <c r="E26" s="68"/>
      <c r="F26" s="69"/>
      <c r="G26" s="68"/>
      <c r="H26" s="69"/>
      <c r="I26" s="68"/>
      <c r="J26" s="69"/>
      <c r="K26" s="68"/>
      <c r="L26" s="69"/>
      <c r="M26" s="66"/>
      <c r="N26" s="67"/>
    </row>
    <row r="27" spans="1:15" s="2" customFormat="1" x14ac:dyDescent="0.2">
      <c r="A27" s="66"/>
      <c r="B27" s="67"/>
      <c r="C27" s="68"/>
      <c r="D27" s="69"/>
      <c r="E27" s="68"/>
      <c r="F27" s="69"/>
      <c r="G27" s="68"/>
      <c r="H27" s="69"/>
      <c r="I27" s="68"/>
      <c r="J27" s="69"/>
      <c r="K27" s="68"/>
      <c r="L27" s="69"/>
      <c r="M27" s="66"/>
      <c r="N27" s="67"/>
    </row>
    <row r="28" spans="1:15" s="3" customFormat="1" x14ac:dyDescent="0.2">
      <c r="A28" s="70"/>
      <c r="B28" s="71"/>
      <c r="C28" s="72"/>
      <c r="D28" s="73"/>
      <c r="E28" s="72"/>
      <c r="F28" s="73"/>
      <c r="G28" s="72"/>
      <c r="H28" s="73"/>
      <c r="I28" s="72"/>
      <c r="J28" s="73"/>
      <c r="K28" s="72"/>
      <c r="L28" s="73"/>
      <c r="M28" s="70"/>
      <c r="N28" s="71"/>
      <c r="O28" s="2"/>
    </row>
    <row r="29" spans="1:15" s="2" customFormat="1" ht="18.75" x14ac:dyDescent="0.2">
      <c r="A29" s="52">
        <f>IF(M23="","",IF(MONTH(M23+1)&lt;&gt;MONTH(M23),"",M23+1))</f>
        <v>44584</v>
      </c>
      <c r="B29" s="53" t="str">
        <f>IF(A29="","",IFERROR(INDEX(Events!$A:$A,MATCH(A29,Events!$G:$G,0)),""))</f>
        <v/>
      </c>
      <c r="C29" s="28">
        <f>IF(A29="","",IF(MONTH(A29+1)&lt;&gt;MONTH(A29),"",A29+1))</f>
        <v>44585</v>
      </c>
      <c r="D29" s="54" t="str">
        <f>IF(C29="","",IFERROR(INDEX(Events!$A:$A,MATCH(C29,Events!$G:$G,0)),""))</f>
        <v/>
      </c>
      <c r="E29" s="28">
        <f>IF(C29="","",IF(MONTH(C29+1)&lt;&gt;MONTH(C29),"",C29+1))</f>
        <v>44586</v>
      </c>
      <c r="F29" s="54" t="str">
        <f>IF(E29="","",IFERROR(INDEX(Events!$A:$A,MATCH(E29,Events!$G:$G,0)),""))</f>
        <v/>
      </c>
      <c r="G29" s="28">
        <f>IF(E29="","",IF(MONTH(E29+1)&lt;&gt;MONTH(E29),"",E29+1))</f>
        <v>44587</v>
      </c>
      <c r="H29" s="54" t="str">
        <f>IF(G29="","",IFERROR(INDEX(Events!$A:$A,MATCH(G29,Events!$G:$G,0)),""))</f>
        <v/>
      </c>
      <c r="I29" s="28">
        <f>IF(G29="","",IF(MONTH(G29+1)&lt;&gt;MONTH(G29),"",G29+1))</f>
        <v>44588</v>
      </c>
      <c r="J29" s="54" t="str">
        <f>IF(I29="","",IFERROR(INDEX(Events!$A:$A,MATCH(I29,Events!$G:$G,0)),""))</f>
        <v/>
      </c>
      <c r="K29" s="28">
        <f>IF(I29="","",IF(MONTH(I29+1)&lt;&gt;MONTH(I29),"",I29+1))</f>
        <v>44589</v>
      </c>
      <c r="L29" s="54" t="str">
        <f>IF(K29="","",IFERROR(INDEX(Events!$A:$A,MATCH(K29,Events!$G:$G,0)),""))</f>
        <v/>
      </c>
      <c r="M29" s="52">
        <f>IF(K29="","",IF(MONTH(K29+1)&lt;&gt;MONTH(K29),"",K29+1))</f>
        <v>44590</v>
      </c>
      <c r="N29" s="53" t="str">
        <f>IF(M29="","",IFERROR(INDEX(Events!$A:$A,MATCH(M29,Events!$G:$G,0)),""))</f>
        <v/>
      </c>
    </row>
    <row r="30" spans="1:15" s="2" customFormat="1" x14ac:dyDescent="0.2">
      <c r="A30" s="66" t="str">
        <f>IF(A29="","",IFERROR(INDEX(Events!$A:$A,MATCH(A29,Events!$H:$H,0)),""))</f>
        <v/>
      </c>
      <c r="B30" s="67"/>
      <c r="C30" s="68" t="str">
        <f>IF(C29="","",IFERROR(INDEX(Events!$A:$A,MATCH(C29,Events!$H:$H,0)),""))</f>
        <v/>
      </c>
      <c r="D30" s="69"/>
      <c r="E30" s="68" t="str">
        <f>IF(E29="","",IFERROR(INDEX(Events!$A:$A,MATCH(E29,Events!$H:$H,0)),""))</f>
        <v/>
      </c>
      <c r="F30" s="69"/>
      <c r="G30" s="68" t="str">
        <f>IF(G29="","",IFERROR(INDEX(Events!$A:$A,MATCH(G29,Events!$H:$H,0)),""))</f>
        <v/>
      </c>
      <c r="H30" s="69"/>
      <c r="I30" s="68" t="str">
        <f>IF(I29="","",IFERROR(INDEX(Events!$A:$A,MATCH(I29,Events!$H:$H,0)),""))</f>
        <v/>
      </c>
      <c r="J30" s="69"/>
      <c r="K30" s="68" t="str">
        <f>IF(K29="","",IFERROR(INDEX(Events!$A:$A,MATCH(K29,Events!$H:$H,0)),""))</f>
        <v/>
      </c>
      <c r="L30" s="69"/>
      <c r="M30" s="66" t="str">
        <f>IF(M29="","",IFERROR(INDEX(Events!$A:$A,MATCH(M29,Events!$H:$H,0)),""))</f>
        <v/>
      </c>
      <c r="N30" s="67"/>
    </row>
    <row r="31" spans="1:15" s="2" customFormat="1" x14ac:dyDescent="0.2">
      <c r="A31" s="66" t="str">
        <f>IF(A29="","",IFERROR(INDEX(Events!$A:$A,MATCH(A29,Events!$I:$I,0)),""))</f>
        <v/>
      </c>
      <c r="B31" s="67"/>
      <c r="C31" s="68" t="str">
        <f>IF(C29="","",IFERROR(INDEX(Events!$A:$A,MATCH(C29,Events!$I:$I,0)),""))</f>
        <v/>
      </c>
      <c r="D31" s="69"/>
      <c r="E31" s="68" t="str">
        <f>IF(E29="","",IFERROR(INDEX(Events!$A:$A,MATCH(E29,Events!$I:$I,0)),""))</f>
        <v/>
      </c>
      <c r="F31" s="69"/>
      <c r="G31" s="68" t="str">
        <f>IF(G29="","",IFERROR(INDEX(Events!$A:$A,MATCH(G29,Events!$I:$I,0)),""))</f>
        <v/>
      </c>
      <c r="H31" s="69"/>
      <c r="I31" s="68" t="str">
        <f>IF(I29="","",IFERROR(INDEX(Events!$A:$A,MATCH(I29,Events!$I:$I,0)),""))</f>
        <v/>
      </c>
      <c r="J31" s="69"/>
      <c r="K31" s="68" t="str">
        <f>IF(K29="","",IFERROR(INDEX(Events!$A:$A,MATCH(K29,Events!$I:$I,0)),""))</f>
        <v/>
      </c>
      <c r="L31" s="69"/>
      <c r="M31" s="66" t="str">
        <f>IF(M29="","",IFERROR(INDEX(Events!$A:$A,MATCH(M29,Events!$I:$I,0)),""))</f>
        <v/>
      </c>
      <c r="N31" s="67"/>
    </row>
    <row r="32" spans="1:15" s="2" customFormat="1" x14ac:dyDescent="0.2">
      <c r="A32" s="66"/>
      <c r="B32" s="67"/>
      <c r="C32" s="68"/>
      <c r="D32" s="69"/>
      <c r="E32" s="68"/>
      <c r="F32" s="69"/>
      <c r="G32" s="68"/>
      <c r="H32" s="69"/>
      <c r="I32" s="68"/>
      <c r="J32" s="69"/>
      <c r="K32" s="68"/>
      <c r="L32" s="69"/>
      <c r="M32" s="66"/>
      <c r="N32" s="67"/>
    </row>
    <row r="33" spans="1:22" s="2" customFormat="1" x14ac:dyDescent="0.2">
      <c r="A33" s="66"/>
      <c r="B33" s="67"/>
      <c r="C33" s="68"/>
      <c r="D33" s="69"/>
      <c r="E33" s="68"/>
      <c r="F33" s="69"/>
      <c r="G33" s="68"/>
      <c r="H33" s="69"/>
      <c r="I33" s="68"/>
      <c r="J33" s="69"/>
      <c r="K33" s="68"/>
      <c r="L33" s="69"/>
      <c r="M33" s="66"/>
      <c r="N33" s="67"/>
    </row>
    <row r="34" spans="1:22" s="3" customFormat="1" x14ac:dyDescent="0.2">
      <c r="A34" s="70"/>
      <c r="B34" s="71"/>
      <c r="C34" s="72"/>
      <c r="D34" s="73"/>
      <c r="E34" s="72"/>
      <c r="F34" s="73"/>
      <c r="G34" s="72"/>
      <c r="H34" s="73"/>
      <c r="I34" s="72"/>
      <c r="J34" s="73"/>
      <c r="K34" s="72"/>
      <c r="L34" s="73"/>
      <c r="M34" s="70"/>
      <c r="N34" s="71"/>
      <c r="O34" s="2"/>
    </row>
    <row r="35" spans="1:22" ht="18.75" x14ac:dyDescent="0.2">
      <c r="A35" s="52">
        <f>IF(M29="","",IF(MONTH(M29+1)&lt;&gt;MONTH(M29),"",M29+1))</f>
        <v>44591</v>
      </c>
      <c r="B35" s="53" t="str">
        <f>IF(A35="","",IFERROR(INDEX(Events!$A:$A,MATCH(A35,Events!$G:$G,0)),""))</f>
        <v/>
      </c>
      <c r="C35" s="28">
        <f>IF(A35="","",IF(MONTH(A35+1)&lt;&gt;MONTH(A35),"",A35+1))</f>
        <v>44592</v>
      </c>
      <c r="D35" s="54" t="str">
        <f>IF(C35="","",IFERROR(INDEX(Events!$A:$A,MATCH(C35,Events!$G:$G,0)),""))</f>
        <v/>
      </c>
      <c r="E35" s="6"/>
      <c r="F35" s="7"/>
      <c r="G35" s="7"/>
      <c r="H35" s="7"/>
      <c r="I35" s="7"/>
      <c r="J35" s="8"/>
      <c r="K35" s="9"/>
      <c r="L35" s="10"/>
      <c r="M35" s="7"/>
      <c r="N35" s="8"/>
      <c r="O35" s="2"/>
    </row>
    <row r="36" spans="1:22" x14ac:dyDescent="0.2">
      <c r="A36" s="66" t="str">
        <f>IF(A35="","",IFERROR(INDEX(Events!$A:$A,MATCH(A35,Events!$H:$H,0)),""))</f>
        <v/>
      </c>
      <c r="B36" s="67"/>
      <c r="C36" s="68" t="str">
        <f>IF(C35="","",IFERROR(INDEX(Events!$A:$A,MATCH(C35,Events!$H:$H,0)),""))</f>
        <v/>
      </c>
      <c r="D36" s="69"/>
      <c r="E36" s="11"/>
      <c r="F36" s="12"/>
      <c r="G36" s="12"/>
      <c r="H36" s="12"/>
      <c r="I36" s="12"/>
      <c r="J36" s="13"/>
      <c r="K36" s="11"/>
      <c r="L36" s="12"/>
      <c r="M36" s="12"/>
      <c r="N36" s="13"/>
      <c r="O36" s="2"/>
    </row>
    <row r="37" spans="1:22" x14ac:dyDescent="0.2">
      <c r="A37" s="66" t="str">
        <f>IF(A35="","",IFERROR(INDEX(Events!$A:$A,MATCH(A35,Events!$I:$I,0)),""))</f>
        <v/>
      </c>
      <c r="B37" s="67"/>
      <c r="C37" s="68" t="str">
        <f>IF(C35="","",IFERROR(INDEX(Events!$A:$A,MATCH(C35,Events!$I:$I,0)),""))</f>
        <v/>
      </c>
      <c r="D37" s="69"/>
      <c r="E37" s="11"/>
      <c r="F37" s="12"/>
      <c r="G37" s="12"/>
      <c r="H37" s="12"/>
      <c r="I37" s="12"/>
      <c r="J37" s="13"/>
      <c r="K37" s="11"/>
      <c r="L37" s="12"/>
      <c r="M37" s="12"/>
      <c r="N37" s="13"/>
      <c r="O37" s="2"/>
    </row>
    <row r="38" spans="1:22" x14ac:dyDescent="0.2">
      <c r="A38" s="66"/>
      <c r="B38" s="67"/>
      <c r="C38" s="68"/>
      <c r="D38" s="69"/>
      <c r="E38" s="11"/>
      <c r="F38" s="12"/>
      <c r="G38" s="12"/>
      <c r="H38" s="12"/>
      <c r="I38" s="12"/>
      <c r="J38" s="13"/>
      <c r="K38" s="11"/>
      <c r="L38" s="12"/>
      <c r="M38" s="12"/>
      <c r="N38" s="13"/>
      <c r="O38" s="2"/>
    </row>
    <row r="39" spans="1:22" x14ac:dyDescent="0.2">
      <c r="A39" s="66"/>
      <c r="B39" s="67"/>
      <c r="C39" s="68"/>
      <c r="D39" s="69"/>
      <c r="E39" s="11"/>
      <c r="F39" s="12"/>
      <c r="G39" s="12"/>
      <c r="H39" s="12"/>
      <c r="I39" s="12"/>
      <c r="J39" s="13"/>
      <c r="K39" s="82"/>
      <c r="L39" s="83"/>
      <c r="M39" s="83"/>
      <c r="N39" s="84"/>
      <c r="O39" s="2"/>
    </row>
    <row r="40" spans="1:22" x14ac:dyDescent="0.2">
      <c r="A40" s="70"/>
      <c r="B40" s="71"/>
      <c r="C40" s="72"/>
      <c r="D40" s="73"/>
      <c r="E40" s="14"/>
      <c r="F40" s="15"/>
      <c r="G40" s="15"/>
      <c r="H40" s="15"/>
      <c r="I40" s="15"/>
      <c r="J40" s="16"/>
      <c r="K40" s="79"/>
      <c r="L40" s="80"/>
      <c r="M40" s="80"/>
      <c r="N40" s="81"/>
      <c r="O40" s="2"/>
    </row>
    <row r="41" spans="1:22" x14ac:dyDescent="0.2">
      <c r="E41" s="77"/>
      <c r="F41" s="78"/>
      <c r="G41" s="78"/>
      <c r="H41" s="78"/>
      <c r="I41" s="78"/>
      <c r="J41" s="78"/>
    </row>
    <row r="43" spans="1:22" s="18" customFormat="1" ht="11.25" x14ac:dyDescent="0.2">
      <c r="P43" s="76">
        <f>DATE(YEAR(B3-15),MONTH(B3-15),1)</f>
        <v>44531</v>
      </c>
      <c r="Q43" s="76"/>
      <c r="R43" s="76"/>
      <c r="S43" s="76"/>
      <c r="T43" s="76"/>
      <c r="U43" s="76"/>
      <c r="V43" s="76"/>
    </row>
    <row r="44" spans="1:22" s="18" customFormat="1" ht="9.75" customHeight="1" x14ac:dyDescent="0.2">
      <c r="P44" s="58" t="str">
        <f>CHOOSE(1+MOD(startday+1-2,7),"Su","M","Tu","W","Th","F","Sa")</f>
        <v>Su</v>
      </c>
      <c r="Q44" s="58" t="str">
        <f>CHOOSE(1+MOD(startday+2-2,7),"Su","M","Tu","W","Th","F","Sa")</f>
        <v>M</v>
      </c>
      <c r="R44" s="58" t="str">
        <f>CHOOSE(1+MOD(startday+3-2,7),"Su","M","Tu","W","Th","F","Sa")</f>
        <v>Tu</v>
      </c>
      <c r="S44" s="58" t="str">
        <f>CHOOSE(1+MOD(startday+4-2,7),"Su","M","Tu","W","Th","F","Sa")</f>
        <v>W</v>
      </c>
      <c r="T44" s="58" t="str">
        <f>CHOOSE(1+MOD(startday+5-2,7),"Su","M","Tu","W","Th","F","Sa")</f>
        <v>Th</v>
      </c>
      <c r="U44" s="58" t="str">
        <f>CHOOSE(1+MOD(startday+6-2,7),"Su","M","Tu","W","Th","F","Sa")</f>
        <v>F</v>
      </c>
      <c r="V44" s="58" t="str">
        <f>CHOOSE(1+MOD(startday+7-2,7),"Su","M","Tu","W","Th","F","Sa")</f>
        <v>Sa</v>
      </c>
    </row>
    <row r="45" spans="1:22" s="18" customFormat="1" ht="9.75" customHeight="1" x14ac:dyDescent="0.2">
      <c r="P45" s="57" t="str">
        <f>IF(WEEKDAY(P43,1)=startday,P43,"")</f>
        <v/>
      </c>
      <c r="Q45" s="57" t="str">
        <f>IF(P45="",IF(WEEKDAY(P43,1)=MOD(startday,7)+1,P43,""),P45+1)</f>
        <v/>
      </c>
      <c r="R45" s="57" t="str">
        <f>IF(Q45="",IF(WEEKDAY(P43,1)=MOD(startday+1,7)+1,P43,""),Q45+1)</f>
        <v/>
      </c>
      <c r="S45" s="57">
        <f>IF(R45="",IF(WEEKDAY(P43,1)=MOD(startday+2,7)+1,P43,""),R45+1)</f>
        <v>44531</v>
      </c>
      <c r="T45" s="57">
        <f>IF(S45="",IF(WEEKDAY(P43,1)=MOD(startday+3,7)+1,P43,""),S45+1)</f>
        <v>44532</v>
      </c>
      <c r="U45" s="57">
        <f>IF(T45="",IF(WEEKDAY(P43,1)=MOD(startday+4,7)+1,P43,""),T45+1)</f>
        <v>44533</v>
      </c>
      <c r="V45" s="57">
        <f>IF(U45="",IF(WEEKDAY(P43,1)=MOD(startday+5,7)+1,P43,""),U45+1)</f>
        <v>44534</v>
      </c>
    </row>
    <row r="46" spans="1:22" s="18" customFormat="1" ht="9.75" customHeight="1" x14ac:dyDescent="0.2">
      <c r="P46" s="57">
        <f>IF(V45="","",IF(MONTH(V45+1)&lt;&gt;MONTH(V45),"",V45+1))</f>
        <v>44535</v>
      </c>
      <c r="Q46" s="57">
        <f>IF(P46="","",IF(MONTH(P46+1)&lt;&gt;MONTH(P46),"",P46+1))</f>
        <v>44536</v>
      </c>
      <c r="R46" s="57">
        <f t="shared" ref="R46:V46" si="0">IF(Q46="","",IF(MONTH(Q46+1)&lt;&gt;MONTH(Q46),"",Q46+1))</f>
        <v>44537</v>
      </c>
      <c r="S46" s="57">
        <f>IF(R46="","",IF(MONTH(R46+1)&lt;&gt;MONTH(R46),"",R46+1))</f>
        <v>44538</v>
      </c>
      <c r="T46" s="57">
        <f t="shared" si="0"/>
        <v>44539</v>
      </c>
      <c r="U46" s="57">
        <f t="shared" si="0"/>
        <v>44540</v>
      </c>
      <c r="V46" s="57">
        <f t="shared" si="0"/>
        <v>44541</v>
      </c>
    </row>
    <row r="47" spans="1:22" s="18" customFormat="1" ht="9.75" customHeight="1" x14ac:dyDescent="0.2">
      <c r="P47" s="57">
        <f t="shared" ref="P47:P50" si="1">IF(V46="","",IF(MONTH(V46+1)&lt;&gt;MONTH(V46),"",V46+1))</f>
        <v>44542</v>
      </c>
      <c r="Q47" s="57">
        <f t="shared" ref="Q47:V50" si="2">IF(P47="","",IF(MONTH(P47+1)&lt;&gt;MONTH(P47),"",P47+1))</f>
        <v>44543</v>
      </c>
      <c r="R47" s="57">
        <f t="shared" si="2"/>
        <v>44544</v>
      </c>
      <c r="S47" s="57">
        <f t="shared" si="2"/>
        <v>44545</v>
      </c>
      <c r="T47" s="57">
        <f t="shared" si="2"/>
        <v>44546</v>
      </c>
      <c r="U47" s="57">
        <f t="shared" si="2"/>
        <v>44547</v>
      </c>
      <c r="V47" s="57">
        <f t="shared" si="2"/>
        <v>44548</v>
      </c>
    </row>
    <row r="48" spans="1:22" s="18" customFormat="1" ht="9.75" customHeight="1" x14ac:dyDescent="0.2">
      <c r="P48" s="57">
        <f t="shared" si="1"/>
        <v>44549</v>
      </c>
      <c r="Q48" s="57">
        <f t="shared" si="2"/>
        <v>44550</v>
      </c>
      <c r="R48" s="57">
        <f t="shared" si="2"/>
        <v>44551</v>
      </c>
      <c r="S48" s="57">
        <f t="shared" si="2"/>
        <v>44552</v>
      </c>
      <c r="T48" s="57">
        <f t="shared" si="2"/>
        <v>44553</v>
      </c>
      <c r="U48" s="57">
        <f t="shared" si="2"/>
        <v>44554</v>
      </c>
      <c r="V48" s="57">
        <f t="shared" si="2"/>
        <v>44555</v>
      </c>
    </row>
    <row r="49" spans="16:22" s="18" customFormat="1" ht="9.75" customHeight="1" x14ac:dyDescent="0.2">
      <c r="P49" s="57">
        <f t="shared" si="1"/>
        <v>44556</v>
      </c>
      <c r="Q49" s="57">
        <f t="shared" si="2"/>
        <v>44557</v>
      </c>
      <c r="R49" s="57">
        <f t="shared" si="2"/>
        <v>44558</v>
      </c>
      <c r="S49" s="57">
        <f t="shared" si="2"/>
        <v>44559</v>
      </c>
      <c r="T49" s="57">
        <f t="shared" si="2"/>
        <v>44560</v>
      </c>
      <c r="U49" s="57">
        <f t="shared" si="2"/>
        <v>44561</v>
      </c>
      <c r="V49" s="57" t="str">
        <f t="shared" si="2"/>
        <v/>
      </c>
    </row>
    <row r="50" spans="16:22" s="18" customFormat="1" ht="9.75" customHeight="1" x14ac:dyDescent="0.2">
      <c r="P50" s="57" t="str">
        <f t="shared" si="1"/>
        <v/>
      </c>
      <c r="Q50" s="57" t="str">
        <f t="shared" si="2"/>
        <v/>
      </c>
      <c r="R50" s="57" t="str">
        <f t="shared" si="2"/>
        <v/>
      </c>
      <c r="S50" s="57" t="str">
        <f t="shared" si="2"/>
        <v/>
      </c>
      <c r="T50" s="57" t="str">
        <f t="shared" si="2"/>
        <v/>
      </c>
      <c r="U50" s="57" t="str">
        <f t="shared" si="2"/>
        <v/>
      </c>
      <c r="V50" s="57" t="str">
        <f t="shared" si="2"/>
        <v/>
      </c>
    </row>
    <row r="51" spans="16:22" s="18" customFormat="1" ht="9.75" customHeight="1" x14ac:dyDescent="0.2"/>
    <row r="52" spans="16:22" s="18" customFormat="1" ht="9.75" customHeight="1" x14ac:dyDescent="0.2"/>
    <row r="53" spans="16:22" s="18" customFormat="1" ht="11.25" x14ac:dyDescent="0.2">
      <c r="P53" s="76">
        <f>DATE(YEAR(B3+35),MONTH(B3+35),1)</f>
        <v>44593</v>
      </c>
      <c r="Q53" s="76"/>
      <c r="R53" s="76"/>
      <c r="S53" s="76"/>
      <c r="T53" s="76"/>
      <c r="U53" s="76"/>
      <c r="V53" s="76"/>
    </row>
    <row r="54" spans="16:22" s="18" customFormat="1" ht="9.75" customHeight="1" x14ac:dyDescent="0.2">
      <c r="P54" s="58" t="str">
        <f>CHOOSE(1+MOD(startday+1-2,7),"Su","M","Tu","W","Th","F","Sa")</f>
        <v>Su</v>
      </c>
      <c r="Q54" s="58" t="str">
        <f>CHOOSE(1+MOD(startday+2-2,7),"Su","M","Tu","W","Th","F","Sa")</f>
        <v>M</v>
      </c>
      <c r="R54" s="58" t="str">
        <f>CHOOSE(1+MOD(startday+3-2,7),"Su","M","Tu","W","Th","F","Sa")</f>
        <v>Tu</v>
      </c>
      <c r="S54" s="58" t="str">
        <f>CHOOSE(1+MOD(startday+4-2,7),"Su","M","Tu","W","Th","F","Sa")</f>
        <v>W</v>
      </c>
      <c r="T54" s="58" t="str">
        <f>CHOOSE(1+MOD(startday+5-2,7),"Su","M","Tu","W","Th","F","Sa")</f>
        <v>Th</v>
      </c>
      <c r="U54" s="58" t="str">
        <f>CHOOSE(1+MOD(startday+6-2,7),"Su","M","Tu","W","Th","F","Sa")</f>
        <v>F</v>
      </c>
      <c r="V54" s="58" t="str">
        <f>CHOOSE(1+MOD(startday+7-2,7),"Su","M","Tu","W","Th","F","Sa")</f>
        <v>Sa</v>
      </c>
    </row>
    <row r="55" spans="16:22" s="18" customFormat="1" ht="9.75" customHeight="1" x14ac:dyDescent="0.2">
      <c r="P55" s="57" t="str">
        <f>IF(WEEKDAY(P53,1)=startday,P53,"")</f>
        <v/>
      </c>
      <c r="Q55" s="57" t="str">
        <f>IF(P55="",IF(WEEKDAY(P53,1)=MOD(startday,7)+1,P53,""),P55+1)</f>
        <v/>
      </c>
      <c r="R55" s="57">
        <f>IF(Q55="",IF(WEEKDAY(P53,1)=MOD(startday+1,7)+1,P53,""),Q55+1)</f>
        <v>44593</v>
      </c>
      <c r="S55" s="57">
        <f>IF(R55="",IF(WEEKDAY(P53,1)=MOD(startday+2,7)+1,P53,""),R55+1)</f>
        <v>44594</v>
      </c>
      <c r="T55" s="57">
        <f>IF(S55="",IF(WEEKDAY(P53,1)=MOD(startday+3,7)+1,P53,""),S55+1)</f>
        <v>44595</v>
      </c>
      <c r="U55" s="57">
        <f>IF(T55="",IF(WEEKDAY(P53,1)=MOD(startday+4,7)+1,P53,""),T55+1)</f>
        <v>44596</v>
      </c>
      <c r="V55" s="57">
        <f>IF(U55="",IF(WEEKDAY(P53,1)=MOD(startday+5,7)+1,P53,""),U55+1)</f>
        <v>44597</v>
      </c>
    </row>
    <row r="56" spans="16:22" s="18" customFormat="1" ht="9.75" customHeight="1" x14ac:dyDescent="0.2">
      <c r="P56" s="57">
        <f>IF(V55="","",IF(MONTH(V55+1)&lt;&gt;MONTH(V55),"",V55+1))</f>
        <v>44598</v>
      </c>
      <c r="Q56" s="57">
        <f>IF(P56="","",IF(MONTH(P56+1)&lt;&gt;MONTH(P56),"",P56+1))</f>
        <v>44599</v>
      </c>
      <c r="R56" s="57">
        <f t="shared" ref="R56:S60" si="3">IF(Q56="","",IF(MONTH(Q56+1)&lt;&gt;MONTH(Q56),"",Q56+1))</f>
        <v>44600</v>
      </c>
      <c r="S56" s="57">
        <f>IF(R56="","",IF(MONTH(R56+1)&lt;&gt;MONTH(R56),"",R56+1))</f>
        <v>44601</v>
      </c>
      <c r="T56" s="57">
        <f t="shared" ref="T56:V60" si="4">IF(S56="","",IF(MONTH(S56+1)&lt;&gt;MONTH(S56),"",S56+1))</f>
        <v>44602</v>
      </c>
      <c r="U56" s="57">
        <f t="shared" si="4"/>
        <v>44603</v>
      </c>
      <c r="V56" s="57">
        <f t="shared" si="4"/>
        <v>44604</v>
      </c>
    </row>
    <row r="57" spans="16:22" s="18" customFormat="1" ht="9.75" customHeight="1" x14ac:dyDescent="0.2">
      <c r="P57" s="57">
        <f t="shared" ref="P57:P60" si="5">IF(V56="","",IF(MONTH(V56+1)&lt;&gt;MONTH(V56),"",V56+1))</f>
        <v>44605</v>
      </c>
      <c r="Q57" s="57">
        <f t="shared" ref="Q57:Q60" si="6">IF(P57="","",IF(MONTH(P57+1)&lt;&gt;MONTH(P57),"",P57+1))</f>
        <v>44606</v>
      </c>
      <c r="R57" s="57">
        <f t="shared" si="3"/>
        <v>44607</v>
      </c>
      <c r="S57" s="57">
        <f t="shared" si="3"/>
        <v>44608</v>
      </c>
      <c r="T57" s="57">
        <f t="shared" si="4"/>
        <v>44609</v>
      </c>
      <c r="U57" s="57">
        <f t="shared" si="4"/>
        <v>44610</v>
      </c>
      <c r="V57" s="57">
        <f t="shared" si="4"/>
        <v>44611</v>
      </c>
    </row>
    <row r="58" spans="16:22" s="18" customFormat="1" ht="9.75" customHeight="1" x14ac:dyDescent="0.2">
      <c r="P58" s="57">
        <f t="shared" si="5"/>
        <v>44612</v>
      </c>
      <c r="Q58" s="57">
        <f t="shared" si="6"/>
        <v>44613</v>
      </c>
      <c r="R58" s="57">
        <f t="shared" si="3"/>
        <v>44614</v>
      </c>
      <c r="S58" s="57">
        <f t="shared" si="3"/>
        <v>44615</v>
      </c>
      <c r="T58" s="57">
        <f t="shared" si="4"/>
        <v>44616</v>
      </c>
      <c r="U58" s="57">
        <f t="shared" si="4"/>
        <v>44617</v>
      </c>
      <c r="V58" s="57">
        <f t="shared" si="4"/>
        <v>44618</v>
      </c>
    </row>
    <row r="59" spans="16:22" s="18" customFormat="1" ht="9.75" customHeight="1" x14ac:dyDescent="0.2">
      <c r="P59" s="57">
        <f t="shared" si="5"/>
        <v>44619</v>
      </c>
      <c r="Q59" s="57">
        <f t="shared" si="6"/>
        <v>44620</v>
      </c>
      <c r="R59" s="57" t="str">
        <f t="shared" si="3"/>
        <v/>
      </c>
      <c r="S59" s="57" t="str">
        <f t="shared" si="3"/>
        <v/>
      </c>
      <c r="T59" s="57" t="str">
        <f t="shared" si="4"/>
        <v/>
      </c>
      <c r="U59" s="57" t="str">
        <f t="shared" si="4"/>
        <v/>
      </c>
      <c r="V59" s="57" t="str">
        <f t="shared" si="4"/>
        <v/>
      </c>
    </row>
    <row r="60" spans="16:22" s="18" customFormat="1" ht="9.75" customHeight="1" x14ac:dyDescent="0.2">
      <c r="P60" s="57" t="str">
        <f t="shared" si="5"/>
        <v/>
      </c>
      <c r="Q60" s="57" t="str">
        <f t="shared" si="6"/>
        <v/>
      </c>
      <c r="R60" s="57" t="str">
        <f t="shared" si="3"/>
        <v/>
      </c>
      <c r="S60" s="57" t="str">
        <f t="shared" si="3"/>
        <v/>
      </c>
      <c r="T60" s="57" t="str">
        <f t="shared" si="4"/>
        <v/>
      </c>
      <c r="U60" s="57" t="str">
        <f t="shared" si="4"/>
        <v/>
      </c>
      <c r="V60" s="57" t="str">
        <f t="shared" si="4"/>
        <v/>
      </c>
    </row>
  </sheetData>
  <mergeCells count="198">
    <mergeCell ref="E41:J41"/>
    <mergeCell ref="P43:V43"/>
    <mergeCell ref="P53:V53"/>
    <mergeCell ref="A39:B39"/>
    <mergeCell ref="C39:D39"/>
    <mergeCell ref="K39:N39"/>
    <mergeCell ref="A40:B40"/>
    <mergeCell ref="C40:D40"/>
    <mergeCell ref="K40:N40"/>
    <mergeCell ref="M34:N34"/>
    <mergeCell ref="A36:B36"/>
    <mergeCell ref="C36:D36"/>
    <mergeCell ref="A37:B37"/>
    <mergeCell ref="C37:D37"/>
    <mergeCell ref="A38:B38"/>
    <mergeCell ref="C38:D38"/>
    <mergeCell ref="A34:B34"/>
    <mergeCell ref="C34:D34"/>
    <mergeCell ref="E34:F34"/>
    <mergeCell ref="G34:H34"/>
    <mergeCell ref="I34:J34"/>
    <mergeCell ref="K34:L34"/>
    <mergeCell ref="M32:N32"/>
    <mergeCell ref="A33:B33"/>
    <mergeCell ref="C33:D33"/>
    <mergeCell ref="E33:F33"/>
    <mergeCell ref="G33:H33"/>
    <mergeCell ref="I33:J33"/>
    <mergeCell ref="K33:L33"/>
    <mergeCell ref="M33:N33"/>
    <mergeCell ref="A32:B32"/>
    <mergeCell ref="C32:D32"/>
    <mergeCell ref="E32:F32"/>
    <mergeCell ref="G32:H32"/>
    <mergeCell ref="I32:J32"/>
    <mergeCell ref="K32:L32"/>
    <mergeCell ref="M30:N30"/>
    <mergeCell ref="A31:B31"/>
    <mergeCell ref="C31:D31"/>
    <mergeCell ref="E31:F31"/>
    <mergeCell ref="G31:H31"/>
    <mergeCell ref="I31:J31"/>
    <mergeCell ref="K31:L31"/>
    <mergeCell ref="M31:N31"/>
    <mergeCell ref="A30:B30"/>
    <mergeCell ref="C30:D30"/>
    <mergeCell ref="E30:F30"/>
    <mergeCell ref="G30:H30"/>
    <mergeCell ref="I30:J30"/>
    <mergeCell ref="K30:L30"/>
    <mergeCell ref="M27:N27"/>
    <mergeCell ref="A28:B28"/>
    <mergeCell ref="C28:D28"/>
    <mergeCell ref="E28:F28"/>
    <mergeCell ref="G28:H28"/>
    <mergeCell ref="I28:J28"/>
    <mergeCell ref="K28:L28"/>
    <mergeCell ref="M28:N28"/>
    <mergeCell ref="A27:B27"/>
    <mergeCell ref="C27:D27"/>
    <mergeCell ref="E27:F27"/>
    <mergeCell ref="G27:H27"/>
    <mergeCell ref="I27:J27"/>
    <mergeCell ref="K27:L27"/>
    <mergeCell ref="M25:N25"/>
    <mergeCell ref="A26:B26"/>
    <mergeCell ref="C26:D26"/>
    <mergeCell ref="E26:F26"/>
    <mergeCell ref="G26:H26"/>
    <mergeCell ref="I26:J26"/>
    <mergeCell ref="K26:L26"/>
    <mergeCell ref="M26:N26"/>
    <mergeCell ref="A25:B25"/>
    <mergeCell ref="C25:D25"/>
    <mergeCell ref="E25:F25"/>
    <mergeCell ref="G25:H25"/>
    <mergeCell ref="I25:J25"/>
    <mergeCell ref="K25:L25"/>
    <mergeCell ref="M22:N22"/>
    <mergeCell ref="A24:B24"/>
    <mergeCell ref="C24:D24"/>
    <mergeCell ref="E24:F24"/>
    <mergeCell ref="G24:H24"/>
    <mergeCell ref="I24:J24"/>
    <mergeCell ref="K24:L24"/>
    <mergeCell ref="M24:N24"/>
    <mergeCell ref="A22:B22"/>
    <mergeCell ref="C22:D22"/>
    <mergeCell ref="E22:F22"/>
    <mergeCell ref="G22:H22"/>
    <mergeCell ref="I22:J22"/>
    <mergeCell ref="K22:L22"/>
    <mergeCell ref="M20:N20"/>
    <mergeCell ref="A21:B21"/>
    <mergeCell ref="C21:D21"/>
    <mergeCell ref="E21:F21"/>
    <mergeCell ref="G21:H21"/>
    <mergeCell ref="I21:J21"/>
    <mergeCell ref="K21:L21"/>
    <mergeCell ref="M21:N21"/>
    <mergeCell ref="A20:B20"/>
    <mergeCell ref="C20:D20"/>
    <mergeCell ref="E20:F20"/>
    <mergeCell ref="G20:H20"/>
    <mergeCell ref="I20:J20"/>
    <mergeCell ref="K20:L20"/>
    <mergeCell ref="M18:N18"/>
    <mergeCell ref="A19:B19"/>
    <mergeCell ref="C19:D19"/>
    <mergeCell ref="E19:F19"/>
    <mergeCell ref="G19:H19"/>
    <mergeCell ref="I19:J19"/>
    <mergeCell ref="K19:L19"/>
    <mergeCell ref="M19:N19"/>
    <mergeCell ref="A18:B18"/>
    <mergeCell ref="C18:D18"/>
    <mergeCell ref="E18:F18"/>
    <mergeCell ref="G18:H18"/>
    <mergeCell ref="I18:J18"/>
    <mergeCell ref="K18:L18"/>
    <mergeCell ref="M15:N15"/>
    <mergeCell ref="A16:B16"/>
    <mergeCell ref="C16:D16"/>
    <mergeCell ref="E16:F16"/>
    <mergeCell ref="G16:H16"/>
    <mergeCell ref="I16:J16"/>
    <mergeCell ref="K16:L16"/>
    <mergeCell ref="M16:N16"/>
    <mergeCell ref="A15:B15"/>
    <mergeCell ref="C15:D15"/>
    <mergeCell ref="E15:F15"/>
    <mergeCell ref="G15:H15"/>
    <mergeCell ref="I15:J15"/>
    <mergeCell ref="K15:L15"/>
    <mergeCell ref="M13:N13"/>
    <mergeCell ref="A14:B14"/>
    <mergeCell ref="C14:D14"/>
    <mergeCell ref="E14:F14"/>
    <mergeCell ref="G14:H14"/>
    <mergeCell ref="I14:J14"/>
    <mergeCell ref="K14:L14"/>
    <mergeCell ref="M14:N14"/>
    <mergeCell ref="A13:B13"/>
    <mergeCell ref="C13:D13"/>
    <mergeCell ref="E13:F13"/>
    <mergeCell ref="G13:H13"/>
    <mergeCell ref="I13:J13"/>
    <mergeCell ref="K13:L13"/>
    <mergeCell ref="M10:N10"/>
    <mergeCell ref="A12:B12"/>
    <mergeCell ref="C12:D12"/>
    <mergeCell ref="E12:F12"/>
    <mergeCell ref="G12:H12"/>
    <mergeCell ref="I12:J12"/>
    <mergeCell ref="K12:L12"/>
    <mergeCell ref="M12:N12"/>
    <mergeCell ref="A10:B10"/>
    <mergeCell ref="C10:D10"/>
    <mergeCell ref="E10:F10"/>
    <mergeCell ref="G10:H10"/>
    <mergeCell ref="I10:J10"/>
    <mergeCell ref="K10:L10"/>
    <mergeCell ref="M8:N8"/>
    <mergeCell ref="A9:B9"/>
    <mergeCell ref="C9:D9"/>
    <mergeCell ref="E9:F9"/>
    <mergeCell ref="G9:H9"/>
    <mergeCell ref="I9:J9"/>
    <mergeCell ref="K9:L9"/>
    <mergeCell ref="M9:N9"/>
    <mergeCell ref="A8:B8"/>
    <mergeCell ref="C8:D8"/>
    <mergeCell ref="E8:F8"/>
    <mergeCell ref="G8:H8"/>
    <mergeCell ref="I8:J8"/>
    <mergeCell ref="K8:L8"/>
    <mergeCell ref="A7:B7"/>
    <mergeCell ref="C7:D7"/>
    <mergeCell ref="E7:F7"/>
    <mergeCell ref="G7:H7"/>
    <mergeCell ref="I7:J7"/>
    <mergeCell ref="K7:L7"/>
    <mergeCell ref="M7:N7"/>
    <mergeCell ref="A6:B6"/>
    <mergeCell ref="C6:D6"/>
    <mergeCell ref="E6:F6"/>
    <mergeCell ref="G6:H6"/>
    <mergeCell ref="I6:J6"/>
    <mergeCell ref="K6:L6"/>
    <mergeCell ref="A2:N2"/>
    <mergeCell ref="A4:B4"/>
    <mergeCell ref="C4:D4"/>
    <mergeCell ref="E4:F4"/>
    <mergeCell ref="G4:H4"/>
    <mergeCell ref="I4:J4"/>
    <mergeCell ref="K4:L4"/>
    <mergeCell ref="M4:N4"/>
    <mergeCell ref="M6:N6"/>
  </mergeCells>
  <printOptions horizontalCentered="1"/>
  <pageMargins left="0.35" right="0.35" top="0.25" bottom="0.25" header="0.25" footer="0.25"/>
  <pageSetup scale="99" orientation="landscape" horizontalDpi="1200" verticalDpi="1200" r:id="rId1"/>
  <headerFooter alignWithMargins="0"/>
  <ignoredErrors>
    <ignoredError sqref="C5:N36 C39:D40 C37:D38" formula="1"/>
  </ignoredErrors>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60"/>
  <sheetViews>
    <sheetView showGridLines="0" topLeftCell="A21" zoomScaleNormal="100" workbookViewId="0">
      <selection activeCell="H48" sqref="E37:N48"/>
    </sheetView>
  </sheetViews>
  <sheetFormatPr defaultRowHeight="12.75" x14ac:dyDescent="0.2"/>
  <cols>
    <col min="1" max="1" width="4.28515625" customWidth="1"/>
    <col min="2" max="2" width="14" customWidth="1"/>
    <col min="3" max="3" width="4.28515625" customWidth="1"/>
    <col min="4" max="4" width="14" customWidth="1"/>
    <col min="5" max="5" width="4.28515625" customWidth="1"/>
    <col min="6" max="6" width="14" customWidth="1"/>
    <col min="7" max="7" width="4.28515625" customWidth="1"/>
    <col min="8" max="8" width="14" customWidth="1"/>
    <col min="9" max="9" width="4.28515625" customWidth="1"/>
    <col min="10" max="10" width="14" customWidth="1"/>
    <col min="11" max="11" width="4.28515625" customWidth="1"/>
    <col min="12" max="12" width="14" customWidth="1"/>
    <col min="13" max="13" width="4.28515625" customWidth="1"/>
    <col min="14" max="14" width="14" customWidth="1"/>
    <col min="16" max="22" width="3.28515625" customWidth="1"/>
  </cols>
  <sheetData>
    <row r="1" spans="1:24" ht="18.75" x14ac:dyDescent="0.3">
      <c r="A1" s="56" t="str">
        <f>'1'!$A$5</f>
        <v>[Name of School] Academic Calendar</v>
      </c>
      <c r="B1" s="55"/>
      <c r="C1" s="55"/>
      <c r="D1" s="55"/>
      <c r="E1" s="55"/>
      <c r="F1" s="55"/>
      <c r="G1" s="55"/>
      <c r="H1" s="55"/>
      <c r="I1" s="55"/>
      <c r="J1" s="55"/>
      <c r="K1" s="55"/>
      <c r="L1" s="55"/>
      <c r="M1" s="55"/>
      <c r="N1" s="55"/>
    </row>
    <row r="2" spans="1:24" s="2" customFormat="1" ht="54" customHeight="1" x14ac:dyDescent="0.85">
      <c r="A2" s="62" t="str">
        <f>UPPER(TEXT(B3,"mmmm yyyy"))</f>
        <v>FEBRUARY 2022</v>
      </c>
      <c r="B2" s="62"/>
      <c r="C2" s="62"/>
      <c r="D2" s="62"/>
      <c r="E2" s="62"/>
      <c r="F2" s="62"/>
      <c r="G2" s="62"/>
      <c r="H2" s="62"/>
      <c r="I2" s="62"/>
      <c r="J2" s="62"/>
      <c r="K2" s="62"/>
      <c r="L2" s="62"/>
      <c r="M2" s="62"/>
      <c r="N2" s="62"/>
    </row>
    <row r="3" spans="1:24" hidden="1" x14ac:dyDescent="0.2">
      <c r="A3" s="18" t="s">
        <v>2</v>
      </c>
      <c r="B3" s="17">
        <f>DATE('1'!D3,'1'!H3+7,1)</f>
        <v>44593</v>
      </c>
      <c r="O3" s="2"/>
      <c r="P3" s="2"/>
      <c r="Q3" s="2"/>
      <c r="R3" s="2"/>
      <c r="S3" s="2"/>
      <c r="T3" s="2"/>
      <c r="U3" s="2"/>
      <c r="V3" s="2"/>
      <c r="W3" s="2"/>
      <c r="X3" s="2"/>
    </row>
    <row r="4" spans="1:24" s="2" customFormat="1" ht="15.75" x14ac:dyDescent="0.2">
      <c r="A4" s="63">
        <f>A11</f>
        <v>44598</v>
      </c>
      <c r="B4" s="64"/>
      <c r="C4" s="64">
        <f>C11</f>
        <v>44599</v>
      </c>
      <c r="D4" s="64"/>
      <c r="E4" s="64">
        <f>E11</f>
        <v>44600</v>
      </c>
      <c r="F4" s="64"/>
      <c r="G4" s="64">
        <f>G11</f>
        <v>44601</v>
      </c>
      <c r="H4" s="64"/>
      <c r="I4" s="64">
        <f>I11</f>
        <v>44602</v>
      </c>
      <c r="J4" s="64"/>
      <c r="K4" s="64">
        <f>K11</f>
        <v>44603</v>
      </c>
      <c r="L4" s="64"/>
      <c r="M4" s="64">
        <f>M11</f>
        <v>44604</v>
      </c>
      <c r="N4" s="65"/>
    </row>
    <row r="5" spans="1:24" s="2" customFormat="1" ht="18.75" x14ac:dyDescent="0.2">
      <c r="A5" s="52" t="str">
        <f>IF(WEEKDAY($B$3,1)=startday,$B$3,"")</f>
        <v/>
      </c>
      <c r="B5" s="53" t="str">
        <f>IF(A5="","",IFERROR(INDEX(Events!$A:$A,MATCH(A5,Events!$G:$G,0)),""))</f>
        <v/>
      </c>
      <c r="C5" s="28" t="str">
        <f>IF(A5="",IF(WEEKDAY(B3,1)=MOD(startday,7)+1,$B$3,""),A5+1)</f>
        <v/>
      </c>
      <c r="D5" s="54" t="str">
        <f>IF(C5="","",IFERROR(INDEX(Events!$A:$A,MATCH(C5,Events!$G:$G,0)),""))</f>
        <v/>
      </c>
      <c r="E5" s="28">
        <f>IF(C5="",IF(WEEKDAY($B$3,1)=MOD(startday+1,7)+1,$B$3,""),C5+1)</f>
        <v>44593</v>
      </c>
      <c r="F5" s="54" t="str">
        <f>IF(E5="","",IFERROR(INDEX(Events!$A:$A,MATCH(E5,Events!$G:$G,0)),""))</f>
        <v>Chinese New  Year</v>
      </c>
      <c r="G5" s="28">
        <f>IF(E5="",IF(WEEKDAY($B$3,1)=MOD(startday+2,7)+1,$B$3,""),E5+1)</f>
        <v>44594</v>
      </c>
      <c r="H5" s="54" t="str">
        <f>IF(G5="","",IFERROR(INDEX(Events!$A:$A,MATCH(G5,Events!$G:$G,0)),""))</f>
        <v>Groundhog Day</v>
      </c>
      <c r="I5" s="28">
        <f>IF(G5="",IF(WEEKDAY($B$3,1)=MOD(startday+3,7)+1,$B$3,""),G5+1)</f>
        <v>44595</v>
      </c>
      <c r="J5" s="54" t="str">
        <f>IF(I5="","",IFERROR(INDEX(Events!$A:$A,MATCH(I5,Events!$G:$G,0)),""))</f>
        <v/>
      </c>
      <c r="K5" s="28">
        <f>IF(I5="",IF(WEEKDAY($B$3,1)=MOD(startday+4,7)+1,$B$3,""),I5+1)</f>
        <v>44596</v>
      </c>
      <c r="L5" s="54" t="str">
        <f>IF(K5="","",IFERROR(INDEX(Events!$A:$A,MATCH(K5,Events!$G:$G,0)),""))</f>
        <v/>
      </c>
      <c r="M5" s="52">
        <f>IF(K5="",IF(WEEKDAY($B$3,1)=MOD(startday+5,7)+1,$B$3,""),K5+1)</f>
        <v>44597</v>
      </c>
      <c r="N5" s="53" t="str">
        <f>IF(M5="","",IFERROR(INDEX(Events!$A:$A,MATCH(M5,Events!$G:$G,0)),""))</f>
        <v/>
      </c>
    </row>
    <row r="6" spans="1:24" s="2" customFormat="1" x14ac:dyDescent="0.2">
      <c r="A6" s="66" t="str">
        <f>IF(A5="","",IFERROR(INDEX(Events!$A:$A,MATCH(A5,Events!$H:$H,0)),""))</f>
        <v/>
      </c>
      <c r="B6" s="67"/>
      <c r="C6" s="68" t="str">
        <f>IF(C5="","",IFERROR(INDEX(Events!$A:$A,MATCH(C5,Events!$H:$H,0)),""))</f>
        <v/>
      </c>
      <c r="D6" s="69"/>
      <c r="E6" s="68" t="str">
        <f>IF(E5="","",IFERROR(INDEX(Events!$A:$A,MATCH(E5,Events!$H:$H,0)),""))</f>
        <v/>
      </c>
      <c r="F6" s="69"/>
      <c r="G6" s="68" t="str">
        <f>IF(G5="","",IFERROR(INDEX(Events!$A:$A,MATCH(G5,Events!$H:$H,0)),""))</f>
        <v/>
      </c>
      <c r="H6" s="69"/>
      <c r="I6" s="68" t="str">
        <f>IF(I5="","",IFERROR(INDEX(Events!$A:$A,MATCH(I5,Events!$H:$H,0)),""))</f>
        <v/>
      </c>
      <c r="J6" s="69"/>
      <c r="K6" s="68" t="str">
        <f>IF(K5="","",IFERROR(INDEX(Events!$A:$A,MATCH(K5,Events!$H:$H,0)),""))</f>
        <v/>
      </c>
      <c r="L6" s="69"/>
      <c r="M6" s="66" t="str">
        <f>IF(M5="","",IFERROR(INDEX(Events!$A:$A,MATCH(M5,Events!$H:$H,0)),""))</f>
        <v/>
      </c>
      <c r="N6" s="67"/>
    </row>
    <row r="7" spans="1:24" s="2" customFormat="1" x14ac:dyDescent="0.2">
      <c r="A7" s="66" t="str">
        <f>IF(A5="","",IFERROR(INDEX(Events!$A:$A,MATCH(A5,Events!$I:$I,0)),""))</f>
        <v/>
      </c>
      <c r="B7" s="67"/>
      <c r="C7" s="68" t="str">
        <f>IF(C5="","",IFERROR(INDEX(Events!$A:$A,MATCH(C5,Events!$I:$I,0)),""))</f>
        <v/>
      </c>
      <c r="D7" s="69"/>
      <c r="E7" s="68" t="str">
        <f>IF(E5="","",IFERROR(INDEX(Events!$A:$A,MATCH(E5,Events!$I:$I,0)),""))</f>
        <v/>
      </c>
      <c r="F7" s="69"/>
      <c r="G7" s="68" t="str">
        <f>IF(G5="","",IFERROR(INDEX(Events!$A:$A,MATCH(G5,Events!$I:$I,0)),""))</f>
        <v/>
      </c>
      <c r="H7" s="69"/>
      <c r="I7" s="68" t="str">
        <f>IF(I5="","",IFERROR(INDEX(Events!$A:$A,MATCH(I5,Events!$I:$I,0)),""))</f>
        <v/>
      </c>
      <c r="J7" s="69"/>
      <c r="K7" s="68" t="str">
        <f>IF(K5="","",IFERROR(INDEX(Events!$A:$A,MATCH(K5,Events!$I:$I,0)),""))</f>
        <v/>
      </c>
      <c r="L7" s="69"/>
      <c r="M7" s="66" t="str">
        <f>IF(M5="","",IFERROR(INDEX(Events!$A:$A,MATCH(M5,Events!$I:$I,0)),""))</f>
        <v/>
      </c>
      <c r="N7" s="67"/>
    </row>
    <row r="8" spans="1:24" s="2" customFormat="1" x14ac:dyDescent="0.2">
      <c r="A8" s="66" t="s">
        <v>0</v>
      </c>
      <c r="B8" s="67"/>
      <c r="C8" s="68" t="s">
        <v>0</v>
      </c>
      <c r="D8" s="69"/>
      <c r="E8" s="68" t="s">
        <v>0</v>
      </c>
      <c r="F8" s="69"/>
      <c r="G8" s="68" t="s">
        <v>0</v>
      </c>
      <c r="H8" s="69"/>
      <c r="I8" s="68" t="s">
        <v>0</v>
      </c>
      <c r="J8" s="69"/>
      <c r="K8" s="68" t="s">
        <v>0</v>
      </c>
      <c r="L8" s="69"/>
      <c r="M8" s="66" t="s">
        <v>0</v>
      </c>
      <c r="N8" s="67"/>
    </row>
    <row r="9" spans="1:24" s="2" customFormat="1" x14ac:dyDescent="0.2">
      <c r="A9" s="66" t="s">
        <v>0</v>
      </c>
      <c r="B9" s="67"/>
      <c r="C9" s="68" t="s">
        <v>0</v>
      </c>
      <c r="D9" s="69"/>
      <c r="E9" s="68" t="s">
        <v>0</v>
      </c>
      <c r="F9" s="69"/>
      <c r="G9" s="68" t="s">
        <v>0</v>
      </c>
      <c r="H9" s="69"/>
      <c r="I9" s="68" t="s">
        <v>0</v>
      </c>
      <c r="J9" s="69"/>
      <c r="K9" s="68" t="s">
        <v>0</v>
      </c>
      <c r="L9" s="69"/>
      <c r="M9" s="66" t="s">
        <v>0</v>
      </c>
      <c r="N9" s="67"/>
    </row>
    <row r="10" spans="1:24" s="3" customFormat="1" x14ac:dyDescent="0.2">
      <c r="A10" s="70" t="s">
        <v>0</v>
      </c>
      <c r="B10" s="71"/>
      <c r="C10" s="72" t="s">
        <v>0</v>
      </c>
      <c r="D10" s="73"/>
      <c r="E10" s="72" t="s">
        <v>0</v>
      </c>
      <c r="F10" s="73"/>
      <c r="G10" s="72" t="s">
        <v>0</v>
      </c>
      <c r="H10" s="73"/>
      <c r="I10" s="72" t="s">
        <v>0</v>
      </c>
      <c r="J10" s="73"/>
      <c r="K10" s="72" t="s">
        <v>0</v>
      </c>
      <c r="L10" s="73"/>
      <c r="M10" s="70" t="s">
        <v>0</v>
      </c>
      <c r="N10" s="71"/>
      <c r="O10" s="2"/>
      <c r="P10" s="2"/>
      <c r="Q10" s="2"/>
      <c r="R10" s="2"/>
      <c r="S10" s="2"/>
      <c r="T10" s="2"/>
      <c r="U10" s="2"/>
      <c r="V10" s="2"/>
      <c r="W10" s="2"/>
      <c r="X10" s="2"/>
    </row>
    <row r="11" spans="1:24" s="2" customFormat="1" ht="18.75" x14ac:dyDescent="0.2">
      <c r="A11" s="52">
        <f>IF(M5="","",IF(MONTH(M5+1)&lt;&gt;MONTH(M5),"",M5+1))</f>
        <v>44598</v>
      </c>
      <c r="B11" s="53" t="str">
        <f>IF(A11="","",IFERROR(INDEX(Events!$A:$A,MATCH(A11,Events!$G:$G,0)),""))</f>
        <v/>
      </c>
      <c r="C11" s="28">
        <f>IF(A11="","",IF(MONTH(A11+1)&lt;&gt;MONTH(A11),"",A11+1))</f>
        <v>44599</v>
      </c>
      <c r="D11" s="54" t="str">
        <f>IF(C11="","",IFERROR(INDEX(Events!$A:$A,MATCH(C11,Events!$G:$G,0)),""))</f>
        <v/>
      </c>
      <c r="E11" s="28">
        <f>IF(C11="","",IF(MONTH(C11+1)&lt;&gt;MONTH(C11),"",C11+1))</f>
        <v>44600</v>
      </c>
      <c r="F11" s="54" t="str">
        <f>IF(E11="","",IFERROR(INDEX(Events!$A:$A,MATCH(E11,Events!$G:$G,0)),""))</f>
        <v/>
      </c>
      <c r="G11" s="28">
        <f>IF(E11="","",IF(MONTH(E11+1)&lt;&gt;MONTH(E11),"",E11+1))</f>
        <v>44601</v>
      </c>
      <c r="H11" s="54" t="str">
        <f>IF(G11="","",IFERROR(INDEX(Events!$A:$A,MATCH(G11,Events!$G:$G,0)),""))</f>
        <v/>
      </c>
      <c r="I11" s="28">
        <f>IF(G11="","",IF(MONTH(G11+1)&lt;&gt;MONTH(G11),"",G11+1))</f>
        <v>44602</v>
      </c>
      <c r="J11" s="54" t="str">
        <f>IF(I11="","",IFERROR(INDEX(Events!$A:$A,MATCH(I11,Events!$G:$G,0)),""))</f>
        <v/>
      </c>
      <c r="K11" s="28">
        <f>IF(I11="","",IF(MONTH(I11+1)&lt;&gt;MONTH(I11),"",I11+1))</f>
        <v>44603</v>
      </c>
      <c r="L11" s="54" t="str">
        <f>IF(K11="","",IFERROR(INDEX(Events!$A:$A,MATCH(K11,Events!$G:$G,0)),""))</f>
        <v/>
      </c>
      <c r="M11" s="52">
        <f>IF(K11="","",IF(MONTH(K11+1)&lt;&gt;MONTH(K11),"",K11+1))</f>
        <v>44604</v>
      </c>
      <c r="N11" s="53" t="str">
        <f>IF(M11="","",IFERROR(INDEX(Events!$A:$A,MATCH(M11,Events!$G:$G,0)),""))</f>
        <v>Lincoln's B-Day</v>
      </c>
    </row>
    <row r="12" spans="1:24" s="2" customFormat="1" x14ac:dyDescent="0.2">
      <c r="A12" s="66" t="str">
        <f>IF(A11="","",IFERROR(INDEX(Events!$A:$A,MATCH(A11,Events!$H:$H,0)),""))</f>
        <v/>
      </c>
      <c r="B12" s="67"/>
      <c r="C12" s="68" t="str">
        <f>IF(C11="","",IFERROR(INDEX(Events!$A:$A,MATCH(C11,Events!$H:$H,0)),""))</f>
        <v/>
      </c>
      <c r="D12" s="69"/>
      <c r="E12" s="68" t="str">
        <f>IF(E11="","",IFERROR(INDEX(Events!$A:$A,MATCH(E11,Events!$H:$H,0)),""))</f>
        <v/>
      </c>
      <c r="F12" s="69"/>
      <c r="G12" s="68" t="str">
        <f>IF(G11="","",IFERROR(INDEX(Events!$A:$A,MATCH(G11,Events!$H:$H,0)),""))</f>
        <v/>
      </c>
      <c r="H12" s="69"/>
      <c r="I12" s="68" t="str">
        <f>IF(I11="","",IFERROR(INDEX(Events!$A:$A,MATCH(I11,Events!$H:$H,0)),""))</f>
        <v/>
      </c>
      <c r="J12" s="69"/>
      <c r="K12" s="68" t="str">
        <f>IF(K11="","",IFERROR(INDEX(Events!$A:$A,MATCH(K11,Events!$H:$H,0)),""))</f>
        <v/>
      </c>
      <c r="L12" s="69"/>
      <c r="M12" s="66" t="str">
        <f>IF(M11="","",IFERROR(INDEX(Events!$A:$A,MATCH(M11,Events!$H:$H,0)),""))</f>
        <v/>
      </c>
      <c r="N12" s="67"/>
    </row>
    <row r="13" spans="1:24" s="2" customFormat="1" x14ac:dyDescent="0.2">
      <c r="A13" s="66" t="str">
        <f>IF(A11="","",IFERROR(INDEX(Events!$A:$A,MATCH(A11,Events!$I:$I,0)),""))</f>
        <v/>
      </c>
      <c r="B13" s="67"/>
      <c r="C13" s="68" t="str">
        <f>IF(C11="","",IFERROR(INDEX(Events!$A:$A,MATCH(C11,Events!$I:$I,0)),""))</f>
        <v/>
      </c>
      <c r="D13" s="69"/>
      <c r="E13" s="68" t="str">
        <f>IF(E11="","",IFERROR(INDEX(Events!$A:$A,MATCH(E11,Events!$I:$I,0)),""))</f>
        <v/>
      </c>
      <c r="F13" s="69"/>
      <c r="G13" s="68" t="str">
        <f>IF(G11="","",IFERROR(INDEX(Events!$A:$A,MATCH(G11,Events!$I:$I,0)),""))</f>
        <v/>
      </c>
      <c r="H13" s="69"/>
      <c r="I13" s="68" t="str">
        <f>IF(I11="","",IFERROR(INDEX(Events!$A:$A,MATCH(I11,Events!$I:$I,0)),""))</f>
        <v/>
      </c>
      <c r="J13" s="69"/>
      <c r="K13" s="68" t="str">
        <f>IF(K11="","",IFERROR(INDEX(Events!$A:$A,MATCH(K11,Events!$I:$I,0)),""))</f>
        <v/>
      </c>
      <c r="L13" s="69"/>
      <c r="M13" s="66" t="str">
        <f>IF(M11="","",IFERROR(INDEX(Events!$A:$A,MATCH(M11,Events!$I:$I,0)),""))</f>
        <v/>
      </c>
      <c r="N13" s="67"/>
    </row>
    <row r="14" spans="1:24" s="2" customFormat="1" x14ac:dyDescent="0.2">
      <c r="A14" s="66"/>
      <c r="B14" s="67"/>
      <c r="C14" s="68"/>
      <c r="D14" s="69"/>
      <c r="E14" s="68"/>
      <c r="F14" s="69"/>
      <c r="G14" s="68"/>
      <c r="H14" s="69"/>
      <c r="I14" s="68"/>
      <c r="J14" s="69"/>
      <c r="K14" s="68"/>
      <c r="L14" s="69"/>
      <c r="M14" s="66"/>
      <c r="N14" s="67"/>
    </row>
    <row r="15" spans="1:24" s="2" customFormat="1" x14ac:dyDescent="0.2">
      <c r="A15" s="66"/>
      <c r="B15" s="67"/>
      <c r="C15" s="68"/>
      <c r="D15" s="69"/>
      <c r="E15" s="68"/>
      <c r="F15" s="69"/>
      <c r="G15" s="68"/>
      <c r="H15" s="69"/>
      <c r="I15" s="68"/>
      <c r="J15" s="69"/>
      <c r="K15" s="68"/>
      <c r="L15" s="69"/>
      <c r="M15" s="66"/>
      <c r="N15" s="67"/>
    </row>
    <row r="16" spans="1:24" s="3" customFormat="1" x14ac:dyDescent="0.2">
      <c r="A16" s="70"/>
      <c r="B16" s="71"/>
      <c r="C16" s="72"/>
      <c r="D16" s="73"/>
      <c r="E16" s="72"/>
      <c r="F16" s="73"/>
      <c r="G16" s="72"/>
      <c r="H16" s="73"/>
      <c r="I16" s="72"/>
      <c r="J16" s="73"/>
      <c r="K16" s="72"/>
      <c r="L16" s="73"/>
      <c r="M16" s="70"/>
      <c r="N16" s="71"/>
      <c r="O16" s="2"/>
    </row>
    <row r="17" spans="1:15" s="2" customFormat="1" ht="18.75" x14ac:dyDescent="0.2">
      <c r="A17" s="52">
        <f>IF(M11="","",IF(MONTH(M11+1)&lt;&gt;MONTH(M11),"",M11+1))</f>
        <v>44605</v>
      </c>
      <c r="B17" s="53" t="str">
        <f>IF(A17="","",IFERROR(INDEX(Events!$A:$A,MATCH(A17,Events!$G:$G,0)),""))</f>
        <v/>
      </c>
      <c r="C17" s="28">
        <f>IF(A17="","",IF(MONTH(A17+1)&lt;&gt;MONTH(A17),"",A17+1))</f>
        <v>44606</v>
      </c>
      <c r="D17" s="54" t="str">
        <f>IF(C17="","",IFERROR(INDEX(Events!$A:$A,MATCH(C17,Events!$G:$G,0)),""))</f>
        <v>Valentines Day</v>
      </c>
      <c r="E17" s="28">
        <f>IF(C17="","",IF(MONTH(C17+1)&lt;&gt;MONTH(C17),"",C17+1))</f>
        <v>44607</v>
      </c>
      <c r="F17" s="54" t="str">
        <f>IF(E17="","",IFERROR(INDEX(Events!$A:$A,MATCH(E17,Events!$G:$G,0)),""))</f>
        <v/>
      </c>
      <c r="G17" s="28">
        <f>IF(E17="","",IF(MONTH(E17+1)&lt;&gt;MONTH(E17),"",E17+1))</f>
        <v>44608</v>
      </c>
      <c r="H17" s="54" t="str">
        <f>IF(G17="","",IFERROR(INDEX(Events!$A:$A,MATCH(G17,Events!$G:$G,0)),""))</f>
        <v/>
      </c>
      <c r="I17" s="28">
        <f>IF(G17="","",IF(MONTH(G17+1)&lt;&gt;MONTH(G17),"",G17+1))</f>
        <v>44609</v>
      </c>
      <c r="J17" s="54" t="str">
        <f>IF(I17="","",IFERROR(INDEX(Events!$A:$A,MATCH(I17,Events!$G:$G,0)),""))</f>
        <v/>
      </c>
      <c r="K17" s="28">
        <f>IF(I17="","",IF(MONTH(I17+1)&lt;&gt;MONTH(I17),"",I17+1))</f>
        <v>44610</v>
      </c>
      <c r="L17" s="54" t="str">
        <f>IF(K17="","",IFERROR(INDEX(Events!$A:$A,MATCH(K17,Events!$G:$G,0)),""))</f>
        <v/>
      </c>
      <c r="M17" s="52">
        <f>IF(K17="","",IF(MONTH(K17+1)&lt;&gt;MONTH(K17),"",K17+1))</f>
        <v>44611</v>
      </c>
      <c r="N17" s="53" t="str">
        <f>IF(M17="","",IFERROR(INDEX(Events!$A:$A,MATCH(M17,Events!$G:$G,0)),""))</f>
        <v/>
      </c>
    </row>
    <row r="18" spans="1:15" s="2" customFormat="1" x14ac:dyDescent="0.2">
      <c r="A18" s="66" t="str">
        <f>IF(A17="","",IFERROR(INDEX(Events!$A:$A,MATCH(A17,Events!$H:$H,0)),""))</f>
        <v/>
      </c>
      <c r="B18" s="67"/>
      <c r="C18" s="68" t="str">
        <f>IF(C17="","",IFERROR(INDEX(Events!$A:$A,MATCH(C17,Events!$H:$H,0)),""))</f>
        <v/>
      </c>
      <c r="D18" s="69"/>
      <c r="E18" s="68" t="str">
        <f>IF(E17="","",IFERROR(INDEX(Events!$A:$A,MATCH(E17,Events!$H:$H,0)),""))</f>
        <v/>
      </c>
      <c r="F18" s="69"/>
      <c r="G18" s="68" t="str">
        <f>IF(G17="","",IFERROR(INDEX(Events!$A:$A,MATCH(G17,Events!$H:$H,0)),""))</f>
        <v/>
      </c>
      <c r="H18" s="69"/>
      <c r="I18" s="68" t="str">
        <f>IF(I17="","",IFERROR(INDEX(Events!$A:$A,MATCH(I17,Events!$H:$H,0)),""))</f>
        <v/>
      </c>
      <c r="J18" s="69"/>
      <c r="K18" s="68" t="str">
        <f>IF(K17="","",IFERROR(INDEX(Events!$A:$A,MATCH(K17,Events!$H:$H,0)),""))</f>
        <v/>
      </c>
      <c r="L18" s="69"/>
      <c r="M18" s="66" t="str">
        <f>IF(M17="","",IFERROR(INDEX(Events!$A:$A,MATCH(M17,Events!$H:$H,0)),""))</f>
        <v/>
      </c>
      <c r="N18" s="67"/>
    </row>
    <row r="19" spans="1:15" s="2" customFormat="1" x14ac:dyDescent="0.2">
      <c r="A19" s="66" t="str">
        <f>IF(A17="","",IFERROR(INDEX(Events!$A:$A,MATCH(A17,Events!$I:$I,0)),""))</f>
        <v/>
      </c>
      <c r="B19" s="67"/>
      <c r="C19" s="68" t="str">
        <f>IF(C17="","",IFERROR(INDEX(Events!$A:$A,MATCH(C17,Events!$I:$I,0)),""))</f>
        <v/>
      </c>
      <c r="D19" s="69"/>
      <c r="E19" s="68" t="str">
        <f>IF(E17="","",IFERROR(INDEX(Events!$A:$A,MATCH(E17,Events!$I:$I,0)),""))</f>
        <v/>
      </c>
      <c r="F19" s="69"/>
      <c r="G19" s="68" t="str">
        <f>IF(G17="","",IFERROR(INDEX(Events!$A:$A,MATCH(G17,Events!$I:$I,0)),""))</f>
        <v/>
      </c>
      <c r="H19" s="69"/>
      <c r="I19" s="68" t="str">
        <f>IF(I17="","",IFERROR(INDEX(Events!$A:$A,MATCH(I17,Events!$I:$I,0)),""))</f>
        <v/>
      </c>
      <c r="J19" s="69"/>
      <c r="K19" s="68" t="str">
        <f>IF(K17="","",IFERROR(INDEX(Events!$A:$A,MATCH(K17,Events!$I:$I,0)),""))</f>
        <v/>
      </c>
      <c r="L19" s="69"/>
      <c r="M19" s="66" t="str">
        <f>IF(M17="","",IFERROR(INDEX(Events!$A:$A,MATCH(M17,Events!$I:$I,0)),""))</f>
        <v/>
      </c>
      <c r="N19" s="67"/>
    </row>
    <row r="20" spans="1:15" s="2" customFormat="1" x14ac:dyDescent="0.2">
      <c r="A20" s="66"/>
      <c r="B20" s="67"/>
      <c r="C20" s="68"/>
      <c r="D20" s="69"/>
      <c r="E20" s="68"/>
      <c r="F20" s="69"/>
      <c r="G20" s="68"/>
      <c r="H20" s="69"/>
      <c r="I20" s="68"/>
      <c r="J20" s="69"/>
      <c r="K20" s="68"/>
      <c r="L20" s="69"/>
      <c r="M20" s="66"/>
      <c r="N20" s="67"/>
    </row>
    <row r="21" spans="1:15" s="2" customFormat="1" x14ac:dyDescent="0.2">
      <c r="A21" s="66"/>
      <c r="B21" s="67"/>
      <c r="C21" s="68"/>
      <c r="D21" s="69"/>
      <c r="E21" s="68"/>
      <c r="F21" s="69"/>
      <c r="G21" s="68"/>
      <c r="H21" s="69"/>
      <c r="I21" s="68"/>
      <c r="J21" s="69"/>
      <c r="K21" s="68"/>
      <c r="L21" s="69"/>
      <c r="M21" s="66"/>
      <c r="N21" s="67"/>
    </row>
    <row r="22" spans="1:15" s="3" customFormat="1" x14ac:dyDescent="0.2">
      <c r="A22" s="70"/>
      <c r="B22" s="71"/>
      <c r="C22" s="72"/>
      <c r="D22" s="73"/>
      <c r="E22" s="72"/>
      <c r="F22" s="73"/>
      <c r="G22" s="72"/>
      <c r="H22" s="73"/>
      <c r="I22" s="72"/>
      <c r="J22" s="73"/>
      <c r="K22" s="72"/>
      <c r="L22" s="73"/>
      <c r="M22" s="70"/>
      <c r="N22" s="71"/>
      <c r="O22" s="2"/>
    </row>
    <row r="23" spans="1:15" s="2" customFormat="1" ht="18.75" x14ac:dyDescent="0.2">
      <c r="A23" s="52">
        <f>IF(M17="","",IF(MONTH(M17+1)&lt;&gt;MONTH(M17),"",M17+1))</f>
        <v>44612</v>
      </c>
      <c r="B23" s="53" t="str">
        <f>IF(A23="","",IFERROR(INDEX(Events!$A:$A,MATCH(A23,Events!$G:$G,0)),""))</f>
        <v/>
      </c>
      <c r="C23" s="28">
        <f>IF(A23="","",IF(MONTH(A23+1)&lt;&gt;MONTH(A23),"",A23+1))</f>
        <v>44613</v>
      </c>
      <c r="D23" s="54" t="str">
        <f>IF(C23="","",IFERROR(INDEX(Events!$A:$A,MATCH(C23,Events!$G:$G,0)),""))</f>
        <v>Presidents' Day</v>
      </c>
      <c r="E23" s="28">
        <f>IF(C23="","",IF(MONTH(C23+1)&lt;&gt;MONTH(C23),"",C23+1))</f>
        <v>44614</v>
      </c>
      <c r="F23" s="54" t="str">
        <f>IF(E23="","",IFERROR(INDEX(Events!$A:$A,MATCH(E23,Events!$G:$G,0)),""))</f>
        <v/>
      </c>
      <c r="G23" s="28">
        <f>IF(E23="","",IF(MONTH(E23+1)&lt;&gt;MONTH(E23),"",E23+1))</f>
        <v>44615</v>
      </c>
      <c r="H23" s="54" t="str">
        <f>IF(G23="","",IFERROR(INDEX(Events!$A:$A,MATCH(G23,Events!$G:$G,0)),""))</f>
        <v/>
      </c>
      <c r="I23" s="28">
        <f>IF(G23="","",IF(MONTH(G23+1)&lt;&gt;MONTH(G23),"",G23+1))</f>
        <v>44616</v>
      </c>
      <c r="J23" s="54" t="str">
        <f>IF(I23="","",IFERROR(INDEX(Events!$A:$A,MATCH(I23,Events!$G:$G,0)),""))</f>
        <v/>
      </c>
      <c r="K23" s="28">
        <f>IF(I23="","",IF(MONTH(I23+1)&lt;&gt;MONTH(I23),"",I23+1))</f>
        <v>44617</v>
      </c>
      <c r="L23" s="54" t="str">
        <f>IF(K23="","",IFERROR(INDEX(Events!$A:$A,MATCH(K23,Events!$G:$G,0)),""))</f>
        <v/>
      </c>
      <c r="M23" s="52">
        <f>IF(K23="","",IF(MONTH(K23+1)&lt;&gt;MONTH(K23),"",K23+1))</f>
        <v>44618</v>
      </c>
      <c r="N23" s="53" t="str">
        <f>IF(M23="","",IFERROR(INDEX(Events!$A:$A,MATCH(M23,Events!$G:$G,0)),""))</f>
        <v/>
      </c>
    </row>
    <row r="24" spans="1:15" s="2" customFormat="1" x14ac:dyDescent="0.2">
      <c r="A24" s="66" t="str">
        <f>IF(A23="","",IFERROR(INDEX(Events!$A:$A,MATCH(A23,Events!$H:$H,0)),""))</f>
        <v/>
      </c>
      <c r="B24" s="67"/>
      <c r="C24" s="68" t="str">
        <f>IF(C23="","",IFERROR(INDEX(Events!$A:$A,MATCH(C23,Events!$H:$H,0)),""))</f>
        <v/>
      </c>
      <c r="D24" s="69"/>
      <c r="E24" s="68" t="str">
        <f>IF(E23="","",IFERROR(INDEX(Events!$A:$A,MATCH(E23,Events!$H:$H,0)),""))</f>
        <v/>
      </c>
      <c r="F24" s="69"/>
      <c r="G24" s="68" t="str">
        <f>IF(G23="","",IFERROR(INDEX(Events!$A:$A,MATCH(G23,Events!$H:$H,0)),""))</f>
        <v/>
      </c>
      <c r="H24" s="69"/>
      <c r="I24" s="68" t="str">
        <f>IF(I23="","",IFERROR(INDEX(Events!$A:$A,MATCH(I23,Events!$H:$H,0)),""))</f>
        <v/>
      </c>
      <c r="J24" s="69"/>
      <c r="K24" s="68" t="str">
        <f>IF(K23="","",IFERROR(INDEX(Events!$A:$A,MATCH(K23,Events!$H:$H,0)),""))</f>
        <v/>
      </c>
      <c r="L24" s="69"/>
      <c r="M24" s="66" t="str">
        <f>IF(M23="","",IFERROR(INDEX(Events!$A:$A,MATCH(M23,Events!$H:$H,0)),""))</f>
        <v/>
      </c>
      <c r="N24" s="67"/>
    </row>
    <row r="25" spans="1:15" s="2" customFormat="1" x14ac:dyDescent="0.2">
      <c r="A25" s="66" t="str">
        <f>IF(A23="","",IFERROR(INDEX(Events!$A:$A,MATCH(A23,Events!$I:$I,0)),""))</f>
        <v/>
      </c>
      <c r="B25" s="67"/>
      <c r="C25" s="68" t="str">
        <f>IF(C23="","",IFERROR(INDEX(Events!$A:$A,MATCH(C23,Events!$I:$I,0)),""))</f>
        <v/>
      </c>
      <c r="D25" s="69"/>
      <c r="E25" s="68" t="str">
        <f>IF(E23="","",IFERROR(INDEX(Events!$A:$A,MATCH(E23,Events!$I:$I,0)),""))</f>
        <v/>
      </c>
      <c r="F25" s="69"/>
      <c r="G25" s="68" t="str">
        <f>IF(G23="","",IFERROR(INDEX(Events!$A:$A,MATCH(G23,Events!$I:$I,0)),""))</f>
        <v/>
      </c>
      <c r="H25" s="69"/>
      <c r="I25" s="68" t="str">
        <f>IF(I23="","",IFERROR(INDEX(Events!$A:$A,MATCH(I23,Events!$I:$I,0)),""))</f>
        <v/>
      </c>
      <c r="J25" s="69"/>
      <c r="K25" s="68" t="str">
        <f>IF(K23="","",IFERROR(INDEX(Events!$A:$A,MATCH(K23,Events!$I:$I,0)),""))</f>
        <v/>
      </c>
      <c r="L25" s="69"/>
      <c r="M25" s="66" t="str">
        <f>IF(M23="","",IFERROR(INDEX(Events!$A:$A,MATCH(M23,Events!$I:$I,0)),""))</f>
        <v/>
      </c>
      <c r="N25" s="67"/>
    </row>
    <row r="26" spans="1:15" s="2" customFormat="1" x14ac:dyDescent="0.2">
      <c r="A26" s="66"/>
      <c r="B26" s="67"/>
      <c r="C26" s="68"/>
      <c r="D26" s="69"/>
      <c r="E26" s="68"/>
      <c r="F26" s="69"/>
      <c r="G26" s="68"/>
      <c r="H26" s="69"/>
      <c r="I26" s="68"/>
      <c r="J26" s="69"/>
      <c r="K26" s="68"/>
      <c r="L26" s="69"/>
      <c r="M26" s="66"/>
      <c r="N26" s="67"/>
    </row>
    <row r="27" spans="1:15" s="2" customFormat="1" x14ac:dyDescent="0.2">
      <c r="A27" s="66"/>
      <c r="B27" s="67"/>
      <c r="C27" s="68"/>
      <c r="D27" s="69"/>
      <c r="E27" s="68"/>
      <c r="F27" s="69"/>
      <c r="G27" s="68"/>
      <c r="H27" s="69"/>
      <c r="I27" s="68"/>
      <c r="J27" s="69"/>
      <c r="K27" s="68"/>
      <c r="L27" s="69"/>
      <c r="M27" s="66"/>
      <c r="N27" s="67"/>
    </row>
    <row r="28" spans="1:15" s="3" customFormat="1" x14ac:dyDescent="0.2">
      <c r="A28" s="70"/>
      <c r="B28" s="71"/>
      <c r="C28" s="72"/>
      <c r="D28" s="73"/>
      <c r="E28" s="72"/>
      <c r="F28" s="73"/>
      <c r="G28" s="72"/>
      <c r="H28" s="73"/>
      <c r="I28" s="72"/>
      <c r="J28" s="73"/>
      <c r="K28" s="72"/>
      <c r="L28" s="73"/>
      <c r="M28" s="70"/>
      <c r="N28" s="71"/>
      <c r="O28" s="2"/>
    </row>
    <row r="29" spans="1:15" s="2" customFormat="1" ht="18.75" x14ac:dyDescent="0.2">
      <c r="A29" s="52">
        <f>IF(M23="","",IF(MONTH(M23+1)&lt;&gt;MONTH(M23),"",M23+1))</f>
        <v>44619</v>
      </c>
      <c r="B29" s="53" t="str">
        <f>IF(A29="","",IFERROR(INDEX(Events!$A:$A,MATCH(A29,Events!$G:$G,0)),""))</f>
        <v/>
      </c>
      <c r="C29" s="28">
        <f>IF(A29="","",IF(MONTH(A29+1)&lt;&gt;MONTH(A29),"",A29+1))</f>
        <v>44620</v>
      </c>
      <c r="D29" s="54" t="str">
        <f>IF(C29="","",IFERROR(INDEX(Events!$A:$A,MATCH(C29,Events!$G:$G,0)),""))</f>
        <v/>
      </c>
      <c r="E29" s="28" t="str">
        <f>IF(C29="","",IF(MONTH(C29+1)&lt;&gt;MONTH(C29),"",C29+1))</f>
        <v/>
      </c>
      <c r="F29" s="54" t="str">
        <f>IF(E29="","",IFERROR(INDEX(Events!$A:$A,MATCH(E29,Events!$G:$G,0)),""))</f>
        <v/>
      </c>
      <c r="G29" s="28" t="str">
        <f>IF(E29="","",IF(MONTH(E29+1)&lt;&gt;MONTH(E29),"",E29+1))</f>
        <v/>
      </c>
      <c r="H29" s="54" t="str">
        <f>IF(G29="","",IFERROR(INDEX(Events!$A:$A,MATCH(G29,Events!$G:$G,0)),""))</f>
        <v/>
      </c>
      <c r="I29" s="28" t="str">
        <f>IF(G29="","",IF(MONTH(G29+1)&lt;&gt;MONTH(G29),"",G29+1))</f>
        <v/>
      </c>
      <c r="J29" s="54" t="str">
        <f>IF(I29="","",IFERROR(INDEX(Events!$A:$A,MATCH(I29,Events!$G:$G,0)),""))</f>
        <v/>
      </c>
      <c r="K29" s="28" t="str">
        <f>IF(I29="","",IF(MONTH(I29+1)&lt;&gt;MONTH(I29),"",I29+1))</f>
        <v/>
      </c>
      <c r="L29" s="54" t="str">
        <f>IF(K29="","",IFERROR(INDEX(Events!$A:$A,MATCH(K29,Events!$G:$G,0)),""))</f>
        <v/>
      </c>
      <c r="M29" s="52" t="str">
        <f>IF(K29="","",IF(MONTH(K29+1)&lt;&gt;MONTH(K29),"",K29+1))</f>
        <v/>
      </c>
      <c r="N29" s="53" t="str">
        <f>IF(M29="","",IFERROR(INDEX(Events!$A:$A,MATCH(M29,Events!$G:$G,0)),""))</f>
        <v/>
      </c>
    </row>
    <row r="30" spans="1:15" s="2" customFormat="1" x14ac:dyDescent="0.2">
      <c r="A30" s="66" t="str">
        <f>IF(A29="","",IFERROR(INDEX(Events!$A:$A,MATCH(A29,Events!$H:$H,0)),""))</f>
        <v/>
      </c>
      <c r="B30" s="67"/>
      <c r="C30" s="68" t="str">
        <f>IF(C29="","",IFERROR(INDEX(Events!$A:$A,MATCH(C29,Events!$H:$H,0)),""))</f>
        <v/>
      </c>
      <c r="D30" s="69"/>
      <c r="E30" s="68" t="str">
        <f>IF(E29="","",IFERROR(INDEX(Events!$A:$A,MATCH(E29,Events!$H:$H,0)),""))</f>
        <v/>
      </c>
      <c r="F30" s="69"/>
      <c r="G30" s="68" t="str">
        <f>IF(G29="","",IFERROR(INDEX(Events!$A:$A,MATCH(G29,Events!$H:$H,0)),""))</f>
        <v/>
      </c>
      <c r="H30" s="69"/>
      <c r="I30" s="68" t="str">
        <f>IF(I29="","",IFERROR(INDEX(Events!$A:$A,MATCH(I29,Events!$H:$H,0)),""))</f>
        <v/>
      </c>
      <c r="J30" s="69"/>
      <c r="K30" s="68" t="str">
        <f>IF(K29="","",IFERROR(INDEX(Events!$A:$A,MATCH(K29,Events!$H:$H,0)),""))</f>
        <v/>
      </c>
      <c r="L30" s="69"/>
      <c r="M30" s="66" t="str">
        <f>IF(M29="","",IFERROR(INDEX(Events!$A:$A,MATCH(M29,Events!$H:$H,0)),""))</f>
        <v/>
      </c>
      <c r="N30" s="67"/>
    </row>
    <row r="31" spans="1:15" s="2" customFormat="1" x14ac:dyDescent="0.2">
      <c r="A31" s="66" t="str">
        <f>IF(A29="","",IFERROR(INDEX(Events!$A:$A,MATCH(A29,Events!$I:$I,0)),""))</f>
        <v/>
      </c>
      <c r="B31" s="67"/>
      <c r="C31" s="68" t="str">
        <f>IF(C29="","",IFERROR(INDEX(Events!$A:$A,MATCH(C29,Events!$I:$I,0)),""))</f>
        <v/>
      </c>
      <c r="D31" s="69"/>
      <c r="E31" s="68" t="str">
        <f>IF(E29="","",IFERROR(INDEX(Events!$A:$A,MATCH(E29,Events!$I:$I,0)),""))</f>
        <v/>
      </c>
      <c r="F31" s="69"/>
      <c r="G31" s="68" t="str">
        <f>IF(G29="","",IFERROR(INDEX(Events!$A:$A,MATCH(G29,Events!$I:$I,0)),""))</f>
        <v/>
      </c>
      <c r="H31" s="69"/>
      <c r="I31" s="68" t="str">
        <f>IF(I29="","",IFERROR(INDEX(Events!$A:$A,MATCH(I29,Events!$I:$I,0)),""))</f>
        <v/>
      </c>
      <c r="J31" s="69"/>
      <c r="K31" s="68" t="str">
        <f>IF(K29="","",IFERROR(INDEX(Events!$A:$A,MATCH(K29,Events!$I:$I,0)),""))</f>
        <v/>
      </c>
      <c r="L31" s="69"/>
      <c r="M31" s="66" t="str">
        <f>IF(M29="","",IFERROR(INDEX(Events!$A:$A,MATCH(M29,Events!$I:$I,0)),""))</f>
        <v/>
      </c>
      <c r="N31" s="67"/>
    </row>
    <row r="32" spans="1:15" s="2" customFormat="1" x14ac:dyDescent="0.2">
      <c r="A32" s="66"/>
      <c r="B32" s="67"/>
      <c r="C32" s="68"/>
      <c r="D32" s="69"/>
      <c r="E32" s="68"/>
      <c r="F32" s="69"/>
      <c r="G32" s="68"/>
      <c r="H32" s="69"/>
      <c r="I32" s="68"/>
      <c r="J32" s="69"/>
      <c r="K32" s="68"/>
      <c r="L32" s="69"/>
      <c r="M32" s="66"/>
      <c r="N32" s="67"/>
    </row>
    <row r="33" spans="1:22" s="2" customFormat="1" x14ac:dyDescent="0.2">
      <c r="A33" s="66"/>
      <c r="B33" s="67"/>
      <c r="C33" s="68"/>
      <c r="D33" s="69"/>
      <c r="E33" s="68"/>
      <c r="F33" s="69"/>
      <c r="G33" s="68"/>
      <c r="H33" s="69"/>
      <c r="I33" s="68"/>
      <c r="J33" s="69"/>
      <c r="K33" s="68"/>
      <c r="L33" s="69"/>
      <c r="M33" s="66"/>
      <c r="N33" s="67"/>
    </row>
    <row r="34" spans="1:22" s="3" customFormat="1" x14ac:dyDescent="0.2">
      <c r="A34" s="70"/>
      <c r="B34" s="71"/>
      <c r="C34" s="72"/>
      <c r="D34" s="73"/>
      <c r="E34" s="72"/>
      <c r="F34" s="73"/>
      <c r="G34" s="72"/>
      <c r="H34" s="73"/>
      <c r="I34" s="72"/>
      <c r="J34" s="73"/>
      <c r="K34" s="72"/>
      <c r="L34" s="73"/>
      <c r="M34" s="70"/>
      <c r="N34" s="71"/>
      <c r="O34" s="2"/>
    </row>
    <row r="35" spans="1:22" ht="18.75" x14ac:dyDescent="0.2">
      <c r="A35" s="52" t="str">
        <f>IF(M29="","",IF(MONTH(M29+1)&lt;&gt;MONTH(M29),"",M29+1))</f>
        <v/>
      </c>
      <c r="B35" s="53" t="str">
        <f>IF(A35="","",IFERROR(INDEX(Events!$A:$A,MATCH(A35,Events!$G:$G,0)),""))</f>
        <v/>
      </c>
      <c r="C35" s="28" t="str">
        <f>IF(A35="","",IF(MONTH(A35+1)&lt;&gt;MONTH(A35),"",A35+1))</f>
        <v/>
      </c>
      <c r="D35" s="54" t="str">
        <f>IF(C35="","",IFERROR(INDEX(Events!$A:$A,MATCH(C35,Events!$G:$G,0)),""))</f>
        <v/>
      </c>
      <c r="E35" s="6"/>
      <c r="F35" s="7"/>
      <c r="G35" s="7"/>
      <c r="H35" s="7"/>
      <c r="I35" s="7"/>
      <c r="J35" s="8"/>
      <c r="K35" s="9"/>
      <c r="L35" s="10"/>
      <c r="M35" s="7"/>
      <c r="N35" s="8"/>
      <c r="O35" s="2"/>
    </row>
    <row r="36" spans="1:22" x14ac:dyDescent="0.2">
      <c r="A36" s="66" t="str">
        <f>IF(A35="","",IFERROR(INDEX(Events!$A:$A,MATCH(A35,Events!$H:$H,0)),""))</f>
        <v/>
      </c>
      <c r="B36" s="67"/>
      <c r="C36" s="68" t="str">
        <f>IF(C35="","",IFERROR(INDEX(Events!$A:$A,MATCH(C35,Events!$H:$H,0)),""))</f>
        <v/>
      </c>
      <c r="D36" s="69"/>
      <c r="E36" s="11"/>
      <c r="F36" s="12"/>
      <c r="G36" s="12"/>
      <c r="H36" s="12"/>
      <c r="I36" s="12"/>
      <c r="J36" s="13"/>
      <c r="K36" s="11"/>
      <c r="L36" s="12"/>
      <c r="M36" s="12"/>
      <c r="N36" s="13"/>
      <c r="O36" s="2"/>
    </row>
    <row r="37" spans="1:22" x14ac:dyDescent="0.2">
      <c r="A37" s="66" t="str">
        <f>IF(A35="","",IFERROR(INDEX(Events!$A:$A,MATCH(A35,Events!$I:$I,0)),""))</f>
        <v/>
      </c>
      <c r="B37" s="67"/>
      <c r="C37" s="68" t="str">
        <f>IF(C35="","",IFERROR(INDEX(Events!$A:$A,MATCH(C35,Events!$I:$I,0)),""))</f>
        <v/>
      </c>
      <c r="D37" s="69"/>
      <c r="E37" s="11"/>
      <c r="F37" s="12"/>
      <c r="G37" s="12"/>
      <c r="H37" s="12"/>
      <c r="I37" s="12"/>
      <c r="J37" s="13"/>
      <c r="K37" s="11"/>
      <c r="L37" s="12"/>
      <c r="M37" s="12"/>
      <c r="N37" s="13"/>
      <c r="O37" s="2"/>
    </row>
    <row r="38" spans="1:22" x14ac:dyDescent="0.2">
      <c r="A38" s="66"/>
      <c r="B38" s="67"/>
      <c r="C38" s="68"/>
      <c r="D38" s="69"/>
      <c r="E38" s="11"/>
      <c r="F38" s="12"/>
      <c r="G38" s="12"/>
      <c r="H38" s="12"/>
      <c r="I38" s="12"/>
      <c r="J38" s="13"/>
      <c r="K38" s="11"/>
      <c r="L38" s="12"/>
      <c r="M38" s="12"/>
      <c r="N38" s="13"/>
      <c r="O38" s="2"/>
    </row>
    <row r="39" spans="1:22" x14ac:dyDescent="0.2">
      <c r="A39" s="66"/>
      <c r="B39" s="67"/>
      <c r="C39" s="68"/>
      <c r="D39" s="69"/>
      <c r="E39" s="11"/>
      <c r="F39" s="12"/>
      <c r="G39" s="12"/>
      <c r="H39" s="12"/>
      <c r="I39" s="12"/>
      <c r="J39" s="13"/>
      <c r="K39" s="82"/>
      <c r="L39" s="83"/>
      <c r="M39" s="83"/>
      <c r="N39" s="84"/>
      <c r="O39" s="2"/>
    </row>
    <row r="40" spans="1:22" x14ac:dyDescent="0.2">
      <c r="A40" s="70"/>
      <c r="B40" s="71"/>
      <c r="C40" s="72"/>
      <c r="D40" s="73"/>
      <c r="E40" s="14"/>
      <c r="F40" s="15"/>
      <c r="G40" s="15"/>
      <c r="H40" s="15"/>
      <c r="I40" s="15"/>
      <c r="J40" s="16"/>
      <c r="K40" s="79"/>
      <c r="L40" s="80"/>
      <c r="M40" s="80"/>
      <c r="N40" s="81"/>
      <c r="O40" s="2"/>
    </row>
    <row r="41" spans="1:22" x14ac:dyDescent="0.2">
      <c r="E41" s="77"/>
      <c r="F41" s="78"/>
      <c r="G41" s="78"/>
      <c r="H41" s="78"/>
      <c r="I41" s="78"/>
      <c r="J41" s="78"/>
    </row>
    <row r="43" spans="1:22" s="18" customFormat="1" ht="11.25" x14ac:dyDescent="0.2">
      <c r="P43" s="76">
        <f>DATE(YEAR(B3-15),MONTH(B3-15),1)</f>
        <v>44562</v>
      </c>
      <c r="Q43" s="76"/>
      <c r="R43" s="76"/>
      <c r="S43" s="76"/>
      <c r="T43" s="76"/>
      <c r="U43" s="76"/>
      <c r="V43" s="76"/>
    </row>
    <row r="44" spans="1:22" s="18" customFormat="1" ht="9.75" customHeight="1" x14ac:dyDescent="0.2">
      <c r="P44" s="58" t="str">
        <f>CHOOSE(1+MOD(startday+1-2,7),"Su","M","Tu","W","Th","F","Sa")</f>
        <v>Su</v>
      </c>
      <c r="Q44" s="58" t="str">
        <f>CHOOSE(1+MOD(startday+2-2,7),"Su","M","Tu","W","Th","F","Sa")</f>
        <v>M</v>
      </c>
      <c r="R44" s="58" t="str">
        <f>CHOOSE(1+MOD(startday+3-2,7),"Su","M","Tu","W","Th","F","Sa")</f>
        <v>Tu</v>
      </c>
      <c r="S44" s="58" t="str">
        <f>CHOOSE(1+MOD(startday+4-2,7),"Su","M","Tu","W","Th","F","Sa")</f>
        <v>W</v>
      </c>
      <c r="T44" s="58" t="str">
        <f>CHOOSE(1+MOD(startday+5-2,7),"Su","M","Tu","W","Th","F","Sa")</f>
        <v>Th</v>
      </c>
      <c r="U44" s="58" t="str">
        <f>CHOOSE(1+MOD(startday+6-2,7),"Su","M","Tu","W","Th","F","Sa")</f>
        <v>F</v>
      </c>
      <c r="V44" s="58" t="str">
        <f>CHOOSE(1+MOD(startday+7-2,7),"Su","M","Tu","W","Th","F","Sa")</f>
        <v>Sa</v>
      </c>
    </row>
    <row r="45" spans="1:22" s="18" customFormat="1" ht="9.75" customHeight="1" x14ac:dyDescent="0.2">
      <c r="P45" s="57" t="str">
        <f>IF(WEEKDAY(P43,1)=startday,P43,"")</f>
        <v/>
      </c>
      <c r="Q45" s="57" t="str">
        <f>IF(P45="",IF(WEEKDAY(P43,1)=MOD(startday,7)+1,P43,""),P45+1)</f>
        <v/>
      </c>
      <c r="R45" s="57" t="str">
        <f>IF(Q45="",IF(WEEKDAY(P43,1)=MOD(startday+1,7)+1,P43,""),Q45+1)</f>
        <v/>
      </c>
      <c r="S45" s="57" t="str">
        <f>IF(R45="",IF(WEEKDAY(P43,1)=MOD(startday+2,7)+1,P43,""),R45+1)</f>
        <v/>
      </c>
      <c r="T45" s="57" t="str">
        <f>IF(S45="",IF(WEEKDAY(P43,1)=MOD(startday+3,7)+1,P43,""),S45+1)</f>
        <v/>
      </c>
      <c r="U45" s="57" t="str">
        <f>IF(T45="",IF(WEEKDAY(P43,1)=MOD(startday+4,7)+1,P43,""),T45+1)</f>
        <v/>
      </c>
      <c r="V45" s="57">
        <f>IF(U45="",IF(WEEKDAY(P43,1)=MOD(startday+5,7)+1,P43,""),U45+1)</f>
        <v>44562</v>
      </c>
    </row>
    <row r="46" spans="1:22" s="18" customFormat="1" ht="9.75" customHeight="1" x14ac:dyDescent="0.2">
      <c r="P46" s="57">
        <f>IF(V45="","",IF(MONTH(V45+1)&lt;&gt;MONTH(V45),"",V45+1))</f>
        <v>44563</v>
      </c>
      <c r="Q46" s="57">
        <f>IF(P46="","",IF(MONTH(P46+1)&lt;&gt;MONTH(P46),"",P46+1))</f>
        <v>44564</v>
      </c>
      <c r="R46" s="57">
        <f t="shared" ref="R46:V46" si="0">IF(Q46="","",IF(MONTH(Q46+1)&lt;&gt;MONTH(Q46),"",Q46+1))</f>
        <v>44565</v>
      </c>
      <c r="S46" s="57">
        <f>IF(R46="","",IF(MONTH(R46+1)&lt;&gt;MONTH(R46),"",R46+1))</f>
        <v>44566</v>
      </c>
      <c r="T46" s="57">
        <f t="shared" si="0"/>
        <v>44567</v>
      </c>
      <c r="U46" s="57">
        <f t="shared" si="0"/>
        <v>44568</v>
      </c>
      <c r="V46" s="57">
        <f t="shared" si="0"/>
        <v>44569</v>
      </c>
    </row>
    <row r="47" spans="1:22" s="18" customFormat="1" ht="9.75" customHeight="1" x14ac:dyDescent="0.2">
      <c r="P47" s="57">
        <f t="shared" ref="P47:P50" si="1">IF(V46="","",IF(MONTH(V46+1)&lt;&gt;MONTH(V46),"",V46+1))</f>
        <v>44570</v>
      </c>
      <c r="Q47" s="57">
        <f t="shared" ref="Q47:V50" si="2">IF(P47="","",IF(MONTH(P47+1)&lt;&gt;MONTH(P47),"",P47+1))</f>
        <v>44571</v>
      </c>
      <c r="R47" s="57">
        <f t="shared" si="2"/>
        <v>44572</v>
      </c>
      <c r="S47" s="57">
        <f t="shared" si="2"/>
        <v>44573</v>
      </c>
      <c r="T47" s="57">
        <f t="shared" si="2"/>
        <v>44574</v>
      </c>
      <c r="U47" s="57">
        <f t="shared" si="2"/>
        <v>44575</v>
      </c>
      <c r="V47" s="57">
        <f t="shared" si="2"/>
        <v>44576</v>
      </c>
    </row>
    <row r="48" spans="1:22" s="18" customFormat="1" ht="9.75" customHeight="1" x14ac:dyDescent="0.2">
      <c r="P48" s="57">
        <f t="shared" si="1"/>
        <v>44577</v>
      </c>
      <c r="Q48" s="57">
        <f t="shared" si="2"/>
        <v>44578</v>
      </c>
      <c r="R48" s="57">
        <f t="shared" si="2"/>
        <v>44579</v>
      </c>
      <c r="S48" s="57">
        <f t="shared" si="2"/>
        <v>44580</v>
      </c>
      <c r="T48" s="57">
        <f t="shared" si="2"/>
        <v>44581</v>
      </c>
      <c r="U48" s="57">
        <f t="shared" si="2"/>
        <v>44582</v>
      </c>
      <c r="V48" s="57">
        <f t="shared" si="2"/>
        <v>44583</v>
      </c>
    </row>
    <row r="49" spans="16:22" s="18" customFormat="1" ht="9.75" customHeight="1" x14ac:dyDescent="0.2">
      <c r="P49" s="57">
        <f t="shared" si="1"/>
        <v>44584</v>
      </c>
      <c r="Q49" s="57">
        <f t="shared" si="2"/>
        <v>44585</v>
      </c>
      <c r="R49" s="57">
        <f t="shared" si="2"/>
        <v>44586</v>
      </c>
      <c r="S49" s="57">
        <f t="shared" si="2"/>
        <v>44587</v>
      </c>
      <c r="T49" s="57">
        <f t="shared" si="2"/>
        <v>44588</v>
      </c>
      <c r="U49" s="57">
        <f t="shared" si="2"/>
        <v>44589</v>
      </c>
      <c r="V49" s="57">
        <f t="shared" si="2"/>
        <v>44590</v>
      </c>
    </row>
    <row r="50" spans="16:22" s="18" customFormat="1" ht="9.75" customHeight="1" x14ac:dyDescent="0.2">
      <c r="P50" s="57">
        <f t="shared" si="1"/>
        <v>44591</v>
      </c>
      <c r="Q50" s="57">
        <f t="shared" si="2"/>
        <v>44592</v>
      </c>
      <c r="R50" s="57" t="str">
        <f t="shared" si="2"/>
        <v/>
      </c>
      <c r="S50" s="57" t="str">
        <f t="shared" si="2"/>
        <v/>
      </c>
      <c r="T50" s="57" t="str">
        <f t="shared" si="2"/>
        <v/>
      </c>
      <c r="U50" s="57" t="str">
        <f t="shared" si="2"/>
        <v/>
      </c>
      <c r="V50" s="57" t="str">
        <f t="shared" si="2"/>
        <v/>
      </c>
    </row>
    <row r="51" spans="16:22" s="18" customFormat="1" ht="9.75" customHeight="1" x14ac:dyDescent="0.2"/>
    <row r="52" spans="16:22" s="18" customFormat="1" ht="9.75" customHeight="1" x14ac:dyDescent="0.2"/>
    <row r="53" spans="16:22" s="18" customFormat="1" ht="11.25" x14ac:dyDescent="0.2">
      <c r="P53" s="76">
        <f>DATE(YEAR(B3+35),MONTH(B3+35),1)</f>
        <v>44621</v>
      </c>
      <c r="Q53" s="76"/>
      <c r="R53" s="76"/>
      <c r="S53" s="76"/>
      <c r="T53" s="76"/>
      <c r="U53" s="76"/>
      <c r="V53" s="76"/>
    </row>
    <row r="54" spans="16:22" s="18" customFormat="1" ht="9.75" customHeight="1" x14ac:dyDescent="0.2">
      <c r="P54" s="58" t="str">
        <f>CHOOSE(1+MOD(startday+1-2,7),"Su","M","Tu","W","Th","F","Sa")</f>
        <v>Su</v>
      </c>
      <c r="Q54" s="58" t="str">
        <f>CHOOSE(1+MOD(startday+2-2,7),"Su","M","Tu","W","Th","F","Sa")</f>
        <v>M</v>
      </c>
      <c r="R54" s="58" t="str">
        <f>CHOOSE(1+MOD(startday+3-2,7),"Su","M","Tu","W","Th","F","Sa")</f>
        <v>Tu</v>
      </c>
      <c r="S54" s="58" t="str">
        <f>CHOOSE(1+MOD(startday+4-2,7),"Su","M","Tu","W","Th","F","Sa")</f>
        <v>W</v>
      </c>
      <c r="T54" s="58" t="str">
        <f>CHOOSE(1+MOD(startday+5-2,7),"Su","M","Tu","W","Th","F","Sa")</f>
        <v>Th</v>
      </c>
      <c r="U54" s="58" t="str">
        <f>CHOOSE(1+MOD(startday+6-2,7),"Su","M","Tu","W","Th","F","Sa")</f>
        <v>F</v>
      </c>
      <c r="V54" s="58" t="str">
        <f>CHOOSE(1+MOD(startday+7-2,7),"Su","M","Tu","W","Th","F","Sa")</f>
        <v>Sa</v>
      </c>
    </row>
    <row r="55" spans="16:22" s="18" customFormat="1" ht="9.75" customHeight="1" x14ac:dyDescent="0.2">
      <c r="P55" s="57" t="str">
        <f>IF(WEEKDAY(P53,1)=startday,P53,"")</f>
        <v/>
      </c>
      <c r="Q55" s="57" t="str">
        <f>IF(P55="",IF(WEEKDAY(P53,1)=MOD(startday,7)+1,P53,""),P55+1)</f>
        <v/>
      </c>
      <c r="R55" s="57">
        <f>IF(Q55="",IF(WEEKDAY(P53,1)=MOD(startday+1,7)+1,P53,""),Q55+1)</f>
        <v>44621</v>
      </c>
      <c r="S55" s="57">
        <f>IF(R55="",IF(WEEKDAY(P53,1)=MOD(startday+2,7)+1,P53,""),R55+1)</f>
        <v>44622</v>
      </c>
      <c r="T55" s="57">
        <f>IF(S55="",IF(WEEKDAY(P53,1)=MOD(startday+3,7)+1,P53,""),S55+1)</f>
        <v>44623</v>
      </c>
      <c r="U55" s="57">
        <f>IF(T55="",IF(WEEKDAY(P53,1)=MOD(startday+4,7)+1,P53,""),T55+1)</f>
        <v>44624</v>
      </c>
      <c r="V55" s="57">
        <f>IF(U55="",IF(WEEKDAY(P53,1)=MOD(startday+5,7)+1,P53,""),U55+1)</f>
        <v>44625</v>
      </c>
    </row>
    <row r="56" spans="16:22" s="18" customFormat="1" ht="9.75" customHeight="1" x14ac:dyDescent="0.2">
      <c r="P56" s="57">
        <f>IF(V55="","",IF(MONTH(V55+1)&lt;&gt;MONTH(V55),"",V55+1))</f>
        <v>44626</v>
      </c>
      <c r="Q56" s="57">
        <f>IF(P56="","",IF(MONTH(P56+1)&lt;&gt;MONTH(P56),"",P56+1))</f>
        <v>44627</v>
      </c>
      <c r="R56" s="57">
        <f t="shared" ref="R56:S60" si="3">IF(Q56="","",IF(MONTH(Q56+1)&lt;&gt;MONTH(Q56),"",Q56+1))</f>
        <v>44628</v>
      </c>
      <c r="S56" s="57">
        <f>IF(R56="","",IF(MONTH(R56+1)&lt;&gt;MONTH(R56),"",R56+1))</f>
        <v>44629</v>
      </c>
      <c r="T56" s="57">
        <f t="shared" ref="T56:V60" si="4">IF(S56="","",IF(MONTH(S56+1)&lt;&gt;MONTH(S56),"",S56+1))</f>
        <v>44630</v>
      </c>
      <c r="U56" s="57">
        <f t="shared" si="4"/>
        <v>44631</v>
      </c>
      <c r="V56" s="57">
        <f t="shared" si="4"/>
        <v>44632</v>
      </c>
    </row>
    <row r="57" spans="16:22" s="18" customFormat="1" ht="9.75" customHeight="1" x14ac:dyDescent="0.2">
      <c r="P57" s="57">
        <f t="shared" ref="P57:P60" si="5">IF(V56="","",IF(MONTH(V56+1)&lt;&gt;MONTH(V56),"",V56+1))</f>
        <v>44633</v>
      </c>
      <c r="Q57" s="57">
        <f t="shared" ref="Q57:Q60" si="6">IF(P57="","",IF(MONTH(P57+1)&lt;&gt;MONTH(P57),"",P57+1))</f>
        <v>44634</v>
      </c>
      <c r="R57" s="57">
        <f t="shared" si="3"/>
        <v>44635</v>
      </c>
      <c r="S57" s="57">
        <f t="shared" si="3"/>
        <v>44636</v>
      </c>
      <c r="T57" s="57">
        <f t="shared" si="4"/>
        <v>44637</v>
      </c>
      <c r="U57" s="57">
        <f t="shared" si="4"/>
        <v>44638</v>
      </c>
      <c r="V57" s="57">
        <f t="shared" si="4"/>
        <v>44639</v>
      </c>
    </row>
    <row r="58" spans="16:22" s="18" customFormat="1" ht="9.75" customHeight="1" x14ac:dyDescent="0.2">
      <c r="P58" s="57">
        <f t="shared" si="5"/>
        <v>44640</v>
      </c>
      <c r="Q58" s="57">
        <f t="shared" si="6"/>
        <v>44641</v>
      </c>
      <c r="R58" s="57">
        <f t="shared" si="3"/>
        <v>44642</v>
      </c>
      <c r="S58" s="57">
        <f t="shared" si="3"/>
        <v>44643</v>
      </c>
      <c r="T58" s="57">
        <f t="shared" si="4"/>
        <v>44644</v>
      </c>
      <c r="U58" s="57">
        <f t="shared" si="4"/>
        <v>44645</v>
      </c>
      <c r="V58" s="57">
        <f t="shared" si="4"/>
        <v>44646</v>
      </c>
    </row>
    <row r="59" spans="16:22" s="18" customFormat="1" ht="9.75" customHeight="1" x14ac:dyDescent="0.2">
      <c r="P59" s="57">
        <f t="shared" si="5"/>
        <v>44647</v>
      </c>
      <c r="Q59" s="57">
        <f t="shared" si="6"/>
        <v>44648</v>
      </c>
      <c r="R59" s="57">
        <f t="shared" si="3"/>
        <v>44649</v>
      </c>
      <c r="S59" s="57">
        <f t="shared" si="3"/>
        <v>44650</v>
      </c>
      <c r="T59" s="57">
        <f t="shared" si="4"/>
        <v>44651</v>
      </c>
      <c r="U59" s="57" t="str">
        <f t="shared" si="4"/>
        <v/>
      </c>
      <c r="V59" s="57" t="str">
        <f t="shared" si="4"/>
        <v/>
      </c>
    </row>
    <row r="60" spans="16:22" s="18" customFormat="1" ht="9.75" customHeight="1" x14ac:dyDescent="0.2">
      <c r="P60" s="57" t="str">
        <f t="shared" si="5"/>
        <v/>
      </c>
      <c r="Q60" s="57" t="str">
        <f t="shared" si="6"/>
        <v/>
      </c>
      <c r="R60" s="57" t="str">
        <f t="shared" si="3"/>
        <v/>
      </c>
      <c r="S60" s="57" t="str">
        <f t="shared" si="3"/>
        <v/>
      </c>
      <c r="T60" s="57" t="str">
        <f t="shared" si="4"/>
        <v/>
      </c>
      <c r="U60" s="57" t="str">
        <f t="shared" si="4"/>
        <v/>
      </c>
      <c r="V60" s="57" t="str">
        <f t="shared" si="4"/>
        <v/>
      </c>
    </row>
  </sheetData>
  <mergeCells count="198">
    <mergeCell ref="E41:J41"/>
    <mergeCell ref="P43:V43"/>
    <mergeCell ref="P53:V53"/>
    <mergeCell ref="A39:B39"/>
    <mergeCell ref="C39:D39"/>
    <mergeCell ref="K39:N39"/>
    <mergeCell ref="A40:B40"/>
    <mergeCell ref="C40:D40"/>
    <mergeCell ref="K40:N40"/>
    <mergeCell ref="M34:N34"/>
    <mergeCell ref="A36:B36"/>
    <mergeCell ref="C36:D36"/>
    <mergeCell ref="A37:B37"/>
    <mergeCell ref="C37:D37"/>
    <mergeCell ref="A38:B38"/>
    <mergeCell ref="C38:D38"/>
    <mergeCell ref="A34:B34"/>
    <mergeCell ref="C34:D34"/>
    <mergeCell ref="E34:F34"/>
    <mergeCell ref="G34:H34"/>
    <mergeCell ref="I34:J34"/>
    <mergeCell ref="K34:L34"/>
    <mergeCell ref="M32:N32"/>
    <mergeCell ref="A33:B33"/>
    <mergeCell ref="C33:D33"/>
    <mergeCell ref="E33:F33"/>
    <mergeCell ref="G33:H33"/>
    <mergeCell ref="I33:J33"/>
    <mergeCell ref="K33:L33"/>
    <mergeCell ref="M33:N33"/>
    <mergeCell ref="A32:B32"/>
    <mergeCell ref="C32:D32"/>
    <mergeCell ref="E32:F32"/>
    <mergeCell ref="G32:H32"/>
    <mergeCell ref="I32:J32"/>
    <mergeCell ref="K32:L32"/>
    <mergeCell ref="M30:N30"/>
    <mergeCell ref="A31:B31"/>
    <mergeCell ref="C31:D31"/>
    <mergeCell ref="E31:F31"/>
    <mergeCell ref="G31:H31"/>
    <mergeCell ref="I31:J31"/>
    <mergeCell ref="K31:L31"/>
    <mergeCell ref="M31:N31"/>
    <mergeCell ref="A30:B30"/>
    <mergeCell ref="C30:D30"/>
    <mergeCell ref="E30:F30"/>
    <mergeCell ref="G30:H30"/>
    <mergeCell ref="I30:J30"/>
    <mergeCell ref="K30:L30"/>
    <mergeCell ref="M27:N27"/>
    <mergeCell ref="A28:B28"/>
    <mergeCell ref="C28:D28"/>
    <mergeCell ref="E28:F28"/>
    <mergeCell ref="G28:H28"/>
    <mergeCell ref="I28:J28"/>
    <mergeCell ref="K28:L28"/>
    <mergeCell ref="M28:N28"/>
    <mergeCell ref="A27:B27"/>
    <mergeCell ref="C27:D27"/>
    <mergeCell ref="E27:F27"/>
    <mergeCell ref="G27:H27"/>
    <mergeCell ref="I27:J27"/>
    <mergeCell ref="K27:L27"/>
    <mergeCell ref="M25:N25"/>
    <mergeCell ref="A26:B26"/>
    <mergeCell ref="C26:D26"/>
    <mergeCell ref="E26:F26"/>
    <mergeCell ref="G26:H26"/>
    <mergeCell ref="I26:J26"/>
    <mergeCell ref="K26:L26"/>
    <mergeCell ref="M26:N26"/>
    <mergeCell ref="A25:B25"/>
    <mergeCell ref="C25:D25"/>
    <mergeCell ref="E25:F25"/>
    <mergeCell ref="G25:H25"/>
    <mergeCell ref="I25:J25"/>
    <mergeCell ref="K25:L25"/>
    <mergeCell ref="M22:N22"/>
    <mergeCell ref="A24:B24"/>
    <mergeCell ref="C24:D24"/>
    <mergeCell ref="E24:F24"/>
    <mergeCell ref="G24:H24"/>
    <mergeCell ref="I24:J24"/>
    <mergeCell ref="K24:L24"/>
    <mergeCell ref="M24:N24"/>
    <mergeCell ref="A22:B22"/>
    <mergeCell ref="C22:D22"/>
    <mergeCell ref="E22:F22"/>
    <mergeCell ref="G22:H22"/>
    <mergeCell ref="I22:J22"/>
    <mergeCell ref="K22:L22"/>
    <mergeCell ref="M20:N20"/>
    <mergeCell ref="A21:B21"/>
    <mergeCell ref="C21:D21"/>
    <mergeCell ref="E21:F21"/>
    <mergeCell ref="G21:H21"/>
    <mergeCell ref="I21:J21"/>
    <mergeCell ref="K21:L21"/>
    <mergeCell ref="M21:N21"/>
    <mergeCell ref="A20:B20"/>
    <mergeCell ref="C20:D20"/>
    <mergeCell ref="E20:F20"/>
    <mergeCell ref="G20:H20"/>
    <mergeCell ref="I20:J20"/>
    <mergeCell ref="K20:L20"/>
    <mergeCell ref="M18:N18"/>
    <mergeCell ref="A19:B19"/>
    <mergeCell ref="C19:D19"/>
    <mergeCell ref="E19:F19"/>
    <mergeCell ref="G19:H19"/>
    <mergeCell ref="I19:J19"/>
    <mergeCell ref="K19:L19"/>
    <mergeCell ref="M19:N19"/>
    <mergeCell ref="A18:B18"/>
    <mergeCell ref="C18:D18"/>
    <mergeCell ref="E18:F18"/>
    <mergeCell ref="G18:H18"/>
    <mergeCell ref="I18:J18"/>
    <mergeCell ref="K18:L18"/>
    <mergeCell ref="M15:N15"/>
    <mergeCell ref="A16:B16"/>
    <mergeCell ref="C16:D16"/>
    <mergeCell ref="E16:F16"/>
    <mergeCell ref="G16:H16"/>
    <mergeCell ref="I16:J16"/>
    <mergeCell ref="K16:L16"/>
    <mergeCell ref="M16:N16"/>
    <mergeCell ref="A15:B15"/>
    <mergeCell ref="C15:D15"/>
    <mergeCell ref="E15:F15"/>
    <mergeCell ref="G15:H15"/>
    <mergeCell ref="I15:J15"/>
    <mergeCell ref="K15:L15"/>
    <mergeCell ref="M13:N13"/>
    <mergeCell ref="A14:B14"/>
    <mergeCell ref="C14:D14"/>
    <mergeCell ref="E14:F14"/>
    <mergeCell ref="G14:H14"/>
    <mergeCell ref="I14:J14"/>
    <mergeCell ref="K14:L14"/>
    <mergeCell ref="M14:N14"/>
    <mergeCell ref="A13:B13"/>
    <mergeCell ref="C13:D13"/>
    <mergeCell ref="E13:F13"/>
    <mergeCell ref="G13:H13"/>
    <mergeCell ref="I13:J13"/>
    <mergeCell ref="K13:L13"/>
    <mergeCell ref="M10:N10"/>
    <mergeCell ref="A12:B12"/>
    <mergeCell ref="C12:D12"/>
    <mergeCell ref="E12:F12"/>
    <mergeCell ref="G12:H12"/>
    <mergeCell ref="I12:J12"/>
    <mergeCell ref="K12:L12"/>
    <mergeCell ref="M12:N12"/>
    <mergeCell ref="A10:B10"/>
    <mergeCell ref="C10:D10"/>
    <mergeCell ref="E10:F10"/>
    <mergeCell ref="G10:H10"/>
    <mergeCell ref="I10:J10"/>
    <mergeCell ref="K10:L10"/>
    <mergeCell ref="M8:N8"/>
    <mergeCell ref="A9:B9"/>
    <mergeCell ref="C9:D9"/>
    <mergeCell ref="E9:F9"/>
    <mergeCell ref="G9:H9"/>
    <mergeCell ref="I9:J9"/>
    <mergeCell ref="K9:L9"/>
    <mergeCell ref="M9:N9"/>
    <mergeCell ref="A8:B8"/>
    <mergeCell ref="C8:D8"/>
    <mergeCell ref="E8:F8"/>
    <mergeCell ref="G8:H8"/>
    <mergeCell ref="I8:J8"/>
    <mergeCell ref="K8:L8"/>
    <mergeCell ref="A7:B7"/>
    <mergeCell ref="C7:D7"/>
    <mergeCell ref="E7:F7"/>
    <mergeCell ref="G7:H7"/>
    <mergeCell ref="I7:J7"/>
    <mergeCell ref="K7:L7"/>
    <mergeCell ref="M7:N7"/>
    <mergeCell ref="A6:B6"/>
    <mergeCell ref="C6:D6"/>
    <mergeCell ref="E6:F6"/>
    <mergeCell ref="G6:H6"/>
    <mergeCell ref="I6:J6"/>
    <mergeCell ref="K6:L6"/>
    <mergeCell ref="A2:N2"/>
    <mergeCell ref="A4:B4"/>
    <mergeCell ref="C4:D4"/>
    <mergeCell ref="E4:F4"/>
    <mergeCell ref="G4:H4"/>
    <mergeCell ref="I4:J4"/>
    <mergeCell ref="K4:L4"/>
    <mergeCell ref="M4:N4"/>
    <mergeCell ref="M6:N6"/>
  </mergeCells>
  <printOptions horizontalCentered="1"/>
  <pageMargins left="0.35" right="0.35" top="0.25" bottom="0.25" header="0.25" footer="0.25"/>
  <pageSetup scale="99" orientation="landscape" horizontalDpi="1200" verticalDpi="1200" r:id="rId1"/>
  <headerFooter alignWithMargins="0"/>
  <ignoredErrors>
    <ignoredError sqref="C5:N36 C41:D41 C39:D40 C37:D38" formula="1"/>
  </ignoredErrors>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60"/>
  <sheetViews>
    <sheetView showGridLines="0" topLeftCell="A21" zoomScaleNormal="100" workbookViewId="0">
      <selection activeCell="G49" sqref="E35:N49"/>
    </sheetView>
  </sheetViews>
  <sheetFormatPr defaultRowHeight="12.75" x14ac:dyDescent="0.2"/>
  <cols>
    <col min="1" max="1" width="4.28515625" customWidth="1"/>
    <col min="2" max="2" width="14" customWidth="1"/>
    <col min="3" max="3" width="4.28515625" customWidth="1"/>
    <col min="4" max="4" width="14" customWidth="1"/>
    <col min="5" max="5" width="4.28515625" customWidth="1"/>
    <col min="6" max="6" width="14" customWidth="1"/>
    <col min="7" max="7" width="4.28515625" customWidth="1"/>
    <col min="8" max="8" width="14" customWidth="1"/>
    <col min="9" max="9" width="4.28515625" customWidth="1"/>
    <col min="10" max="10" width="14" customWidth="1"/>
    <col min="11" max="11" width="4.28515625" customWidth="1"/>
    <col min="12" max="12" width="14" customWidth="1"/>
    <col min="13" max="13" width="4.28515625" customWidth="1"/>
    <col min="14" max="14" width="14" customWidth="1"/>
    <col min="16" max="22" width="3.28515625" customWidth="1"/>
  </cols>
  <sheetData>
    <row r="1" spans="1:24" ht="18.75" x14ac:dyDescent="0.3">
      <c r="A1" s="56" t="str">
        <f>'1'!$A$5</f>
        <v>[Name of School] Academic Calendar</v>
      </c>
      <c r="B1" s="55"/>
      <c r="C1" s="55"/>
      <c r="D1" s="55"/>
      <c r="E1" s="55"/>
      <c r="F1" s="55"/>
      <c r="G1" s="55"/>
      <c r="H1" s="55"/>
      <c r="I1" s="55"/>
      <c r="J1" s="55"/>
      <c r="K1" s="55"/>
      <c r="L1" s="55"/>
      <c r="M1" s="55"/>
      <c r="N1" s="55"/>
    </row>
    <row r="2" spans="1:24" s="2" customFormat="1" ht="54" customHeight="1" x14ac:dyDescent="0.85">
      <c r="A2" s="62" t="str">
        <f>UPPER(TEXT(B3,"mmmm yyyy"))</f>
        <v>MARCH 2022</v>
      </c>
      <c r="B2" s="62"/>
      <c r="C2" s="62"/>
      <c r="D2" s="62"/>
      <c r="E2" s="62"/>
      <c r="F2" s="62"/>
      <c r="G2" s="62"/>
      <c r="H2" s="62"/>
      <c r="I2" s="62"/>
      <c r="J2" s="62"/>
      <c r="K2" s="62"/>
      <c r="L2" s="62"/>
      <c r="M2" s="62"/>
      <c r="N2" s="62"/>
    </row>
    <row r="3" spans="1:24" hidden="1" x14ac:dyDescent="0.2">
      <c r="A3" s="18" t="s">
        <v>2</v>
      </c>
      <c r="B3" s="17">
        <f>DATE('1'!D3,'1'!H3+8,1)</f>
        <v>44621</v>
      </c>
      <c r="O3" s="2"/>
      <c r="P3" s="2"/>
      <c r="Q3" s="2"/>
      <c r="R3" s="2"/>
      <c r="S3" s="2"/>
      <c r="T3" s="2"/>
      <c r="U3" s="2"/>
      <c r="V3" s="2"/>
      <c r="W3" s="2"/>
      <c r="X3" s="2"/>
    </row>
    <row r="4" spans="1:24" s="2" customFormat="1" ht="15.75" x14ac:dyDescent="0.2">
      <c r="A4" s="63">
        <f>A11</f>
        <v>44626</v>
      </c>
      <c r="B4" s="64"/>
      <c r="C4" s="64">
        <f>C11</f>
        <v>44627</v>
      </c>
      <c r="D4" s="64"/>
      <c r="E4" s="64">
        <f>E11</f>
        <v>44628</v>
      </c>
      <c r="F4" s="64"/>
      <c r="G4" s="64">
        <f>G11</f>
        <v>44629</v>
      </c>
      <c r="H4" s="64"/>
      <c r="I4" s="64">
        <f>I11</f>
        <v>44630</v>
      </c>
      <c r="J4" s="64"/>
      <c r="K4" s="64">
        <f>K11</f>
        <v>44631</v>
      </c>
      <c r="L4" s="64"/>
      <c r="M4" s="64">
        <f>M11</f>
        <v>44632</v>
      </c>
      <c r="N4" s="65"/>
    </row>
    <row r="5" spans="1:24" s="2" customFormat="1" ht="18.75" x14ac:dyDescent="0.2">
      <c r="A5" s="52" t="str">
        <f>IF(WEEKDAY($B$3,1)=startday,$B$3,"")</f>
        <v/>
      </c>
      <c r="B5" s="53" t="str">
        <f>IF(A5="","",IFERROR(INDEX(Events!$A:$A,MATCH(A5,Events!$G:$G,0)),""))</f>
        <v/>
      </c>
      <c r="C5" s="28" t="str">
        <f>IF(A5="",IF(WEEKDAY(B3,1)=MOD(startday,7)+1,$B$3,""),A5+1)</f>
        <v/>
      </c>
      <c r="D5" s="54" t="str">
        <f>IF(C5="","",IFERROR(INDEX(Events!$A:$A,MATCH(C5,Events!$G:$G,0)),""))</f>
        <v/>
      </c>
      <c r="E5" s="28">
        <f>IF(C5="",IF(WEEKDAY($B$3,1)=MOD(startday+1,7)+1,$B$3,""),C5+1)</f>
        <v>44621</v>
      </c>
      <c r="F5" s="54" t="str">
        <f>IF(E5="","",IFERROR(INDEX(Events!$A:$A,MATCH(E5,Events!$G:$G,0)),""))</f>
        <v/>
      </c>
      <c r="G5" s="28">
        <f>IF(E5="",IF(WEEKDAY($B$3,1)=MOD(startday+2,7)+1,$B$3,""),E5+1)</f>
        <v>44622</v>
      </c>
      <c r="H5" s="54" t="str">
        <f>IF(G5="","",IFERROR(INDEX(Events!$A:$A,MATCH(G5,Events!$G:$G,0)),""))</f>
        <v/>
      </c>
      <c r="I5" s="28">
        <f>IF(G5="",IF(WEEKDAY($B$3,1)=MOD(startday+3,7)+1,$B$3,""),G5+1)</f>
        <v>44623</v>
      </c>
      <c r="J5" s="54" t="str">
        <f>IF(I5="","",IFERROR(INDEX(Events!$A:$A,MATCH(I5,Events!$G:$G,0)),""))</f>
        <v/>
      </c>
      <c r="K5" s="28">
        <f>IF(I5="",IF(WEEKDAY($B$3,1)=MOD(startday+4,7)+1,$B$3,""),I5+1)</f>
        <v>44624</v>
      </c>
      <c r="L5" s="54" t="str">
        <f>IF(K5="","",IFERROR(INDEX(Events!$A:$A,MATCH(K5,Events!$G:$G,0)),""))</f>
        <v/>
      </c>
      <c r="M5" s="52">
        <f>IF(K5="",IF(WEEKDAY($B$3,1)=MOD(startday+5,7)+1,$B$3,""),K5+1)</f>
        <v>44625</v>
      </c>
      <c r="N5" s="53" t="str">
        <f>IF(M5="","",IFERROR(INDEX(Events!$A:$A,MATCH(M5,Events!$G:$G,0)),""))</f>
        <v/>
      </c>
    </row>
    <row r="6" spans="1:24" s="2" customFormat="1" x14ac:dyDescent="0.2">
      <c r="A6" s="66" t="str">
        <f>IF(A5="","",IFERROR(INDEX(Events!$A:$A,MATCH(A5,Events!$H:$H,0)),""))</f>
        <v/>
      </c>
      <c r="B6" s="67"/>
      <c r="C6" s="68" t="str">
        <f>IF(C5="","",IFERROR(INDEX(Events!$A:$A,MATCH(C5,Events!$H:$H,0)),""))</f>
        <v/>
      </c>
      <c r="D6" s="69"/>
      <c r="E6" s="68" t="str">
        <f>IF(E5="","",IFERROR(INDEX(Events!$A:$A,MATCH(E5,Events!$H:$H,0)),""))</f>
        <v/>
      </c>
      <c r="F6" s="69"/>
      <c r="G6" s="68" t="str">
        <f>IF(G5="","",IFERROR(INDEX(Events!$A:$A,MATCH(G5,Events!$H:$H,0)),""))</f>
        <v/>
      </c>
      <c r="H6" s="69"/>
      <c r="I6" s="68" t="str">
        <f>IF(I5="","",IFERROR(INDEX(Events!$A:$A,MATCH(I5,Events!$H:$H,0)),""))</f>
        <v/>
      </c>
      <c r="J6" s="69"/>
      <c r="K6" s="68" t="str">
        <f>IF(K5="","",IFERROR(INDEX(Events!$A:$A,MATCH(K5,Events!$H:$H,0)),""))</f>
        <v/>
      </c>
      <c r="L6" s="69"/>
      <c r="M6" s="66" t="str">
        <f>IF(M5="","",IFERROR(INDEX(Events!$A:$A,MATCH(M5,Events!$H:$H,0)),""))</f>
        <v/>
      </c>
      <c r="N6" s="67"/>
    </row>
    <row r="7" spans="1:24" s="2" customFormat="1" x14ac:dyDescent="0.2">
      <c r="A7" s="66" t="str">
        <f>IF(A5="","",IFERROR(INDEX(Events!$A:$A,MATCH(A5,Events!$I:$I,0)),""))</f>
        <v/>
      </c>
      <c r="B7" s="67"/>
      <c r="C7" s="68" t="str">
        <f>IF(C5="","",IFERROR(INDEX(Events!$A:$A,MATCH(C5,Events!$I:$I,0)),""))</f>
        <v/>
      </c>
      <c r="D7" s="69"/>
      <c r="E7" s="68" t="str">
        <f>IF(E5="","",IFERROR(INDEX(Events!$A:$A,MATCH(E5,Events!$I:$I,0)),""))</f>
        <v/>
      </c>
      <c r="F7" s="69"/>
      <c r="G7" s="68" t="str">
        <f>IF(G5="","",IFERROR(INDEX(Events!$A:$A,MATCH(G5,Events!$I:$I,0)),""))</f>
        <v/>
      </c>
      <c r="H7" s="69"/>
      <c r="I7" s="68" t="str">
        <f>IF(I5="","",IFERROR(INDEX(Events!$A:$A,MATCH(I5,Events!$I:$I,0)),""))</f>
        <v/>
      </c>
      <c r="J7" s="69"/>
      <c r="K7" s="68" t="str">
        <f>IF(K5="","",IFERROR(INDEX(Events!$A:$A,MATCH(K5,Events!$I:$I,0)),""))</f>
        <v/>
      </c>
      <c r="L7" s="69"/>
      <c r="M7" s="66" t="str">
        <f>IF(M5="","",IFERROR(INDEX(Events!$A:$A,MATCH(M5,Events!$I:$I,0)),""))</f>
        <v/>
      </c>
      <c r="N7" s="67"/>
    </row>
    <row r="8" spans="1:24" s="2" customFormat="1" x14ac:dyDescent="0.2">
      <c r="A8" s="66" t="s">
        <v>0</v>
      </c>
      <c r="B8" s="67"/>
      <c r="C8" s="68" t="s">
        <v>0</v>
      </c>
      <c r="D8" s="69"/>
      <c r="E8" s="68" t="s">
        <v>0</v>
      </c>
      <c r="F8" s="69"/>
      <c r="G8" s="68" t="s">
        <v>0</v>
      </c>
      <c r="H8" s="69"/>
      <c r="I8" s="68" t="s">
        <v>0</v>
      </c>
      <c r="J8" s="69"/>
      <c r="K8" s="68" t="s">
        <v>0</v>
      </c>
      <c r="L8" s="69"/>
      <c r="M8" s="66" t="s">
        <v>0</v>
      </c>
      <c r="N8" s="67"/>
    </row>
    <row r="9" spans="1:24" s="2" customFormat="1" x14ac:dyDescent="0.2">
      <c r="A9" s="66" t="s">
        <v>0</v>
      </c>
      <c r="B9" s="67"/>
      <c r="C9" s="68" t="s">
        <v>0</v>
      </c>
      <c r="D9" s="69"/>
      <c r="E9" s="68" t="s">
        <v>0</v>
      </c>
      <c r="F9" s="69"/>
      <c r="G9" s="68" t="s">
        <v>0</v>
      </c>
      <c r="H9" s="69"/>
      <c r="I9" s="68" t="s">
        <v>0</v>
      </c>
      <c r="J9" s="69"/>
      <c r="K9" s="68" t="s">
        <v>0</v>
      </c>
      <c r="L9" s="69"/>
      <c r="M9" s="66" t="s">
        <v>0</v>
      </c>
      <c r="N9" s="67"/>
    </row>
    <row r="10" spans="1:24" s="3" customFormat="1" x14ac:dyDescent="0.2">
      <c r="A10" s="70" t="s">
        <v>0</v>
      </c>
      <c r="B10" s="71"/>
      <c r="C10" s="72" t="s">
        <v>0</v>
      </c>
      <c r="D10" s="73"/>
      <c r="E10" s="72" t="s">
        <v>0</v>
      </c>
      <c r="F10" s="73"/>
      <c r="G10" s="72" t="s">
        <v>0</v>
      </c>
      <c r="H10" s="73"/>
      <c r="I10" s="72" t="s">
        <v>0</v>
      </c>
      <c r="J10" s="73"/>
      <c r="K10" s="72" t="s">
        <v>0</v>
      </c>
      <c r="L10" s="73"/>
      <c r="M10" s="70" t="s">
        <v>0</v>
      </c>
      <c r="N10" s="71"/>
      <c r="O10" s="2"/>
      <c r="P10" s="2"/>
      <c r="Q10" s="2"/>
      <c r="R10" s="2"/>
      <c r="S10" s="2"/>
      <c r="T10" s="2"/>
      <c r="U10" s="2"/>
      <c r="V10" s="2"/>
      <c r="W10" s="2"/>
      <c r="X10" s="2"/>
    </row>
    <row r="11" spans="1:24" s="2" customFormat="1" ht="18.75" x14ac:dyDescent="0.2">
      <c r="A11" s="52">
        <f>IF(M5="","",IF(MONTH(M5+1)&lt;&gt;MONTH(M5),"",M5+1))</f>
        <v>44626</v>
      </c>
      <c r="B11" s="53" t="str">
        <f>IF(A11="","",IFERROR(INDEX(Events!$A:$A,MATCH(A11,Events!$G:$G,0)),""))</f>
        <v/>
      </c>
      <c r="C11" s="28">
        <f>IF(A11="","",IF(MONTH(A11+1)&lt;&gt;MONTH(A11),"",A11+1))</f>
        <v>44627</v>
      </c>
      <c r="D11" s="54" t="str">
        <f>IF(C11="","",IFERROR(INDEX(Events!$A:$A,MATCH(C11,Events!$G:$G,0)),""))</f>
        <v/>
      </c>
      <c r="E11" s="28">
        <f>IF(C11="","",IF(MONTH(C11+1)&lt;&gt;MONTH(C11),"",C11+1))</f>
        <v>44628</v>
      </c>
      <c r="F11" s="54" t="str">
        <f>IF(E11="","",IFERROR(INDEX(Events!$A:$A,MATCH(E11,Events!$G:$G,0)),""))</f>
        <v/>
      </c>
      <c r="G11" s="28">
        <f>IF(E11="","",IF(MONTH(E11+1)&lt;&gt;MONTH(E11),"",E11+1))</f>
        <v>44629</v>
      </c>
      <c r="H11" s="54" t="str">
        <f>IF(G11="","",IFERROR(INDEX(Events!$A:$A,MATCH(G11,Events!$G:$G,0)),""))</f>
        <v/>
      </c>
      <c r="I11" s="28">
        <f>IF(G11="","",IF(MONTH(G11+1)&lt;&gt;MONTH(G11),"",G11+1))</f>
        <v>44630</v>
      </c>
      <c r="J11" s="54" t="str">
        <f>IF(I11="","",IFERROR(INDEX(Events!$A:$A,MATCH(I11,Events!$G:$G,0)),""))</f>
        <v/>
      </c>
      <c r="K11" s="28">
        <f>IF(I11="","",IF(MONTH(I11+1)&lt;&gt;MONTH(I11),"",I11+1))</f>
        <v>44631</v>
      </c>
      <c r="L11" s="54" t="str">
        <f>IF(K11="","",IFERROR(INDEX(Events!$A:$A,MATCH(K11,Events!$G:$G,0)),""))</f>
        <v/>
      </c>
      <c r="M11" s="52">
        <f>IF(K11="","",IF(MONTH(K11+1)&lt;&gt;MONTH(K11),"",K11+1))</f>
        <v>44632</v>
      </c>
      <c r="N11" s="53" t="str">
        <f>IF(M11="","",IFERROR(INDEX(Events!$A:$A,MATCH(M11,Events!$G:$G,0)),""))</f>
        <v/>
      </c>
    </row>
    <row r="12" spans="1:24" s="2" customFormat="1" x14ac:dyDescent="0.2">
      <c r="A12" s="66" t="str">
        <f>IF(A11="","",IFERROR(INDEX(Events!$A:$A,MATCH(A11,Events!$H:$H,0)),""))</f>
        <v/>
      </c>
      <c r="B12" s="67"/>
      <c r="C12" s="68" t="str">
        <f>IF(C11="","",IFERROR(INDEX(Events!$A:$A,MATCH(C11,Events!$H:$H,0)),""))</f>
        <v/>
      </c>
      <c r="D12" s="69"/>
      <c r="E12" s="68" t="str">
        <f>IF(E11="","",IFERROR(INDEX(Events!$A:$A,MATCH(E11,Events!$H:$H,0)),""))</f>
        <v/>
      </c>
      <c r="F12" s="69"/>
      <c r="G12" s="68" t="str">
        <f>IF(G11="","",IFERROR(INDEX(Events!$A:$A,MATCH(G11,Events!$H:$H,0)),""))</f>
        <v/>
      </c>
      <c r="H12" s="69"/>
      <c r="I12" s="68" t="str">
        <f>IF(I11="","",IFERROR(INDEX(Events!$A:$A,MATCH(I11,Events!$H:$H,0)),""))</f>
        <v/>
      </c>
      <c r="J12" s="69"/>
      <c r="K12" s="68" t="str">
        <f>IF(K11="","",IFERROR(INDEX(Events!$A:$A,MATCH(K11,Events!$H:$H,0)),""))</f>
        <v/>
      </c>
      <c r="L12" s="69"/>
      <c r="M12" s="66" t="str">
        <f>IF(M11="","",IFERROR(INDEX(Events!$A:$A,MATCH(M11,Events!$H:$H,0)),""))</f>
        <v/>
      </c>
      <c r="N12" s="67"/>
    </row>
    <row r="13" spans="1:24" s="2" customFormat="1" x14ac:dyDescent="0.2">
      <c r="A13" s="66" t="str">
        <f>IF(A11="","",IFERROR(INDEX(Events!$A:$A,MATCH(A11,Events!$I:$I,0)),""))</f>
        <v/>
      </c>
      <c r="B13" s="67"/>
      <c r="C13" s="68" t="str">
        <f>IF(C11="","",IFERROR(INDEX(Events!$A:$A,MATCH(C11,Events!$I:$I,0)),""))</f>
        <v/>
      </c>
      <c r="D13" s="69"/>
      <c r="E13" s="68" t="str">
        <f>IF(E11="","",IFERROR(INDEX(Events!$A:$A,MATCH(E11,Events!$I:$I,0)),""))</f>
        <v/>
      </c>
      <c r="F13" s="69"/>
      <c r="G13" s="68" t="str">
        <f>IF(G11="","",IFERROR(INDEX(Events!$A:$A,MATCH(G11,Events!$I:$I,0)),""))</f>
        <v/>
      </c>
      <c r="H13" s="69"/>
      <c r="I13" s="68" t="str">
        <f>IF(I11="","",IFERROR(INDEX(Events!$A:$A,MATCH(I11,Events!$I:$I,0)),""))</f>
        <v/>
      </c>
      <c r="J13" s="69"/>
      <c r="K13" s="68" t="str">
        <f>IF(K11="","",IFERROR(INDEX(Events!$A:$A,MATCH(K11,Events!$I:$I,0)),""))</f>
        <v/>
      </c>
      <c r="L13" s="69"/>
      <c r="M13" s="66" t="str">
        <f>IF(M11="","",IFERROR(INDEX(Events!$A:$A,MATCH(M11,Events!$I:$I,0)),""))</f>
        <v/>
      </c>
      <c r="N13" s="67"/>
    </row>
    <row r="14" spans="1:24" s="2" customFormat="1" x14ac:dyDescent="0.2">
      <c r="A14" s="66"/>
      <c r="B14" s="67"/>
      <c r="C14" s="68"/>
      <c r="D14" s="69"/>
      <c r="E14" s="68"/>
      <c r="F14" s="69"/>
      <c r="G14" s="68"/>
      <c r="H14" s="69"/>
      <c r="I14" s="68"/>
      <c r="J14" s="69"/>
      <c r="K14" s="68"/>
      <c r="L14" s="69"/>
      <c r="M14" s="66"/>
      <c r="N14" s="67"/>
    </row>
    <row r="15" spans="1:24" s="2" customFormat="1" x14ac:dyDescent="0.2">
      <c r="A15" s="66"/>
      <c r="B15" s="67"/>
      <c r="C15" s="68"/>
      <c r="D15" s="69"/>
      <c r="E15" s="68"/>
      <c r="F15" s="69"/>
      <c r="G15" s="68"/>
      <c r="H15" s="69"/>
      <c r="I15" s="68"/>
      <c r="J15" s="69"/>
      <c r="K15" s="68"/>
      <c r="L15" s="69"/>
      <c r="M15" s="66"/>
      <c r="N15" s="67"/>
    </row>
    <row r="16" spans="1:24" s="3" customFormat="1" x14ac:dyDescent="0.2">
      <c r="A16" s="70"/>
      <c r="B16" s="71"/>
      <c r="C16" s="72"/>
      <c r="D16" s="73"/>
      <c r="E16" s="72"/>
      <c r="F16" s="73"/>
      <c r="G16" s="72"/>
      <c r="H16" s="73"/>
      <c r="I16" s="72"/>
      <c r="J16" s="73"/>
      <c r="K16" s="72"/>
      <c r="L16" s="73"/>
      <c r="M16" s="70"/>
      <c r="N16" s="71"/>
      <c r="O16" s="2"/>
    </row>
    <row r="17" spans="1:15" s="2" customFormat="1" ht="18.75" x14ac:dyDescent="0.2">
      <c r="A17" s="52">
        <f>IF(M11="","",IF(MONTH(M11+1)&lt;&gt;MONTH(M11),"",M11+1))</f>
        <v>44633</v>
      </c>
      <c r="B17" s="53" t="str">
        <f>IF(A17="","",IFERROR(INDEX(Events!$A:$A,MATCH(A17,Events!$G:$G,0)),""))</f>
        <v>Daylight Saving</v>
      </c>
      <c r="C17" s="28">
        <f>IF(A17="","",IF(MONTH(A17+1)&lt;&gt;MONTH(A17),"",A17+1))</f>
        <v>44634</v>
      </c>
      <c r="D17" s="54" t="str">
        <f>IF(C17="","",IFERROR(INDEX(Events!$A:$A,MATCH(C17,Events!$G:$G,0)),""))</f>
        <v/>
      </c>
      <c r="E17" s="28">
        <f>IF(C17="","",IF(MONTH(C17+1)&lt;&gt;MONTH(C17),"",C17+1))</f>
        <v>44635</v>
      </c>
      <c r="F17" s="54" t="str">
        <f>IF(E17="","",IFERROR(INDEX(Events!$A:$A,MATCH(E17,Events!$G:$G,0)),""))</f>
        <v/>
      </c>
      <c r="G17" s="28">
        <f>IF(E17="","",IF(MONTH(E17+1)&lt;&gt;MONTH(E17),"",E17+1))</f>
        <v>44636</v>
      </c>
      <c r="H17" s="54" t="str">
        <f>IF(G17="","",IFERROR(INDEX(Events!$A:$A,MATCH(G17,Events!$G:$G,0)),""))</f>
        <v/>
      </c>
      <c r="I17" s="28">
        <f>IF(G17="","",IF(MONTH(G17+1)&lt;&gt;MONTH(G17),"",G17+1))</f>
        <v>44637</v>
      </c>
      <c r="J17" s="54" t="str">
        <f>IF(I17="","",IFERROR(INDEX(Events!$A:$A,MATCH(I17,Events!$G:$G,0)),""))</f>
        <v>St. Patrick's Day</v>
      </c>
      <c r="K17" s="28">
        <f>IF(I17="","",IF(MONTH(I17+1)&lt;&gt;MONTH(I17),"",I17+1))</f>
        <v>44638</v>
      </c>
      <c r="L17" s="54" t="str">
        <f>IF(K17="","",IFERROR(INDEX(Events!$A:$A,MATCH(K17,Events!$G:$G,0)),""))</f>
        <v/>
      </c>
      <c r="M17" s="52">
        <f>IF(K17="","",IF(MONTH(K17+1)&lt;&gt;MONTH(K17),"",K17+1))</f>
        <v>44639</v>
      </c>
      <c r="N17" s="53" t="str">
        <f>IF(M17="","",IFERROR(INDEX(Events!$A:$A,MATCH(M17,Events!$G:$G,0)),""))</f>
        <v/>
      </c>
    </row>
    <row r="18" spans="1:15" s="2" customFormat="1" x14ac:dyDescent="0.2">
      <c r="A18" s="66" t="str">
        <f>IF(A17="","",IFERROR(INDEX(Events!$A:$A,MATCH(A17,Events!$H:$H,0)),""))</f>
        <v/>
      </c>
      <c r="B18" s="67"/>
      <c r="C18" s="68" t="str">
        <f>IF(C17="","",IFERROR(INDEX(Events!$A:$A,MATCH(C17,Events!$H:$H,0)),""))</f>
        <v/>
      </c>
      <c r="D18" s="69"/>
      <c r="E18" s="68" t="str">
        <f>IF(E17="","",IFERROR(INDEX(Events!$A:$A,MATCH(E17,Events!$H:$H,0)),""))</f>
        <v/>
      </c>
      <c r="F18" s="69"/>
      <c r="G18" s="68" t="str">
        <f>IF(G17="","",IFERROR(INDEX(Events!$A:$A,MATCH(G17,Events!$H:$H,0)),""))</f>
        <v/>
      </c>
      <c r="H18" s="69"/>
      <c r="I18" s="68" t="str">
        <f>IF(I17="","",IFERROR(INDEX(Events!$A:$A,MATCH(I17,Events!$H:$H,0)),""))</f>
        <v/>
      </c>
      <c r="J18" s="69"/>
      <c r="K18" s="68" t="str">
        <f>IF(K17="","",IFERROR(INDEX(Events!$A:$A,MATCH(K17,Events!$H:$H,0)),""))</f>
        <v/>
      </c>
      <c r="L18" s="69"/>
      <c r="M18" s="66" t="str">
        <f>IF(M17="","",IFERROR(INDEX(Events!$A:$A,MATCH(M17,Events!$H:$H,0)),""))</f>
        <v/>
      </c>
      <c r="N18" s="67"/>
    </row>
    <row r="19" spans="1:15" s="2" customFormat="1" x14ac:dyDescent="0.2">
      <c r="A19" s="66" t="str">
        <f>IF(A17="","",IFERROR(INDEX(Events!$A:$A,MATCH(A17,Events!$I:$I,0)),""))</f>
        <v/>
      </c>
      <c r="B19" s="67"/>
      <c r="C19" s="68" t="str">
        <f>IF(C17="","",IFERROR(INDEX(Events!$A:$A,MATCH(C17,Events!$I:$I,0)),""))</f>
        <v/>
      </c>
      <c r="D19" s="69"/>
      <c r="E19" s="68" t="str">
        <f>IF(E17="","",IFERROR(INDEX(Events!$A:$A,MATCH(E17,Events!$I:$I,0)),""))</f>
        <v/>
      </c>
      <c r="F19" s="69"/>
      <c r="G19" s="68" t="str">
        <f>IF(G17="","",IFERROR(INDEX(Events!$A:$A,MATCH(G17,Events!$I:$I,0)),""))</f>
        <v/>
      </c>
      <c r="H19" s="69"/>
      <c r="I19" s="68" t="str">
        <f>IF(I17="","",IFERROR(INDEX(Events!$A:$A,MATCH(I17,Events!$I:$I,0)),""))</f>
        <v/>
      </c>
      <c r="J19" s="69"/>
      <c r="K19" s="68" t="str">
        <f>IF(K17="","",IFERROR(INDEX(Events!$A:$A,MATCH(K17,Events!$I:$I,0)),""))</f>
        <v/>
      </c>
      <c r="L19" s="69"/>
      <c r="M19" s="66" t="str">
        <f>IF(M17="","",IFERROR(INDEX(Events!$A:$A,MATCH(M17,Events!$I:$I,0)),""))</f>
        <v/>
      </c>
      <c r="N19" s="67"/>
    </row>
    <row r="20" spans="1:15" s="2" customFormat="1" x14ac:dyDescent="0.2">
      <c r="A20" s="66"/>
      <c r="B20" s="67"/>
      <c r="C20" s="68"/>
      <c r="D20" s="69"/>
      <c r="E20" s="68"/>
      <c r="F20" s="69"/>
      <c r="G20" s="68"/>
      <c r="H20" s="69"/>
      <c r="I20" s="68"/>
      <c r="J20" s="69"/>
      <c r="K20" s="68"/>
      <c r="L20" s="69"/>
      <c r="M20" s="66"/>
      <c r="N20" s="67"/>
    </row>
    <row r="21" spans="1:15" s="2" customFormat="1" x14ac:dyDescent="0.2">
      <c r="A21" s="66"/>
      <c r="B21" s="67"/>
      <c r="C21" s="68"/>
      <c r="D21" s="69"/>
      <c r="E21" s="68"/>
      <c r="F21" s="69"/>
      <c r="G21" s="68"/>
      <c r="H21" s="69"/>
      <c r="I21" s="68"/>
      <c r="J21" s="69"/>
      <c r="K21" s="68"/>
      <c r="L21" s="69"/>
      <c r="M21" s="66"/>
      <c r="N21" s="67"/>
    </row>
    <row r="22" spans="1:15" s="3" customFormat="1" x14ac:dyDescent="0.2">
      <c r="A22" s="70"/>
      <c r="B22" s="71"/>
      <c r="C22" s="72"/>
      <c r="D22" s="73"/>
      <c r="E22" s="72"/>
      <c r="F22" s="73"/>
      <c r="G22" s="72"/>
      <c r="H22" s="73"/>
      <c r="I22" s="72"/>
      <c r="J22" s="73"/>
      <c r="K22" s="72"/>
      <c r="L22" s="73"/>
      <c r="M22" s="70"/>
      <c r="N22" s="71"/>
      <c r="O22" s="2"/>
    </row>
    <row r="23" spans="1:15" s="2" customFormat="1" ht="18.75" x14ac:dyDescent="0.2">
      <c r="A23" s="52">
        <f>IF(M17="","",IF(MONTH(M17+1)&lt;&gt;MONTH(M17),"",M17+1))</f>
        <v>44640</v>
      </c>
      <c r="B23" s="53" t="str">
        <f>IF(A23="","",IFERROR(INDEX(Events!$A:$A,MATCH(A23,Events!$G:$G,0)),""))</f>
        <v>Vernal equinox (GMT)</v>
      </c>
      <c r="C23" s="28">
        <f>IF(A23="","",IF(MONTH(A23+1)&lt;&gt;MONTH(A23),"",A23+1))</f>
        <v>44641</v>
      </c>
      <c r="D23" s="54" t="str">
        <f>IF(C23="","",IFERROR(INDEX(Events!$A:$A,MATCH(C23,Events!$G:$G,0)),""))</f>
        <v/>
      </c>
      <c r="E23" s="28">
        <f>IF(C23="","",IF(MONTH(C23+1)&lt;&gt;MONTH(C23),"",C23+1))</f>
        <v>44642</v>
      </c>
      <c r="F23" s="54" t="str">
        <f>IF(E23="","",IFERROR(INDEX(Events!$A:$A,MATCH(E23,Events!$G:$G,0)),""))</f>
        <v/>
      </c>
      <c r="G23" s="28">
        <f>IF(E23="","",IF(MONTH(E23+1)&lt;&gt;MONTH(E23),"",E23+1))</f>
        <v>44643</v>
      </c>
      <c r="H23" s="54" t="str">
        <f>IF(G23="","",IFERROR(INDEX(Events!$A:$A,MATCH(G23,Events!$G:$G,0)),""))</f>
        <v/>
      </c>
      <c r="I23" s="28">
        <f>IF(G23="","",IF(MONTH(G23+1)&lt;&gt;MONTH(G23),"",G23+1))</f>
        <v>44644</v>
      </c>
      <c r="J23" s="54" t="str">
        <f>IF(I23="","",IFERROR(INDEX(Events!$A:$A,MATCH(I23,Events!$G:$G,0)),""))</f>
        <v/>
      </c>
      <c r="K23" s="28">
        <f>IF(I23="","",IF(MONTH(I23+1)&lt;&gt;MONTH(I23),"",I23+1))</f>
        <v>44645</v>
      </c>
      <c r="L23" s="54" t="str">
        <f>IF(K23="","",IFERROR(INDEX(Events!$A:$A,MATCH(K23,Events!$G:$G,0)),""))</f>
        <v/>
      </c>
      <c r="M23" s="52">
        <f>IF(K23="","",IF(MONTH(K23+1)&lt;&gt;MONTH(K23),"",K23+1))</f>
        <v>44646</v>
      </c>
      <c r="N23" s="53" t="str">
        <f>IF(M23="","",IFERROR(INDEX(Events!$A:$A,MATCH(M23,Events!$G:$G,0)),""))</f>
        <v/>
      </c>
    </row>
    <row r="24" spans="1:15" s="2" customFormat="1" x14ac:dyDescent="0.2">
      <c r="A24" s="66" t="str">
        <f>IF(A23="","",IFERROR(INDEX(Events!$A:$A,MATCH(A23,Events!$H:$H,0)),""))</f>
        <v/>
      </c>
      <c r="B24" s="67"/>
      <c r="C24" s="68" t="str">
        <f>IF(C23="","",IFERROR(INDEX(Events!$A:$A,MATCH(C23,Events!$H:$H,0)),""))</f>
        <v/>
      </c>
      <c r="D24" s="69"/>
      <c r="E24" s="68" t="str">
        <f>IF(E23="","",IFERROR(INDEX(Events!$A:$A,MATCH(E23,Events!$H:$H,0)),""))</f>
        <v/>
      </c>
      <c r="F24" s="69"/>
      <c r="G24" s="68" t="str">
        <f>IF(G23="","",IFERROR(INDEX(Events!$A:$A,MATCH(G23,Events!$H:$H,0)),""))</f>
        <v/>
      </c>
      <c r="H24" s="69"/>
      <c r="I24" s="68" t="str">
        <f>IF(I23="","",IFERROR(INDEX(Events!$A:$A,MATCH(I23,Events!$H:$H,0)),""))</f>
        <v/>
      </c>
      <c r="J24" s="69"/>
      <c r="K24" s="68" t="str">
        <f>IF(K23="","",IFERROR(INDEX(Events!$A:$A,MATCH(K23,Events!$H:$H,0)),""))</f>
        <v/>
      </c>
      <c r="L24" s="69"/>
      <c r="M24" s="66" t="str">
        <f>IF(M23="","",IFERROR(INDEX(Events!$A:$A,MATCH(M23,Events!$H:$H,0)),""))</f>
        <v/>
      </c>
      <c r="N24" s="67"/>
    </row>
    <row r="25" spans="1:15" s="2" customFormat="1" x14ac:dyDescent="0.2">
      <c r="A25" s="66" t="str">
        <f>IF(A23="","",IFERROR(INDEX(Events!$A:$A,MATCH(A23,Events!$I:$I,0)),""))</f>
        <v/>
      </c>
      <c r="B25" s="67"/>
      <c r="C25" s="68" t="str">
        <f>IF(C23="","",IFERROR(INDEX(Events!$A:$A,MATCH(C23,Events!$I:$I,0)),""))</f>
        <v/>
      </c>
      <c r="D25" s="69"/>
      <c r="E25" s="68" t="str">
        <f>IF(E23="","",IFERROR(INDEX(Events!$A:$A,MATCH(E23,Events!$I:$I,0)),""))</f>
        <v/>
      </c>
      <c r="F25" s="69"/>
      <c r="G25" s="68" t="str">
        <f>IF(G23="","",IFERROR(INDEX(Events!$A:$A,MATCH(G23,Events!$I:$I,0)),""))</f>
        <v/>
      </c>
      <c r="H25" s="69"/>
      <c r="I25" s="68" t="str">
        <f>IF(I23="","",IFERROR(INDEX(Events!$A:$A,MATCH(I23,Events!$I:$I,0)),""))</f>
        <v/>
      </c>
      <c r="J25" s="69"/>
      <c r="K25" s="68" t="str">
        <f>IF(K23="","",IFERROR(INDEX(Events!$A:$A,MATCH(K23,Events!$I:$I,0)),""))</f>
        <v/>
      </c>
      <c r="L25" s="69"/>
      <c r="M25" s="66" t="str">
        <f>IF(M23="","",IFERROR(INDEX(Events!$A:$A,MATCH(M23,Events!$I:$I,0)),""))</f>
        <v/>
      </c>
      <c r="N25" s="67"/>
    </row>
    <row r="26" spans="1:15" s="2" customFormat="1" x14ac:dyDescent="0.2">
      <c r="A26" s="66"/>
      <c r="B26" s="67"/>
      <c r="C26" s="68"/>
      <c r="D26" s="69"/>
      <c r="E26" s="68"/>
      <c r="F26" s="69"/>
      <c r="G26" s="68"/>
      <c r="H26" s="69"/>
      <c r="I26" s="68"/>
      <c r="J26" s="69"/>
      <c r="K26" s="68"/>
      <c r="L26" s="69"/>
      <c r="M26" s="66"/>
      <c r="N26" s="67"/>
    </row>
    <row r="27" spans="1:15" s="2" customFormat="1" x14ac:dyDescent="0.2">
      <c r="A27" s="66"/>
      <c r="B27" s="67"/>
      <c r="C27" s="68"/>
      <c r="D27" s="69"/>
      <c r="E27" s="68"/>
      <c r="F27" s="69"/>
      <c r="G27" s="68"/>
      <c r="H27" s="69"/>
      <c r="I27" s="68"/>
      <c r="J27" s="69"/>
      <c r="K27" s="68"/>
      <c r="L27" s="69"/>
      <c r="M27" s="66"/>
      <c r="N27" s="67"/>
    </row>
    <row r="28" spans="1:15" s="3" customFormat="1" x14ac:dyDescent="0.2">
      <c r="A28" s="70"/>
      <c r="B28" s="71"/>
      <c r="C28" s="72"/>
      <c r="D28" s="73"/>
      <c r="E28" s="72"/>
      <c r="F28" s="73"/>
      <c r="G28" s="72"/>
      <c r="H28" s="73"/>
      <c r="I28" s="72"/>
      <c r="J28" s="73"/>
      <c r="K28" s="72"/>
      <c r="L28" s="73"/>
      <c r="M28" s="70"/>
      <c r="N28" s="71"/>
      <c r="O28" s="2"/>
    </row>
    <row r="29" spans="1:15" s="2" customFormat="1" ht="18.75" x14ac:dyDescent="0.2">
      <c r="A29" s="52">
        <f>IF(M23="","",IF(MONTH(M23+1)&lt;&gt;MONTH(M23),"",M23+1))</f>
        <v>44647</v>
      </c>
      <c r="B29" s="53" t="str">
        <f>IF(A29="","",IFERROR(INDEX(Events!$A:$A,MATCH(A29,Events!$G:$G,0)),""))</f>
        <v/>
      </c>
      <c r="C29" s="28">
        <f>IF(A29="","",IF(MONTH(A29+1)&lt;&gt;MONTH(A29),"",A29+1))</f>
        <v>44648</v>
      </c>
      <c r="D29" s="54" t="str">
        <f>IF(C29="","",IFERROR(INDEX(Events!$A:$A,MATCH(C29,Events!$G:$G,0)),""))</f>
        <v/>
      </c>
      <c r="E29" s="28">
        <f>IF(C29="","",IF(MONTH(C29+1)&lt;&gt;MONTH(C29),"",C29+1))</f>
        <v>44649</v>
      </c>
      <c r="F29" s="54" t="str">
        <f>IF(E29="","",IFERROR(INDEX(Events!$A:$A,MATCH(E29,Events!$G:$G,0)),""))</f>
        <v/>
      </c>
      <c r="G29" s="28">
        <f>IF(E29="","",IF(MONTH(E29+1)&lt;&gt;MONTH(E29),"",E29+1))</f>
        <v>44650</v>
      </c>
      <c r="H29" s="54" t="str">
        <f>IF(G29="","",IFERROR(INDEX(Events!$A:$A,MATCH(G29,Events!$G:$G,0)),""))</f>
        <v/>
      </c>
      <c r="I29" s="28">
        <f>IF(G29="","",IF(MONTH(G29+1)&lt;&gt;MONTH(G29),"",G29+1))</f>
        <v>44651</v>
      </c>
      <c r="J29" s="54" t="str">
        <f>IF(I29="","",IFERROR(INDEX(Events!$A:$A,MATCH(I29,Events!$G:$G,0)),""))</f>
        <v/>
      </c>
      <c r="K29" s="28" t="str">
        <f>IF(I29="","",IF(MONTH(I29+1)&lt;&gt;MONTH(I29),"",I29+1))</f>
        <v/>
      </c>
      <c r="L29" s="54" t="str">
        <f>IF(K29="","",IFERROR(INDEX(Events!$A:$A,MATCH(K29,Events!$G:$G,0)),""))</f>
        <v/>
      </c>
      <c r="M29" s="52" t="str">
        <f>IF(K29="","",IF(MONTH(K29+1)&lt;&gt;MONTH(K29),"",K29+1))</f>
        <v/>
      </c>
      <c r="N29" s="53" t="str">
        <f>IF(M29="","",IFERROR(INDEX(Events!$A:$A,MATCH(M29,Events!$G:$G,0)),""))</f>
        <v/>
      </c>
    </row>
    <row r="30" spans="1:15" s="2" customFormat="1" x14ac:dyDescent="0.2">
      <c r="A30" s="66" t="str">
        <f>IF(A29="","",IFERROR(INDEX(Events!$A:$A,MATCH(A29,Events!$H:$H,0)),""))</f>
        <v/>
      </c>
      <c r="B30" s="67"/>
      <c r="C30" s="68" t="str">
        <f>IF(C29="","",IFERROR(INDEX(Events!$A:$A,MATCH(C29,Events!$H:$H,0)),""))</f>
        <v/>
      </c>
      <c r="D30" s="69"/>
      <c r="E30" s="68" t="str">
        <f>IF(E29="","",IFERROR(INDEX(Events!$A:$A,MATCH(E29,Events!$H:$H,0)),""))</f>
        <v/>
      </c>
      <c r="F30" s="69"/>
      <c r="G30" s="68" t="str">
        <f>IF(G29="","",IFERROR(INDEX(Events!$A:$A,MATCH(G29,Events!$H:$H,0)),""))</f>
        <v/>
      </c>
      <c r="H30" s="69"/>
      <c r="I30" s="68" t="str">
        <f>IF(I29="","",IFERROR(INDEX(Events!$A:$A,MATCH(I29,Events!$H:$H,0)),""))</f>
        <v/>
      </c>
      <c r="J30" s="69"/>
      <c r="K30" s="68" t="str">
        <f>IF(K29="","",IFERROR(INDEX(Events!$A:$A,MATCH(K29,Events!$H:$H,0)),""))</f>
        <v/>
      </c>
      <c r="L30" s="69"/>
      <c r="M30" s="66" t="str">
        <f>IF(M29="","",IFERROR(INDEX(Events!$A:$A,MATCH(M29,Events!$H:$H,0)),""))</f>
        <v/>
      </c>
      <c r="N30" s="67"/>
    </row>
    <row r="31" spans="1:15" s="2" customFormat="1" x14ac:dyDescent="0.2">
      <c r="A31" s="66" t="str">
        <f>IF(A29="","",IFERROR(INDEX(Events!$A:$A,MATCH(A29,Events!$I:$I,0)),""))</f>
        <v/>
      </c>
      <c r="B31" s="67"/>
      <c r="C31" s="68" t="str">
        <f>IF(C29="","",IFERROR(INDEX(Events!$A:$A,MATCH(C29,Events!$I:$I,0)),""))</f>
        <v/>
      </c>
      <c r="D31" s="69"/>
      <c r="E31" s="68" t="str">
        <f>IF(E29="","",IFERROR(INDEX(Events!$A:$A,MATCH(E29,Events!$I:$I,0)),""))</f>
        <v/>
      </c>
      <c r="F31" s="69"/>
      <c r="G31" s="68" t="str">
        <f>IF(G29="","",IFERROR(INDEX(Events!$A:$A,MATCH(G29,Events!$I:$I,0)),""))</f>
        <v/>
      </c>
      <c r="H31" s="69"/>
      <c r="I31" s="68" t="str">
        <f>IF(I29="","",IFERROR(INDEX(Events!$A:$A,MATCH(I29,Events!$I:$I,0)),""))</f>
        <v/>
      </c>
      <c r="J31" s="69"/>
      <c r="K31" s="68" t="str">
        <f>IF(K29="","",IFERROR(INDEX(Events!$A:$A,MATCH(K29,Events!$I:$I,0)),""))</f>
        <v/>
      </c>
      <c r="L31" s="69"/>
      <c r="M31" s="66" t="str">
        <f>IF(M29="","",IFERROR(INDEX(Events!$A:$A,MATCH(M29,Events!$I:$I,0)),""))</f>
        <v/>
      </c>
      <c r="N31" s="67"/>
    </row>
    <row r="32" spans="1:15" s="2" customFormat="1" x14ac:dyDescent="0.2">
      <c r="A32" s="66"/>
      <c r="B32" s="67"/>
      <c r="C32" s="68"/>
      <c r="D32" s="69"/>
      <c r="E32" s="68"/>
      <c r="F32" s="69"/>
      <c r="G32" s="68"/>
      <c r="H32" s="69"/>
      <c r="I32" s="68"/>
      <c r="J32" s="69"/>
      <c r="K32" s="68"/>
      <c r="L32" s="69"/>
      <c r="M32" s="66"/>
      <c r="N32" s="67"/>
    </row>
    <row r="33" spans="1:22" s="2" customFormat="1" x14ac:dyDescent="0.2">
      <c r="A33" s="66"/>
      <c r="B33" s="67"/>
      <c r="C33" s="68"/>
      <c r="D33" s="69"/>
      <c r="E33" s="68"/>
      <c r="F33" s="69"/>
      <c r="G33" s="68"/>
      <c r="H33" s="69"/>
      <c r="I33" s="68"/>
      <c r="J33" s="69"/>
      <c r="K33" s="68"/>
      <c r="L33" s="69"/>
      <c r="M33" s="66"/>
      <c r="N33" s="67"/>
    </row>
    <row r="34" spans="1:22" s="3" customFormat="1" x14ac:dyDescent="0.2">
      <c r="A34" s="70"/>
      <c r="B34" s="71"/>
      <c r="C34" s="72"/>
      <c r="D34" s="73"/>
      <c r="E34" s="72"/>
      <c r="F34" s="73"/>
      <c r="G34" s="72"/>
      <c r="H34" s="73"/>
      <c r="I34" s="72"/>
      <c r="J34" s="73"/>
      <c r="K34" s="72"/>
      <c r="L34" s="73"/>
      <c r="M34" s="70"/>
      <c r="N34" s="71"/>
      <c r="O34" s="2"/>
    </row>
    <row r="35" spans="1:22" ht="18.75" x14ac:dyDescent="0.2">
      <c r="A35" s="52" t="str">
        <f>IF(M29="","",IF(MONTH(M29+1)&lt;&gt;MONTH(M29),"",M29+1))</f>
        <v/>
      </c>
      <c r="B35" s="53" t="str">
        <f>IF(A35="","",IFERROR(INDEX(Events!$A:$A,MATCH(A35,Events!$G:$G,0)),""))</f>
        <v/>
      </c>
      <c r="C35" s="28" t="str">
        <f>IF(A35="","",IF(MONTH(A35+1)&lt;&gt;MONTH(A35),"",A35+1))</f>
        <v/>
      </c>
      <c r="D35" s="54" t="str">
        <f>IF(C35="","",IFERROR(INDEX(Events!$A:$A,MATCH(C35,Events!$G:$G,0)),""))</f>
        <v/>
      </c>
      <c r="E35" s="6"/>
      <c r="F35" s="7"/>
      <c r="G35" s="7"/>
      <c r="H35" s="7"/>
      <c r="I35" s="7"/>
      <c r="J35" s="8"/>
      <c r="K35" s="9"/>
      <c r="L35" s="10"/>
      <c r="M35" s="7"/>
      <c r="N35" s="8"/>
      <c r="O35" s="2"/>
    </row>
    <row r="36" spans="1:22" x14ac:dyDescent="0.2">
      <c r="A36" s="66" t="str">
        <f>IF(A35="","",IFERROR(INDEX(Events!$A:$A,MATCH(A35,Events!$H:$H,0)),""))</f>
        <v/>
      </c>
      <c r="B36" s="67"/>
      <c r="C36" s="68" t="str">
        <f>IF(C35="","",IFERROR(INDEX(Events!$A:$A,MATCH(C35,Events!$H:$H,0)),""))</f>
        <v/>
      </c>
      <c r="D36" s="69"/>
      <c r="E36" s="11"/>
      <c r="F36" s="12"/>
      <c r="G36" s="12"/>
      <c r="H36" s="12"/>
      <c r="I36" s="12"/>
      <c r="J36" s="13"/>
      <c r="K36" s="11"/>
      <c r="L36" s="12"/>
      <c r="M36" s="12"/>
      <c r="N36" s="13"/>
      <c r="O36" s="2"/>
    </row>
    <row r="37" spans="1:22" x14ac:dyDescent="0.2">
      <c r="A37" s="66" t="str">
        <f>IF(A35="","",IFERROR(INDEX(Events!$A:$A,MATCH(A35,Events!$I:$I,0)),""))</f>
        <v/>
      </c>
      <c r="B37" s="67"/>
      <c r="C37" s="68" t="str">
        <f>IF(C35="","",IFERROR(INDEX(Events!$A:$A,MATCH(C35,Events!$I:$I,0)),""))</f>
        <v/>
      </c>
      <c r="D37" s="69"/>
      <c r="E37" s="11"/>
      <c r="F37" s="12"/>
      <c r="G37" s="12"/>
      <c r="H37" s="12"/>
      <c r="I37" s="12"/>
      <c r="J37" s="13"/>
      <c r="K37" s="11"/>
      <c r="L37" s="12"/>
      <c r="M37" s="12"/>
      <c r="N37" s="13"/>
      <c r="O37" s="2"/>
    </row>
    <row r="38" spans="1:22" x14ac:dyDescent="0.2">
      <c r="A38" s="66"/>
      <c r="B38" s="67"/>
      <c r="C38" s="68"/>
      <c r="D38" s="69"/>
      <c r="E38" s="11"/>
      <c r="F38" s="12"/>
      <c r="G38" s="12"/>
      <c r="H38" s="12"/>
      <c r="I38" s="12"/>
      <c r="J38" s="13"/>
      <c r="K38" s="11"/>
      <c r="L38" s="12"/>
      <c r="M38" s="12"/>
      <c r="N38" s="13"/>
      <c r="O38" s="2"/>
    </row>
    <row r="39" spans="1:22" x14ac:dyDescent="0.2">
      <c r="A39" s="66"/>
      <c r="B39" s="67"/>
      <c r="C39" s="68"/>
      <c r="D39" s="69"/>
      <c r="E39" s="11"/>
      <c r="F39" s="12"/>
      <c r="G39" s="12"/>
      <c r="H39" s="12"/>
      <c r="I39" s="12"/>
      <c r="J39" s="13"/>
      <c r="K39" s="82"/>
      <c r="L39" s="83"/>
      <c r="M39" s="83"/>
      <c r="N39" s="84"/>
      <c r="O39" s="2"/>
    </row>
    <row r="40" spans="1:22" x14ac:dyDescent="0.2">
      <c r="A40" s="70"/>
      <c r="B40" s="71"/>
      <c r="C40" s="72"/>
      <c r="D40" s="73"/>
      <c r="E40" s="14"/>
      <c r="F40" s="15"/>
      <c r="G40" s="15"/>
      <c r="H40" s="15"/>
      <c r="I40" s="15"/>
      <c r="J40" s="16"/>
      <c r="K40" s="79"/>
      <c r="L40" s="80"/>
      <c r="M40" s="80"/>
      <c r="N40" s="81"/>
      <c r="O40" s="2"/>
    </row>
    <row r="41" spans="1:22" x14ac:dyDescent="0.2">
      <c r="E41" s="77"/>
      <c r="F41" s="78"/>
      <c r="G41" s="78"/>
      <c r="H41" s="78"/>
      <c r="I41" s="78"/>
      <c r="J41" s="78"/>
    </row>
    <row r="43" spans="1:22" s="18" customFormat="1" ht="11.25" x14ac:dyDescent="0.2">
      <c r="P43" s="76">
        <f>DATE(YEAR(B3-15),MONTH(B3-15),1)</f>
        <v>44593</v>
      </c>
      <c r="Q43" s="76"/>
      <c r="R43" s="76"/>
      <c r="S43" s="76"/>
      <c r="T43" s="76"/>
      <c r="U43" s="76"/>
      <c r="V43" s="76"/>
    </row>
    <row r="44" spans="1:22" s="18" customFormat="1" ht="9.75" customHeight="1" x14ac:dyDescent="0.2">
      <c r="P44" s="58" t="str">
        <f>CHOOSE(1+MOD(startday+1-2,7),"Su","M","Tu","W","Th","F","Sa")</f>
        <v>Su</v>
      </c>
      <c r="Q44" s="58" t="str">
        <f>CHOOSE(1+MOD(startday+2-2,7),"Su","M","Tu","W","Th","F","Sa")</f>
        <v>M</v>
      </c>
      <c r="R44" s="58" t="str">
        <f>CHOOSE(1+MOD(startday+3-2,7),"Su","M","Tu","W","Th","F","Sa")</f>
        <v>Tu</v>
      </c>
      <c r="S44" s="58" t="str">
        <f>CHOOSE(1+MOD(startday+4-2,7),"Su","M","Tu","W","Th","F","Sa")</f>
        <v>W</v>
      </c>
      <c r="T44" s="58" t="str">
        <f>CHOOSE(1+MOD(startday+5-2,7),"Su","M","Tu","W","Th","F","Sa")</f>
        <v>Th</v>
      </c>
      <c r="U44" s="58" t="str">
        <f>CHOOSE(1+MOD(startday+6-2,7),"Su","M","Tu","W","Th","F","Sa")</f>
        <v>F</v>
      </c>
      <c r="V44" s="58" t="str">
        <f>CHOOSE(1+MOD(startday+7-2,7),"Su","M","Tu","W","Th","F","Sa")</f>
        <v>Sa</v>
      </c>
    </row>
    <row r="45" spans="1:22" s="18" customFormat="1" ht="9.75" customHeight="1" x14ac:dyDescent="0.2">
      <c r="P45" s="57" t="str">
        <f>IF(WEEKDAY(P43,1)=startday,P43,"")</f>
        <v/>
      </c>
      <c r="Q45" s="57" t="str">
        <f>IF(P45="",IF(WEEKDAY(P43,1)=MOD(startday,7)+1,P43,""),P45+1)</f>
        <v/>
      </c>
      <c r="R45" s="57">
        <f>IF(Q45="",IF(WEEKDAY(P43,1)=MOD(startday+1,7)+1,P43,""),Q45+1)</f>
        <v>44593</v>
      </c>
      <c r="S45" s="57">
        <f>IF(R45="",IF(WEEKDAY(P43,1)=MOD(startday+2,7)+1,P43,""),R45+1)</f>
        <v>44594</v>
      </c>
      <c r="T45" s="57">
        <f>IF(S45="",IF(WEEKDAY(P43,1)=MOD(startday+3,7)+1,P43,""),S45+1)</f>
        <v>44595</v>
      </c>
      <c r="U45" s="57">
        <f>IF(T45="",IF(WEEKDAY(P43,1)=MOD(startday+4,7)+1,P43,""),T45+1)</f>
        <v>44596</v>
      </c>
      <c r="V45" s="57">
        <f>IF(U45="",IF(WEEKDAY(P43,1)=MOD(startday+5,7)+1,P43,""),U45+1)</f>
        <v>44597</v>
      </c>
    </row>
    <row r="46" spans="1:22" s="18" customFormat="1" ht="9.75" customHeight="1" x14ac:dyDescent="0.2">
      <c r="P46" s="57">
        <f>IF(V45="","",IF(MONTH(V45+1)&lt;&gt;MONTH(V45),"",V45+1))</f>
        <v>44598</v>
      </c>
      <c r="Q46" s="57">
        <f>IF(P46="","",IF(MONTH(P46+1)&lt;&gt;MONTH(P46),"",P46+1))</f>
        <v>44599</v>
      </c>
      <c r="R46" s="57">
        <f t="shared" ref="R46:V46" si="0">IF(Q46="","",IF(MONTH(Q46+1)&lt;&gt;MONTH(Q46),"",Q46+1))</f>
        <v>44600</v>
      </c>
      <c r="S46" s="57">
        <f>IF(R46="","",IF(MONTH(R46+1)&lt;&gt;MONTH(R46),"",R46+1))</f>
        <v>44601</v>
      </c>
      <c r="T46" s="57">
        <f t="shared" si="0"/>
        <v>44602</v>
      </c>
      <c r="U46" s="57">
        <f t="shared" si="0"/>
        <v>44603</v>
      </c>
      <c r="V46" s="57">
        <f t="shared" si="0"/>
        <v>44604</v>
      </c>
    </row>
    <row r="47" spans="1:22" s="18" customFormat="1" ht="9.75" customHeight="1" x14ac:dyDescent="0.2">
      <c r="P47" s="57">
        <f t="shared" ref="P47:P50" si="1">IF(V46="","",IF(MONTH(V46+1)&lt;&gt;MONTH(V46),"",V46+1))</f>
        <v>44605</v>
      </c>
      <c r="Q47" s="57">
        <f t="shared" ref="Q47:V50" si="2">IF(P47="","",IF(MONTH(P47+1)&lt;&gt;MONTH(P47),"",P47+1))</f>
        <v>44606</v>
      </c>
      <c r="R47" s="57">
        <f t="shared" si="2"/>
        <v>44607</v>
      </c>
      <c r="S47" s="57">
        <f t="shared" si="2"/>
        <v>44608</v>
      </c>
      <c r="T47" s="57">
        <f t="shared" si="2"/>
        <v>44609</v>
      </c>
      <c r="U47" s="57">
        <f t="shared" si="2"/>
        <v>44610</v>
      </c>
      <c r="V47" s="57">
        <f t="shared" si="2"/>
        <v>44611</v>
      </c>
    </row>
    <row r="48" spans="1:22" s="18" customFormat="1" ht="9.75" customHeight="1" x14ac:dyDescent="0.2">
      <c r="P48" s="57">
        <f t="shared" si="1"/>
        <v>44612</v>
      </c>
      <c r="Q48" s="57">
        <f t="shared" si="2"/>
        <v>44613</v>
      </c>
      <c r="R48" s="57">
        <f t="shared" si="2"/>
        <v>44614</v>
      </c>
      <c r="S48" s="57">
        <f t="shared" si="2"/>
        <v>44615</v>
      </c>
      <c r="T48" s="57">
        <f t="shared" si="2"/>
        <v>44616</v>
      </c>
      <c r="U48" s="57">
        <f t="shared" si="2"/>
        <v>44617</v>
      </c>
      <c r="V48" s="57">
        <f t="shared" si="2"/>
        <v>44618</v>
      </c>
    </row>
    <row r="49" spans="16:22" s="18" customFormat="1" ht="9.75" customHeight="1" x14ac:dyDescent="0.2">
      <c r="P49" s="57">
        <f t="shared" si="1"/>
        <v>44619</v>
      </c>
      <c r="Q49" s="57">
        <f t="shared" si="2"/>
        <v>44620</v>
      </c>
      <c r="R49" s="57" t="str">
        <f t="shared" si="2"/>
        <v/>
      </c>
      <c r="S49" s="57" t="str">
        <f t="shared" si="2"/>
        <v/>
      </c>
      <c r="T49" s="57" t="str">
        <f t="shared" si="2"/>
        <v/>
      </c>
      <c r="U49" s="57" t="str">
        <f t="shared" si="2"/>
        <v/>
      </c>
      <c r="V49" s="57" t="str">
        <f t="shared" si="2"/>
        <v/>
      </c>
    </row>
    <row r="50" spans="16:22" s="18" customFormat="1" ht="9.75" customHeight="1" x14ac:dyDescent="0.2">
      <c r="P50" s="57" t="str">
        <f t="shared" si="1"/>
        <v/>
      </c>
      <c r="Q50" s="57" t="str">
        <f t="shared" si="2"/>
        <v/>
      </c>
      <c r="R50" s="57" t="str">
        <f t="shared" si="2"/>
        <v/>
      </c>
      <c r="S50" s="57" t="str">
        <f t="shared" si="2"/>
        <v/>
      </c>
      <c r="T50" s="57" t="str">
        <f t="shared" si="2"/>
        <v/>
      </c>
      <c r="U50" s="57" t="str">
        <f t="shared" si="2"/>
        <v/>
      </c>
      <c r="V50" s="57" t="str">
        <f t="shared" si="2"/>
        <v/>
      </c>
    </row>
    <row r="51" spans="16:22" s="18" customFormat="1" ht="9.75" customHeight="1" x14ac:dyDescent="0.2"/>
    <row r="52" spans="16:22" s="18" customFormat="1" ht="9.75" customHeight="1" x14ac:dyDescent="0.2"/>
    <row r="53" spans="16:22" s="18" customFormat="1" ht="11.25" x14ac:dyDescent="0.2">
      <c r="P53" s="76">
        <f>DATE(YEAR(B3+35),MONTH(B3+35),1)</f>
        <v>44652</v>
      </c>
      <c r="Q53" s="76"/>
      <c r="R53" s="76"/>
      <c r="S53" s="76"/>
      <c r="T53" s="76"/>
      <c r="U53" s="76"/>
      <c r="V53" s="76"/>
    </row>
    <row r="54" spans="16:22" s="18" customFormat="1" ht="9.75" customHeight="1" x14ac:dyDescent="0.2">
      <c r="P54" s="58" t="str">
        <f>CHOOSE(1+MOD(startday+1-2,7),"Su","M","Tu","W","Th","F","Sa")</f>
        <v>Su</v>
      </c>
      <c r="Q54" s="58" t="str">
        <f>CHOOSE(1+MOD(startday+2-2,7),"Su","M","Tu","W","Th","F","Sa")</f>
        <v>M</v>
      </c>
      <c r="R54" s="58" t="str">
        <f>CHOOSE(1+MOD(startday+3-2,7),"Su","M","Tu","W","Th","F","Sa")</f>
        <v>Tu</v>
      </c>
      <c r="S54" s="58" t="str">
        <f>CHOOSE(1+MOD(startday+4-2,7),"Su","M","Tu","W","Th","F","Sa")</f>
        <v>W</v>
      </c>
      <c r="T54" s="58" t="str">
        <f>CHOOSE(1+MOD(startday+5-2,7),"Su","M","Tu","W","Th","F","Sa")</f>
        <v>Th</v>
      </c>
      <c r="U54" s="58" t="str">
        <f>CHOOSE(1+MOD(startday+6-2,7),"Su","M","Tu","W","Th","F","Sa")</f>
        <v>F</v>
      </c>
      <c r="V54" s="58" t="str">
        <f>CHOOSE(1+MOD(startday+7-2,7),"Su","M","Tu","W","Th","F","Sa")</f>
        <v>Sa</v>
      </c>
    </row>
    <row r="55" spans="16:22" s="18" customFormat="1" ht="9.75" customHeight="1" x14ac:dyDescent="0.2">
      <c r="P55" s="57" t="str">
        <f>IF(WEEKDAY(P53,1)=startday,P53,"")</f>
        <v/>
      </c>
      <c r="Q55" s="57" t="str">
        <f>IF(P55="",IF(WEEKDAY(P53,1)=MOD(startday,7)+1,P53,""),P55+1)</f>
        <v/>
      </c>
      <c r="R55" s="57" t="str">
        <f>IF(Q55="",IF(WEEKDAY(P53,1)=MOD(startday+1,7)+1,P53,""),Q55+1)</f>
        <v/>
      </c>
      <c r="S55" s="57" t="str">
        <f>IF(R55="",IF(WEEKDAY(P53,1)=MOD(startday+2,7)+1,P53,""),R55+1)</f>
        <v/>
      </c>
      <c r="T55" s="57" t="str">
        <f>IF(S55="",IF(WEEKDAY(P53,1)=MOD(startday+3,7)+1,P53,""),S55+1)</f>
        <v/>
      </c>
      <c r="U55" s="57">
        <f>IF(T55="",IF(WEEKDAY(P53,1)=MOD(startday+4,7)+1,P53,""),T55+1)</f>
        <v>44652</v>
      </c>
      <c r="V55" s="57">
        <f>IF(U55="",IF(WEEKDAY(P53,1)=MOD(startday+5,7)+1,P53,""),U55+1)</f>
        <v>44653</v>
      </c>
    </row>
    <row r="56" spans="16:22" s="18" customFormat="1" ht="9.75" customHeight="1" x14ac:dyDescent="0.2">
      <c r="P56" s="57">
        <f>IF(V55="","",IF(MONTH(V55+1)&lt;&gt;MONTH(V55),"",V55+1))</f>
        <v>44654</v>
      </c>
      <c r="Q56" s="57">
        <f>IF(P56="","",IF(MONTH(P56+1)&lt;&gt;MONTH(P56),"",P56+1))</f>
        <v>44655</v>
      </c>
      <c r="R56" s="57">
        <f t="shared" ref="R56:S60" si="3">IF(Q56="","",IF(MONTH(Q56+1)&lt;&gt;MONTH(Q56),"",Q56+1))</f>
        <v>44656</v>
      </c>
      <c r="S56" s="57">
        <f>IF(R56="","",IF(MONTH(R56+1)&lt;&gt;MONTH(R56),"",R56+1))</f>
        <v>44657</v>
      </c>
      <c r="T56" s="57">
        <f t="shared" ref="T56:V60" si="4">IF(S56="","",IF(MONTH(S56+1)&lt;&gt;MONTH(S56),"",S56+1))</f>
        <v>44658</v>
      </c>
      <c r="U56" s="57">
        <f t="shared" si="4"/>
        <v>44659</v>
      </c>
      <c r="V56" s="57">
        <f t="shared" si="4"/>
        <v>44660</v>
      </c>
    </row>
    <row r="57" spans="16:22" s="18" customFormat="1" ht="9.75" customHeight="1" x14ac:dyDescent="0.2">
      <c r="P57" s="57">
        <f t="shared" ref="P57:P60" si="5">IF(V56="","",IF(MONTH(V56+1)&lt;&gt;MONTH(V56),"",V56+1))</f>
        <v>44661</v>
      </c>
      <c r="Q57" s="57">
        <f t="shared" ref="Q57:Q60" si="6">IF(P57="","",IF(MONTH(P57+1)&lt;&gt;MONTH(P57),"",P57+1))</f>
        <v>44662</v>
      </c>
      <c r="R57" s="57">
        <f t="shared" si="3"/>
        <v>44663</v>
      </c>
      <c r="S57" s="57">
        <f t="shared" si="3"/>
        <v>44664</v>
      </c>
      <c r="T57" s="57">
        <f t="shared" si="4"/>
        <v>44665</v>
      </c>
      <c r="U57" s="57">
        <f t="shared" si="4"/>
        <v>44666</v>
      </c>
      <c r="V57" s="57">
        <f t="shared" si="4"/>
        <v>44667</v>
      </c>
    </row>
    <row r="58" spans="16:22" s="18" customFormat="1" ht="9.75" customHeight="1" x14ac:dyDescent="0.2">
      <c r="P58" s="57">
        <f t="shared" si="5"/>
        <v>44668</v>
      </c>
      <c r="Q58" s="57">
        <f t="shared" si="6"/>
        <v>44669</v>
      </c>
      <c r="R58" s="57">
        <f t="shared" si="3"/>
        <v>44670</v>
      </c>
      <c r="S58" s="57">
        <f t="shared" si="3"/>
        <v>44671</v>
      </c>
      <c r="T58" s="57">
        <f t="shared" si="4"/>
        <v>44672</v>
      </c>
      <c r="U58" s="57">
        <f t="shared" si="4"/>
        <v>44673</v>
      </c>
      <c r="V58" s="57">
        <f t="shared" si="4"/>
        <v>44674</v>
      </c>
    </row>
    <row r="59" spans="16:22" s="18" customFormat="1" ht="9.75" customHeight="1" x14ac:dyDescent="0.2">
      <c r="P59" s="57">
        <f t="shared" si="5"/>
        <v>44675</v>
      </c>
      <c r="Q59" s="57">
        <f t="shared" si="6"/>
        <v>44676</v>
      </c>
      <c r="R59" s="57">
        <f t="shared" si="3"/>
        <v>44677</v>
      </c>
      <c r="S59" s="57">
        <f t="shared" si="3"/>
        <v>44678</v>
      </c>
      <c r="T59" s="57">
        <f t="shared" si="4"/>
        <v>44679</v>
      </c>
      <c r="U59" s="57">
        <f t="shared" si="4"/>
        <v>44680</v>
      </c>
      <c r="V59" s="57">
        <f t="shared" si="4"/>
        <v>44681</v>
      </c>
    </row>
    <row r="60" spans="16:22" s="18" customFormat="1" ht="9.75" customHeight="1" x14ac:dyDescent="0.2">
      <c r="P60" s="57" t="str">
        <f t="shared" si="5"/>
        <v/>
      </c>
      <c r="Q60" s="57" t="str">
        <f t="shared" si="6"/>
        <v/>
      </c>
      <c r="R60" s="57" t="str">
        <f t="shared" si="3"/>
        <v/>
      </c>
      <c r="S60" s="57" t="str">
        <f t="shared" si="3"/>
        <v/>
      </c>
      <c r="T60" s="57" t="str">
        <f t="shared" si="4"/>
        <v/>
      </c>
      <c r="U60" s="57" t="str">
        <f t="shared" si="4"/>
        <v/>
      </c>
      <c r="V60" s="57" t="str">
        <f t="shared" si="4"/>
        <v/>
      </c>
    </row>
  </sheetData>
  <mergeCells count="198">
    <mergeCell ref="E41:J41"/>
    <mergeCell ref="P43:V43"/>
    <mergeCell ref="P53:V53"/>
    <mergeCell ref="A39:B39"/>
    <mergeCell ref="C39:D39"/>
    <mergeCell ref="K39:N39"/>
    <mergeCell ref="A40:B40"/>
    <mergeCell ref="C40:D40"/>
    <mergeCell ref="K40:N40"/>
    <mergeCell ref="M34:N34"/>
    <mergeCell ref="A36:B36"/>
    <mergeCell ref="C36:D36"/>
    <mergeCell ref="A37:B37"/>
    <mergeCell ref="C37:D37"/>
    <mergeCell ref="A38:B38"/>
    <mergeCell ref="C38:D38"/>
    <mergeCell ref="A34:B34"/>
    <mergeCell ref="C34:D34"/>
    <mergeCell ref="E34:F34"/>
    <mergeCell ref="G34:H34"/>
    <mergeCell ref="I34:J34"/>
    <mergeCell ref="K34:L34"/>
    <mergeCell ref="M32:N32"/>
    <mergeCell ref="A33:B33"/>
    <mergeCell ref="C33:D33"/>
    <mergeCell ref="E33:F33"/>
    <mergeCell ref="G33:H33"/>
    <mergeCell ref="I33:J33"/>
    <mergeCell ref="K33:L33"/>
    <mergeCell ref="M33:N33"/>
    <mergeCell ref="A32:B32"/>
    <mergeCell ref="C32:D32"/>
    <mergeCell ref="E32:F32"/>
    <mergeCell ref="G32:H32"/>
    <mergeCell ref="I32:J32"/>
    <mergeCell ref="K32:L32"/>
    <mergeCell ref="M30:N30"/>
    <mergeCell ref="A31:B31"/>
    <mergeCell ref="C31:D31"/>
    <mergeCell ref="E31:F31"/>
    <mergeCell ref="G31:H31"/>
    <mergeCell ref="I31:J31"/>
    <mergeCell ref="K31:L31"/>
    <mergeCell ref="M31:N31"/>
    <mergeCell ref="A30:B30"/>
    <mergeCell ref="C30:D30"/>
    <mergeCell ref="E30:F30"/>
    <mergeCell ref="G30:H30"/>
    <mergeCell ref="I30:J30"/>
    <mergeCell ref="K30:L30"/>
    <mergeCell ref="M27:N27"/>
    <mergeCell ref="A28:B28"/>
    <mergeCell ref="C28:D28"/>
    <mergeCell ref="E28:F28"/>
    <mergeCell ref="G28:H28"/>
    <mergeCell ref="I28:J28"/>
    <mergeCell ref="K28:L28"/>
    <mergeCell ref="M28:N28"/>
    <mergeCell ref="A27:B27"/>
    <mergeCell ref="C27:D27"/>
    <mergeCell ref="E27:F27"/>
    <mergeCell ref="G27:H27"/>
    <mergeCell ref="I27:J27"/>
    <mergeCell ref="K27:L27"/>
    <mergeCell ref="M25:N25"/>
    <mergeCell ref="A26:B26"/>
    <mergeCell ref="C26:D26"/>
    <mergeCell ref="E26:F26"/>
    <mergeCell ref="G26:H26"/>
    <mergeCell ref="I26:J26"/>
    <mergeCell ref="K26:L26"/>
    <mergeCell ref="M26:N26"/>
    <mergeCell ref="A25:B25"/>
    <mergeCell ref="C25:D25"/>
    <mergeCell ref="E25:F25"/>
    <mergeCell ref="G25:H25"/>
    <mergeCell ref="I25:J25"/>
    <mergeCell ref="K25:L25"/>
    <mergeCell ref="M22:N22"/>
    <mergeCell ref="A24:B24"/>
    <mergeCell ref="C24:D24"/>
    <mergeCell ref="E24:F24"/>
    <mergeCell ref="G24:H24"/>
    <mergeCell ref="I24:J24"/>
    <mergeCell ref="K24:L24"/>
    <mergeCell ref="M24:N24"/>
    <mergeCell ref="A22:B22"/>
    <mergeCell ref="C22:D22"/>
    <mergeCell ref="E22:F22"/>
    <mergeCell ref="G22:H22"/>
    <mergeCell ref="I22:J22"/>
    <mergeCell ref="K22:L22"/>
    <mergeCell ref="M20:N20"/>
    <mergeCell ref="A21:B21"/>
    <mergeCell ref="C21:D21"/>
    <mergeCell ref="E21:F21"/>
    <mergeCell ref="G21:H21"/>
    <mergeCell ref="I21:J21"/>
    <mergeCell ref="K21:L21"/>
    <mergeCell ref="M21:N21"/>
    <mergeCell ref="A20:B20"/>
    <mergeCell ref="C20:D20"/>
    <mergeCell ref="E20:F20"/>
    <mergeCell ref="G20:H20"/>
    <mergeCell ref="I20:J20"/>
    <mergeCell ref="K20:L20"/>
    <mergeCell ref="M18:N18"/>
    <mergeCell ref="A19:B19"/>
    <mergeCell ref="C19:D19"/>
    <mergeCell ref="E19:F19"/>
    <mergeCell ref="G19:H19"/>
    <mergeCell ref="I19:J19"/>
    <mergeCell ref="K19:L19"/>
    <mergeCell ref="M19:N19"/>
    <mergeCell ref="A18:B18"/>
    <mergeCell ref="C18:D18"/>
    <mergeCell ref="E18:F18"/>
    <mergeCell ref="G18:H18"/>
    <mergeCell ref="I18:J18"/>
    <mergeCell ref="K18:L18"/>
    <mergeCell ref="M15:N15"/>
    <mergeCell ref="A16:B16"/>
    <mergeCell ref="C16:D16"/>
    <mergeCell ref="E16:F16"/>
    <mergeCell ref="G16:H16"/>
    <mergeCell ref="I16:J16"/>
    <mergeCell ref="K16:L16"/>
    <mergeCell ref="M16:N16"/>
    <mergeCell ref="A15:B15"/>
    <mergeCell ref="C15:D15"/>
    <mergeCell ref="E15:F15"/>
    <mergeCell ref="G15:H15"/>
    <mergeCell ref="I15:J15"/>
    <mergeCell ref="K15:L15"/>
    <mergeCell ref="M13:N13"/>
    <mergeCell ref="A14:B14"/>
    <mergeCell ref="C14:D14"/>
    <mergeCell ref="E14:F14"/>
    <mergeCell ref="G14:H14"/>
    <mergeCell ref="I14:J14"/>
    <mergeCell ref="K14:L14"/>
    <mergeCell ref="M14:N14"/>
    <mergeCell ref="A13:B13"/>
    <mergeCell ref="C13:D13"/>
    <mergeCell ref="E13:F13"/>
    <mergeCell ref="G13:H13"/>
    <mergeCell ref="I13:J13"/>
    <mergeCell ref="K13:L13"/>
    <mergeCell ref="M10:N10"/>
    <mergeCell ref="A12:B12"/>
    <mergeCell ref="C12:D12"/>
    <mergeCell ref="E12:F12"/>
    <mergeCell ref="G12:H12"/>
    <mergeCell ref="I12:J12"/>
    <mergeCell ref="K12:L12"/>
    <mergeCell ref="M12:N12"/>
    <mergeCell ref="A10:B10"/>
    <mergeCell ref="C10:D10"/>
    <mergeCell ref="E10:F10"/>
    <mergeCell ref="G10:H10"/>
    <mergeCell ref="I10:J10"/>
    <mergeCell ref="K10:L10"/>
    <mergeCell ref="M8:N8"/>
    <mergeCell ref="A9:B9"/>
    <mergeCell ref="C9:D9"/>
    <mergeCell ref="E9:F9"/>
    <mergeCell ref="G9:H9"/>
    <mergeCell ref="I9:J9"/>
    <mergeCell ref="K9:L9"/>
    <mergeCell ref="M9:N9"/>
    <mergeCell ref="A8:B8"/>
    <mergeCell ref="C8:D8"/>
    <mergeCell ref="E8:F8"/>
    <mergeCell ref="G8:H8"/>
    <mergeCell ref="I8:J8"/>
    <mergeCell ref="K8:L8"/>
    <mergeCell ref="A7:B7"/>
    <mergeCell ref="C7:D7"/>
    <mergeCell ref="E7:F7"/>
    <mergeCell ref="G7:H7"/>
    <mergeCell ref="I7:J7"/>
    <mergeCell ref="K7:L7"/>
    <mergeCell ref="M7:N7"/>
    <mergeCell ref="A6:B6"/>
    <mergeCell ref="C6:D6"/>
    <mergeCell ref="E6:F6"/>
    <mergeCell ref="G6:H6"/>
    <mergeCell ref="I6:J6"/>
    <mergeCell ref="K6:L6"/>
    <mergeCell ref="A2:N2"/>
    <mergeCell ref="A4:B4"/>
    <mergeCell ref="C4:D4"/>
    <mergeCell ref="E4:F4"/>
    <mergeCell ref="G4:H4"/>
    <mergeCell ref="I4:J4"/>
    <mergeCell ref="K4:L4"/>
    <mergeCell ref="M4:N4"/>
    <mergeCell ref="M6:N6"/>
  </mergeCells>
  <printOptions horizontalCentered="1"/>
  <pageMargins left="0.35" right="0.35" top="0.25" bottom="0.25" header="0.25" footer="0.25"/>
  <pageSetup scale="99" orientation="landscape" horizontalDpi="1200" verticalDpi="1200" r:id="rId1"/>
  <headerFooter alignWithMargins="0"/>
  <ignoredErrors>
    <ignoredError sqref="C5:N34 C39:D40 C35:D38" formula="1"/>
  </ignoredError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16</vt:i4>
      </vt:variant>
    </vt:vector>
  </HeadingPairs>
  <TitlesOfParts>
    <vt:vector size="31" baseType="lpstr">
      <vt:lpstr>1</vt:lpstr>
      <vt:lpstr>2</vt:lpstr>
      <vt:lpstr>3</vt:lpstr>
      <vt:lpstr>4</vt:lpstr>
      <vt:lpstr>5</vt:lpstr>
      <vt:lpstr>6</vt:lpstr>
      <vt:lpstr>7</vt:lpstr>
      <vt:lpstr>8</vt:lpstr>
      <vt:lpstr>9</vt:lpstr>
      <vt:lpstr>10</vt:lpstr>
      <vt:lpstr>11</vt:lpstr>
      <vt:lpstr>12</vt:lpstr>
      <vt:lpstr>13</vt:lpstr>
      <vt:lpstr>14</vt:lpstr>
      <vt:lpstr>Events</vt:lpstr>
      <vt:lpstr>'1'!Print_Area</vt:lpstr>
      <vt:lpstr>'10'!Print_Area</vt:lpstr>
      <vt:lpstr>'11'!Print_Area</vt:lpstr>
      <vt:lpstr>'12'!Print_Area</vt:lpstr>
      <vt:lpstr>'13'!Print_Area</vt:lpstr>
      <vt:lpstr>'14'!Print_Area</vt:lpstr>
      <vt:lpstr>'2'!Print_Area</vt:lpstr>
      <vt:lpstr>'3'!Print_Area</vt:lpstr>
      <vt:lpstr>'4'!Print_Area</vt:lpstr>
      <vt:lpstr>'5'!Print_Area</vt:lpstr>
      <vt:lpstr>'6'!Print_Area</vt:lpstr>
      <vt:lpstr>'7'!Print_Area</vt:lpstr>
      <vt:lpstr>'8'!Print_Area</vt:lpstr>
      <vt:lpstr>'9'!Print_Area</vt:lpstr>
      <vt:lpstr>Events!Print_Area</vt:lpstr>
      <vt:lpstr>startday</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Academic Calendar Template</dc:title>
  <dc:subject/>
  <dc:creator>Vertex42.com</dc:creator>
  <cp:keywords/>
  <dc:description>(c) 2016-2021 Vertex42 LLC. All Rights Reserved.</dc:description>
  <cp:lastModifiedBy>Ghasli @ Ghazali, Mohamad Amir</cp:lastModifiedBy>
  <cp:lastPrinted>2016-10-19T16:00:55Z</cp:lastPrinted>
  <dcterms:created xsi:type="dcterms:W3CDTF">2010-03-31T19:48:23Z</dcterms:created>
  <dcterms:modified xsi:type="dcterms:W3CDTF">2022-11-14T14:04:46Z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2016-2021 Vertex42 LLC</vt:lpwstr>
  </property>
  <property fmtid="{D5CDD505-2E9C-101B-9397-08002B2CF9AE}" pid="3" name="Version">
    <vt:lpwstr>1.0.3</vt:lpwstr>
  </property>
  <property fmtid="{D5CDD505-2E9C-101B-9397-08002B2CF9AE}" pid="4" name="Source">
    <vt:lpwstr>https://www.vertex42.com/calendars/academic-calendar.html</vt:lpwstr>
  </property>
</Properties>
</file>