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haza012\Downloads\EXCEL SPREADSHEET TEMPLATE\CALENDAR\"/>
    </mc:Choice>
  </mc:AlternateContent>
  <bookViews>
    <workbookView xWindow="0" yWindow="0" windowWidth="28800" windowHeight="12210" activeTab="2"/>
  </bookViews>
  <sheets>
    <sheet name="1" sheetId="2" r:id="rId1"/>
    <sheet name="2" sheetId="9" r:id="rId2"/>
    <sheet name="3" sheetId="21" r:id="rId3"/>
    <sheet name="4" sheetId="22" r:id="rId4"/>
    <sheet name="5" sheetId="23" r:id="rId5"/>
    <sheet name="6" sheetId="24" r:id="rId6"/>
    <sheet name="7" sheetId="25" r:id="rId7"/>
    <sheet name="8" sheetId="26" r:id="rId8"/>
    <sheet name="9" sheetId="27" r:id="rId9"/>
    <sheet name="10" sheetId="28" r:id="rId10"/>
    <sheet name="11" sheetId="29" r:id="rId11"/>
    <sheet name="12" sheetId="30" r:id="rId12"/>
    <sheet name="Events" sheetId="20" r:id="rId13"/>
    <sheet name="Help" sheetId="32" r:id="rId14"/>
  </sheets>
  <definedNames>
    <definedName name="_xlnm.Print_Area" localSheetId="0">'1'!$A$4:$N$42</definedName>
    <definedName name="_xlnm.Print_Area" localSheetId="9">'10'!$A$4:$N$42</definedName>
    <definedName name="_xlnm.Print_Area" localSheetId="10">'11'!$A$4:$N$42</definedName>
    <definedName name="_xlnm.Print_Area" localSheetId="11">'12'!$A$4:$N$42</definedName>
    <definedName name="_xlnm.Print_Area" localSheetId="1">'2'!$A$4:$N$42</definedName>
    <definedName name="_xlnm.Print_Area" localSheetId="2">'3'!$A$4:$N$42</definedName>
    <definedName name="_xlnm.Print_Area" localSheetId="3">'4'!$A$4:$N$42</definedName>
    <definedName name="_xlnm.Print_Area" localSheetId="4">'5'!$A$4:$N$42</definedName>
    <definedName name="_xlnm.Print_Area" localSheetId="5">'6'!$A$4:$N$42</definedName>
    <definedName name="_xlnm.Print_Area" localSheetId="6">'7'!$A$4:$N$42</definedName>
    <definedName name="_xlnm.Print_Area" localSheetId="7">'8'!$A$4:$N$42</definedName>
    <definedName name="_xlnm.Print_Area" localSheetId="8">'9'!$A$4:$N$42</definedName>
    <definedName name="_xlnm.Print_Area" localSheetId="12">Events!$A:$J</definedName>
    <definedName name="startday">'1'!$J$2</definedName>
    <definedName name="valuevx">42.314159</definedName>
    <definedName name="vertex42_copyright" hidden="1">"© 2015-2019 Vertex42 LLC"</definedName>
    <definedName name="vertex42_id" hidden="1">"monthly-calendar-with-holidays.xlsx"</definedName>
    <definedName name="vertex42_title" hidden="1">"Monthly Calendar with Holidays and Events"</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 l="1"/>
  <c r="L153" i="20" l="1"/>
  <c r="K153" i="20"/>
  <c r="J153" i="20"/>
  <c r="I153" i="20"/>
  <c r="H153" i="20"/>
  <c r="L88" i="20"/>
  <c r="K88" i="20"/>
  <c r="J88" i="20"/>
  <c r="I88" i="20"/>
  <c r="H88" i="20"/>
  <c r="I139" i="20"/>
  <c r="J139" i="20"/>
  <c r="K139" i="20"/>
  <c r="L139" i="20"/>
  <c r="H139" i="20"/>
  <c r="G203" i="20"/>
  <c r="G204" i="20"/>
  <c r="B10" i="20"/>
  <c r="G150" i="20"/>
  <c r="G149" i="20"/>
  <c r="G148" i="20"/>
  <c r="G147" i="20"/>
  <c r="G146" i="20"/>
  <c r="G145" i="20"/>
  <c r="G144" i="20"/>
  <c r="G143" i="20"/>
  <c r="G142" i="20"/>
  <c r="G141" i="20"/>
  <c r="G140" i="20"/>
  <c r="B108" i="20" l="1"/>
  <c r="G108" i="20" s="1"/>
  <c r="B107" i="20"/>
  <c r="G107" i="20" s="1"/>
  <c r="B38" i="20"/>
  <c r="B34" i="20"/>
  <c r="B36" i="20"/>
  <c r="B135" i="20"/>
  <c r="G135" i="20" s="1"/>
  <c r="B22" i="20"/>
  <c r="B23" i="20" s="1"/>
  <c r="G23" i="20" s="1"/>
  <c r="B30" i="20"/>
  <c r="B31" i="20" s="1"/>
  <c r="G31" i="20" s="1"/>
  <c r="B14" i="20"/>
  <c r="B15" i="20" s="1"/>
  <c r="G15" i="20" s="1"/>
  <c r="B44" i="20"/>
  <c r="B45" i="20" s="1"/>
  <c r="G45" i="20" s="1"/>
  <c r="B18" i="20"/>
  <c r="B19" i="20" s="1"/>
  <c r="G19" i="20" s="1"/>
  <c r="B26" i="20"/>
  <c r="B27" i="20" s="1"/>
  <c r="G27" i="20" s="1"/>
  <c r="B40" i="20"/>
  <c r="G40" i="20" s="1"/>
  <c r="B48" i="20"/>
  <c r="B49" i="20" s="1"/>
  <c r="G49" i="20" s="1"/>
  <c r="B68" i="20"/>
  <c r="B80" i="20"/>
  <c r="B81" i="20" s="1"/>
  <c r="G81" i="20" s="1"/>
  <c r="B96" i="20"/>
  <c r="G96" i="20" s="1"/>
  <c r="B104" i="20"/>
  <c r="G104" i="20" s="1"/>
  <c r="B114" i="20"/>
  <c r="G114" i="20" s="1"/>
  <c r="B122" i="20"/>
  <c r="G122" i="20" s="1"/>
  <c r="B129" i="20"/>
  <c r="G129" i="20" s="1"/>
  <c r="B20" i="20"/>
  <c r="B21" i="20" s="1"/>
  <c r="G21" i="20" s="1"/>
  <c r="B28" i="20"/>
  <c r="B29" i="20" s="1"/>
  <c r="G29" i="20" s="1"/>
  <c r="B42" i="20"/>
  <c r="B43" i="20" s="1"/>
  <c r="G43" i="20" s="1"/>
  <c r="B50" i="20"/>
  <c r="G50" i="20" s="1"/>
  <c r="B74" i="20"/>
  <c r="B84" i="20"/>
  <c r="B85" i="20" s="1"/>
  <c r="G85" i="20" s="1"/>
  <c r="B89" i="20"/>
  <c r="G89" i="20" s="1"/>
  <c r="B98" i="20"/>
  <c r="G98" i="20" s="1"/>
  <c r="B106" i="20"/>
  <c r="G106" i="20" s="1"/>
  <c r="B116" i="20"/>
  <c r="G116" i="20" s="1"/>
  <c r="B124" i="20"/>
  <c r="G124" i="20" s="1"/>
  <c r="B131" i="20"/>
  <c r="G131" i="20" s="1"/>
  <c r="B133" i="20"/>
  <c r="G133" i="20" s="1"/>
  <c r="B52" i="20"/>
  <c r="B53" i="20" s="1"/>
  <c r="G53" i="20" s="1"/>
  <c r="B76" i="20"/>
  <c r="B77" i="20" s="1"/>
  <c r="G77" i="20" s="1"/>
  <c r="B92" i="20"/>
  <c r="G92" i="20" s="1"/>
  <c r="B100" i="20"/>
  <c r="G100" i="20" s="1"/>
  <c r="B110" i="20"/>
  <c r="G110" i="20" s="1"/>
  <c r="B118" i="20"/>
  <c r="G118" i="20" s="1"/>
  <c r="B125" i="20"/>
  <c r="G125" i="20" s="1"/>
  <c r="B16" i="20"/>
  <c r="B24" i="20"/>
  <c r="B25" i="20" s="1"/>
  <c r="G25" i="20" s="1"/>
  <c r="B32" i="20"/>
  <c r="B33" i="20" s="1"/>
  <c r="G33" i="20" s="1"/>
  <c r="B46" i="20"/>
  <c r="B47" i="20" s="1"/>
  <c r="B64" i="20"/>
  <c r="B78" i="20"/>
  <c r="B79" i="20" s="1"/>
  <c r="G79" i="20" s="1"/>
  <c r="B94" i="20"/>
  <c r="G94" i="20" s="1"/>
  <c r="B102" i="20"/>
  <c r="G102" i="20" s="1"/>
  <c r="B112" i="20"/>
  <c r="G112" i="20" s="1"/>
  <c r="B120" i="20"/>
  <c r="G120" i="20" s="1"/>
  <c r="B127" i="20"/>
  <c r="G127" i="20" s="1"/>
  <c r="B136" i="20"/>
  <c r="G136" i="20" s="1"/>
  <c r="B90" i="20"/>
  <c r="G90" i="20" s="1"/>
  <c r="B93" i="20"/>
  <c r="G93" i="20" s="1"/>
  <c r="B97" i="20"/>
  <c r="G97" i="20" s="1"/>
  <c r="B101" i="20"/>
  <c r="G101" i="20" s="1"/>
  <c r="B105" i="20"/>
  <c r="G105" i="20" s="1"/>
  <c r="B111" i="20"/>
  <c r="G111" i="20" s="1"/>
  <c r="B115" i="20"/>
  <c r="G115" i="20" s="1"/>
  <c r="B119" i="20"/>
  <c r="G119" i="20" s="1"/>
  <c r="B123" i="20"/>
  <c r="G123" i="20" s="1"/>
  <c r="B126" i="20"/>
  <c r="G126" i="20" s="1"/>
  <c r="B130" i="20"/>
  <c r="G130" i="20" s="1"/>
  <c r="B134" i="20"/>
  <c r="G134" i="20" s="1"/>
  <c r="B82" i="20"/>
  <c r="B91" i="20"/>
  <c r="G91" i="20" s="1"/>
  <c r="B95" i="20"/>
  <c r="G95" i="20" s="1"/>
  <c r="B99" i="20"/>
  <c r="G99" i="20" s="1"/>
  <c r="B103" i="20"/>
  <c r="G103" i="20" s="1"/>
  <c r="B109" i="20"/>
  <c r="G109" i="20" s="1"/>
  <c r="B113" i="20"/>
  <c r="G113" i="20" s="1"/>
  <c r="B117" i="20"/>
  <c r="G117" i="20" s="1"/>
  <c r="B121" i="20"/>
  <c r="G121" i="20" s="1"/>
  <c r="B128" i="20"/>
  <c r="G128" i="20" s="1"/>
  <c r="B132" i="20"/>
  <c r="G132" i="20" s="1"/>
  <c r="G22" i="20" l="1"/>
  <c r="G28" i="20"/>
  <c r="G20" i="20"/>
  <c r="G14" i="20"/>
  <c r="G44" i="20"/>
  <c r="B41" i="20"/>
  <c r="G41" i="20" s="1"/>
  <c r="G47" i="20"/>
  <c r="B37" i="20"/>
  <c r="G37" i="20" s="1"/>
  <c r="G36" i="20"/>
  <c r="B35" i="20"/>
  <c r="G35" i="20" s="1"/>
  <c r="G34" i="20"/>
  <c r="B39" i="20"/>
  <c r="G39" i="20" s="1"/>
  <c r="G38" i="20"/>
  <c r="G59" i="20"/>
  <c r="G55" i="20"/>
  <c r="G26" i="20"/>
  <c r="B75" i="20"/>
  <c r="G75" i="20" s="1"/>
  <c r="G74" i="20"/>
  <c r="G18" i="20"/>
  <c r="B51" i="20"/>
  <c r="G51" i="20" s="1"/>
  <c r="B69" i="20"/>
  <c r="G68" i="20"/>
  <c r="B65" i="20"/>
  <c r="G64" i="20"/>
  <c r="B17" i="20"/>
  <c r="G17" i="20" s="1"/>
  <c r="B5" i="30"/>
  <c r="A7" i="30" s="1"/>
  <c r="C7" i="30" s="1"/>
  <c r="E7" i="30" s="1"/>
  <c r="G7" i="30" s="1"/>
  <c r="I7" i="30" s="1"/>
  <c r="K7" i="30" s="1"/>
  <c r="M7" i="30" s="1"/>
  <c r="A13" i="30" s="1"/>
  <c r="C13" i="30" s="1"/>
  <c r="E13" i="30" s="1"/>
  <c r="G13" i="30" s="1"/>
  <c r="B5" i="26"/>
  <c r="A7" i="26" s="1"/>
  <c r="C7" i="26" s="1"/>
  <c r="E7" i="26" s="1"/>
  <c r="G7" i="26" s="1"/>
  <c r="I7" i="26" s="1"/>
  <c r="K7" i="26" s="1"/>
  <c r="M7" i="26" s="1"/>
  <c r="A13" i="26" s="1"/>
  <c r="C13" i="26" s="1"/>
  <c r="E13" i="26" s="1"/>
  <c r="G13" i="26" s="1"/>
  <c r="I13" i="26" s="1"/>
  <c r="K13" i="26" s="1"/>
  <c r="M13" i="26" s="1"/>
  <c r="A19" i="26" s="1"/>
  <c r="C19" i="26" s="1"/>
  <c r="E19" i="26" s="1"/>
  <c r="G19" i="26" s="1"/>
  <c r="I19" i="26" s="1"/>
  <c r="K19" i="26" s="1"/>
  <c r="B5" i="29"/>
  <c r="A7" i="29" s="1"/>
  <c r="C7" i="29" s="1"/>
  <c r="E7" i="29" s="1"/>
  <c r="G7" i="29" s="1"/>
  <c r="I7" i="29" s="1"/>
  <c r="K7" i="29" s="1"/>
  <c r="M7" i="29" s="1"/>
  <c r="A13" i="29" s="1"/>
  <c r="B5" i="25"/>
  <c r="A7" i="25" s="1"/>
  <c r="C7" i="25" s="1"/>
  <c r="E7" i="25" s="1"/>
  <c r="G7" i="25" s="1"/>
  <c r="I7" i="25" s="1"/>
  <c r="K7" i="25" s="1"/>
  <c r="M7" i="25" s="1"/>
  <c r="A13" i="25" s="1"/>
  <c r="C13" i="25" s="1"/>
  <c r="B5" i="21"/>
  <c r="A7" i="21" s="1"/>
  <c r="C7" i="21" s="1"/>
  <c r="E7" i="21" s="1"/>
  <c r="G7" i="21" s="1"/>
  <c r="I7" i="21" s="1"/>
  <c r="K7" i="21" s="1"/>
  <c r="M7" i="21" s="1"/>
  <c r="A13" i="21" s="1"/>
  <c r="C13" i="21" s="1"/>
  <c r="E13" i="21" s="1"/>
  <c r="G13" i="21" s="1"/>
  <c r="I13" i="21" s="1"/>
  <c r="K13" i="21" s="1"/>
  <c r="M13" i="21" s="1"/>
  <c r="A19" i="21" s="1"/>
  <c r="B5" i="22"/>
  <c r="A7" i="22" s="1"/>
  <c r="C7" i="22" s="1"/>
  <c r="E7" i="22" s="1"/>
  <c r="G7" i="22" s="1"/>
  <c r="I7" i="22" s="1"/>
  <c r="K7" i="22" s="1"/>
  <c r="B5" i="28"/>
  <c r="A7" i="28" s="1"/>
  <c r="C7" i="28" s="1"/>
  <c r="E7" i="28" s="1"/>
  <c r="G7" i="28" s="1"/>
  <c r="I7" i="28" s="1"/>
  <c r="K7" i="28" s="1"/>
  <c r="M7" i="28" s="1"/>
  <c r="A13" i="28" s="1"/>
  <c r="C13" i="28" s="1"/>
  <c r="B5" i="24"/>
  <c r="A7" i="24" s="1"/>
  <c r="C7" i="24" s="1"/>
  <c r="E7" i="24" s="1"/>
  <c r="G7" i="24" s="1"/>
  <c r="I7" i="24" s="1"/>
  <c r="K7" i="24" s="1"/>
  <c r="M7" i="24" s="1"/>
  <c r="A13" i="24" s="1"/>
  <c r="C13" i="24" s="1"/>
  <c r="B5" i="27"/>
  <c r="A7" i="27" s="1"/>
  <c r="C7" i="27" s="1"/>
  <c r="E7" i="27" s="1"/>
  <c r="G7" i="27" s="1"/>
  <c r="I7" i="27" s="1"/>
  <c r="K7" i="27" s="1"/>
  <c r="M7" i="27" s="1"/>
  <c r="A13" i="27" s="1"/>
  <c r="C13" i="27" s="1"/>
  <c r="B5" i="23"/>
  <c r="A7" i="23" s="1"/>
  <c r="C7" i="23" s="1"/>
  <c r="E7" i="23" s="1"/>
  <c r="G7" i="23" s="1"/>
  <c r="I7" i="23" s="1"/>
  <c r="G52" i="20"/>
  <c r="G62" i="20" s="1"/>
  <c r="G24" i="20"/>
  <c r="G63" i="20"/>
  <c r="G57" i="20"/>
  <c r="G61" i="20"/>
  <c r="G80" i="20"/>
  <c r="G42" i="20"/>
  <c r="G76" i="20"/>
  <c r="G30" i="20"/>
  <c r="G32" i="20"/>
  <c r="G84" i="20"/>
  <c r="G154" i="20"/>
  <c r="G78" i="20"/>
  <c r="G48" i="20"/>
  <c r="G16" i="20"/>
  <c r="H22" i="20" s="1"/>
  <c r="B83" i="20"/>
  <c r="G83" i="20" s="1"/>
  <c r="G82" i="20"/>
  <c r="G46" i="20"/>
  <c r="B5" i="9"/>
  <c r="A7" i="9" s="1"/>
  <c r="C7" i="9" s="1"/>
  <c r="E7" i="9" s="1"/>
  <c r="A7" i="2"/>
  <c r="C7" i="2" s="1"/>
  <c r="E7" i="2" s="1"/>
  <c r="G7" i="2" s="1"/>
  <c r="I7" i="2" s="1"/>
  <c r="K7" i="2" s="1"/>
  <c r="H23" i="20" l="1"/>
  <c r="H26" i="20"/>
  <c r="H37" i="20"/>
  <c r="H15" i="20"/>
  <c r="H31" i="20"/>
  <c r="H53" i="20"/>
  <c r="H28" i="20"/>
  <c r="H16" i="20"/>
  <c r="H17" i="20"/>
  <c r="H49" i="20"/>
  <c r="H42" i="20"/>
  <c r="H48" i="20"/>
  <c r="G56" i="20"/>
  <c r="H41" i="20"/>
  <c r="H27" i="20"/>
  <c r="H40" i="20"/>
  <c r="H29" i="20"/>
  <c r="H43" i="20"/>
  <c r="H47" i="20"/>
  <c r="H32" i="20"/>
  <c r="H24" i="20"/>
  <c r="H38" i="20"/>
  <c r="H44" i="20"/>
  <c r="H25" i="20"/>
  <c r="H19" i="20"/>
  <c r="H39" i="20"/>
  <c r="I14" i="20"/>
  <c r="J14" i="20"/>
  <c r="K14" i="20"/>
  <c r="L14" i="20"/>
  <c r="H14" i="20"/>
  <c r="H35" i="20"/>
  <c r="H36" i="20"/>
  <c r="H46" i="20"/>
  <c r="H30" i="20"/>
  <c r="H52" i="20"/>
  <c r="H51" i="20"/>
  <c r="H18" i="20"/>
  <c r="H34" i="20"/>
  <c r="H20" i="20"/>
  <c r="H50" i="20"/>
  <c r="H45" i="20"/>
  <c r="H33" i="20"/>
  <c r="H21" i="20"/>
  <c r="G66" i="20"/>
  <c r="G70" i="20"/>
  <c r="G60" i="20"/>
  <c r="G54" i="20"/>
  <c r="G72" i="20"/>
  <c r="G65" i="20"/>
  <c r="G69" i="20"/>
  <c r="C19" i="21"/>
  <c r="E19" i="21" s="1"/>
  <c r="G19" i="21" s="1"/>
  <c r="I19" i="21" s="1"/>
  <c r="E13" i="25"/>
  <c r="G13" i="25" s="1"/>
  <c r="C13" i="29"/>
  <c r="E13" i="29" s="1"/>
  <c r="G13" i="29" s="1"/>
  <c r="I13" i="29" s="1"/>
  <c r="K13" i="29" s="1"/>
  <c r="K7" i="23"/>
  <c r="M7" i="23" s="1"/>
  <c r="A13" i="23" s="1"/>
  <c r="M19" i="26"/>
  <c r="A25" i="26" s="1"/>
  <c r="C25" i="26" s="1"/>
  <c r="E25" i="26" s="1"/>
  <c r="G25" i="26" s="1"/>
  <c r="I25" i="26" s="1"/>
  <c r="K25" i="26" s="1"/>
  <c r="M25" i="26" s="1"/>
  <c r="A31" i="26" s="1"/>
  <c r="C31" i="26" s="1"/>
  <c r="E31" i="26" s="1"/>
  <c r="G31" i="26" s="1"/>
  <c r="I31" i="26" s="1"/>
  <c r="K31" i="26" s="1"/>
  <c r="M31" i="26" s="1"/>
  <c r="A37" i="26" s="1"/>
  <c r="C37" i="26" s="1"/>
  <c r="E13" i="27"/>
  <c r="G13" i="27" s="1"/>
  <c r="I13" i="27" s="1"/>
  <c r="K13" i="27" s="1"/>
  <c r="M13" i="27" s="1"/>
  <c r="A19" i="27" s="1"/>
  <c r="I13" i="30"/>
  <c r="K13" i="30" s="1"/>
  <c r="M13" i="30" s="1"/>
  <c r="A19" i="30" s="1"/>
  <c r="C19" i="30" s="1"/>
  <c r="E19" i="30" s="1"/>
  <c r="G19" i="30" s="1"/>
  <c r="I19" i="30" s="1"/>
  <c r="K19" i="30" s="1"/>
  <c r="M19" i="30" s="1"/>
  <c r="A25" i="30" s="1"/>
  <c r="C25" i="30" s="1"/>
  <c r="E25" i="30" s="1"/>
  <c r="G25" i="30" s="1"/>
  <c r="M7" i="22"/>
  <c r="A13" i="22" s="1"/>
  <c r="C13" i="22" s="1"/>
  <c r="E13" i="22" s="1"/>
  <c r="G13" i="22" s="1"/>
  <c r="I13" i="22" s="1"/>
  <c r="K13" i="22" s="1"/>
  <c r="M13" i="22" s="1"/>
  <c r="A19" i="22" s="1"/>
  <c r="C19" i="22" s="1"/>
  <c r="E19" i="22" s="1"/>
  <c r="G19" i="22" s="1"/>
  <c r="I19" i="22" s="1"/>
  <c r="K19" i="22" s="1"/>
  <c r="E13" i="24"/>
  <c r="G13" i="24" s="1"/>
  <c r="I13" i="24" s="1"/>
  <c r="K13" i="24" s="1"/>
  <c r="M13" i="24" s="1"/>
  <c r="A19" i="24" s="1"/>
  <c r="C19" i="24" s="1"/>
  <c r="E19" i="24" s="1"/>
  <c r="G7" i="9"/>
  <c r="I7" i="9" s="1"/>
  <c r="K7" i="9" s="1"/>
  <c r="M7" i="9" s="1"/>
  <c r="A13" i="9" s="1"/>
  <c r="C13" i="9" s="1"/>
  <c r="E13" i="28"/>
  <c r="G13" i="28" s="1"/>
  <c r="I13" i="28" s="1"/>
  <c r="K13" i="28" s="1"/>
  <c r="M13" i="28" s="1"/>
  <c r="A19" i="28" s="1"/>
  <c r="C19" i="28" s="1"/>
  <c r="M7" i="2"/>
  <c r="G58" i="20"/>
  <c r="A4" i="9"/>
  <c r="A4" i="24"/>
  <c r="A4" i="25"/>
  <c r="A4" i="28"/>
  <c r="A4" i="29"/>
  <c r="A4" i="23"/>
  <c r="A4" i="22"/>
  <c r="A4" i="26"/>
  <c r="A4" i="27"/>
  <c r="A4" i="21"/>
  <c r="A4" i="30"/>
  <c r="G155" i="20"/>
  <c r="A4" i="2"/>
  <c r="I35" i="20" l="1"/>
  <c r="H60" i="20"/>
  <c r="J15" i="20"/>
  <c r="K16" i="20" s="1"/>
  <c r="H57" i="20"/>
  <c r="I42" i="20"/>
  <c r="H64" i="20"/>
  <c r="H54" i="20"/>
  <c r="I54" i="20"/>
  <c r="I18" i="20"/>
  <c r="I52" i="20"/>
  <c r="I46" i="20"/>
  <c r="I41" i="20"/>
  <c r="I16" i="20"/>
  <c r="I39" i="20"/>
  <c r="I44" i="20"/>
  <c r="I24" i="20"/>
  <c r="H56" i="20"/>
  <c r="I26" i="20"/>
  <c r="H66" i="20"/>
  <c r="I20" i="20"/>
  <c r="I48" i="20"/>
  <c r="I17" i="20"/>
  <c r="H61" i="20"/>
  <c r="I34" i="20"/>
  <c r="I51" i="20"/>
  <c r="I30" i="20"/>
  <c r="I47" i="20"/>
  <c r="H55" i="20"/>
  <c r="I36" i="20"/>
  <c r="I22" i="20"/>
  <c r="I23" i="20"/>
  <c r="I19" i="20"/>
  <c r="I21" i="20"/>
  <c r="I33" i="20"/>
  <c r="I45" i="20"/>
  <c r="I50" i="20"/>
  <c r="I15" i="20"/>
  <c r="J16" i="20" s="1"/>
  <c r="I40" i="20"/>
  <c r="I25" i="20"/>
  <c r="I27" i="20"/>
  <c r="I28" i="20"/>
  <c r="I31" i="20"/>
  <c r="I43" i="20"/>
  <c r="I29" i="20"/>
  <c r="I49" i="20"/>
  <c r="I53" i="20"/>
  <c r="L15" i="20"/>
  <c r="H59" i="20"/>
  <c r="H63" i="20"/>
  <c r="H62" i="20"/>
  <c r="H58" i="20"/>
  <c r="H65" i="20"/>
  <c r="K15" i="20"/>
  <c r="I38" i="20"/>
  <c r="I32" i="20"/>
  <c r="I37" i="20"/>
  <c r="G73" i="20"/>
  <c r="G67" i="20"/>
  <c r="G71" i="20"/>
  <c r="M19" i="22"/>
  <c r="A25" i="22" s="1"/>
  <c r="C25" i="22" s="1"/>
  <c r="E25" i="22" s="1"/>
  <c r="G25" i="22" s="1"/>
  <c r="I25" i="22" s="1"/>
  <c r="K25" i="22" s="1"/>
  <c r="C13" i="23"/>
  <c r="E13" i="23" s="1"/>
  <c r="G13" i="23" s="1"/>
  <c r="I13" i="23" s="1"/>
  <c r="K13" i="23" s="1"/>
  <c r="M13" i="23" s="1"/>
  <c r="A19" i="23" s="1"/>
  <c r="E19" i="28"/>
  <c r="G19" i="28" s="1"/>
  <c r="I25" i="30"/>
  <c r="K25" i="30" s="1"/>
  <c r="M25" i="30" s="1"/>
  <c r="M13" i="29"/>
  <c r="A19" i="29" s="1"/>
  <c r="C19" i="29" s="1"/>
  <c r="E19" i="29" s="1"/>
  <c r="G19" i="29" s="1"/>
  <c r="I19" i="29" s="1"/>
  <c r="K19" i="29" s="1"/>
  <c r="M19" i="29" s="1"/>
  <c r="A25" i="29" s="1"/>
  <c r="C25" i="29" s="1"/>
  <c r="E25" i="29" s="1"/>
  <c r="G25" i="29" s="1"/>
  <c r="I25" i="29" s="1"/>
  <c r="E13" i="9"/>
  <c r="C19" i="27"/>
  <c r="E19" i="27" s="1"/>
  <c r="G19" i="27" s="1"/>
  <c r="I19" i="27" s="1"/>
  <c r="K19" i="27" s="1"/>
  <c r="M19" i="27" s="1"/>
  <c r="I13" i="25"/>
  <c r="K13" i="25" s="1"/>
  <c r="M13" i="25" s="1"/>
  <c r="A19" i="25" s="1"/>
  <c r="C19" i="25" s="1"/>
  <c r="E19" i="25" s="1"/>
  <c r="G19" i="25" s="1"/>
  <c r="I19" i="25" s="1"/>
  <c r="K19" i="25" s="1"/>
  <c r="M19" i="25" s="1"/>
  <c r="A25" i="25" s="1"/>
  <c r="C25" i="25" s="1"/>
  <c r="E25" i="25" s="1"/>
  <c r="G25" i="25" s="1"/>
  <c r="I25" i="25" s="1"/>
  <c r="K25" i="25" s="1"/>
  <c r="M25" i="25" s="1"/>
  <c r="A31" i="25" s="1"/>
  <c r="G19" i="24"/>
  <c r="I19" i="24" s="1"/>
  <c r="K19" i="24" s="1"/>
  <c r="M19" i="24" s="1"/>
  <c r="A25" i="24" s="1"/>
  <c r="K19" i="21"/>
  <c r="M19" i="21" s="1"/>
  <c r="A25" i="21" s="1"/>
  <c r="G156" i="20"/>
  <c r="H107" i="20" l="1"/>
  <c r="H103" i="20"/>
  <c r="H108" i="20"/>
  <c r="I57" i="20"/>
  <c r="I58" i="20"/>
  <c r="I64" i="20"/>
  <c r="J42" i="20"/>
  <c r="H127" i="20"/>
  <c r="J48" i="20"/>
  <c r="I55" i="20"/>
  <c r="J56" i="20" s="1"/>
  <c r="J37" i="20"/>
  <c r="J38" i="20"/>
  <c r="J32" i="20"/>
  <c r="L17" i="20"/>
  <c r="H71" i="20"/>
  <c r="H67" i="20"/>
  <c r="I68" i="20" s="1"/>
  <c r="I67" i="20"/>
  <c r="H120" i="20"/>
  <c r="H85" i="20"/>
  <c r="H83" i="20"/>
  <c r="H143" i="20"/>
  <c r="H112" i="20"/>
  <c r="H141" i="20"/>
  <c r="H105" i="20"/>
  <c r="H121" i="20"/>
  <c r="H81" i="20"/>
  <c r="H133" i="20"/>
  <c r="H145" i="20"/>
  <c r="H150" i="20"/>
  <c r="H149" i="20"/>
  <c r="H111" i="20"/>
  <c r="H117" i="20"/>
  <c r="H118" i="20"/>
  <c r="H131" i="20"/>
  <c r="H76" i="20"/>
  <c r="H89" i="20"/>
  <c r="H144" i="20"/>
  <c r="H130" i="20"/>
  <c r="H100" i="20"/>
  <c r="H148" i="20"/>
  <c r="H97" i="20"/>
  <c r="H125" i="20"/>
  <c r="H110" i="20"/>
  <c r="H84" i="20"/>
  <c r="H134" i="20"/>
  <c r="H82" i="20"/>
  <c r="H154" i="20"/>
  <c r="H74" i="20"/>
  <c r="H78" i="20"/>
  <c r="H147" i="20"/>
  <c r="H114" i="20"/>
  <c r="H70" i="20"/>
  <c r="H109" i="20"/>
  <c r="H113" i="20"/>
  <c r="H80" i="20"/>
  <c r="H122" i="20"/>
  <c r="H156" i="20"/>
  <c r="H91" i="20"/>
  <c r="H146" i="20"/>
  <c r="H94" i="20"/>
  <c r="H98" i="20"/>
  <c r="H126" i="20"/>
  <c r="H69" i="20"/>
  <c r="H124" i="20"/>
  <c r="H129" i="20"/>
  <c r="H72" i="20"/>
  <c r="H115" i="20"/>
  <c r="H155" i="20"/>
  <c r="H116" i="20"/>
  <c r="H95" i="20"/>
  <c r="H93" i="20"/>
  <c r="H96" i="20"/>
  <c r="H119" i="20"/>
  <c r="H142" i="20"/>
  <c r="H68" i="20"/>
  <c r="H90" i="20"/>
  <c r="H77" i="20"/>
  <c r="H123" i="20"/>
  <c r="H135" i="20"/>
  <c r="H106" i="20"/>
  <c r="L16" i="20"/>
  <c r="H73" i="20"/>
  <c r="H79" i="20"/>
  <c r="H128" i="20"/>
  <c r="H101" i="20"/>
  <c r="H102" i="20"/>
  <c r="J40" i="20"/>
  <c r="H92" i="20"/>
  <c r="H99" i="20"/>
  <c r="H140" i="20"/>
  <c r="H75" i="20"/>
  <c r="H136" i="20"/>
  <c r="I65" i="20"/>
  <c r="I60" i="20"/>
  <c r="H104" i="20"/>
  <c r="H132" i="20"/>
  <c r="J29" i="20"/>
  <c r="J33" i="20"/>
  <c r="J19" i="20"/>
  <c r="J31" i="20"/>
  <c r="J47" i="20"/>
  <c r="I66" i="20"/>
  <c r="J43" i="20"/>
  <c r="J53" i="20"/>
  <c r="I61" i="20"/>
  <c r="J28" i="20"/>
  <c r="J24" i="20"/>
  <c r="J36" i="20"/>
  <c r="J44" i="20"/>
  <c r="J55" i="20"/>
  <c r="J30" i="20"/>
  <c r="J51" i="20"/>
  <c r="J34" i="20"/>
  <c r="J20" i="20"/>
  <c r="J35" i="20"/>
  <c r="J26" i="20"/>
  <c r="J39" i="20"/>
  <c r="J46" i="20"/>
  <c r="J52" i="20"/>
  <c r="J18" i="20"/>
  <c r="I63" i="20"/>
  <c r="I56" i="20"/>
  <c r="J41" i="20"/>
  <c r="J21" i="20"/>
  <c r="I59" i="20"/>
  <c r="J54" i="20"/>
  <c r="J25" i="20"/>
  <c r="J23" i="20"/>
  <c r="J17" i="20"/>
  <c r="K18" i="20" s="1"/>
  <c r="J27" i="20"/>
  <c r="J50" i="20"/>
  <c r="J22" i="20"/>
  <c r="I62" i="20"/>
  <c r="J49" i="20"/>
  <c r="J45" i="20"/>
  <c r="K17" i="20"/>
  <c r="D19" i="28"/>
  <c r="C25" i="24"/>
  <c r="B25" i="24"/>
  <c r="G13" i="9"/>
  <c r="C19" i="23"/>
  <c r="E19" i="23" s="1"/>
  <c r="G19" i="23" s="1"/>
  <c r="I19" i="23" s="1"/>
  <c r="K19" i="23" s="1"/>
  <c r="M19" i="23" s="1"/>
  <c r="K25" i="29"/>
  <c r="M25" i="29" s="1"/>
  <c r="A31" i="29" s="1"/>
  <c r="C31" i="29" s="1"/>
  <c r="E31" i="29" s="1"/>
  <c r="G31" i="29" s="1"/>
  <c r="I31" i="29" s="1"/>
  <c r="K31" i="29" s="1"/>
  <c r="M31" i="29" s="1"/>
  <c r="A37" i="29" s="1"/>
  <c r="C37" i="29" s="1"/>
  <c r="B31" i="25"/>
  <c r="C31" i="25"/>
  <c r="E31" i="25" s="1"/>
  <c r="G31" i="25" s="1"/>
  <c r="I31" i="25" s="1"/>
  <c r="K31" i="25" s="1"/>
  <c r="M31" i="25" s="1"/>
  <c r="A37" i="25" s="1"/>
  <c r="C37" i="25" s="1"/>
  <c r="M25" i="22"/>
  <c r="C25" i="21"/>
  <c r="E25" i="21" s="1"/>
  <c r="G25" i="21" s="1"/>
  <c r="I25" i="21" s="1"/>
  <c r="K25" i="21" s="1"/>
  <c r="I19" i="28"/>
  <c r="K19" i="28" s="1"/>
  <c r="M19" i="28" s="1"/>
  <c r="A25" i="28" s="1"/>
  <c r="A25" i="27"/>
  <c r="C25" i="27" s="1"/>
  <c r="E25" i="27" s="1"/>
  <c r="G25" i="27" s="1"/>
  <c r="I25" i="27" s="1"/>
  <c r="A31" i="30"/>
  <c r="A6" i="9"/>
  <c r="G157" i="20"/>
  <c r="I108" i="20" l="1"/>
  <c r="I107" i="20"/>
  <c r="J58" i="20"/>
  <c r="I98" i="20"/>
  <c r="J60" i="20"/>
  <c r="K46" i="20"/>
  <c r="J62" i="20"/>
  <c r="H157" i="20"/>
  <c r="I130" i="20"/>
  <c r="K30" i="20"/>
  <c r="K55" i="20"/>
  <c r="K57" i="20"/>
  <c r="I126" i="20"/>
  <c r="I142" i="20"/>
  <c r="I83" i="20"/>
  <c r="I74" i="20"/>
  <c r="I140" i="20"/>
  <c r="I127" i="20"/>
  <c r="K20" i="20"/>
  <c r="I145" i="20"/>
  <c r="I132" i="20"/>
  <c r="I149" i="20"/>
  <c r="I84" i="20"/>
  <c r="K39" i="20"/>
  <c r="J63" i="20"/>
  <c r="I141" i="20"/>
  <c r="K54" i="20"/>
  <c r="J61" i="20"/>
  <c r="I148" i="20"/>
  <c r="I114" i="20"/>
  <c r="I75" i="20"/>
  <c r="I81" i="20"/>
  <c r="I123" i="20"/>
  <c r="I131" i="20"/>
  <c r="I104" i="20"/>
  <c r="I96" i="20"/>
  <c r="J65" i="20"/>
  <c r="K36" i="20"/>
  <c r="K35" i="20"/>
  <c r="I150" i="20"/>
  <c r="I143" i="20"/>
  <c r="I144" i="20"/>
  <c r="K47" i="20"/>
  <c r="I146" i="20"/>
  <c r="I118" i="20"/>
  <c r="I77" i="20"/>
  <c r="I103" i="20"/>
  <c r="I101" i="20"/>
  <c r="I105" i="20"/>
  <c r="I79" i="20"/>
  <c r="I73" i="20"/>
  <c r="K48" i="20"/>
  <c r="I82" i="20"/>
  <c r="K56" i="20"/>
  <c r="I147" i="20"/>
  <c r="I125" i="20"/>
  <c r="I133" i="20"/>
  <c r="I91" i="20"/>
  <c r="I100" i="20"/>
  <c r="I135" i="20"/>
  <c r="I124" i="20"/>
  <c r="K24" i="20"/>
  <c r="L18" i="20"/>
  <c r="I80" i="20"/>
  <c r="K42" i="20"/>
  <c r="J68" i="20"/>
  <c r="J66" i="20"/>
  <c r="I155" i="20"/>
  <c r="I117" i="20"/>
  <c r="I89" i="20"/>
  <c r="I134" i="20"/>
  <c r="I92" i="20"/>
  <c r="I99" i="20"/>
  <c r="I90" i="20"/>
  <c r="J67" i="20"/>
  <c r="I71" i="20"/>
  <c r="K26" i="20"/>
  <c r="I70" i="20"/>
  <c r="K38" i="20"/>
  <c r="I119" i="20"/>
  <c r="I129" i="20"/>
  <c r="I116" i="20"/>
  <c r="I93" i="20"/>
  <c r="I115" i="20"/>
  <c r="I85" i="20"/>
  <c r="I120" i="20"/>
  <c r="J59" i="20"/>
  <c r="L19" i="20"/>
  <c r="J57" i="20"/>
  <c r="K58" i="20" s="1"/>
  <c r="K34" i="20"/>
  <c r="K51" i="20"/>
  <c r="K52" i="20"/>
  <c r="I69" i="20"/>
  <c r="J69" i="20"/>
  <c r="I109" i="20"/>
  <c r="I136" i="20"/>
  <c r="I121" i="20"/>
  <c r="I112" i="20"/>
  <c r="I78" i="20"/>
  <c r="I128" i="20"/>
  <c r="I94" i="20"/>
  <c r="I113" i="20"/>
  <c r="I122" i="20"/>
  <c r="I76" i="20"/>
  <c r="K50" i="20"/>
  <c r="K28" i="20"/>
  <c r="K53" i="20"/>
  <c r="K25" i="20"/>
  <c r="K19" i="20"/>
  <c r="K32" i="20"/>
  <c r="K44" i="20"/>
  <c r="K37" i="20"/>
  <c r="K27" i="20"/>
  <c r="K45" i="20"/>
  <c r="K33" i="20"/>
  <c r="K22" i="20"/>
  <c r="K40" i="20"/>
  <c r="K29" i="20"/>
  <c r="K49" i="20"/>
  <c r="K23" i="20"/>
  <c r="K41" i="20"/>
  <c r="K31" i="20"/>
  <c r="K21" i="20"/>
  <c r="K43" i="20"/>
  <c r="I157" i="20"/>
  <c r="I72" i="20"/>
  <c r="I156" i="20"/>
  <c r="I95" i="20"/>
  <c r="I106" i="20"/>
  <c r="I97" i="20"/>
  <c r="I110" i="20"/>
  <c r="I102" i="20"/>
  <c r="I111" i="20"/>
  <c r="I154" i="20"/>
  <c r="J64" i="20"/>
  <c r="A25" i="23"/>
  <c r="C25" i="23" s="1"/>
  <c r="N19" i="23"/>
  <c r="E25" i="24"/>
  <c r="G25" i="24" s="1"/>
  <c r="I25" i="24" s="1"/>
  <c r="K25" i="24" s="1"/>
  <c r="M25" i="24" s="1"/>
  <c r="A31" i="24" s="1"/>
  <c r="C31" i="24" s="1"/>
  <c r="E31" i="24" s="1"/>
  <c r="G31" i="24" s="1"/>
  <c r="I31" i="24" s="1"/>
  <c r="K31" i="24" s="1"/>
  <c r="M31" i="24" s="1"/>
  <c r="A37" i="24" s="1"/>
  <c r="C37" i="24" s="1"/>
  <c r="C25" i="28"/>
  <c r="E25" i="28" s="1"/>
  <c r="G25" i="28" s="1"/>
  <c r="I25" i="28" s="1"/>
  <c r="K25" i="28" s="1"/>
  <c r="M25" i="28" s="1"/>
  <c r="A31" i="28" s="1"/>
  <c r="C31" i="28" s="1"/>
  <c r="A31" i="22"/>
  <c r="C31" i="22" s="1"/>
  <c r="E31" i="22" s="1"/>
  <c r="G31" i="22" s="1"/>
  <c r="I13" i="9"/>
  <c r="K13" i="9" s="1"/>
  <c r="C31" i="30"/>
  <c r="M25" i="21"/>
  <c r="A31" i="21" s="1"/>
  <c r="K25" i="27"/>
  <c r="M25" i="27" s="1"/>
  <c r="A31" i="27" s="1"/>
  <c r="C31" i="27" s="1"/>
  <c r="E31" i="27" s="1"/>
  <c r="G31" i="27" s="1"/>
  <c r="I31" i="27" s="1"/>
  <c r="K31" i="27" s="1"/>
  <c r="M31" i="27" s="1"/>
  <c r="A37" i="27" s="1"/>
  <c r="C37" i="27" s="1"/>
  <c r="C6" i="9"/>
  <c r="G158" i="20"/>
  <c r="H158" i="20" l="1"/>
  <c r="J108" i="20"/>
  <c r="J107" i="20"/>
  <c r="I158" i="20"/>
  <c r="L30" i="20"/>
  <c r="J84" i="20"/>
  <c r="L38" i="20"/>
  <c r="L39" i="20"/>
  <c r="L43" i="20"/>
  <c r="J120" i="20"/>
  <c r="J106" i="20"/>
  <c r="L34" i="20"/>
  <c r="J114" i="20"/>
  <c r="J115" i="20"/>
  <c r="L59" i="20"/>
  <c r="J158" i="20"/>
  <c r="L24" i="20"/>
  <c r="J136" i="20"/>
  <c r="K63" i="20"/>
  <c r="J149" i="20"/>
  <c r="J79" i="20"/>
  <c r="J81" i="20"/>
  <c r="J82" i="20"/>
  <c r="J98" i="20"/>
  <c r="L55" i="20"/>
  <c r="L50" i="20"/>
  <c r="J109" i="20"/>
  <c r="J145" i="20"/>
  <c r="L51" i="20"/>
  <c r="J123" i="20"/>
  <c r="L35" i="20"/>
  <c r="L40" i="20"/>
  <c r="J124" i="20"/>
  <c r="K65" i="20"/>
  <c r="J111" i="20"/>
  <c r="K59" i="20"/>
  <c r="J133" i="20"/>
  <c r="L21" i="20"/>
  <c r="L45" i="20"/>
  <c r="J156" i="20"/>
  <c r="J94" i="20"/>
  <c r="L26" i="20"/>
  <c r="J71" i="20"/>
  <c r="J93" i="20"/>
  <c r="L20" i="20"/>
  <c r="J83" i="20"/>
  <c r="L28" i="20"/>
  <c r="L41" i="20"/>
  <c r="J125" i="20"/>
  <c r="L49" i="20"/>
  <c r="K67" i="20"/>
  <c r="L32" i="20"/>
  <c r="J157" i="20"/>
  <c r="J127" i="20"/>
  <c r="J135" i="20"/>
  <c r="J150" i="20"/>
  <c r="K60" i="20"/>
  <c r="K62" i="20"/>
  <c r="J105" i="20"/>
  <c r="J112" i="20"/>
  <c r="L56" i="20"/>
  <c r="J70" i="20"/>
  <c r="K71" i="20" s="1"/>
  <c r="J73" i="20"/>
  <c r="K70" i="20"/>
  <c r="L23" i="20"/>
  <c r="J146" i="20"/>
  <c r="L36" i="20"/>
  <c r="J143" i="20"/>
  <c r="J126" i="20"/>
  <c r="K66" i="20"/>
  <c r="K68" i="20"/>
  <c r="J78" i="20"/>
  <c r="J134" i="20"/>
  <c r="J89" i="20"/>
  <c r="J110" i="20"/>
  <c r="J85" i="20"/>
  <c r="J128" i="20"/>
  <c r="J96" i="20"/>
  <c r="J100" i="20"/>
  <c r="J132" i="20"/>
  <c r="J103" i="20"/>
  <c r="J77" i="20"/>
  <c r="L52" i="20"/>
  <c r="L44" i="20"/>
  <c r="J116" i="20"/>
  <c r="L25" i="20"/>
  <c r="J117" i="20"/>
  <c r="J90" i="20"/>
  <c r="J122" i="20"/>
  <c r="J141" i="20"/>
  <c r="L42" i="20"/>
  <c r="L22" i="20"/>
  <c r="J92" i="20"/>
  <c r="J144" i="20"/>
  <c r="J147" i="20"/>
  <c r="L54" i="20"/>
  <c r="L47" i="20"/>
  <c r="J101" i="20"/>
  <c r="J91" i="20"/>
  <c r="L29" i="20"/>
  <c r="L46" i="20"/>
  <c r="J80" i="20"/>
  <c r="J142" i="20"/>
  <c r="J74" i="20"/>
  <c r="L57" i="20"/>
  <c r="J97" i="20"/>
  <c r="J99" i="20"/>
  <c r="K61" i="20"/>
  <c r="L48" i="20"/>
  <c r="L27" i="20"/>
  <c r="J75" i="20"/>
  <c r="J155" i="20"/>
  <c r="J140" i="20"/>
  <c r="J95" i="20"/>
  <c r="L53" i="20"/>
  <c r="J72" i="20"/>
  <c r="J129" i="20"/>
  <c r="K64" i="20"/>
  <c r="J118" i="20"/>
  <c r="J130" i="20"/>
  <c r="J154" i="20"/>
  <c r="L37" i="20"/>
  <c r="K69" i="20"/>
  <c r="L58" i="20"/>
  <c r="J113" i="20"/>
  <c r="J76" i="20"/>
  <c r="J119" i="20"/>
  <c r="L33" i="20"/>
  <c r="J148" i="20"/>
  <c r="J121" i="20"/>
  <c r="J131" i="20"/>
  <c r="L31" i="20"/>
  <c r="J104" i="20"/>
  <c r="J102" i="20"/>
  <c r="C31" i="21"/>
  <c r="E31" i="21" s="1"/>
  <c r="G31" i="21" s="1"/>
  <c r="I31" i="21" s="1"/>
  <c r="K31" i="21" s="1"/>
  <c r="M31" i="21" s="1"/>
  <c r="A37" i="21" s="1"/>
  <c r="C37" i="21" s="1"/>
  <c r="I31" i="22"/>
  <c r="K31" i="22" s="1"/>
  <c r="M31" i="22" s="1"/>
  <c r="A37" i="22" s="1"/>
  <c r="C37" i="22" s="1"/>
  <c r="E31" i="30"/>
  <c r="G31" i="30" s="1"/>
  <c r="I31" i="30" s="1"/>
  <c r="K31" i="30" s="1"/>
  <c r="M31" i="30" s="1"/>
  <c r="E31" i="28"/>
  <c r="G31" i="28" s="1"/>
  <c r="I31" i="28" s="1"/>
  <c r="K31" i="28" s="1"/>
  <c r="M31" i="28" s="1"/>
  <c r="A37" i="28" s="1"/>
  <c r="C37" i="28" s="1"/>
  <c r="M13" i="9"/>
  <c r="A19" i="9" s="1"/>
  <c r="E25" i="23"/>
  <c r="G25" i="23" s="1"/>
  <c r="I25" i="23" s="1"/>
  <c r="K25" i="23" s="1"/>
  <c r="M25" i="23" s="1"/>
  <c r="A31" i="23" s="1"/>
  <c r="C31" i="23" s="1"/>
  <c r="E6" i="9"/>
  <c r="G159" i="20"/>
  <c r="J159" i="20" s="1"/>
  <c r="K108" i="20" l="1"/>
  <c r="K107" i="20"/>
  <c r="L61" i="20"/>
  <c r="L68" i="20"/>
  <c r="K73" i="20"/>
  <c r="K121" i="20"/>
  <c r="K77" i="20"/>
  <c r="K115" i="20"/>
  <c r="K75" i="20"/>
  <c r="H159" i="20"/>
  <c r="I159" i="20"/>
  <c r="K80" i="20"/>
  <c r="K136" i="20"/>
  <c r="K133" i="20"/>
  <c r="K100" i="20"/>
  <c r="L64" i="20"/>
  <c r="K104" i="20"/>
  <c r="K82" i="20"/>
  <c r="K117" i="20"/>
  <c r="K91" i="20"/>
  <c r="K125" i="20"/>
  <c r="K111" i="20"/>
  <c r="L72" i="20"/>
  <c r="K131" i="20"/>
  <c r="K118" i="20"/>
  <c r="L62" i="20"/>
  <c r="K127" i="20"/>
  <c r="K99" i="20"/>
  <c r="K155" i="20"/>
  <c r="L63" i="20"/>
  <c r="K148" i="20"/>
  <c r="K109" i="20"/>
  <c r="K90" i="20"/>
  <c r="K159" i="20"/>
  <c r="K105" i="20"/>
  <c r="K114" i="20"/>
  <c r="K95" i="20"/>
  <c r="K74" i="20"/>
  <c r="K72" i="20"/>
  <c r="K97" i="20"/>
  <c r="K135" i="20"/>
  <c r="K89" i="20"/>
  <c r="K134" i="20"/>
  <c r="L60" i="20"/>
  <c r="K144" i="20"/>
  <c r="K158" i="20"/>
  <c r="L65" i="20"/>
  <c r="L70" i="20"/>
  <c r="K132" i="20"/>
  <c r="K150" i="20"/>
  <c r="K142" i="20"/>
  <c r="K78" i="20"/>
  <c r="K119" i="20"/>
  <c r="K122" i="20"/>
  <c r="K156" i="20"/>
  <c r="K103" i="20"/>
  <c r="K92" i="20"/>
  <c r="K147" i="20"/>
  <c r="K93" i="20"/>
  <c r="K141" i="20"/>
  <c r="K140" i="20"/>
  <c r="K145" i="20"/>
  <c r="K81" i="20"/>
  <c r="L66" i="20"/>
  <c r="K116" i="20"/>
  <c r="K130" i="20"/>
  <c r="K76" i="20"/>
  <c r="K79" i="20"/>
  <c r="L67" i="20"/>
  <c r="K83" i="20"/>
  <c r="L69" i="20"/>
  <c r="K149" i="20"/>
  <c r="L71" i="20"/>
  <c r="K124" i="20"/>
  <c r="K102" i="20"/>
  <c r="K128" i="20"/>
  <c r="K101" i="20"/>
  <c r="K120" i="20"/>
  <c r="K94" i="20"/>
  <c r="K146" i="20"/>
  <c r="K123" i="20"/>
  <c r="K129" i="20"/>
  <c r="K113" i="20"/>
  <c r="K154" i="20"/>
  <c r="K106" i="20"/>
  <c r="K126" i="20"/>
  <c r="K110" i="20"/>
  <c r="K112" i="20"/>
  <c r="K98" i="20"/>
  <c r="K143" i="20"/>
  <c r="K85" i="20"/>
  <c r="K157" i="20"/>
  <c r="K96" i="20"/>
  <c r="K84" i="20"/>
  <c r="D31" i="23"/>
  <c r="E31" i="23"/>
  <c r="G31" i="23" s="1"/>
  <c r="I31" i="23" s="1"/>
  <c r="K31" i="23" s="1"/>
  <c r="M31" i="23" s="1"/>
  <c r="A37" i="23" s="1"/>
  <c r="C37" i="23" s="1"/>
  <c r="C19" i="9"/>
  <c r="A37" i="30"/>
  <c r="C37" i="30" s="1"/>
  <c r="A6" i="30"/>
  <c r="A6" i="29"/>
  <c r="A6" i="28"/>
  <c r="A6" i="27"/>
  <c r="A6" i="26"/>
  <c r="A6" i="25"/>
  <c r="A6" i="24"/>
  <c r="A6" i="23"/>
  <c r="A6" i="22"/>
  <c r="A6" i="21"/>
  <c r="G6" i="9"/>
  <c r="G160" i="20"/>
  <c r="L108" i="20" l="1"/>
  <c r="L107" i="20"/>
  <c r="L81" i="20"/>
  <c r="L124" i="20"/>
  <c r="L89" i="20"/>
  <c r="L111" i="20"/>
  <c r="L84" i="20"/>
  <c r="L97" i="20"/>
  <c r="L80" i="20"/>
  <c r="L83" i="20"/>
  <c r="L104" i="20"/>
  <c r="L90" i="20"/>
  <c r="K160" i="20"/>
  <c r="H160" i="20"/>
  <c r="I160" i="20"/>
  <c r="J160" i="20"/>
  <c r="L113" i="20"/>
  <c r="L128" i="20"/>
  <c r="L156" i="20"/>
  <c r="L157" i="20"/>
  <c r="L118" i="20"/>
  <c r="L149" i="20"/>
  <c r="L92" i="20"/>
  <c r="L94" i="20"/>
  <c r="L150" i="20"/>
  <c r="L142" i="20"/>
  <c r="L93" i="20"/>
  <c r="L96" i="20"/>
  <c r="L122" i="20"/>
  <c r="L123" i="20"/>
  <c r="L134" i="20"/>
  <c r="L116" i="20"/>
  <c r="L160" i="20"/>
  <c r="L146" i="20"/>
  <c r="L74" i="20"/>
  <c r="L73" i="20"/>
  <c r="L120" i="20"/>
  <c r="L155" i="20"/>
  <c r="L78" i="20"/>
  <c r="L127" i="20"/>
  <c r="L103" i="20"/>
  <c r="L105" i="20"/>
  <c r="L79" i="20"/>
  <c r="L140" i="20"/>
  <c r="L101" i="20"/>
  <c r="L130" i="20"/>
  <c r="L126" i="20"/>
  <c r="L133" i="20"/>
  <c r="L143" i="20"/>
  <c r="L132" i="20"/>
  <c r="L110" i="20"/>
  <c r="L85" i="20"/>
  <c r="L115" i="20"/>
  <c r="L91" i="20"/>
  <c r="L109" i="20"/>
  <c r="L129" i="20"/>
  <c r="L100" i="20"/>
  <c r="L102" i="20"/>
  <c r="L125" i="20"/>
  <c r="L144" i="20"/>
  <c r="L98" i="20"/>
  <c r="L145" i="20"/>
  <c r="L135" i="20"/>
  <c r="L75" i="20"/>
  <c r="L99" i="20"/>
  <c r="L112" i="20"/>
  <c r="L95" i="20"/>
  <c r="L147" i="20"/>
  <c r="L77" i="20"/>
  <c r="L121" i="20"/>
  <c r="L159" i="20"/>
  <c r="L158" i="20"/>
  <c r="L141" i="20"/>
  <c r="L117" i="20"/>
  <c r="L119" i="20"/>
  <c r="L114" i="20"/>
  <c r="L131" i="20"/>
  <c r="L154" i="20"/>
  <c r="L76" i="20"/>
  <c r="L136" i="20"/>
  <c r="L82" i="20"/>
  <c r="L148" i="20"/>
  <c r="L106" i="20"/>
  <c r="E19" i="9"/>
  <c r="G19" i="9" s="1"/>
  <c r="I19" i="9" s="1"/>
  <c r="K19" i="9" s="1"/>
  <c r="M19" i="9" s="1"/>
  <c r="A25" i="9" s="1"/>
  <c r="C25" i="9" s="1"/>
  <c r="E25" i="9" s="1"/>
  <c r="G25" i="9" s="1"/>
  <c r="I25" i="9" s="1"/>
  <c r="K25" i="9" s="1"/>
  <c r="M25" i="9" s="1"/>
  <c r="A31" i="9" s="1"/>
  <c r="C31" i="9" s="1"/>
  <c r="E31" i="9" s="1"/>
  <c r="G31" i="9" s="1"/>
  <c r="I31" i="9" s="1"/>
  <c r="K31" i="9" s="1"/>
  <c r="M31" i="9" s="1"/>
  <c r="A37" i="9" s="1"/>
  <c r="C37" i="9" s="1"/>
  <c r="C6" i="30"/>
  <c r="C6" i="29"/>
  <c r="C6" i="28"/>
  <c r="C6" i="27"/>
  <c r="C6" i="26"/>
  <c r="C6" i="25"/>
  <c r="C6" i="24"/>
  <c r="C6" i="23"/>
  <c r="C6" i="22"/>
  <c r="C6" i="21"/>
  <c r="I6" i="9"/>
  <c r="G161" i="20"/>
  <c r="A13" i="2"/>
  <c r="H161" i="20" l="1"/>
  <c r="I161" i="20"/>
  <c r="J161" i="20"/>
  <c r="K161" i="20"/>
  <c r="L161" i="20"/>
  <c r="E6" i="30"/>
  <c r="E6" i="29"/>
  <c r="E6" i="28"/>
  <c r="E6" i="27"/>
  <c r="E6" i="26"/>
  <c r="E6" i="25"/>
  <c r="E6" i="24"/>
  <c r="E6" i="23"/>
  <c r="E6" i="22"/>
  <c r="E6" i="21"/>
  <c r="K6" i="9"/>
  <c r="G162" i="20"/>
  <c r="A6" i="2"/>
  <c r="C13" i="2"/>
  <c r="H162" i="20" l="1"/>
  <c r="I162" i="20"/>
  <c r="J162" i="20"/>
  <c r="K162" i="20"/>
  <c r="L162" i="20"/>
  <c r="G6" i="30"/>
  <c r="G6" i="29"/>
  <c r="G6" i="28"/>
  <c r="G6" i="27"/>
  <c r="G6" i="26"/>
  <c r="G6" i="25"/>
  <c r="G6" i="24"/>
  <c r="G6" i="23"/>
  <c r="G6" i="22"/>
  <c r="G6" i="21"/>
  <c r="M6" i="9"/>
  <c r="G163" i="20"/>
  <c r="C6" i="2"/>
  <c r="E13" i="2"/>
  <c r="H163" i="20" l="1"/>
  <c r="I163" i="20"/>
  <c r="J163" i="20"/>
  <c r="K163" i="20"/>
  <c r="L163" i="20"/>
  <c r="I6" i="30"/>
  <c r="I6" i="29"/>
  <c r="I6" i="28"/>
  <c r="I6" i="27"/>
  <c r="I6" i="26"/>
  <c r="I6" i="25"/>
  <c r="I6" i="24"/>
  <c r="I6" i="23"/>
  <c r="I6" i="22"/>
  <c r="I6" i="21"/>
  <c r="G164" i="20"/>
  <c r="E6" i="2"/>
  <c r="G13" i="2"/>
  <c r="H164" i="20" l="1"/>
  <c r="I164" i="20"/>
  <c r="J164" i="20"/>
  <c r="K164" i="20"/>
  <c r="L164" i="20"/>
  <c r="K6" i="30"/>
  <c r="K6" i="29"/>
  <c r="K6" i="28"/>
  <c r="K6" i="27"/>
  <c r="K6" i="26"/>
  <c r="K6" i="25"/>
  <c r="K6" i="24"/>
  <c r="K6" i="23"/>
  <c r="K6" i="22"/>
  <c r="K6" i="21"/>
  <c r="G165" i="20"/>
  <c r="G6" i="2"/>
  <c r="I13" i="2"/>
  <c r="H165" i="20" l="1"/>
  <c r="I165" i="20"/>
  <c r="J165" i="20"/>
  <c r="K165" i="20"/>
  <c r="L165" i="20"/>
  <c r="M6" i="30"/>
  <c r="M6" i="29"/>
  <c r="M6" i="28"/>
  <c r="M6" i="27"/>
  <c r="M6" i="26"/>
  <c r="M6" i="25"/>
  <c r="M6" i="24"/>
  <c r="M6" i="23"/>
  <c r="M6" i="22"/>
  <c r="M6" i="21"/>
  <c r="G166" i="20"/>
  <c r="K13" i="2"/>
  <c r="I6" i="2"/>
  <c r="H166" i="20" l="1"/>
  <c r="I166" i="20"/>
  <c r="J166" i="20"/>
  <c r="K166" i="20"/>
  <c r="L166" i="20"/>
  <c r="G167" i="20"/>
  <c r="K6" i="2"/>
  <c r="M13" i="2"/>
  <c r="A19" i="2" s="1"/>
  <c r="C19" i="2" s="1"/>
  <c r="E19" i="2" s="1"/>
  <c r="G19" i="2" s="1"/>
  <c r="I19" i="2" s="1"/>
  <c r="K19" i="2" s="1"/>
  <c r="M19" i="2" s="1"/>
  <c r="A25" i="2" s="1"/>
  <c r="C25" i="2" s="1"/>
  <c r="H167" i="20" l="1"/>
  <c r="I167" i="20"/>
  <c r="J167" i="20"/>
  <c r="K167" i="20"/>
  <c r="L167" i="20"/>
  <c r="E25" i="2"/>
  <c r="G25" i="2" s="1"/>
  <c r="I25" i="2" s="1"/>
  <c r="K25" i="2" s="1"/>
  <c r="M25" i="2" s="1"/>
  <c r="A31" i="2" s="1"/>
  <c r="C31" i="2" s="1"/>
  <c r="E31" i="2" s="1"/>
  <c r="G31" i="2" s="1"/>
  <c r="I31" i="2" s="1"/>
  <c r="K31" i="2" s="1"/>
  <c r="M31" i="2" s="1"/>
  <c r="A37" i="2" s="1"/>
  <c r="C37" i="2" s="1"/>
  <c r="G168" i="20"/>
  <c r="M6" i="2"/>
  <c r="H168" i="20" l="1"/>
  <c r="I168" i="20"/>
  <c r="J168" i="20"/>
  <c r="K168" i="20"/>
  <c r="L168" i="20"/>
  <c r="G169" i="20"/>
  <c r="H169" i="20" l="1"/>
  <c r="I169" i="20"/>
  <c r="J169" i="20"/>
  <c r="K169" i="20"/>
  <c r="L169" i="20"/>
  <c r="G170" i="20"/>
  <c r="H170" i="20" l="1"/>
  <c r="I170" i="20"/>
  <c r="J170" i="20"/>
  <c r="K170" i="20"/>
  <c r="L170" i="20"/>
  <c r="G171" i="20"/>
  <c r="H171" i="20" l="1"/>
  <c r="I171" i="20"/>
  <c r="J171" i="20"/>
  <c r="K171" i="20"/>
  <c r="L171" i="20"/>
  <c r="G172" i="20"/>
  <c r="H172" i="20" l="1"/>
  <c r="I172" i="20"/>
  <c r="J172" i="20"/>
  <c r="K172" i="20"/>
  <c r="L172" i="20"/>
  <c r="G173" i="20"/>
  <c r="H173" i="20" l="1"/>
  <c r="I173" i="20"/>
  <c r="J173" i="20"/>
  <c r="K173" i="20"/>
  <c r="L173" i="20"/>
  <c r="G174" i="20"/>
  <c r="H174" i="20" l="1"/>
  <c r="I174" i="20"/>
  <c r="J174" i="20"/>
  <c r="K174" i="20"/>
  <c r="L174" i="20"/>
  <c r="G175" i="20"/>
  <c r="H175" i="20" l="1"/>
  <c r="I175" i="20"/>
  <c r="J175" i="20"/>
  <c r="K175" i="20"/>
  <c r="L175" i="20"/>
  <c r="G176" i="20"/>
  <c r="H176" i="20" l="1"/>
  <c r="I176" i="20"/>
  <c r="J176" i="20"/>
  <c r="K176" i="20"/>
  <c r="L176" i="20"/>
  <c r="G177" i="20"/>
  <c r="H177" i="20" l="1"/>
  <c r="I177" i="20"/>
  <c r="J177" i="20"/>
  <c r="K177" i="20"/>
  <c r="L177" i="20"/>
  <c r="G178" i="20"/>
  <c r="H178" i="20" l="1"/>
  <c r="I178" i="20"/>
  <c r="J178" i="20"/>
  <c r="K178" i="20"/>
  <c r="L178" i="20"/>
  <c r="G179" i="20"/>
  <c r="H179" i="20" l="1"/>
  <c r="I179" i="20"/>
  <c r="J179" i="20"/>
  <c r="K179" i="20"/>
  <c r="L179" i="20"/>
  <c r="G180" i="20"/>
  <c r="H180" i="20" l="1"/>
  <c r="I180" i="20"/>
  <c r="J180" i="20"/>
  <c r="K180" i="20"/>
  <c r="L180" i="20"/>
  <c r="G181" i="20"/>
  <c r="H181" i="20" l="1"/>
  <c r="I181" i="20"/>
  <c r="J181" i="20"/>
  <c r="K181" i="20"/>
  <c r="L181" i="20"/>
  <c r="G182" i="20"/>
  <c r="H182" i="20" l="1"/>
  <c r="I182" i="20"/>
  <c r="J182" i="20"/>
  <c r="K182" i="20"/>
  <c r="L182" i="20"/>
  <c r="G183" i="20"/>
  <c r="H183" i="20" l="1"/>
  <c r="I183" i="20"/>
  <c r="J183" i="20"/>
  <c r="K183" i="20"/>
  <c r="L183" i="20"/>
  <c r="G184" i="20"/>
  <c r="H184" i="20" l="1"/>
  <c r="I184" i="20"/>
  <c r="J184" i="20"/>
  <c r="K184" i="20"/>
  <c r="L184" i="20"/>
  <c r="G185" i="20"/>
  <c r="H185" i="20" l="1"/>
  <c r="I185" i="20"/>
  <c r="J185" i="20"/>
  <c r="K185" i="20"/>
  <c r="L185" i="20"/>
  <c r="G186" i="20"/>
  <c r="H186" i="20" l="1"/>
  <c r="I186" i="20"/>
  <c r="J186" i="20"/>
  <c r="K186" i="20"/>
  <c r="L186" i="20"/>
  <c r="G187" i="20"/>
  <c r="H187" i="20" l="1"/>
  <c r="I187" i="20"/>
  <c r="J187" i="20"/>
  <c r="K187" i="20"/>
  <c r="L187" i="20"/>
  <c r="G188" i="20"/>
  <c r="H188" i="20" l="1"/>
  <c r="I188" i="20"/>
  <c r="J188" i="20"/>
  <c r="K188" i="20"/>
  <c r="L188" i="20"/>
  <c r="G189" i="20"/>
  <c r="H189" i="20" l="1"/>
  <c r="I189" i="20"/>
  <c r="J189" i="20"/>
  <c r="K189" i="20"/>
  <c r="L189" i="20"/>
  <c r="G190" i="20"/>
  <c r="H190" i="20" l="1"/>
  <c r="I190" i="20"/>
  <c r="J190" i="20"/>
  <c r="K190" i="20"/>
  <c r="L190" i="20"/>
  <c r="G191" i="20"/>
  <c r="H191" i="20" l="1"/>
  <c r="I191" i="20"/>
  <c r="J191" i="20"/>
  <c r="K191" i="20"/>
  <c r="L191" i="20"/>
  <c r="G192" i="20"/>
  <c r="H192" i="20" l="1"/>
  <c r="I192" i="20"/>
  <c r="J192" i="20"/>
  <c r="K192" i="20"/>
  <c r="L192" i="20"/>
  <c r="G193" i="20"/>
  <c r="H193" i="20" l="1"/>
  <c r="I193" i="20"/>
  <c r="J193" i="20"/>
  <c r="K193" i="20"/>
  <c r="L193" i="20"/>
  <c r="G194" i="20"/>
  <c r="H194" i="20" l="1"/>
  <c r="I194" i="20"/>
  <c r="J194" i="20"/>
  <c r="K194" i="20"/>
  <c r="L194" i="20"/>
  <c r="G195" i="20"/>
  <c r="H195" i="20" l="1"/>
  <c r="I195" i="20"/>
  <c r="J195" i="20"/>
  <c r="K195" i="20"/>
  <c r="L195" i="20"/>
  <c r="G196" i="20"/>
  <c r="H196" i="20" l="1"/>
  <c r="I196" i="20"/>
  <c r="J196" i="20"/>
  <c r="K196" i="20"/>
  <c r="L196" i="20"/>
  <c r="G197" i="20"/>
  <c r="H197" i="20" l="1"/>
  <c r="I197" i="20"/>
  <c r="J197" i="20"/>
  <c r="K197" i="20"/>
  <c r="L197" i="20"/>
  <c r="G198" i="20"/>
  <c r="H198" i="20" l="1"/>
  <c r="I198" i="20"/>
  <c r="J198" i="20"/>
  <c r="K198" i="20"/>
  <c r="L198" i="20"/>
  <c r="G199" i="20"/>
  <c r="H199" i="20" l="1"/>
  <c r="I199" i="20"/>
  <c r="J199" i="20"/>
  <c r="K199" i="20"/>
  <c r="L199" i="20"/>
  <c r="G200" i="20"/>
  <c r="H200" i="20" l="1"/>
  <c r="I200" i="20"/>
  <c r="J200" i="20"/>
  <c r="K200" i="20"/>
  <c r="L200" i="20"/>
  <c r="G201" i="20"/>
  <c r="H201" i="20" l="1"/>
  <c r="I201" i="20"/>
  <c r="J201" i="20"/>
  <c r="K201" i="20"/>
  <c r="L201" i="20"/>
  <c r="G202" i="20"/>
  <c r="F19" i="22" s="1"/>
  <c r="F25" i="28" l="1"/>
  <c r="D31" i="9"/>
  <c r="B31" i="23"/>
  <c r="L31" i="24"/>
  <c r="B19" i="23"/>
  <c r="F31" i="28"/>
  <c r="D25" i="23"/>
  <c r="B13" i="24"/>
  <c r="N25" i="23"/>
  <c r="H202" i="20"/>
  <c r="I203" i="20" s="1"/>
  <c r="I202" i="20"/>
  <c r="J203" i="20" s="1"/>
  <c r="J202" i="20"/>
  <c r="K203" i="20" s="1"/>
  <c r="K202" i="20"/>
  <c r="L203" i="20" s="1"/>
  <c r="H204" i="20"/>
  <c r="L19" i="22"/>
  <c r="L202" i="20"/>
  <c r="H203" i="20"/>
  <c r="I204" i="20" s="1"/>
  <c r="B13" i="29"/>
  <c r="B19" i="21"/>
  <c r="D13" i="21"/>
  <c r="H31" i="21"/>
  <c r="D13" i="27"/>
  <c r="B19" i="27"/>
  <c r="B31" i="30"/>
  <c r="J25" i="29"/>
  <c r="J25" i="27"/>
  <c r="D13" i="28"/>
  <c r="B19" i="9"/>
  <c r="N25" i="22"/>
  <c r="D31" i="30"/>
  <c r="H31" i="22"/>
  <c r="J7" i="9"/>
  <c r="B13" i="22"/>
  <c r="F19" i="26"/>
  <c r="L25" i="30"/>
  <c r="N25" i="27"/>
  <c r="B25" i="27"/>
  <c r="J25" i="26"/>
  <c r="D7" i="2"/>
  <c r="L31" i="23"/>
  <c r="H19" i="27"/>
  <c r="N13" i="9"/>
  <c r="B13" i="25"/>
  <c r="H7" i="30"/>
  <c r="F7" i="22"/>
  <c r="B13" i="26"/>
  <c r="J7" i="23"/>
  <c r="D13" i="24"/>
  <c r="H13" i="25"/>
  <c r="F19" i="24"/>
  <c r="L7" i="22"/>
  <c r="L19" i="26"/>
  <c r="J19" i="21"/>
  <c r="B13" i="23"/>
  <c r="H25" i="30"/>
  <c r="F13" i="9"/>
  <c r="N25" i="30"/>
  <c r="L13" i="29"/>
  <c r="D13" i="25"/>
  <c r="N19" i="27"/>
  <c r="L25" i="22"/>
  <c r="H13" i="30"/>
  <c r="L7" i="2"/>
  <c r="B31" i="21"/>
  <c r="D25" i="24"/>
  <c r="D13" i="9"/>
  <c r="D31" i="28"/>
  <c r="L25" i="21"/>
  <c r="B25" i="21"/>
  <c r="D37" i="28"/>
  <c r="H13" i="9"/>
  <c r="B25" i="28"/>
  <c r="H19" i="28"/>
  <c r="F7" i="9"/>
  <c r="N31" i="30"/>
  <c r="L13" i="9"/>
  <c r="D19" i="9"/>
  <c r="D25" i="2"/>
  <c r="F25" i="26"/>
  <c r="F7" i="21"/>
  <c r="H7" i="9"/>
  <c r="J19" i="2"/>
  <c r="B7" i="23"/>
  <c r="J13" i="26"/>
  <c r="J19" i="26"/>
  <c r="N7" i="9"/>
  <c r="B7" i="29"/>
  <c r="D19" i="23"/>
  <c r="B13" i="28"/>
  <c r="F7" i="25"/>
  <c r="H25" i="21"/>
  <c r="J25" i="21"/>
  <c r="J13" i="9"/>
  <c r="J7" i="2"/>
  <c r="H25" i="25"/>
  <c r="B37" i="28"/>
  <c r="B19" i="25"/>
  <c r="L13" i="23"/>
  <c r="N13" i="30"/>
  <c r="D13" i="29"/>
  <c r="D25" i="26"/>
  <c r="H19" i="30"/>
  <c r="F31" i="21"/>
  <c r="L31" i="2"/>
  <c r="H19" i="21"/>
  <c r="D37" i="2"/>
  <c r="F31" i="9"/>
  <c r="N25" i="24"/>
  <c r="H7" i="27"/>
  <c r="N31" i="25"/>
  <c r="H13" i="22"/>
  <c r="L7" i="23"/>
  <c r="F13" i="27"/>
  <c r="D19" i="26"/>
  <c r="L25" i="28"/>
  <c r="B37" i="2"/>
  <c r="J13" i="29"/>
  <c r="J19" i="22"/>
  <c r="J7" i="24"/>
  <c r="N7" i="30"/>
  <c r="J31" i="24"/>
  <c r="J31" i="21"/>
  <c r="N25" i="2"/>
  <c r="L7" i="24"/>
  <c r="B37" i="25"/>
  <c r="H7" i="22"/>
  <c r="B25" i="26"/>
  <c r="J25" i="25"/>
  <c r="N19" i="29"/>
  <c r="F13" i="28"/>
  <c r="L7" i="21"/>
  <c r="B37" i="21"/>
  <c r="F19" i="29"/>
  <c r="F19" i="28"/>
  <c r="D37" i="26"/>
  <c r="J13" i="23"/>
  <c r="H19" i="26"/>
  <c r="L13" i="30"/>
  <c r="J13" i="2"/>
  <c r="F25" i="22"/>
  <c r="B19" i="29"/>
  <c r="N25" i="28"/>
  <c r="H25" i="28"/>
  <c r="D13" i="22"/>
  <c r="L13" i="28"/>
  <c r="N31" i="26"/>
  <c r="J19" i="23"/>
  <c r="B37" i="23"/>
  <c r="B37" i="30"/>
  <c r="L31" i="29"/>
  <c r="N19" i="26"/>
  <c r="N31" i="2"/>
  <c r="J25" i="28"/>
  <c r="J13" i="28"/>
  <c r="L25" i="27"/>
  <c r="H31" i="9"/>
  <c r="F31" i="30"/>
  <c r="B13" i="27"/>
  <c r="F31" i="23"/>
  <c r="H31" i="2"/>
  <c r="N19" i="24"/>
  <c r="F13" i="24"/>
  <c r="L13" i="24"/>
  <c r="D31" i="25"/>
  <c r="F19" i="27"/>
  <c r="F25" i="25"/>
  <c r="H25" i="9"/>
  <c r="F25" i="21"/>
  <c r="L19" i="21"/>
  <c r="L31" i="28"/>
  <c r="F7" i="27"/>
  <c r="B19" i="30"/>
  <c r="F19" i="2"/>
  <c r="J7" i="30"/>
  <c r="J31" i="23"/>
  <c r="F31" i="2"/>
  <c r="N19" i="22"/>
  <c r="N13" i="27"/>
  <c r="N31" i="29"/>
  <c r="D7" i="21"/>
  <c r="H31" i="30"/>
  <c r="F31" i="27"/>
  <c r="F7" i="23"/>
  <c r="L19" i="23"/>
  <c r="B7" i="24"/>
  <c r="B25" i="25"/>
  <c r="H31" i="25"/>
  <c r="N7" i="27"/>
  <c r="D7" i="24"/>
  <c r="J7" i="29"/>
  <c r="F25" i="2"/>
  <c r="J13" i="25"/>
  <c r="N19" i="9"/>
  <c r="N31" i="22"/>
  <c r="L31" i="26"/>
  <c r="J7" i="26"/>
  <c r="J31" i="9"/>
  <c r="L13" i="27"/>
  <c r="B7" i="27"/>
  <c r="L25" i="24"/>
  <c r="J7" i="28"/>
  <c r="F19" i="25"/>
  <c r="H19" i="9"/>
  <c r="J31" i="29"/>
  <c r="B37" i="29"/>
  <c r="F19" i="23"/>
  <c r="D19" i="22"/>
  <c r="H19" i="24"/>
  <c r="H13" i="26"/>
  <c r="D37" i="21"/>
  <c r="H13" i="29"/>
  <c r="L31" i="9"/>
  <c r="L19" i="29"/>
  <c r="B25" i="23"/>
  <c r="H13" i="27"/>
  <c r="N25" i="25"/>
  <c r="D31" i="27"/>
  <c r="L7" i="25"/>
  <c r="N25" i="9"/>
  <c r="D7" i="25"/>
  <c r="N13" i="26"/>
  <c r="F31" i="25"/>
  <c r="L19" i="25"/>
  <c r="N13" i="29"/>
  <c r="L19" i="9"/>
  <c r="F13" i="21"/>
  <c r="F25" i="30"/>
  <c r="N31" i="24"/>
  <c r="N31" i="9"/>
  <c r="B25" i="2"/>
  <c r="B13" i="9"/>
  <c r="B37" i="9"/>
  <c r="B13" i="2"/>
  <c r="N7" i="23"/>
  <c r="F25" i="23"/>
  <c r="F7" i="30"/>
  <c r="H25" i="23"/>
  <c r="D25" i="28"/>
  <c r="F25" i="9"/>
  <c r="D25" i="29"/>
  <c r="B37" i="22"/>
  <c r="D7" i="29"/>
  <c r="L19" i="24"/>
  <c r="D19" i="30"/>
  <c r="H25" i="27"/>
  <c r="D37" i="24"/>
  <c r="D25" i="22"/>
  <c r="D37" i="30"/>
  <c r="H13" i="2"/>
  <c r="N19" i="2"/>
  <c r="H13" i="21"/>
  <c r="H31" i="29"/>
  <c r="N7" i="22"/>
  <c r="B31" i="2"/>
  <c r="L13" i="21"/>
  <c r="B19" i="28"/>
  <c r="D31" i="2"/>
  <c r="N7" i="29"/>
  <c r="D31" i="24"/>
  <c r="F31" i="29"/>
  <c r="D7" i="26"/>
  <c r="B31" i="24"/>
  <c r="F31" i="22"/>
  <c r="B37" i="27"/>
  <c r="H13" i="23"/>
  <c r="H25" i="22"/>
  <c r="N19" i="30"/>
  <c r="B7" i="21"/>
  <c r="F13" i="22"/>
  <c r="B7" i="25"/>
  <c r="F31" i="26"/>
  <c r="D31" i="26"/>
  <c r="N31" i="28"/>
  <c r="N13" i="21"/>
  <c r="N7" i="28"/>
  <c r="L31" i="30"/>
  <c r="N13" i="23"/>
  <c r="H19" i="29"/>
  <c r="F25" i="27"/>
  <c r="H25" i="2"/>
  <c r="H19" i="23"/>
  <c r="J31" i="2"/>
  <c r="D31" i="22"/>
  <c r="D7" i="23"/>
  <c r="D19" i="24"/>
  <c r="D7" i="27"/>
  <c r="D25" i="9"/>
  <c r="B7" i="22"/>
  <c r="H31" i="27"/>
  <c r="L31" i="21"/>
  <c r="J31" i="26"/>
  <c r="J25" i="22"/>
  <c r="N25" i="21"/>
  <c r="N7" i="24"/>
  <c r="J31" i="30"/>
  <c r="L7" i="30"/>
  <c r="B19" i="24"/>
  <c r="D19" i="25"/>
  <c r="D37" i="23"/>
  <c r="N19" i="21"/>
  <c r="L31" i="22"/>
  <c r="J25" i="9"/>
  <c r="D19" i="2"/>
  <c r="H7" i="26"/>
  <c r="H7" i="28"/>
  <c r="N31" i="27"/>
  <c r="B25" i="29"/>
  <c r="L31" i="27"/>
  <c r="L25" i="23"/>
  <c r="D25" i="25"/>
  <c r="J19" i="27"/>
  <c r="D7" i="28"/>
  <c r="J25" i="30"/>
  <c r="H25" i="29"/>
  <c r="D37" i="25"/>
  <c r="B25" i="9"/>
  <c r="F25" i="29"/>
  <c r="B13" i="21"/>
  <c r="F13" i="25"/>
  <c r="H25" i="26"/>
  <c r="L31" i="25"/>
  <c r="L7" i="28"/>
  <c r="B25" i="22"/>
  <c r="D25" i="21"/>
  <c r="J7" i="22"/>
  <c r="N19" i="25"/>
  <c r="J13" i="21"/>
  <c r="J19" i="29"/>
  <c r="L13" i="2"/>
  <c r="H31" i="28"/>
  <c r="B13" i="30"/>
  <c r="B7" i="28"/>
  <c r="L13" i="25"/>
  <c r="L19" i="30"/>
  <c r="D13" i="26"/>
  <c r="N7" i="2"/>
  <c r="H13" i="24"/>
  <c r="D25" i="30"/>
  <c r="F13" i="30"/>
  <c r="H7" i="23"/>
  <c r="H31" i="26"/>
  <c r="D37" i="29"/>
  <c r="J13" i="24"/>
  <c r="D13" i="30"/>
  <c r="H31" i="23"/>
  <c r="N7" i="25"/>
  <c r="F7" i="26"/>
  <c r="D7" i="22"/>
  <c r="D19" i="21"/>
  <c r="D31" i="21"/>
  <c r="D31" i="29"/>
  <c r="N7" i="21"/>
  <c r="N13" i="25"/>
  <c r="H19" i="22"/>
  <c r="L19" i="28"/>
  <c r="L7" i="9"/>
  <c r="H7" i="25"/>
  <c r="H19" i="2"/>
  <c r="H19" i="25"/>
  <c r="J19" i="24"/>
  <c r="B19" i="22"/>
  <c r="B31" i="27"/>
  <c r="F19" i="9"/>
  <c r="B25" i="30"/>
  <c r="L19" i="2"/>
  <c r="B19" i="2"/>
  <c r="F7" i="29"/>
  <c r="F31" i="24"/>
  <c r="D37" i="22"/>
  <c r="F7" i="2"/>
  <c r="N13" i="28"/>
  <c r="D13" i="23"/>
  <c r="J13" i="30"/>
  <c r="F13" i="26"/>
  <c r="L19" i="27"/>
  <c r="J7" i="21"/>
  <c r="J25" i="23"/>
  <c r="J19" i="28"/>
  <c r="H7" i="2"/>
  <c r="L7" i="26"/>
  <c r="D7" i="30"/>
  <c r="J25" i="24"/>
  <c r="B19" i="26"/>
  <c r="D25" i="27"/>
  <c r="N31" i="21"/>
  <c r="J31" i="28"/>
  <c r="L25" i="2"/>
  <c r="N7" i="26"/>
  <c r="F13" i="29"/>
  <c r="H25" i="24"/>
  <c r="D37" i="9"/>
  <c r="F19" i="30"/>
  <c r="J13" i="27"/>
  <c r="J7" i="25"/>
  <c r="B7" i="9"/>
  <c r="B31" i="28"/>
  <c r="D13" i="2"/>
  <c r="J19" i="9"/>
  <c r="B31" i="29"/>
  <c r="J13" i="22"/>
  <c r="L25" i="29"/>
  <c r="F25" i="24"/>
  <c r="L7" i="29"/>
  <c r="B37" i="24"/>
  <c r="J19" i="25"/>
  <c r="H31" i="24"/>
  <c r="J7" i="27"/>
  <c r="B7" i="30"/>
  <c r="H7" i="29"/>
  <c r="N13" i="22"/>
  <c r="L25" i="9"/>
  <c r="N13" i="2"/>
  <c r="F13" i="23"/>
  <c r="B31" i="9"/>
  <c r="D37" i="27"/>
  <c r="L25" i="26"/>
  <c r="B31" i="22"/>
  <c r="B7" i="26"/>
  <c r="N25" i="29"/>
  <c r="N31" i="23"/>
  <c r="L7" i="27"/>
  <c r="N13" i="24"/>
  <c r="F7" i="24"/>
  <c r="L25" i="25"/>
  <c r="J19" i="30"/>
  <c r="J31" i="25"/>
  <c r="F7" i="28"/>
  <c r="D19" i="27"/>
  <c r="B7" i="2"/>
  <c r="L13" i="22"/>
  <c r="N25" i="26"/>
  <c r="H13" i="28"/>
  <c r="N19" i="28"/>
  <c r="F19" i="21"/>
  <c r="J31" i="27"/>
  <c r="J31" i="22"/>
  <c r="J25" i="2"/>
  <c r="D19" i="29"/>
  <c r="B37" i="26"/>
  <c r="H7" i="21"/>
  <c r="D7" i="9"/>
  <c r="B31" i="26"/>
  <c r="F13" i="2"/>
  <c r="L13" i="26"/>
  <c r="H7" i="24"/>
  <c r="J204" i="20" l="1"/>
  <c r="K204" i="20"/>
  <c r="L204" i="20"/>
  <c r="M26" i="30"/>
  <c r="N26" i="30" s="1"/>
  <c r="C32" i="30"/>
  <c r="D32" i="30" s="1"/>
  <c r="A20" i="27"/>
  <c r="B20" i="27" s="1"/>
  <c r="G32" i="9"/>
  <c r="H32" i="9" s="1"/>
  <c r="E14" i="9"/>
  <c r="F14" i="9" s="1"/>
  <c r="I20" i="22"/>
  <c r="K8" i="28"/>
  <c r="A20" i="24"/>
  <c r="B20" i="24" s="1"/>
  <c r="E26" i="2"/>
  <c r="F26" i="2" s="1"/>
  <c r="C8" i="29"/>
  <c r="D8" i="29" s="1"/>
  <c r="I32" i="22"/>
  <c r="I14" i="21"/>
  <c r="A8" i="23"/>
  <c r="B8" i="23" s="1"/>
  <c r="G8" i="27"/>
  <c r="H8" i="27" s="1"/>
  <c r="E8" i="29"/>
  <c r="F8" i="29" s="1"/>
  <c r="K14" i="24"/>
  <c r="E20" i="22"/>
  <c r="F20" i="22" s="1"/>
  <c r="M20" i="22"/>
  <c r="N20" i="22" s="1"/>
  <c r="C20" i="24"/>
  <c r="D20" i="24" s="1"/>
  <c r="K32" i="29"/>
  <c r="I32" i="27"/>
  <c r="G14" i="30"/>
  <c r="H14" i="30" s="1"/>
  <c r="M8" i="30"/>
  <c r="N8" i="30" s="1"/>
  <c r="E20" i="29"/>
  <c r="F20" i="29" s="1"/>
  <c r="M26" i="9"/>
  <c r="N26" i="9" s="1"/>
  <c r="G32" i="21"/>
  <c r="H32" i="21" s="1"/>
  <c r="G26" i="27"/>
  <c r="H26" i="27" s="1"/>
  <c r="A14" i="27"/>
  <c r="B14" i="27" s="1"/>
  <c r="C32" i="22"/>
  <c r="D32" i="22" s="1"/>
  <c r="G14" i="27"/>
  <c r="H14" i="27" s="1"/>
  <c r="I14" i="23"/>
  <c r="G26" i="29"/>
  <c r="H26" i="29" s="1"/>
  <c r="M32" i="22"/>
  <c r="N32" i="22" s="1"/>
  <c r="M32" i="9"/>
  <c r="N32" i="9" s="1"/>
  <c r="E8" i="25"/>
  <c r="F8" i="25" s="1"/>
  <c r="I26" i="2"/>
  <c r="C20" i="23"/>
  <c r="D20" i="23" s="1"/>
  <c r="C38" i="22"/>
  <c r="D38" i="22" s="1"/>
  <c r="C32" i="21"/>
  <c r="D32" i="21" s="1"/>
  <c r="I20" i="26"/>
  <c r="C14" i="29"/>
  <c r="D14" i="29" s="1"/>
  <c r="K14" i="25"/>
  <c r="A20" i="28"/>
  <c r="B20" i="28" s="1"/>
  <c r="I26" i="22"/>
  <c r="I32" i="26"/>
  <c r="C20" i="2"/>
  <c r="D20" i="2" s="1"/>
  <c r="M20" i="21"/>
  <c r="N20" i="21" s="1"/>
  <c r="E8" i="24"/>
  <c r="F8" i="24" s="1"/>
  <c r="K26" i="25"/>
  <c r="G8" i="25"/>
  <c r="H8" i="25" s="1"/>
  <c r="G8" i="24"/>
  <c r="H8" i="24" s="1"/>
  <c r="M32" i="28"/>
  <c r="N32" i="28" s="1"/>
  <c r="G8" i="29"/>
  <c r="H8" i="29" s="1"/>
  <c r="K32" i="26"/>
  <c r="C20" i="29"/>
  <c r="D20" i="29" s="1"/>
  <c r="E20" i="25"/>
  <c r="F20" i="25" s="1"/>
  <c r="K20" i="23"/>
  <c r="E32" i="25"/>
  <c r="F32" i="25" s="1"/>
  <c r="K20" i="22"/>
  <c r="C14" i="23"/>
  <c r="D14" i="23" s="1"/>
  <c r="I14" i="30"/>
  <c r="C8" i="27"/>
  <c r="D8" i="27" s="1"/>
  <c r="I8" i="24"/>
  <c r="I20" i="21"/>
  <c r="M26" i="26"/>
  <c r="N26" i="26" s="1"/>
  <c r="M32" i="21"/>
  <c r="N32" i="21" s="1"/>
  <c r="E20" i="23"/>
  <c r="F20" i="23" s="1"/>
  <c r="I32" i="25"/>
  <c r="C38" i="27"/>
  <c r="D38" i="27" s="1"/>
  <c r="C26" i="30"/>
  <c r="D26" i="30" s="1"/>
  <c r="A38" i="26"/>
  <c r="B38" i="26" s="1"/>
  <c r="G26" i="2"/>
  <c r="H26" i="2" s="1"/>
  <c r="K8" i="23"/>
  <c r="G20" i="25"/>
  <c r="H20" i="25" s="1"/>
  <c r="C20" i="9"/>
  <c r="D20" i="9" s="1"/>
  <c r="I32" i="9"/>
  <c r="C20" i="28"/>
  <c r="D20" i="28" s="1"/>
  <c r="K8" i="30"/>
  <c r="A14" i="24"/>
  <c r="B14" i="24" s="1"/>
  <c r="I14" i="2"/>
  <c r="C14" i="28"/>
  <c r="D14" i="28" s="1"/>
  <c r="E14" i="2"/>
  <c r="F14" i="2" s="1"/>
  <c r="K8" i="22"/>
  <c r="C32" i="24"/>
  <c r="D32" i="24" s="1"/>
  <c r="C38" i="21"/>
  <c r="D38" i="21" s="1"/>
  <c r="K14" i="2"/>
  <c r="G14" i="28"/>
  <c r="H14" i="28" s="1"/>
  <c r="A32" i="22"/>
  <c r="B32" i="22" s="1"/>
  <c r="A38" i="30"/>
  <c r="B38" i="30" s="1"/>
  <c r="G20" i="23"/>
  <c r="H20" i="23" s="1"/>
  <c r="A20" i="25"/>
  <c r="B20" i="25" s="1"/>
  <c r="G26" i="23"/>
  <c r="H26" i="23" s="1"/>
  <c r="E8" i="28"/>
  <c r="F8" i="28" s="1"/>
  <c r="K14" i="26"/>
  <c r="A26" i="2"/>
  <c r="B26" i="2" s="1"/>
  <c r="E8" i="30"/>
  <c r="F8" i="30" s="1"/>
  <c r="A38" i="21"/>
  <c r="B38" i="21" s="1"/>
  <c r="C26" i="2"/>
  <c r="D26" i="2" s="1"/>
  <c r="I20" i="27"/>
  <c r="C20" i="26"/>
  <c r="D20" i="26" s="1"/>
  <c r="I8" i="26"/>
  <c r="A26" i="27"/>
  <c r="B26" i="27" s="1"/>
  <c r="A14" i="9"/>
  <c r="B14" i="9" s="1"/>
  <c r="I8" i="30"/>
  <c r="I8" i="28"/>
  <c r="K26" i="22"/>
  <c r="K20" i="25"/>
  <c r="E26" i="29"/>
  <c r="F26" i="29" s="1"/>
  <c r="G8" i="26"/>
  <c r="H8" i="26" s="1"/>
  <c r="M14" i="27"/>
  <c r="N14" i="27" s="1"/>
  <c r="A8" i="29"/>
  <c r="B8" i="29" s="1"/>
  <c r="A38" i="22"/>
  <c r="B38" i="22" s="1"/>
  <c r="K20" i="9"/>
  <c r="I14" i="28"/>
  <c r="K8" i="25"/>
  <c r="K26" i="30"/>
  <c r="A14" i="21"/>
  <c r="B14" i="21" s="1"/>
  <c r="M20" i="29"/>
  <c r="N20" i="29" s="1"/>
  <c r="E20" i="30"/>
  <c r="F20" i="30" s="1"/>
  <c r="E14" i="25"/>
  <c r="F14" i="25" s="1"/>
  <c r="A32" i="24"/>
  <c r="B32" i="24" s="1"/>
  <c r="C14" i="22"/>
  <c r="D14" i="22" s="1"/>
  <c r="I26" i="23"/>
  <c r="G8" i="2"/>
  <c r="H8" i="2" s="1"/>
  <c r="A8" i="30"/>
  <c r="B8" i="30" s="1"/>
  <c r="G8" i="21"/>
  <c r="H8" i="21" s="1"/>
  <c r="G26" i="30"/>
  <c r="H26" i="30" s="1"/>
  <c r="I26" i="29"/>
  <c r="A20" i="30"/>
  <c r="B20" i="30" s="1"/>
  <c r="G20" i="26"/>
  <c r="H20" i="26" s="1"/>
  <c r="M8" i="26"/>
  <c r="N8" i="26" s="1"/>
  <c r="C26" i="22"/>
  <c r="D26" i="22" s="1"/>
  <c r="M32" i="23"/>
  <c r="N32" i="23" s="1"/>
  <c r="M26" i="2"/>
  <c r="N26" i="2" s="1"/>
  <c r="M26" i="27"/>
  <c r="N26" i="27" s="1"/>
  <c r="C32" i="25"/>
  <c r="D32" i="25" s="1"/>
  <c r="C20" i="21"/>
  <c r="D20" i="21" s="1"/>
  <c r="E26" i="22"/>
  <c r="F26" i="22" s="1"/>
  <c r="M8" i="23"/>
  <c r="N8" i="23" s="1"/>
  <c r="C32" i="27"/>
  <c r="D32" i="27" s="1"/>
  <c r="C38" i="28"/>
  <c r="D38" i="28" s="1"/>
  <c r="I14" i="29"/>
  <c r="C8" i="30"/>
  <c r="D8" i="30" s="1"/>
  <c r="G14" i="29"/>
  <c r="H14" i="29" s="1"/>
  <c r="M14" i="22"/>
  <c r="N14" i="22" s="1"/>
  <c r="E26" i="26"/>
  <c r="F26" i="26" s="1"/>
  <c r="K14" i="28"/>
  <c r="M20" i="24"/>
  <c r="N20" i="24" s="1"/>
  <c r="M8" i="24"/>
  <c r="N8" i="24" s="1"/>
  <c r="A14" i="30"/>
  <c r="B14" i="30" s="1"/>
  <c r="A32" i="21"/>
  <c r="B32" i="21" s="1"/>
  <c r="A26" i="9"/>
  <c r="B26" i="9" s="1"/>
  <c r="A26" i="28"/>
  <c r="B26" i="28" s="1"/>
  <c r="E26" i="23"/>
  <c r="F26" i="23" s="1"/>
  <c r="M14" i="23"/>
  <c r="N14" i="23" s="1"/>
  <c r="I8" i="22"/>
  <c r="E20" i="26"/>
  <c r="F20" i="26" s="1"/>
  <c r="K20" i="26"/>
  <c r="C38" i="30"/>
  <c r="D38" i="30" s="1"/>
  <c r="C20" i="22"/>
  <c r="D20" i="22" s="1"/>
  <c r="C38" i="23"/>
  <c r="D38" i="23" s="1"/>
  <c r="C8" i="26"/>
  <c r="D8" i="26" s="1"/>
  <c r="C8" i="9"/>
  <c r="D8" i="9" s="1"/>
  <c r="I8" i="21"/>
  <c r="C26" i="9"/>
  <c r="D26" i="9" s="1"/>
  <c r="C26" i="26"/>
  <c r="D26" i="26" s="1"/>
  <c r="I14" i="26"/>
  <c r="A20" i="21"/>
  <c r="B20" i="21" s="1"/>
  <c r="I8" i="9"/>
  <c r="I26" i="28"/>
  <c r="K8" i="29"/>
  <c r="M8" i="22"/>
  <c r="N8" i="22" s="1"/>
  <c r="I20" i="30"/>
  <c r="E32" i="9"/>
  <c r="F32" i="9" s="1"/>
  <c r="E8" i="27"/>
  <c r="F8" i="27" s="1"/>
  <c r="I20" i="24"/>
  <c r="M20" i="27"/>
  <c r="N20" i="27" s="1"/>
  <c r="C38" i="24"/>
  <c r="D38" i="24" s="1"/>
  <c r="G8" i="28"/>
  <c r="H8" i="28" s="1"/>
  <c r="E32" i="27"/>
  <c r="F32" i="27" s="1"/>
  <c r="M14" i="9"/>
  <c r="N14" i="9" s="1"/>
  <c r="C32" i="28"/>
  <c r="D32" i="28" s="1"/>
  <c r="A20" i="2"/>
  <c r="B20" i="2" s="1"/>
  <c r="A8" i="25"/>
  <c r="B8" i="25" s="1"/>
  <c r="I14" i="9"/>
  <c r="K32" i="24"/>
  <c r="A14" i="22"/>
  <c r="B14" i="22" s="1"/>
  <c r="E14" i="27"/>
  <c r="F14" i="27" s="1"/>
  <c r="A14" i="2"/>
  <c r="B14" i="2" s="1"/>
  <c r="G32" i="27"/>
  <c r="H32" i="27" s="1"/>
  <c r="G20" i="9"/>
  <c r="H20" i="9" s="1"/>
  <c r="K20" i="21"/>
  <c r="I20" i="9"/>
  <c r="I26" i="30"/>
  <c r="C14" i="26"/>
  <c r="D14" i="26" s="1"/>
  <c r="M8" i="9"/>
  <c r="N8" i="9" s="1"/>
  <c r="G32" i="30"/>
  <c r="H32" i="30" s="1"/>
  <c r="K20" i="2"/>
  <c r="C8" i="23"/>
  <c r="D8" i="23" s="1"/>
  <c r="K14" i="27"/>
  <c r="C38" i="29"/>
  <c r="D38" i="29" s="1"/>
  <c r="E20" i="9"/>
  <c r="F20" i="9" s="1"/>
  <c r="K14" i="21"/>
  <c r="K32" i="23"/>
  <c r="E26" i="9"/>
  <c r="F26" i="9" s="1"/>
  <c r="M32" i="26"/>
  <c r="N32" i="26" s="1"/>
  <c r="C32" i="9"/>
  <c r="D32" i="9" s="1"/>
  <c r="I14" i="27"/>
  <c r="A38" i="25"/>
  <c r="B38" i="25" s="1"/>
  <c r="E32" i="22"/>
  <c r="F32" i="22" s="1"/>
  <c r="G20" i="21"/>
  <c r="H20" i="21" s="1"/>
  <c r="M8" i="25"/>
  <c r="N8" i="25" s="1"/>
  <c r="I8" i="25"/>
  <c r="I20" i="2"/>
  <c r="C14" i="2"/>
  <c r="D14" i="2" s="1"/>
  <c r="K8" i="2"/>
  <c r="E32" i="24"/>
  <c r="F32" i="24" s="1"/>
  <c r="K14" i="29"/>
  <c r="M14" i="25"/>
  <c r="N14" i="25" s="1"/>
  <c r="C26" i="27"/>
  <c r="D26" i="27" s="1"/>
  <c r="K32" i="30"/>
  <c r="M32" i="30"/>
  <c r="N32" i="30" s="1"/>
  <c r="E14" i="26"/>
  <c r="F14" i="26" s="1"/>
  <c r="G32" i="26"/>
  <c r="H32" i="26" s="1"/>
  <c r="A26" i="22"/>
  <c r="B26" i="22" s="1"/>
  <c r="E26" i="28"/>
  <c r="F26" i="28" s="1"/>
  <c r="G8" i="22"/>
  <c r="H8" i="22" s="1"/>
  <c r="E14" i="30"/>
  <c r="F14" i="30" s="1"/>
  <c r="E32" i="29"/>
  <c r="F32" i="29" s="1"/>
  <c r="A32" i="9"/>
  <c r="B32" i="9" s="1"/>
  <c r="M8" i="21"/>
  <c r="N8" i="21" s="1"/>
  <c r="A14" i="29"/>
  <c r="B14" i="29" s="1"/>
  <c r="G14" i="25"/>
  <c r="H14" i="25" s="1"/>
  <c r="A8" i="27"/>
  <c r="B8" i="27" s="1"/>
  <c r="C26" i="25"/>
  <c r="D26" i="25" s="1"/>
  <c r="K26" i="21"/>
  <c r="A8" i="28"/>
  <c r="B8" i="28" s="1"/>
  <c r="G14" i="9"/>
  <c r="H14" i="9" s="1"/>
  <c r="C8" i="28"/>
  <c r="D8" i="28" s="1"/>
  <c r="K8" i="21"/>
  <c r="I32" i="30"/>
  <c r="I8" i="29"/>
  <c r="I14" i="24"/>
  <c r="C14" i="21"/>
  <c r="D14" i="21" s="1"/>
  <c r="G32" i="28"/>
  <c r="H32" i="28" s="1"/>
  <c r="K26" i="27"/>
  <c r="I14" i="22"/>
  <c r="C26" i="24"/>
  <c r="D26" i="24" s="1"/>
  <c r="C20" i="25"/>
  <c r="D20" i="25" s="1"/>
  <c r="I32" i="24"/>
  <c r="C14" i="9"/>
  <c r="D14" i="9" s="1"/>
  <c r="I8" i="2"/>
  <c r="A8" i="24"/>
  <c r="B8" i="24" s="1"/>
  <c r="A38" i="27"/>
  <c r="B38" i="27" s="1"/>
  <c r="A32" i="30"/>
  <c r="B32" i="30" s="1"/>
  <c r="E14" i="24"/>
  <c r="F14" i="24" s="1"/>
  <c r="G14" i="22"/>
  <c r="H14" i="22" s="1"/>
  <c r="I26" i="21"/>
  <c r="C38" i="25"/>
  <c r="D38" i="25" s="1"/>
  <c r="E8" i="22"/>
  <c r="F8" i="22" s="1"/>
  <c r="G8" i="30"/>
  <c r="H8" i="30" s="1"/>
  <c r="K8" i="24"/>
  <c r="A26" i="21"/>
  <c r="B26" i="21" s="1"/>
  <c r="M32" i="29"/>
  <c r="N32" i="29" s="1"/>
  <c r="K20" i="27"/>
  <c r="M14" i="30"/>
  <c r="N14" i="30" s="1"/>
  <c r="M32" i="27"/>
  <c r="N32" i="27" s="1"/>
  <c r="A20" i="22"/>
  <c r="B20" i="22" s="1"/>
  <c r="I20" i="25"/>
  <c r="M14" i="26"/>
  <c r="N14" i="26" s="1"/>
  <c r="A38" i="9"/>
  <c r="B38" i="9" s="1"/>
  <c r="E20" i="21"/>
  <c r="F20" i="21" s="1"/>
  <c r="G20" i="28"/>
  <c r="H20" i="28" s="1"/>
  <c r="A8" i="2"/>
  <c r="B8" i="2" s="1"/>
  <c r="A32" i="27"/>
  <c r="B32" i="27" s="1"/>
  <c r="K8" i="26"/>
  <c r="K8" i="9"/>
  <c r="C14" i="27"/>
  <c r="D14" i="27" s="1"/>
  <c r="G20" i="2"/>
  <c r="H20" i="2" s="1"/>
  <c r="I26" i="27"/>
  <c r="C8" i="24"/>
  <c r="D8" i="24" s="1"/>
  <c r="M20" i="2"/>
  <c r="N20" i="2" s="1"/>
  <c r="C8" i="2"/>
  <c r="D8" i="2" s="1"/>
  <c r="M20" i="26"/>
  <c r="N20" i="26" s="1"/>
  <c r="M20" i="28"/>
  <c r="N20" i="28" s="1"/>
  <c r="C38" i="9"/>
  <c r="D38" i="9" s="1"/>
  <c r="C8" i="21"/>
  <c r="D8" i="21" s="1"/>
  <c r="G20" i="24"/>
  <c r="H20" i="24" s="1"/>
  <c r="K20" i="30"/>
  <c r="A8" i="9"/>
  <c r="B8" i="9" s="1"/>
  <c r="M26" i="29"/>
  <c r="N26" i="29" s="1"/>
  <c r="C20" i="27"/>
  <c r="D20" i="27" s="1"/>
  <c r="I26" i="25"/>
  <c r="A38" i="29"/>
  <c r="B38" i="29" s="1"/>
  <c r="A32" i="23"/>
  <c r="B32" i="23" s="1"/>
  <c r="C14" i="24"/>
  <c r="D14" i="24" s="1"/>
  <c r="G20" i="27"/>
  <c r="H20" i="27" s="1"/>
  <c r="G26" i="9"/>
  <c r="H26" i="9" s="1"/>
  <c r="M32" i="24"/>
  <c r="N32" i="24" s="1"/>
  <c r="E26" i="27"/>
  <c r="F26" i="27" s="1"/>
  <c r="M14" i="24"/>
  <c r="N14" i="24" s="1"/>
  <c r="E20" i="28"/>
  <c r="F20" i="28" s="1"/>
  <c r="K8" i="27"/>
  <c r="A32" i="28"/>
  <c r="B32" i="28" s="1"/>
  <c r="M20" i="25"/>
  <c r="N20" i="25" s="1"/>
  <c r="M8" i="27"/>
  <c r="N8" i="27" s="1"/>
  <c r="E20" i="27"/>
  <c r="F20" i="27" s="1"/>
  <c r="A20" i="26"/>
  <c r="B20" i="26" s="1"/>
  <c r="G14" i="24"/>
  <c r="H14" i="24" s="1"/>
  <c r="K26" i="9"/>
  <c r="E14" i="23"/>
  <c r="F14" i="23" s="1"/>
  <c r="G26" i="26"/>
  <c r="H26" i="26" s="1"/>
  <c r="G20" i="29"/>
  <c r="H20" i="29" s="1"/>
  <c r="G32" i="23"/>
  <c r="H32" i="23" s="1"/>
  <c r="C8" i="22"/>
  <c r="D8" i="22" s="1"/>
  <c r="G14" i="26"/>
  <c r="H14" i="26" s="1"/>
  <c r="K32" i="21"/>
  <c r="I26" i="9"/>
  <c r="E32" i="26"/>
  <c r="F32" i="26" s="1"/>
  <c r="E8" i="21"/>
  <c r="F8" i="21" s="1"/>
  <c r="E26" i="25"/>
  <c r="F26" i="25" s="1"/>
  <c r="I8" i="23"/>
  <c r="M8" i="28"/>
  <c r="N8" i="28" s="1"/>
  <c r="E32" i="28"/>
  <c r="F32" i="28" s="1"/>
  <c r="C26" i="23"/>
  <c r="D26" i="23" s="1"/>
  <c r="A32" i="29"/>
  <c r="B32" i="29" s="1"/>
  <c r="G20" i="22"/>
  <c r="H20" i="22" s="1"/>
  <c r="M14" i="2"/>
  <c r="N14" i="2" s="1"/>
  <c r="E14" i="22"/>
  <c r="F14" i="22" s="1"/>
  <c r="G32" i="29"/>
  <c r="H32" i="29" s="1"/>
  <c r="A38" i="24"/>
  <c r="B38" i="24" s="1"/>
  <c r="K14" i="23"/>
  <c r="E8" i="26"/>
  <c r="F8" i="26" s="1"/>
  <c r="A32" i="25"/>
  <c r="B32" i="25" s="1"/>
  <c r="K32" i="25"/>
  <c r="C8" i="25"/>
  <c r="D8" i="25" s="1"/>
  <c r="A26" i="23"/>
  <c r="B26" i="23" s="1"/>
  <c r="A38" i="28"/>
  <c r="B38" i="28" s="1"/>
  <c r="E14" i="29"/>
  <c r="F14" i="29" s="1"/>
  <c r="C38" i="26"/>
  <c r="D38" i="26" s="1"/>
  <c r="A8" i="26"/>
  <c r="B8" i="26" s="1"/>
  <c r="E26" i="30"/>
  <c r="F26" i="30" s="1"/>
  <c r="M8" i="2"/>
  <c r="N8" i="2" s="1"/>
  <c r="A14" i="25"/>
  <c r="B14" i="25" s="1"/>
  <c r="I20" i="29"/>
  <c r="G14" i="23"/>
  <c r="H14" i="23" s="1"/>
  <c r="A14" i="23"/>
  <c r="B14" i="23" s="1"/>
  <c r="C32" i="23"/>
  <c r="D32" i="23" s="1"/>
  <c r="A14" i="28"/>
  <c r="B14" i="28" s="1"/>
  <c r="M26" i="25"/>
  <c r="N26" i="25" s="1"/>
  <c r="A8" i="21"/>
  <c r="B8" i="21" s="1"/>
  <c r="E8" i="9"/>
  <c r="F8" i="9" s="1"/>
  <c r="M32" i="25"/>
  <c r="N32" i="25" s="1"/>
  <c r="M26" i="28"/>
  <c r="N26" i="28" s="1"/>
  <c r="K26" i="28"/>
  <c r="G14" i="2"/>
  <c r="H14" i="2" s="1"/>
  <c r="K14" i="9"/>
  <c r="K32" i="9"/>
  <c r="A26" i="25"/>
  <c r="B26" i="25" s="1"/>
  <c r="I32" i="29"/>
  <c r="M14" i="29"/>
  <c r="N14" i="29" s="1"/>
  <c r="K32" i="28"/>
  <c r="C14" i="25"/>
  <c r="D14" i="25" s="1"/>
  <c r="C20" i="30"/>
  <c r="D20" i="30" s="1"/>
  <c r="C26" i="21"/>
  <c r="D26" i="21" s="1"/>
  <c r="A20" i="29"/>
  <c r="B20" i="29" s="1"/>
  <c r="A38" i="23"/>
  <c r="B38" i="23" s="1"/>
  <c r="G8" i="23"/>
  <c r="H8" i="23" s="1"/>
  <c r="I8" i="27"/>
  <c r="G32" i="22"/>
  <c r="H32" i="22" s="1"/>
  <c r="G26" i="25"/>
  <c r="H26" i="25" s="1"/>
  <c r="M14" i="28"/>
  <c r="N14" i="28" s="1"/>
  <c r="G14" i="21"/>
  <c r="H14" i="21" s="1"/>
  <c r="M20" i="23"/>
  <c r="N20" i="23" s="1"/>
  <c r="I32" i="21"/>
  <c r="E8" i="2"/>
  <c r="F8" i="2" s="1"/>
  <c r="K26" i="2"/>
  <c r="C14" i="30"/>
  <c r="D14" i="30" s="1"/>
  <c r="I20" i="23"/>
  <c r="E20" i="24"/>
  <c r="F20" i="24" s="1"/>
  <c r="K26" i="23"/>
  <c r="G20" i="30"/>
  <c r="H20" i="30" s="1"/>
  <c r="K20" i="28"/>
  <c r="A20" i="9"/>
  <c r="B20" i="9" s="1"/>
  <c r="K32" i="27"/>
  <c r="A8" i="22"/>
  <c r="B8" i="22" s="1"/>
  <c r="I32" i="23"/>
  <c r="E14" i="21"/>
  <c r="F14" i="21" s="1"/>
  <c r="E20" i="2"/>
  <c r="F20" i="2" s="1"/>
  <c r="M26" i="22"/>
  <c r="N26" i="22" s="1"/>
  <c r="K14" i="22"/>
  <c r="G8" i="9"/>
  <c r="H8" i="9" s="1"/>
  <c r="G32" i="25"/>
  <c r="H32" i="25" s="1"/>
  <c r="M8" i="29"/>
  <c r="N8" i="29" s="1"/>
  <c r="E32" i="21"/>
  <c r="F32" i="21" s="1"/>
  <c r="A26" i="30"/>
  <c r="B26" i="30" s="1"/>
  <c r="I14" i="25"/>
  <c r="I26" i="24"/>
  <c r="K14" i="30"/>
  <c r="K26" i="24"/>
  <c r="E14" i="28"/>
  <c r="F14" i="28" s="1"/>
  <c r="A14" i="26"/>
  <c r="B14" i="26" s="1"/>
  <c r="G26" i="28"/>
  <c r="H26" i="28" s="1"/>
  <c r="E8" i="23"/>
  <c r="F8" i="23" s="1"/>
  <c r="G32" i="24"/>
  <c r="H32" i="24" s="1"/>
  <c r="A26" i="24"/>
  <c r="B26" i="24" s="1"/>
  <c r="A20" i="23"/>
  <c r="B20" i="23" s="1"/>
  <c r="M14" i="21"/>
  <c r="N14" i="21" s="1"/>
  <c r="M20" i="30"/>
  <c r="N20" i="30" s="1"/>
  <c r="C26" i="29"/>
  <c r="D26" i="29" s="1"/>
  <c r="C32" i="29"/>
  <c r="D32" i="29" s="1"/>
  <c r="I26" i="26"/>
  <c r="K32" i="22"/>
  <c r="G26" i="22"/>
  <c r="H26" i="22" s="1"/>
  <c r="K26" i="29"/>
  <c r="C26" i="28"/>
  <c r="D26" i="28" s="1"/>
  <c r="M20" i="9"/>
  <c r="N20" i="9" s="1"/>
  <c r="M26" i="23"/>
  <c r="N26" i="23" s="1"/>
  <c r="E32" i="30"/>
  <c r="F32" i="30" s="1"/>
  <c r="A26" i="29"/>
  <c r="B26" i="29" s="1"/>
  <c r="E32" i="23"/>
  <c r="F32" i="23" s="1"/>
  <c r="K20" i="29"/>
  <c r="G26" i="24"/>
  <c r="H26" i="24" s="1"/>
  <c r="E26" i="21"/>
  <c r="F26" i="21" s="1"/>
  <c r="M26" i="24"/>
  <c r="N26" i="24" s="1"/>
  <c r="C32" i="26"/>
  <c r="D32" i="26" s="1"/>
  <c r="I32" i="28"/>
  <c r="A32" i="26"/>
  <c r="B32" i="26" s="1"/>
  <c r="I20" i="28"/>
  <c r="A26" i="26"/>
  <c r="B26" i="26" s="1"/>
  <c r="G26" i="21"/>
  <c r="H26" i="21" s="1"/>
  <c r="K26" i="26"/>
  <c r="E26" i="24"/>
  <c r="F26" i="24" s="1"/>
  <c r="K20" i="24"/>
  <c r="M26" i="21"/>
  <c r="N26" i="21" s="1"/>
  <c r="C32" i="2"/>
  <c r="D32" i="2" s="1"/>
  <c r="A32" i="2"/>
  <c r="B32" i="2" s="1"/>
  <c r="G32" i="2"/>
  <c r="H32" i="2" s="1"/>
  <c r="E32" i="2"/>
  <c r="F32" i="2" s="1"/>
  <c r="M32" i="2"/>
  <c r="N32" i="2" s="1"/>
  <c r="I32" i="2"/>
  <c r="K32" i="2"/>
  <c r="A38" i="2"/>
  <c r="B38" i="2" s="1"/>
  <c r="C38" i="2"/>
  <c r="D38" i="2" s="1"/>
  <c r="A12" i="2" l="1"/>
  <c r="M18" i="9"/>
  <c r="C18" i="28"/>
  <c r="I24" i="2"/>
  <c r="I24" i="25"/>
  <c r="E18" i="22"/>
  <c r="G30" i="22"/>
  <c r="C24" i="26"/>
  <c r="C12" i="28"/>
  <c r="M12" i="27"/>
  <c r="I36" i="25"/>
  <c r="I18" i="24"/>
  <c r="A18" i="29"/>
  <c r="C30" i="22"/>
  <c r="M24" i="30"/>
  <c r="K12" i="2"/>
  <c r="E30" i="24"/>
  <c r="M18" i="21"/>
  <c r="A36" i="21"/>
  <c r="G30" i="29"/>
  <c r="I12" i="26"/>
  <c r="G36" i="22"/>
  <c r="C18" i="21"/>
  <c r="E30" i="28"/>
  <c r="K24" i="29"/>
  <c r="M18" i="2"/>
  <c r="G30" i="27"/>
  <c r="E24" i="26"/>
  <c r="G36" i="26"/>
  <c r="E12" i="9"/>
  <c r="M36" i="27"/>
  <c r="M18" i="30"/>
  <c r="G12" i="9"/>
  <c r="I24" i="23"/>
  <c r="E18" i="25"/>
  <c r="A18" i="2"/>
  <c r="C42" i="27"/>
  <c r="M30" i="30"/>
  <c r="K12" i="27"/>
  <c r="E12" i="23"/>
  <c r="E24" i="21"/>
  <c r="A24" i="22"/>
  <c r="K24" i="2"/>
  <c r="G24" i="29"/>
  <c r="C18" i="24"/>
  <c r="E30" i="26"/>
  <c r="I24" i="21"/>
  <c r="G12" i="2"/>
  <c r="I30" i="23"/>
  <c r="G12" i="30"/>
  <c r="G24" i="9"/>
  <c r="M18" i="28"/>
  <c r="M12" i="2"/>
  <c r="I24" i="28"/>
  <c r="G18" i="27"/>
  <c r="I30" i="27"/>
  <c r="K24" i="26"/>
  <c r="M24" i="2"/>
  <c r="E36" i="28"/>
  <c r="M24" i="25"/>
  <c r="A42" i="25"/>
  <c r="M30" i="27"/>
  <c r="M12" i="26"/>
  <c r="I24" i="22"/>
  <c r="A12" i="26"/>
  <c r="E30" i="22"/>
  <c r="K24" i="25"/>
  <c r="M36" i="23"/>
  <c r="G36" i="9"/>
  <c r="G18" i="29"/>
  <c r="A42" i="22"/>
  <c r="I30" i="28"/>
  <c r="I12" i="22"/>
  <c r="C42" i="22"/>
  <c r="C24" i="21"/>
  <c r="M12" i="9"/>
  <c r="M24" i="26"/>
  <c r="A42" i="26"/>
  <c r="E36" i="21"/>
  <c r="G18" i="30"/>
  <c r="A42" i="21"/>
  <c r="M30" i="29"/>
  <c r="M12" i="22"/>
  <c r="C12" i="21"/>
  <c r="E24" i="22"/>
  <c r="K18" i="28"/>
  <c r="C12" i="23"/>
  <c r="G24" i="30"/>
  <c r="C18" i="27"/>
  <c r="E30" i="25"/>
  <c r="A42" i="9"/>
  <c r="A24" i="9"/>
  <c r="I12" i="9"/>
  <c r="C42" i="23"/>
  <c r="C24" i="30"/>
  <c r="M18" i="22"/>
  <c r="A36" i="22"/>
  <c r="E24" i="29"/>
  <c r="G24" i="2"/>
  <c r="A30" i="29"/>
  <c r="G24" i="21"/>
  <c r="I36" i="21"/>
  <c r="G30" i="23"/>
  <c r="A24" i="2"/>
  <c r="E24" i="27"/>
  <c r="K18" i="21"/>
  <c r="M30" i="28"/>
  <c r="G24" i="28"/>
  <c r="C18" i="2"/>
  <c r="E30" i="21"/>
  <c r="E36" i="26"/>
  <c r="C42" i="21"/>
  <c r="C42" i="28"/>
  <c r="M24" i="9"/>
  <c r="E24" i="25"/>
  <c r="G36" i="25"/>
  <c r="A30" i="25"/>
  <c r="A12" i="30"/>
  <c r="A36" i="27"/>
  <c r="C12" i="29"/>
  <c r="K24" i="9"/>
  <c r="E18" i="24"/>
  <c r="G30" i="24"/>
  <c r="M24" i="23"/>
  <c r="I18" i="2"/>
  <c r="I36" i="9"/>
  <c r="A30" i="24"/>
  <c r="C42" i="29"/>
  <c r="K30" i="30"/>
  <c r="K12" i="22"/>
  <c r="C12" i="22"/>
  <c r="C36" i="9"/>
  <c r="A18" i="21"/>
  <c r="A30" i="26"/>
  <c r="A12" i="29"/>
  <c r="G36" i="21"/>
  <c r="C30" i="29"/>
  <c r="C12" i="24"/>
  <c r="A36" i="29"/>
  <c r="A18" i="25"/>
  <c r="A24" i="29"/>
  <c r="I18" i="30"/>
  <c r="K30" i="28"/>
  <c r="E24" i="30"/>
  <c r="C12" i="25"/>
  <c r="C30" i="21"/>
  <c r="M36" i="9"/>
  <c r="M18" i="23"/>
  <c r="I12" i="30"/>
  <c r="I24" i="29"/>
  <c r="A24" i="28"/>
  <c r="I12" i="2"/>
  <c r="K30" i="27"/>
  <c r="C24" i="22"/>
  <c r="E36" i="29"/>
  <c r="M24" i="29"/>
  <c r="A12" i="24"/>
  <c r="G36" i="24"/>
  <c r="E30" i="23"/>
  <c r="E12" i="24"/>
  <c r="C24" i="29"/>
  <c r="A12" i="25"/>
  <c r="K30" i="24"/>
  <c r="E24" i="28"/>
  <c r="G36" i="28"/>
  <c r="C30" i="23"/>
  <c r="E12" i="28"/>
  <c r="I36" i="27"/>
  <c r="A36" i="28"/>
  <c r="A18" i="27"/>
  <c r="K36" i="21"/>
  <c r="K18" i="30"/>
  <c r="I30" i="2"/>
  <c r="C24" i="24"/>
  <c r="E36" i="25"/>
  <c r="A30" i="22"/>
  <c r="C42" i="26"/>
  <c r="I36" i="30"/>
  <c r="I18" i="26"/>
  <c r="C18" i="25"/>
  <c r="K36" i="9"/>
  <c r="I18" i="9"/>
  <c r="E30" i="2"/>
  <c r="G24" i="27"/>
  <c r="M18" i="26"/>
  <c r="A30" i="2"/>
  <c r="K24" i="30"/>
  <c r="I36" i="29"/>
  <c r="I18" i="21"/>
  <c r="A18" i="9"/>
  <c r="K36" i="23"/>
  <c r="K18" i="26"/>
  <c r="I12" i="24"/>
  <c r="K24" i="21"/>
  <c r="M18" i="25"/>
  <c r="K18" i="2"/>
  <c r="G30" i="9"/>
  <c r="C24" i="28"/>
  <c r="E36" i="30"/>
  <c r="A30" i="28"/>
  <c r="A12" i="28"/>
  <c r="K18" i="25"/>
  <c r="E12" i="27"/>
  <c r="G24" i="23"/>
  <c r="M18" i="24"/>
  <c r="A36" i="24"/>
  <c r="I30" i="25"/>
  <c r="K12" i="24"/>
  <c r="C36" i="25"/>
  <c r="K24" i="22"/>
  <c r="M36" i="29"/>
  <c r="E36" i="24"/>
  <c r="E18" i="9"/>
  <c r="C12" i="9"/>
  <c r="A24" i="27"/>
  <c r="C36" i="29"/>
  <c r="I30" i="26"/>
  <c r="I12" i="23"/>
  <c r="A30" i="21"/>
  <c r="I24" i="9"/>
  <c r="K36" i="26"/>
  <c r="C36" i="21"/>
  <c r="C18" i="30"/>
  <c r="M36" i="28"/>
  <c r="K30" i="29"/>
  <c r="K12" i="9"/>
  <c r="G24" i="22"/>
  <c r="I36" i="22"/>
  <c r="C30" i="9"/>
  <c r="C30" i="2"/>
  <c r="K36" i="28"/>
  <c r="E36" i="9"/>
  <c r="E18" i="23"/>
  <c r="M36" i="22"/>
  <c r="M18" i="27"/>
  <c r="G12" i="24"/>
  <c r="A42" i="23"/>
  <c r="A24" i="26"/>
  <c r="M12" i="29"/>
  <c r="M24" i="21"/>
  <c r="K36" i="22"/>
  <c r="C36" i="23"/>
  <c r="C18" i="26"/>
  <c r="M36" i="21"/>
  <c r="A24" i="30"/>
  <c r="K12" i="30"/>
  <c r="K18" i="27"/>
  <c r="M30" i="25"/>
  <c r="E30" i="9"/>
  <c r="G12" i="26"/>
  <c r="A36" i="9"/>
  <c r="M24" i="28"/>
  <c r="A42" i="28"/>
  <c r="I18" i="22"/>
  <c r="K30" i="25"/>
  <c r="E24" i="23"/>
  <c r="G18" i="2"/>
  <c r="M30" i="22"/>
  <c r="G30" i="25"/>
  <c r="G12" i="25"/>
  <c r="A36" i="23"/>
  <c r="A18" i="28"/>
  <c r="K36" i="25"/>
  <c r="C36" i="30"/>
  <c r="C18" i="29"/>
  <c r="C42" i="30"/>
  <c r="E18" i="27"/>
  <c r="M30" i="21"/>
  <c r="G30" i="26"/>
  <c r="G12" i="22"/>
  <c r="C36" i="24"/>
  <c r="C18" i="9"/>
  <c r="A42" i="24"/>
  <c r="E36" i="27"/>
  <c r="E18" i="30"/>
  <c r="K12" i="29"/>
  <c r="M24" i="22"/>
  <c r="G18" i="22"/>
  <c r="A12" i="21"/>
  <c r="E24" i="9"/>
  <c r="A36" i="25"/>
  <c r="A18" i="24"/>
  <c r="K36" i="27"/>
  <c r="K18" i="23"/>
  <c r="C18" i="22"/>
  <c r="E18" i="2"/>
  <c r="A30" i="30"/>
  <c r="E18" i="21"/>
  <c r="G30" i="21"/>
  <c r="A24" i="25"/>
  <c r="A12" i="23"/>
  <c r="I30" i="29"/>
  <c r="G24" i="24"/>
  <c r="I36" i="24"/>
  <c r="E18" i="28"/>
  <c r="C12" i="2"/>
  <c r="M24" i="27"/>
  <c r="G18" i="9"/>
  <c r="I30" i="24"/>
  <c r="G24" i="26"/>
  <c r="E12" i="2"/>
  <c r="K30" i="21"/>
  <c r="C30" i="26"/>
  <c r="C12" i="26"/>
  <c r="M30" i="9"/>
  <c r="M12" i="28"/>
  <c r="M36" i="26"/>
  <c r="A12" i="9"/>
  <c r="I30" i="30"/>
  <c r="C24" i="25"/>
  <c r="E36" i="23"/>
  <c r="K30" i="9"/>
  <c r="K12" i="25"/>
  <c r="E12" i="21"/>
  <c r="M30" i="23"/>
  <c r="M12" i="21"/>
  <c r="I36" i="23"/>
  <c r="I18" i="28"/>
  <c r="A18" i="23"/>
  <c r="A42" i="30"/>
  <c r="M18" i="29"/>
  <c r="K30" i="23"/>
  <c r="M12" i="25"/>
  <c r="E12" i="22"/>
  <c r="A36" i="26"/>
  <c r="M12" i="24"/>
  <c r="M36" i="24"/>
  <c r="G36" i="27"/>
  <c r="G18" i="23"/>
  <c r="M30" i="2"/>
  <c r="I36" i="28"/>
  <c r="I18" i="27"/>
  <c r="G12" i="23"/>
  <c r="I24" i="30"/>
  <c r="C36" i="27"/>
  <c r="C18" i="23"/>
  <c r="M36" i="25"/>
  <c r="G36" i="30"/>
  <c r="E18" i="29"/>
  <c r="A18" i="22"/>
  <c r="C30" i="25"/>
  <c r="G18" i="21"/>
  <c r="A12" i="22"/>
  <c r="C24" i="23"/>
  <c r="K18" i="24"/>
  <c r="M30" i="26"/>
  <c r="I24" i="24"/>
  <c r="G36" i="29"/>
  <c r="G18" i="28"/>
  <c r="M12" i="23"/>
  <c r="A30" i="9"/>
  <c r="I18" i="29"/>
  <c r="C12" i="30"/>
  <c r="I24" i="26"/>
  <c r="I30" i="9"/>
  <c r="I12" i="29"/>
  <c r="C42" i="24"/>
  <c r="K30" i="26"/>
  <c r="K12" i="21"/>
  <c r="K36" i="24"/>
  <c r="K18" i="9"/>
  <c r="G30" i="30"/>
  <c r="G30" i="2"/>
  <c r="C36" i="28"/>
  <c r="I30" i="22"/>
  <c r="I12" i="25"/>
  <c r="C12" i="27"/>
  <c r="E24" i="24"/>
  <c r="K30" i="2"/>
  <c r="G36" i="23"/>
  <c r="G18" i="26"/>
  <c r="M12" i="30"/>
  <c r="A30" i="27"/>
  <c r="K18" i="22"/>
  <c r="I30" i="21"/>
  <c r="I12" i="21"/>
  <c r="C42" i="25"/>
  <c r="C24" i="27"/>
  <c r="K12" i="23"/>
  <c r="K36" i="30"/>
  <c r="K18" i="29"/>
  <c r="A18" i="30"/>
  <c r="C30" i="28"/>
  <c r="G24" i="25"/>
  <c r="C24" i="2"/>
  <c r="C30" i="27"/>
  <c r="A24" i="24"/>
  <c r="C36" i="26"/>
  <c r="K12" i="26"/>
  <c r="M24" i="24"/>
  <c r="G18" i="24"/>
  <c r="A12" i="27"/>
  <c r="A30" i="23"/>
  <c r="K24" i="28"/>
  <c r="M36" i="30"/>
  <c r="C30" i="30"/>
  <c r="E12" i="30"/>
  <c r="M30" i="24"/>
  <c r="E30" i="29"/>
  <c r="E12" i="25"/>
  <c r="E36" i="22"/>
  <c r="G12" i="29"/>
  <c r="C30" i="24"/>
  <c r="I24" i="27"/>
  <c r="K36" i="29"/>
  <c r="E30" i="27"/>
  <c r="E12" i="29"/>
  <c r="C36" i="22"/>
  <c r="G30" i="28"/>
  <c r="G12" i="28"/>
  <c r="A42" i="27"/>
  <c r="A24" i="23"/>
  <c r="I12" i="28"/>
  <c r="I36" i="26"/>
  <c r="G18" i="25"/>
  <c r="E30" i="30"/>
  <c r="E12" i="26"/>
  <c r="A36" i="30"/>
  <c r="A18" i="26"/>
  <c r="G12" i="27"/>
  <c r="C42" i="9"/>
  <c r="C24" i="9"/>
  <c r="I12" i="27"/>
  <c r="K24" i="24"/>
  <c r="E18" i="26"/>
  <c r="E24" i="2"/>
  <c r="K24" i="23"/>
  <c r="I18" i="25"/>
  <c r="K30" i="22"/>
  <c r="G12" i="21"/>
  <c r="A42" i="29"/>
  <c r="A24" i="21"/>
  <c r="K12" i="28"/>
  <c r="K24" i="27"/>
  <c r="I18" i="23"/>
  <c r="A36" i="2"/>
  <c r="C36" i="2"/>
  <c r="E36" i="2"/>
  <c r="G36" i="2"/>
  <c r="I36" i="2"/>
  <c r="K36" i="2"/>
  <c r="M36" i="2"/>
  <c r="A42" i="2"/>
  <c r="C42" i="2"/>
  <c r="J32" i="28"/>
  <c r="L26" i="29"/>
  <c r="L14" i="30"/>
  <c r="L14" i="22"/>
  <c r="J32" i="23"/>
  <c r="L20" i="28"/>
  <c r="J20" i="23"/>
  <c r="J32" i="21"/>
  <c r="L26" i="28"/>
  <c r="L32" i="25"/>
  <c r="L8" i="27"/>
  <c r="J14" i="22"/>
  <c r="J14" i="24"/>
  <c r="L14" i="21"/>
  <c r="L8" i="29"/>
  <c r="J14" i="26"/>
  <c r="L14" i="28"/>
  <c r="J26" i="23"/>
  <c r="L8" i="25"/>
  <c r="L20" i="25"/>
  <c r="J20" i="27"/>
  <c r="L8" i="22"/>
  <c r="J8" i="24"/>
  <c r="L20" i="22"/>
  <c r="J14" i="23"/>
  <c r="J32" i="22"/>
  <c r="L8" i="28"/>
  <c r="I9" i="28"/>
  <c r="M21" i="26"/>
  <c r="M9" i="29"/>
  <c r="E15" i="29"/>
  <c r="I27" i="26"/>
  <c r="M27" i="24"/>
  <c r="A33" i="9"/>
  <c r="C27" i="21"/>
  <c r="C15" i="29"/>
  <c r="I27" i="24"/>
  <c r="K15" i="9"/>
  <c r="C21" i="28"/>
  <c r="A33" i="24"/>
  <c r="M27" i="9"/>
  <c r="I15" i="30"/>
  <c r="M27" i="26"/>
  <c r="M15" i="21"/>
  <c r="C9" i="27"/>
  <c r="M33" i="26"/>
  <c r="E27" i="21"/>
  <c r="A21" i="2"/>
  <c r="C9" i="29"/>
  <c r="E21" i="21"/>
  <c r="E9" i="22"/>
  <c r="K21" i="24"/>
  <c r="M33" i="21"/>
  <c r="I33" i="26"/>
  <c r="G21" i="26"/>
  <c r="G27" i="2"/>
  <c r="K9" i="22"/>
  <c r="M21" i="9"/>
  <c r="C15" i="28"/>
  <c r="K21" i="22"/>
  <c r="I33" i="27"/>
  <c r="K9" i="9"/>
  <c r="A27" i="27"/>
  <c r="A15" i="26"/>
  <c r="G15" i="28"/>
  <c r="I15" i="2"/>
  <c r="C33" i="24"/>
  <c r="C33" i="21"/>
  <c r="G27" i="26"/>
  <c r="E15" i="9"/>
  <c r="K27" i="25"/>
  <c r="M15" i="24"/>
  <c r="E21" i="23"/>
  <c r="C33" i="25"/>
  <c r="C33" i="29"/>
  <c r="K15" i="22"/>
  <c r="M9" i="2"/>
  <c r="A21" i="26"/>
  <c r="E9" i="26"/>
  <c r="A39" i="24"/>
  <c r="G27" i="9"/>
  <c r="A9" i="25"/>
  <c r="E9" i="24"/>
  <c r="G21" i="9"/>
  <c r="G9" i="29"/>
  <c r="M21" i="24"/>
  <c r="A39" i="23"/>
  <c r="M33" i="25"/>
  <c r="I21" i="26"/>
  <c r="I9" i="26"/>
  <c r="A15" i="9"/>
  <c r="C27" i="9"/>
  <c r="E15" i="23"/>
  <c r="A27" i="25"/>
  <c r="M33" i="30"/>
  <c r="M9" i="22"/>
  <c r="E27" i="30"/>
  <c r="E15" i="25"/>
  <c r="I15" i="9"/>
  <c r="C15" i="2"/>
  <c r="E33" i="24"/>
  <c r="G33" i="26"/>
  <c r="I27" i="30"/>
  <c r="I15" i="21"/>
  <c r="A33" i="28"/>
  <c r="C21" i="24"/>
  <c r="I21" i="24"/>
  <c r="G33" i="30"/>
  <c r="E33" i="9"/>
  <c r="A21" i="25"/>
  <c r="A9" i="24"/>
  <c r="E21" i="25"/>
  <c r="G9" i="9"/>
  <c r="M27" i="21"/>
  <c r="K27" i="23"/>
  <c r="C9" i="25"/>
  <c r="I9" i="29"/>
  <c r="K21" i="23"/>
  <c r="K9" i="23"/>
  <c r="C27" i="24"/>
  <c r="M27" i="27"/>
  <c r="A39" i="27"/>
  <c r="M21" i="29"/>
  <c r="K27" i="2"/>
  <c r="C15" i="21"/>
  <c r="E27" i="24"/>
  <c r="I15" i="24"/>
  <c r="C27" i="26"/>
  <c r="A39" i="28"/>
  <c r="C15" i="23"/>
  <c r="G27" i="29"/>
  <c r="G15" i="24"/>
  <c r="A15" i="2"/>
  <c r="C9" i="28"/>
  <c r="I33" i="29"/>
  <c r="I33" i="30"/>
  <c r="M27" i="29"/>
  <c r="K15" i="26"/>
  <c r="E15" i="2"/>
  <c r="E21" i="28"/>
  <c r="K21" i="25"/>
  <c r="I33" i="21"/>
  <c r="I33" i="25"/>
  <c r="C21" i="26"/>
  <c r="E9" i="25"/>
  <c r="G21" i="24"/>
  <c r="K9" i="27"/>
  <c r="C33" i="27"/>
  <c r="M27" i="28"/>
  <c r="E9" i="9"/>
  <c r="K9" i="25"/>
  <c r="M21" i="27"/>
  <c r="M9" i="21"/>
  <c r="E27" i="28"/>
  <c r="C33" i="9"/>
  <c r="M27" i="22"/>
  <c r="A27" i="21"/>
  <c r="A15" i="29"/>
  <c r="G15" i="26"/>
  <c r="I27" i="29"/>
  <c r="K15" i="25"/>
  <c r="G27" i="27"/>
  <c r="A21" i="27"/>
  <c r="E15" i="27"/>
  <c r="K27" i="9"/>
  <c r="K15" i="27"/>
  <c r="K9" i="2"/>
  <c r="E9" i="27"/>
  <c r="K33" i="30"/>
  <c r="M33" i="29"/>
  <c r="G9" i="2"/>
  <c r="A21" i="29"/>
  <c r="A9" i="26"/>
  <c r="I21" i="29"/>
  <c r="A27" i="28"/>
  <c r="K33" i="22"/>
  <c r="K33" i="26"/>
  <c r="G21" i="27"/>
  <c r="G9" i="23"/>
  <c r="K21" i="27"/>
  <c r="M9" i="25"/>
  <c r="E33" i="22"/>
  <c r="C33" i="28"/>
  <c r="I9" i="25"/>
  <c r="M9" i="27"/>
  <c r="C27" i="27"/>
  <c r="A15" i="27"/>
  <c r="I27" i="9"/>
  <c r="E33" i="23"/>
  <c r="C33" i="23"/>
  <c r="C27" i="22"/>
  <c r="C15" i="30"/>
  <c r="I15" i="26"/>
  <c r="K27" i="30"/>
  <c r="A21" i="28"/>
  <c r="I27" i="22"/>
  <c r="E21" i="30"/>
  <c r="I15" i="28"/>
  <c r="M27" i="23"/>
  <c r="M15" i="22"/>
  <c r="C9" i="24"/>
  <c r="G9" i="25"/>
  <c r="A39" i="21"/>
  <c r="A39" i="22"/>
  <c r="A9" i="9"/>
  <c r="C21" i="30"/>
  <c r="E9" i="29"/>
  <c r="K21" i="21"/>
  <c r="C27" i="29"/>
  <c r="A39" i="26"/>
  <c r="A39" i="30"/>
  <c r="I21" i="27"/>
  <c r="I9" i="27"/>
  <c r="M21" i="22"/>
  <c r="A15" i="22"/>
  <c r="G33" i="21"/>
  <c r="E33" i="28"/>
  <c r="K9" i="21"/>
  <c r="C15" i="24"/>
  <c r="E27" i="22"/>
  <c r="E15" i="30"/>
  <c r="K27" i="21"/>
  <c r="I33" i="24"/>
  <c r="E33" i="27"/>
  <c r="G27" i="23"/>
  <c r="G15" i="22"/>
  <c r="M15" i="29"/>
  <c r="E9" i="2"/>
  <c r="C21" i="29"/>
  <c r="M27" i="25"/>
  <c r="G21" i="29"/>
  <c r="K15" i="29"/>
  <c r="G15" i="2"/>
  <c r="A21" i="23"/>
  <c r="E9" i="23"/>
  <c r="K9" i="28"/>
  <c r="C39" i="27"/>
  <c r="C39" i="21"/>
  <c r="C9" i="30"/>
  <c r="G21" i="22"/>
  <c r="G9" i="27"/>
  <c r="A27" i="24"/>
  <c r="E27" i="9"/>
  <c r="C39" i="23"/>
  <c r="C39" i="25"/>
  <c r="M21" i="21"/>
  <c r="M9" i="24"/>
  <c r="A27" i="23"/>
  <c r="E15" i="21"/>
  <c r="K33" i="9"/>
  <c r="I33" i="9"/>
  <c r="M9" i="23"/>
  <c r="E15" i="28"/>
  <c r="G27" i="21"/>
  <c r="G15" i="29"/>
  <c r="A9" i="2"/>
  <c r="K33" i="25"/>
  <c r="I33" i="28"/>
  <c r="I27" i="27"/>
  <c r="I15" i="22"/>
  <c r="A27" i="2"/>
  <c r="A9" i="22"/>
  <c r="E21" i="9"/>
  <c r="A33" i="21"/>
  <c r="K21" i="9"/>
  <c r="M15" i="9"/>
  <c r="A9" i="23"/>
  <c r="E21" i="26"/>
  <c r="G9" i="21"/>
  <c r="M9" i="30"/>
  <c r="A33" i="27"/>
  <c r="A33" i="22"/>
  <c r="G9" i="26"/>
  <c r="I21" i="22"/>
  <c r="I9" i="22"/>
  <c r="C27" i="25"/>
  <c r="I27" i="25"/>
  <c r="A21" i="21"/>
  <c r="A33" i="23"/>
  <c r="A27" i="26"/>
  <c r="A15" i="21"/>
  <c r="E27" i="26"/>
  <c r="G15" i="9"/>
  <c r="M33" i="28"/>
  <c r="K33" i="21"/>
  <c r="C15" i="9"/>
  <c r="I15" i="29"/>
  <c r="K27" i="24"/>
  <c r="K15" i="28"/>
  <c r="A9" i="29"/>
  <c r="A39" i="29"/>
  <c r="K33" i="29"/>
  <c r="M27" i="30"/>
  <c r="M15" i="25"/>
  <c r="M21" i="2"/>
  <c r="E9" i="21"/>
  <c r="I21" i="21"/>
  <c r="E33" i="26"/>
  <c r="M21" i="23"/>
  <c r="C21" i="9"/>
  <c r="C9" i="21"/>
  <c r="G21" i="25"/>
  <c r="K9" i="24"/>
  <c r="A15" i="23"/>
  <c r="E33" i="21"/>
  <c r="E33" i="25"/>
  <c r="I27" i="2"/>
  <c r="M21" i="25"/>
  <c r="M9" i="28"/>
  <c r="G27" i="30"/>
  <c r="K27" i="26"/>
  <c r="C21" i="22"/>
  <c r="E33" i="30"/>
  <c r="E27" i="25"/>
  <c r="C15" i="22"/>
  <c r="G27" i="25"/>
  <c r="K15" i="23"/>
  <c r="C39" i="26"/>
  <c r="A39" i="25"/>
  <c r="E15" i="24"/>
  <c r="K15" i="21"/>
  <c r="G21" i="2"/>
  <c r="M15" i="23"/>
  <c r="C27" i="2"/>
  <c r="C39" i="22"/>
  <c r="M33" i="24"/>
  <c r="I9" i="2"/>
  <c r="A21" i="30"/>
  <c r="A9" i="21"/>
  <c r="G9" i="28"/>
  <c r="K21" i="26"/>
  <c r="G33" i="25"/>
  <c r="C27" i="23"/>
  <c r="E21" i="24"/>
  <c r="G9" i="30"/>
  <c r="K21" i="28"/>
  <c r="M9" i="26"/>
  <c r="E15" i="26"/>
  <c r="G33" i="9"/>
  <c r="G33" i="24"/>
  <c r="K9" i="26"/>
  <c r="A27" i="30"/>
  <c r="A15" i="25"/>
  <c r="I27" i="21"/>
  <c r="A33" i="26"/>
  <c r="G21" i="23"/>
  <c r="G33" i="29"/>
  <c r="G27" i="24"/>
  <c r="G15" i="23"/>
  <c r="K27" i="28"/>
  <c r="M15" i="27"/>
  <c r="A33" i="25"/>
  <c r="C39" i="29"/>
  <c r="I15" i="25"/>
  <c r="A21" i="24"/>
  <c r="A9" i="30"/>
  <c r="C21" i="23"/>
  <c r="E9" i="28"/>
  <c r="M15" i="28"/>
  <c r="C39" i="24"/>
  <c r="C9" i="2"/>
  <c r="E21" i="29"/>
  <c r="E9" i="30"/>
  <c r="I9" i="23"/>
  <c r="A27" i="29"/>
  <c r="K33" i="24"/>
  <c r="E27" i="27"/>
  <c r="I21" i="25"/>
  <c r="I9" i="21"/>
  <c r="M21" i="28"/>
  <c r="C15" i="27"/>
  <c r="G15" i="25"/>
  <c r="K33" i="23"/>
  <c r="K33" i="27"/>
  <c r="A15" i="24"/>
  <c r="E27" i="29"/>
  <c r="C15" i="26"/>
  <c r="K27" i="22"/>
  <c r="E33" i="29"/>
  <c r="I21" i="23"/>
  <c r="K33" i="28"/>
  <c r="K27" i="27"/>
  <c r="I15" i="23"/>
  <c r="C21" i="2"/>
  <c r="C21" i="27"/>
  <c r="C33" i="26"/>
  <c r="A33" i="29"/>
  <c r="K15" i="30"/>
  <c r="M15" i="2"/>
  <c r="C9" i="26"/>
  <c r="E21" i="27"/>
  <c r="I9" i="24"/>
  <c r="C21" i="25"/>
  <c r="A33" i="30"/>
  <c r="C9" i="9"/>
  <c r="G21" i="28"/>
  <c r="G9" i="24"/>
  <c r="M9" i="9"/>
  <c r="C27" i="30"/>
  <c r="M33" i="9"/>
  <c r="I27" i="28"/>
  <c r="K21" i="30"/>
  <c r="K9" i="30"/>
  <c r="C27" i="28"/>
  <c r="E15" i="22"/>
  <c r="K15" i="24"/>
  <c r="M33" i="27"/>
  <c r="M33" i="22"/>
  <c r="C15" i="25"/>
  <c r="G27" i="28"/>
  <c r="G15" i="27"/>
  <c r="K21" i="2"/>
  <c r="G33" i="28"/>
  <c r="M21" i="30"/>
  <c r="M33" i="23"/>
  <c r="I21" i="2"/>
  <c r="M15" i="30"/>
  <c r="K15" i="2"/>
  <c r="E21" i="22"/>
  <c r="G33" i="27"/>
  <c r="C33" i="30"/>
  <c r="A21" i="9"/>
  <c r="A9" i="28"/>
  <c r="G9" i="22"/>
  <c r="I21" i="28"/>
  <c r="K9" i="29"/>
  <c r="G21" i="30"/>
  <c r="C33" i="22"/>
  <c r="E27" i="2"/>
  <c r="I21" i="9"/>
  <c r="I9" i="9"/>
  <c r="A15" i="30"/>
  <c r="G27" i="22"/>
  <c r="C39" i="28"/>
  <c r="K27" i="29"/>
  <c r="A27" i="9"/>
  <c r="A15" i="28"/>
  <c r="E27" i="23"/>
  <c r="G15" i="21"/>
  <c r="M15" i="26"/>
  <c r="C39" i="9"/>
  <c r="A39" i="9"/>
  <c r="G15" i="30"/>
  <c r="I27" i="23"/>
  <c r="I15" i="27"/>
  <c r="E21" i="2"/>
  <c r="I33" i="23"/>
  <c r="A27" i="22"/>
  <c r="C39" i="30"/>
  <c r="A9" i="27"/>
  <c r="A21" i="22"/>
  <c r="C9" i="23"/>
  <c r="G21" i="21"/>
  <c r="I33" i="22"/>
  <c r="G33" i="22"/>
  <c r="C21" i="21"/>
  <c r="C9" i="22"/>
  <c r="I9" i="30"/>
  <c r="K21" i="29"/>
  <c r="M27" i="2"/>
  <c r="I21" i="30"/>
  <c r="G33" i="23"/>
  <c r="A33" i="2"/>
  <c r="C33" i="2"/>
  <c r="E33" i="2"/>
  <c r="I33" i="2"/>
  <c r="G33" i="2"/>
  <c r="K33" i="2"/>
  <c r="A39" i="2"/>
  <c r="M33" i="2"/>
  <c r="C39" i="2"/>
  <c r="L32" i="2"/>
  <c r="L20" i="24"/>
  <c r="L20" i="29"/>
  <c r="J26" i="24"/>
  <c r="L32" i="28"/>
  <c r="L32" i="9"/>
  <c r="J8" i="23"/>
  <c r="J26" i="9"/>
  <c r="L26" i="9"/>
  <c r="L8" i="24"/>
  <c r="J26" i="21"/>
  <c r="J32" i="24"/>
  <c r="L26" i="27"/>
  <c r="J8" i="29"/>
  <c r="L14" i="29"/>
  <c r="J20" i="2"/>
  <c r="L20" i="2"/>
  <c r="J26" i="30"/>
  <c r="L32" i="24"/>
  <c r="J26" i="28"/>
  <c r="L20" i="26"/>
  <c r="J14" i="29"/>
  <c r="J14" i="28"/>
  <c r="L26" i="22"/>
  <c r="L14" i="26"/>
  <c r="L14" i="2"/>
  <c r="L8" i="30"/>
  <c r="L32" i="26"/>
  <c r="L14" i="25"/>
  <c r="J20" i="22"/>
  <c r="K35" i="26"/>
  <c r="A17" i="29"/>
  <c r="G29" i="26"/>
  <c r="G35" i="30"/>
  <c r="M11" i="21"/>
  <c r="C35" i="25"/>
  <c r="K17" i="21"/>
  <c r="E23" i="2"/>
  <c r="C17" i="2"/>
  <c r="G11" i="21"/>
  <c r="G29" i="24"/>
  <c r="E17" i="25"/>
  <c r="I11" i="9"/>
  <c r="A41" i="26"/>
  <c r="M23" i="2"/>
  <c r="A29" i="25"/>
  <c r="I11" i="22"/>
  <c r="C23" i="2"/>
  <c r="C35" i="30"/>
  <c r="I23" i="9"/>
  <c r="C11" i="2"/>
  <c r="A29" i="26"/>
  <c r="M11" i="29"/>
  <c r="E11" i="9"/>
  <c r="I35" i="21"/>
  <c r="A29" i="27"/>
  <c r="G17" i="25"/>
  <c r="C41" i="28"/>
  <c r="C29" i="9"/>
  <c r="I29" i="25"/>
  <c r="G23" i="23"/>
  <c r="G23" i="2"/>
  <c r="C29" i="28"/>
  <c r="G23" i="30"/>
  <c r="C17" i="9"/>
  <c r="K17" i="26"/>
  <c r="M35" i="22"/>
  <c r="K23" i="25"/>
  <c r="C23" i="26"/>
  <c r="M11" i="23"/>
  <c r="C17" i="23"/>
  <c r="A35" i="23"/>
  <c r="M17" i="22"/>
  <c r="E17" i="28"/>
  <c r="A11" i="23"/>
  <c r="I29" i="27"/>
  <c r="E17" i="9"/>
  <c r="G35" i="26"/>
  <c r="E23" i="23"/>
  <c r="K17" i="22"/>
  <c r="G11" i="29"/>
  <c r="A23" i="9"/>
  <c r="E23" i="28"/>
  <c r="A11" i="30"/>
  <c r="C35" i="28"/>
  <c r="M35" i="23"/>
  <c r="A23" i="23"/>
  <c r="E11" i="25"/>
  <c r="G29" i="25"/>
  <c r="E17" i="26"/>
  <c r="K11" i="26"/>
  <c r="C23" i="9"/>
  <c r="A41" i="21"/>
  <c r="A29" i="29"/>
  <c r="E23" i="29"/>
  <c r="A17" i="21"/>
  <c r="E17" i="30"/>
  <c r="I35" i="28"/>
  <c r="C23" i="25"/>
  <c r="C11" i="23"/>
  <c r="C11" i="24"/>
  <c r="E35" i="26"/>
  <c r="K17" i="29"/>
  <c r="K35" i="30"/>
  <c r="I23" i="25"/>
  <c r="M17" i="25"/>
  <c r="I11" i="27"/>
  <c r="E17" i="23"/>
  <c r="M29" i="22"/>
  <c r="I17" i="26"/>
  <c r="C35" i="22"/>
  <c r="G11" i="27"/>
  <c r="M23" i="21"/>
  <c r="A41" i="9"/>
  <c r="I23" i="28"/>
  <c r="I11" i="25"/>
  <c r="A23" i="2"/>
  <c r="E17" i="27"/>
  <c r="E35" i="24"/>
  <c r="C23" i="22"/>
  <c r="G17" i="29"/>
  <c r="C11" i="25"/>
  <c r="I11" i="29"/>
  <c r="K29" i="21"/>
  <c r="G17" i="27"/>
  <c r="I11" i="23"/>
  <c r="M35" i="27"/>
  <c r="G29" i="30"/>
  <c r="M11" i="22"/>
  <c r="M29" i="9"/>
  <c r="K17" i="27"/>
  <c r="A17" i="27"/>
  <c r="K23" i="2"/>
  <c r="C23" i="29"/>
  <c r="K35" i="24"/>
  <c r="I11" i="30"/>
  <c r="I35" i="29"/>
  <c r="A41" i="30"/>
  <c r="E35" i="25"/>
  <c r="I17" i="29"/>
  <c r="K23" i="27"/>
  <c r="C29" i="21"/>
  <c r="M11" i="25"/>
  <c r="A35" i="30"/>
  <c r="E29" i="26"/>
  <c r="A23" i="22"/>
  <c r="G23" i="22"/>
  <c r="C11" i="28"/>
  <c r="I29" i="23"/>
  <c r="M23" i="23"/>
  <c r="I17" i="24"/>
  <c r="A23" i="21"/>
  <c r="M35" i="21"/>
  <c r="K23" i="24"/>
  <c r="A23" i="24"/>
  <c r="K11" i="25"/>
  <c r="G35" i="24"/>
  <c r="C23" i="30"/>
  <c r="K17" i="2"/>
  <c r="C29" i="29"/>
  <c r="I23" i="29"/>
  <c r="C17" i="21"/>
  <c r="E17" i="24"/>
  <c r="G29" i="2"/>
  <c r="K35" i="25"/>
  <c r="I23" i="30"/>
  <c r="E29" i="22"/>
  <c r="M29" i="26"/>
  <c r="C17" i="25"/>
  <c r="G35" i="27"/>
  <c r="A23" i="25"/>
  <c r="G17" i="2"/>
  <c r="M35" i="28"/>
  <c r="G29" i="22"/>
  <c r="A35" i="26"/>
  <c r="I17" i="22"/>
  <c r="K11" i="21"/>
  <c r="C41" i="24"/>
  <c r="E11" i="29"/>
  <c r="C29" i="27"/>
  <c r="K11" i="28"/>
  <c r="E35" i="28"/>
  <c r="I29" i="30"/>
  <c r="E23" i="9"/>
  <c r="E11" i="26"/>
  <c r="I29" i="22"/>
  <c r="C17" i="24"/>
  <c r="G11" i="24"/>
  <c r="K35" i="23"/>
  <c r="I17" i="23"/>
  <c r="I17" i="2"/>
  <c r="K11" i="9"/>
  <c r="E29" i="21"/>
  <c r="M17" i="9"/>
  <c r="M23" i="24"/>
  <c r="M35" i="30"/>
  <c r="I23" i="21"/>
  <c r="C11" i="29"/>
  <c r="A41" i="22"/>
  <c r="K29" i="26"/>
  <c r="C35" i="24"/>
  <c r="K17" i="9"/>
  <c r="K11" i="2"/>
  <c r="I35" i="27"/>
  <c r="E29" i="30"/>
  <c r="I29" i="24"/>
  <c r="E17" i="21"/>
  <c r="G35" i="9"/>
  <c r="K29" i="28"/>
  <c r="G23" i="9"/>
  <c r="A17" i="30"/>
  <c r="K29" i="9"/>
  <c r="E17" i="22"/>
  <c r="M35" i="25"/>
  <c r="C35" i="9"/>
  <c r="M23" i="30"/>
  <c r="K35" i="22"/>
  <c r="M35" i="26"/>
  <c r="K23" i="30"/>
  <c r="I29" i="9"/>
  <c r="A35" i="28"/>
  <c r="K17" i="23"/>
  <c r="M35" i="24"/>
  <c r="C35" i="23"/>
  <c r="M23" i="29"/>
  <c r="E29" i="27"/>
  <c r="M11" i="26"/>
  <c r="G35" i="29"/>
  <c r="K29" i="29"/>
  <c r="G23" i="21"/>
  <c r="M23" i="28"/>
  <c r="E11" i="23"/>
  <c r="I29" i="26"/>
  <c r="M23" i="26"/>
  <c r="I17" i="27"/>
  <c r="A11" i="2"/>
  <c r="M23" i="27"/>
  <c r="I11" i="21"/>
  <c r="A35" i="27"/>
  <c r="E29" i="23"/>
  <c r="A23" i="28"/>
  <c r="E11" i="30"/>
  <c r="A35" i="22"/>
  <c r="A35" i="29"/>
  <c r="K11" i="27"/>
  <c r="G23" i="26"/>
  <c r="M23" i="25"/>
  <c r="G11" i="9"/>
  <c r="C41" i="23"/>
  <c r="K23" i="21"/>
  <c r="K11" i="22"/>
  <c r="A11" i="26"/>
  <c r="E35" i="27"/>
  <c r="M35" i="9"/>
  <c r="G23" i="24"/>
  <c r="E11" i="22"/>
  <c r="E17" i="2"/>
  <c r="C17" i="29"/>
  <c r="A35" i="25"/>
  <c r="I17" i="21"/>
  <c r="A41" i="25"/>
  <c r="G35" i="23"/>
  <c r="C29" i="30"/>
  <c r="C17" i="26"/>
  <c r="G35" i="28"/>
  <c r="A23" i="26"/>
  <c r="A11" i="21"/>
  <c r="A11" i="29"/>
  <c r="A41" i="29"/>
  <c r="I35" i="26"/>
  <c r="A11" i="27"/>
  <c r="G23" i="25"/>
  <c r="K29" i="22"/>
  <c r="A17" i="26"/>
  <c r="A23" i="30"/>
  <c r="I35" i="25"/>
  <c r="A17" i="28"/>
  <c r="E35" i="21"/>
  <c r="C23" i="28"/>
  <c r="G17" i="30"/>
  <c r="E11" i="24"/>
  <c r="I29" i="2"/>
  <c r="K29" i="25"/>
  <c r="C29" i="26"/>
  <c r="M17" i="28"/>
  <c r="C23" i="23"/>
  <c r="I23" i="2"/>
  <c r="A29" i="23"/>
  <c r="M11" i="30"/>
  <c r="E11" i="21"/>
  <c r="C41" i="22"/>
  <c r="I23" i="27"/>
  <c r="A11" i="24"/>
  <c r="E29" i="9"/>
  <c r="K23" i="22"/>
  <c r="G17" i="23"/>
  <c r="I11" i="26"/>
  <c r="A29" i="9"/>
  <c r="A35" i="24"/>
  <c r="I23" i="23"/>
  <c r="C41" i="9"/>
  <c r="A17" i="23"/>
  <c r="I17" i="30"/>
  <c r="G35" i="25"/>
  <c r="E23" i="26"/>
  <c r="I17" i="9"/>
  <c r="G11" i="28"/>
  <c r="M11" i="24"/>
  <c r="A35" i="9"/>
  <c r="A23" i="29"/>
  <c r="E17" i="29"/>
  <c r="A11" i="28"/>
  <c r="C29" i="2"/>
  <c r="C29" i="25"/>
  <c r="A17" i="9"/>
  <c r="G11" i="25"/>
  <c r="K35" i="9"/>
  <c r="K23" i="29"/>
  <c r="G11" i="30"/>
  <c r="K29" i="30"/>
  <c r="I17" i="25"/>
  <c r="M11" i="9"/>
  <c r="K17" i="28"/>
  <c r="M23" i="22"/>
  <c r="E23" i="27"/>
  <c r="C29" i="22"/>
  <c r="M29" i="29"/>
  <c r="M17" i="21"/>
  <c r="K29" i="2"/>
  <c r="I29" i="28"/>
  <c r="G17" i="26"/>
  <c r="M29" i="2"/>
  <c r="C41" i="29"/>
  <c r="C11" i="30"/>
  <c r="E29" i="24"/>
  <c r="C17" i="22"/>
  <c r="G11" i="26"/>
  <c r="A23" i="27"/>
  <c r="K35" i="21"/>
  <c r="G23" i="27"/>
  <c r="E29" i="2"/>
  <c r="C41" i="21"/>
  <c r="M29" i="27"/>
  <c r="M17" i="23"/>
  <c r="M17" i="2"/>
  <c r="M23" i="9"/>
  <c r="K11" i="23"/>
  <c r="C11" i="26"/>
  <c r="G29" i="23"/>
  <c r="K29" i="24"/>
  <c r="I17" i="28"/>
  <c r="G23" i="29"/>
  <c r="E11" i="28"/>
  <c r="C17" i="28"/>
  <c r="K29" i="27"/>
  <c r="M17" i="30"/>
  <c r="C41" i="26"/>
  <c r="A29" i="30"/>
  <c r="E23" i="30"/>
  <c r="A17" i="22"/>
  <c r="G17" i="22"/>
  <c r="I35" i="23"/>
  <c r="M29" i="23"/>
  <c r="I23" i="24"/>
  <c r="A29" i="21"/>
  <c r="K11" i="30"/>
  <c r="M29" i="21"/>
  <c r="K17" i="24"/>
  <c r="A17" i="24"/>
  <c r="A17" i="2"/>
  <c r="G29" i="9"/>
  <c r="C17" i="30"/>
  <c r="C35" i="29"/>
  <c r="I29" i="29"/>
  <c r="C23" i="21"/>
  <c r="I11" i="2"/>
  <c r="E23" i="24"/>
  <c r="E29" i="28"/>
  <c r="K17" i="25"/>
  <c r="E35" i="22"/>
  <c r="M11" i="2"/>
  <c r="C11" i="27"/>
  <c r="G29" i="27"/>
  <c r="A17" i="25"/>
  <c r="C11" i="21"/>
  <c r="G35" i="22"/>
  <c r="A41" i="23"/>
  <c r="I23" i="22"/>
  <c r="G11" i="22"/>
  <c r="G11" i="2"/>
  <c r="C35" i="27"/>
  <c r="G35" i="21"/>
  <c r="C23" i="27"/>
  <c r="A29" i="2"/>
  <c r="I35" i="30"/>
  <c r="E29" i="29"/>
  <c r="M17" i="24"/>
  <c r="I35" i="22"/>
  <c r="C23" i="24"/>
  <c r="C11" i="22"/>
  <c r="A41" i="28"/>
  <c r="K29" i="23"/>
  <c r="M29" i="25"/>
  <c r="E11" i="2"/>
  <c r="E23" i="25"/>
  <c r="M11" i="28"/>
  <c r="M35" i="29"/>
  <c r="E35" i="9"/>
  <c r="I29" i="21"/>
  <c r="C17" i="27"/>
  <c r="I35" i="9"/>
  <c r="A35" i="21"/>
  <c r="K23" i="26"/>
  <c r="C29" i="24"/>
  <c r="K11" i="29"/>
  <c r="A11" i="9"/>
  <c r="E35" i="30"/>
  <c r="I35" i="24"/>
  <c r="E23" i="21"/>
  <c r="A11" i="22"/>
  <c r="G29" i="28"/>
  <c r="K23" i="28"/>
  <c r="G17" i="9"/>
  <c r="C41" i="30"/>
  <c r="K23" i="9"/>
  <c r="G11" i="23"/>
  <c r="C41" i="27"/>
  <c r="M29" i="30"/>
  <c r="A29" i="24"/>
  <c r="I11" i="28"/>
  <c r="E29" i="25"/>
  <c r="M11" i="27"/>
  <c r="G17" i="28"/>
  <c r="C41" i="25"/>
  <c r="K23" i="23"/>
  <c r="E11" i="27"/>
  <c r="M29" i="24"/>
  <c r="C29" i="23"/>
  <c r="M17" i="29"/>
  <c r="E23" i="22"/>
  <c r="A11" i="25"/>
  <c r="K35" i="29"/>
  <c r="G29" i="21"/>
  <c r="M29" i="28"/>
  <c r="G17" i="21"/>
  <c r="K35" i="27"/>
  <c r="I23" i="26"/>
  <c r="M17" i="26"/>
  <c r="I11" i="24"/>
  <c r="E35" i="29"/>
  <c r="M17" i="27"/>
  <c r="A41" i="24"/>
  <c r="E35" i="23"/>
  <c r="A29" i="28"/>
  <c r="C35" i="26"/>
  <c r="G17" i="24"/>
  <c r="G23" i="28"/>
  <c r="C11" i="9"/>
  <c r="K17" i="30"/>
  <c r="K35" i="28"/>
  <c r="K11" i="24"/>
  <c r="A41" i="27"/>
  <c r="C35" i="21"/>
  <c r="G29" i="29"/>
  <c r="A29" i="22"/>
  <c r="A35" i="2"/>
  <c r="C35" i="2"/>
  <c r="G35" i="2"/>
  <c r="E35" i="2"/>
  <c r="K35" i="2"/>
  <c r="I35" i="2"/>
  <c r="M35" i="2"/>
  <c r="A41" i="2"/>
  <c r="C41" i="2"/>
  <c r="J20" i="28"/>
  <c r="L32" i="22"/>
  <c r="J14" i="25"/>
  <c r="L32" i="27"/>
  <c r="L26" i="23"/>
  <c r="L26" i="2"/>
  <c r="J8" i="27"/>
  <c r="L14" i="9"/>
  <c r="J20" i="29"/>
  <c r="L32" i="21"/>
  <c r="J26" i="25"/>
  <c r="L20" i="30"/>
  <c r="L8" i="9"/>
  <c r="J20" i="25"/>
  <c r="L20" i="27"/>
  <c r="J32" i="30"/>
  <c r="L32" i="30"/>
  <c r="J8" i="25"/>
  <c r="J20" i="9"/>
  <c r="J14" i="9"/>
  <c r="J20" i="30"/>
  <c r="J8" i="9"/>
  <c r="L20" i="9"/>
  <c r="J8" i="28"/>
  <c r="J8" i="26"/>
  <c r="L8" i="23"/>
  <c r="J14" i="30"/>
  <c r="L20" i="23"/>
  <c r="L26" i="25"/>
  <c r="J32" i="26"/>
  <c r="J32" i="27"/>
  <c r="A10" i="26"/>
  <c r="K16" i="2"/>
  <c r="A10" i="29"/>
  <c r="A10" i="24"/>
  <c r="A10" i="22"/>
  <c r="A10" i="30"/>
  <c r="A10" i="9"/>
  <c r="A10" i="25"/>
  <c r="C40" i="26"/>
  <c r="A10" i="21"/>
  <c r="A10" i="27"/>
  <c r="A10" i="23"/>
  <c r="A10" i="28"/>
  <c r="A40" i="26"/>
  <c r="A22" i="2"/>
  <c r="I16" i="2"/>
  <c r="G34" i="23"/>
  <c r="E28" i="26"/>
  <c r="M28" i="29"/>
  <c r="K16" i="22"/>
  <c r="M34" i="27"/>
  <c r="E22" i="25"/>
  <c r="E34" i="21"/>
  <c r="K34" i="21"/>
  <c r="A40" i="23"/>
  <c r="A40" i="27"/>
  <c r="I10" i="2"/>
  <c r="E34" i="24"/>
  <c r="E22" i="26"/>
  <c r="G34" i="9"/>
  <c r="I16" i="27"/>
  <c r="M28" i="22"/>
  <c r="G34" i="24"/>
  <c r="A22" i="30"/>
  <c r="A40" i="24"/>
  <c r="I22" i="29"/>
  <c r="G10" i="22"/>
  <c r="A40" i="28"/>
  <c r="K10" i="30"/>
  <c r="M28" i="2"/>
  <c r="M10" i="9"/>
  <c r="G28" i="26"/>
  <c r="C16" i="26"/>
  <c r="K34" i="24"/>
  <c r="G22" i="28"/>
  <c r="A40" i="21"/>
  <c r="G16" i="25"/>
  <c r="M28" i="23"/>
  <c r="C22" i="25"/>
  <c r="C10" i="26"/>
  <c r="C28" i="27"/>
  <c r="K28" i="2"/>
  <c r="K22" i="27"/>
  <c r="C28" i="9"/>
  <c r="G28" i="28"/>
  <c r="C10" i="22"/>
  <c r="I22" i="25"/>
  <c r="A22" i="29"/>
  <c r="E34" i="25"/>
  <c r="K16" i="9"/>
  <c r="C34" i="22"/>
  <c r="I10" i="30"/>
  <c r="G28" i="23"/>
  <c r="G10" i="21"/>
  <c r="C10" i="24"/>
  <c r="E10" i="22"/>
  <c r="E22" i="30"/>
  <c r="A40" i="30"/>
  <c r="C10" i="2"/>
  <c r="C40" i="27"/>
  <c r="I22" i="28"/>
  <c r="A40" i="29"/>
  <c r="E16" i="24"/>
  <c r="A34" i="25"/>
  <c r="I34" i="27"/>
  <c r="A22" i="26"/>
  <c r="E34" i="9"/>
  <c r="K10" i="23"/>
  <c r="G28" i="21"/>
  <c r="M28" i="25"/>
  <c r="E16" i="23"/>
  <c r="G16" i="23"/>
  <c r="A16" i="29"/>
  <c r="I10" i="21"/>
  <c r="C40" i="29"/>
  <c r="A22" i="25"/>
  <c r="I22" i="24"/>
  <c r="M16" i="28"/>
  <c r="M28" i="30"/>
  <c r="A16" i="30"/>
  <c r="K34" i="23"/>
  <c r="C22" i="22"/>
  <c r="E28" i="23"/>
  <c r="E10" i="2"/>
  <c r="G22" i="9"/>
  <c r="C34" i="30"/>
  <c r="G16" i="27"/>
  <c r="K16" i="29"/>
  <c r="E16" i="22"/>
  <c r="M10" i="27"/>
  <c r="A28" i="24"/>
  <c r="E10" i="9"/>
  <c r="M28" i="26"/>
  <c r="I16" i="22"/>
  <c r="C34" i="23"/>
  <c r="E22" i="22"/>
  <c r="K22" i="2"/>
  <c r="I28" i="9"/>
  <c r="C16" i="24"/>
  <c r="E34" i="23"/>
  <c r="M22" i="23"/>
  <c r="C10" i="23"/>
  <c r="K28" i="27"/>
  <c r="E16" i="29"/>
  <c r="M28" i="21"/>
  <c r="G22" i="26"/>
  <c r="A40" i="25"/>
  <c r="K16" i="26"/>
  <c r="M22" i="27"/>
  <c r="M16" i="30"/>
  <c r="C16" i="9"/>
  <c r="C22" i="28"/>
  <c r="I28" i="2"/>
  <c r="K28" i="30"/>
  <c r="G16" i="22"/>
  <c r="I34" i="24"/>
  <c r="A16" i="9"/>
  <c r="G16" i="26"/>
  <c r="A22" i="24"/>
  <c r="K16" i="27"/>
  <c r="E34" i="28"/>
  <c r="C34" i="24"/>
  <c r="G34" i="29"/>
  <c r="A16" i="21"/>
  <c r="K28" i="26"/>
  <c r="G22" i="29"/>
  <c r="A16" i="25"/>
  <c r="C34" i="9"/>
  <c r="K16" i="24"/>
  <c r="M34" i="9"/>
  <c r="G34" i="22"/>
  <c r="K16" i="28"/>
  <c r="A28" i="28"/>
  <c r="A28" i="23"/>
  <c r="G10" i="2"/>
  <c r="C10" i="25"/>
  <c r="G28" i="22"/>
  <c r="G16" i="29"/>
  <c r="K16" i="23"/>
  <c r="I16" i="21"/>
  <c r="K34" i="9"/>
  <c r="I10" i="26"/>
  <c r="G34" i="21"/>
  <c r="A22" i="23"/>
  <c r="M16" i="2"/>
  <c r="M22" i="9"/>
  <c r="C34" i="21"/>
  <c r="G22" i="2"/>
  <c r="C22" i="24"/>
  <c r="K34" i="29"/>
  <c r="I16" i="25"/>
  <c r="C22" i="21"/>
  <c r="C16" i="2"/>
  <c r="A40" i="9"/>
  <c r="C40" i="30"/>
  <c r="M28" i="27"/>
  <c r="E10" i="21"/>
  <c r="K28" i="28"/>
  <c r="C16" i="27"/>
  <c r="G28" i="27"/>
  <c r="A10" i="2"/>
  <c r="I22" i="9"/>
  <c r="A28" i="29"/>
  <c r="G10" i="27"/>
  <c r="G28" i="2"/>
  <c r="E10" i="27"/>
  <c r="I34" i="25"/>
  <c r="K22" i="26"/>
  <c r="E16" i="2"/>
  <c r="I22" i="2"/>
  <c r="E22" i="2"/>
  <c r="A34" i="28"/>
  <c r="K28" i="23"/>
  <c r="M16" i="23"/>
  <c r="I34" i="9"/>
  <c r="I34" i="29"/>
  <c r="G34" i="28"/>
  <c r="A34" i="30"/>
  <c r="M16" i="24"/>
  <c r="K10" i="2"/>
  <c r="K22" i="21"/>
  <c r="C40" i="9"/>
  <c r="I16" i="30"/>
  <c r="E34" i="27"/>
  <c r="E28" i="2"/>
  <c r="M10" i="21"/>
  <c r="E34" i="22"/>
  <c r="A28" i="22"/>
  <c r="E34" i="29"/>
  <c r="C22" i="9"/>
  <c r="M34" i="23"/>
  <c r="M34" i="28"/>
  <c r="I34" i="28"/>
  <c r="C34" i="28"/>
  <c r="A16" i="2"/>
  <c r="I22" i="21"/>
  <c r="I10" i="9"/>
  <c r="I10" i="24"/>
  <c r="M10" i="30"/>
  <c r="A34" i="21"/>
  <c r="K22" i="28"/>
  <c r="E10" i="29"/>
  <c r="G28" i="9"/>
  <c r="A16" i="26"/>
  <c r="C40" i="25"/>
  <c r="G22" i="21"/>
  <c r="G10" i="29"/>
  <c r="E10" i="25"/>
  <c r="I10" i="25"/>
  <c r="K22" i="29"/>
  <c r="A34" i="29"/>
  <c r="A34" i="9"/>
  <c r="C16" i="30"/>
  <c r="G16" i="2"/>
  <c r="C40" i="21"/>
  <c r="K22" i="25"/>
  <c r="G10" i="24"/>
  <c r="G28" i="30"/>
  <c r="E16" i="27"/>
  <c r="I22" i="27"/>
  <c r="M28" i="24"/>
  <c r="M28" i="28"/>
  <c r="K10" i="21"/>
  <c r="A16" i="22"/>
  <c r="G10" i="30"/>
  <c r="M10" i="23"/>
  <c r="C16" i="29"/>
  <c r="C10" i="27"/>
  <c r="G10" i="9"/>
  <c r="I34" i="21"/>
  <c r="A28" i="9"/>
  <c r="M10" i="24"/>
  <c r="A34" i="22"/>
  <c r="I16" i="26"/>
  <c r="C16" i="28"/>
  <c r="C34" i="26"/>
  <c r="A22" i="9"/>
  <c r="C22" i="2"/>
  <c r="E22" i="27"/>
  <c r="M10" i="22"/>
  <c r="E28" i="29"/>
  <c r="I28" i="28"/>
  <c r="I28" i="23"/>
  <c r="G10" i="23"/>
  <c r="M34" i="30"/>
  <c r="I28" i="27"/>
  <c r="C16" i="22"/>
  <c r="E34" i="30"/>
  <c r="K16" i="21"/>
  <c r="I28" i="21"/>
  <c r="M10" i="28"/>
  <c r="I34" i="26"/>
  <c r="G16" i="9"/>
  <c r="G16" i="21"/>
  <c r="A28" i="2"/>
  <c r="A28" i="30"/>
  <c r="A28" i="26"/>
  <c r="K22" i="23"/>
  <c r="E22" i="23"/>
  <c r="I16" i="24"/>
  <c r="I16" i="9"/>
  <c r="G34" i="30"/>
  <c r="G34" i="26"/>
  <c r="C28" i="24"/>
  <c r="I34" i="22"/>
  <c r="K10" i="24"/>
  <c r="K28" i="25"/>
  <c r="K28" i="21"/>
  <c r="I28" i="22"/>
  <c r="C28" i="22"/>
  <c r="G22" i="25"/>
  <c r="C28" i="23"/>
  <c r="C28" i="28"/>
  <c r="M22" i="22"/>
  <c r="G22" i="27"/>
  <c r="G10" i="25"/>
  <c r="K22" i="22"/>
  <c r="C10" i="28"/>
  <c r="G22" i="30"/>
  <c r="I34" i="30"/>
  <c r="I16" i="23"/>
  <c r="E28" i="22"/>
  <c r="K10" i="22"/>
  <c r="K10" i="27"/>
  <c r="G10" i="26"/>
  <c r="M34" i="24"/>
  <c r="M22" i="21"/>
  <c r="I28" i="30"/>
  <c r="E34" i="26"/>
  <c r="M16" i="25"/>
  <c r="G16" i="30"/>
  <c r="A16" i="28"/>
  <c r="M22" i="30"/>
  <c r="E10" i="28"/>
  <c r="K22" i="30"/>
  <c r="K34" i="28"/>
  <c r="K16" i="25"/>
  <c r="A22" i="21"/>
  <c r="G22" i="23"/>
  <c r="K22" i="9"/>
  <c r="K22" i="24"/>
  <c r="M22" i="2"/>
  <c r="K10" i="29"/>
  <c r="K34" i="27"/>
  <c r="I22" i="30"/>
  <c r="C28" i="2"/>
  <c r="C28" i="29"/>
  <c r="M16" i="29"/>
  <c r="E22" i="9"/>
  <c r="I22" i="22"/>
  <c r="I22" i="26"/>
  <c r="C40" i="24"/>
  <c r="C40" i="22"/>
  <c r="A28" i="21"/>
  <c r="K10" i="28"/>
  <c r="E28" i="24"/>
  <c r="C28" i="30"/>
  <c r="M16" i="21"/>
  <c r="A40" i="22"/>
  <c r="I22" i="23"/>
  <c r="C10" i="29"/>
  <c r="A22" i="27"/>
  <c r="M34" i="22"/>
  <c r="M22" i="25"/>
  <c r="I10" i="22"/>
  <c r="C28" i="26"/>
  <c r="E28" i="28"/>
  <c r="M16" i="22"/>
  <c r="C28" i="21"/>
  <c r="C28" i="25"/>
  <c r="G22" i="22"/>
  <c r="I10" i="29"/>
  <c r="E16" i="9"/>
  <c r="M10" i="2"/>
  <c r="M22" i="28"/>
  <c r="K10" i="26"/>
  <c r="K28" i="29"/>
  <c r="I28" i="26"/>
  <c r="A34" i="26"/>
  <c r="C34" i="25"/>
  <c r="C34" i="29"/>
  <c r="E16" i="28"/>
  <c r="C34" i="27"/>
  <c r="C10" i="30"/>
  <c r="C10" i="21"/>
  <c r="E10" i="24"/>
  <c r="M22" i="24"/>
  <c r="I16" i="28"/>
  <c r="E10" i="26"/>
  <c r="E28" i="25"/>
  <c r="M10" i="25"/>
  <c r="A34" i="24"/>
  <c r="G10" i="28"/>
  <c r="E28" i="27"/>
  <c r="C16" i="25"/>
  <c r="E28" i="21"/>
  <c r="E10" i="30"/>
  <c r="A16" i="24"/>
  <c r="M10" i="29"/>
  <c r="M10" i="26"/>
  <c r="M22" i="29"/>
  <c r="E28" i="30"/>
  <c r="M34" i="26"/>
  <c r="E22" i="24"/>
  <c r="E22" i="21"/>
  <c r="C22" i="30"/>
  <c r="K16" i="30"/>
  <c r="C16" i="21"/>
  <c r="M16" i="9"/>
  <c r="A22" i="22"/>
  <c r="I16" i="29"/>
  <c r="K28" i="22"/>
  <c r="K10" i="9"/>
  <c r="E16" i="30"/>
  <c r="C16" i="23"/>
  <c r="A16" i="23"/>
  <c r="A28" i="25"/>
  <c r="C10" i="9"/>
  <c r="I10" i="28"/>
  <c r="E10" i="23"/>
  <c r="G28" i="29"/>
  <c r="G28" i="25"/>
  <c r="C22" i="23"/>
  <c r="M34" i="21"/>
  <c r="A16" i="27"/>
  <c r="A34" i="27"/>
  <c r="A34" i="23"/>
  <c r="K28" i="9"/>
  <c r="E28" i="9"/>
  <c r="G16" i="24"/>
  <c r="E16" i="25"/>
  <c r="C22" i="27"/>
  <c r="C40" i="23"/>
  <c r="K34" i="25"/>
  <c r="K10" i="25"/>
  <c r="I10" i="27"/>
  <c r="I28" i="29"/>
  <c r="I28" i="25"/>
  <c r="E22" i="29"/>
  <c r="C40" i="28"/>
  <c r="I28" i="24"/>
  <c r="M34" i="25"/>
  <c r="M34" i="29"/>
  <c r="G22" i="24"/>
  <c r="A22" i="28"/>
  <c r="A28" i="27"/>
  <c r="G16" i="28"/>
  <c r="G34" i="27"/>
  <c r="E22" i="28"/>
  <c r="C22" i="26"/>
  <c r="G28" i="24"/>
  <c r="K34" i="26"/>
  <c r="K34" i="30"/>
  <c r="M16" i="26"/>
  <c r="M16" i="27"/>
  <c r="M28" i="9"/>
  <c r="E16" i="21"/>
  <c r="C22" i="29"/>
  <c r="G34" i="25"/>
  <c r="K34" i="22"/>
  <c r="I10" i="23"/>
  <c r="E16" i="26"/>
  <c r="M22" i="26"/>
  <c r="K28" i="24"/>
  <c r="I34" i="23"/>
  <c r="A34" i="2"/>
  <c r="C34" i="2"/>
  <c r="G34" i="2"/>
  <c r="E34" i="2"/>
  <c r="I34" i="2"/>
  <c r="K34" i="2"/>
  <c r="A40" i="2"/>
  <c r="M34" i="2"/>
  <c r="C40" i="2"/>
  <c r="J32" i="2"/>
  <c r="L26" i="26"/>
  <c r="J26" i="26"/>
  <c r="L26" i="24"/>
  <c r="J32" i="29"/>
  <c r="L14" i="23"/>
  <c r="J26" i="27"/>
  <c r="L8" i="26"/>
  <c r="J8" i="2"/>
  <c r="L8" i="21"/>
  <c r="L26" i="21"/>
  <c r="L8" i="2"/>
  <c r="J14" i="27"/>
  <c r="L32" i="23"/>
  <c r="L14" i="27"/>
  <c r="L20" i="21"/>
  <c r="J20" i="24"/>
  <c r="J8" i="21"/>
  <c r="J8" i="22"/>
  <c r="J26" i="29"/>
  <c r="L26" i="30"/>
  <c r="J8" i="30"/>
  <c r="J14" i="2"/>
  <c r="J32" i="9"/>
  <c r="J32" i="25"/>
  <c r="J20" i="21"/>
  <c r="J26" i="22"/>
  <c r="J20" i="26"/>
  <c r="J26" i="2"/>
  <c r="L32" i="29"/>
  <c r="L14" i="24"/>
  <c r="J14" i="21"/>
</calcChain>
</file>

<file path=xl/comments1.xml><?xml version="1.0" encoding="utf-8"?>
<comments xmlns="http://schemas.openxmlformats.org/spreadsheetml/2006/main">
  <authors>
    <author>Vertex42</author>
    <author>Jon</author>
  </authors>
  <commentList>
    <comment ref="G14" authorId="0" shapeId="0">
      <text>
        <r>
          <rPr>
            <sz val="8"/>
            <color indexed="81"/>
            <rFont val="Tahoma"/>
            <family val="2"/>
          </rPr>
          <t>3rd Monday in January</t>
        </r>
      </text>
    </comment>
    <comment ref="G15" authorId="0" shapeId="0">
      <text>
        <r>
          <rPr>
            <sz val="8"/>
            <color indexed="81"/>
            <rFont val="Tahoma"/>
            <family val="2"/>
          </rPr>
          <t>3rd Monday in January</t>
        </r>
      </text>
    </comment>
    <comment ref="G16" authorId="0" shapeId="0">
      <text>
        <r>
          <rPr>
            <sz val="8"/>
            <color indexed="81"/>
            <rFont val="Tahoma"/>
            <family val="2"/>
          </rPr>
          <t>3rd Monday of February</t>
        </r>
      </text>
    </comment>
    <comment ref="G17" authorId="0" shapeId="0">
      <text>
        <r>
          <rPr>
            <sz val="8"/>
            <color indexed="81"/>
            <rFont val="Tahoma"/>
            <family val="2"/>
          </rPr>
          <t>3rd Monday of February</t>
        </r>
      </text>
    </comment>
    <comment ref="G18" authorId="0" shapeId="0">
      <text>
        <r>
          <rPr>
            <sz val="8"/>
            <color indexed="81"/>
            <rFont val="Tahoma"/>
            <family val="2"/>
          </rPr>
          <t>2nd Sunday of May</t>
        </r>
      </text>
    </comment>
    <comment ref="G19" authorId="0" shapeId="0">
      <text>
        <r>
          <rPr>
            <sz val="8"/>
            <color indexed="81"/>
            <rFont val="Tahoma"/>
            <family val="2"/>
          </rPr>
          <t>2nd Sunday of May</t>
        </r>
      </text>
    </comment>
    <comment ref="G20" authorId="1" shapeId="0">
      <text>
        <r>
          <rPr>
            <sz val="8"/>
            <color indexed="81"/>
            <rFont val="Tahoma"/>
            <family val="2"/>
          </rPr>
          <t>3rd Saturday in May</t>
        </r>
      </text>
    </comment>
    <comment ref="G21" authorId="1" shapeId="0">
      <text>
        <r>
          <rPr>
            <sz val="8"/>
            <color indexed="81"/>
            <rFont val="Tahoma"/>
            <family val="2"/>
          </rPr>
          <t>3rd Saturday in May</t>
        </r>
      </text>
    </comment>
    <comment ref="G22" authorId="0" shapeId="0">
      <text>
        <r>
          <rPr>
            <sz val="8"/>
            <color indexed="81"/>
            <rFont val="Tahoma"/>
            <family val="2"/>
          </rPr>
          <t>3rd Sunday of June</t>
        </r>
      </text>
    </comment>
    <comment ref="G23" authorId="0" shapeId="0">
      <text>
        <r>
          <rPr>
            <sz val="8"/>
            <color indexed="81"/>
            <rFont val="Tahoma"/>
            <family val="2"/>
          </rPr>
          <t>3rd Sunday of June</t>
        </r>
      </text>
    </comment>
    <comment ref="G24" authorId="0" shapeId="0">
      <text>
        <r>
          <rPr>
            <sz val="8"/>
            <color indexed="81"/>
            <rFont val="Tahoma"/>
            <family val="2"/>
          </rPr>
          <t>Last Monday of May</t>
        </r>
      </text>
    </comment>
    <comment ref="G25" authorId="0" shapeId="0">
      <text>
        <r>
          <rPr>
            <sz val="8"/>
            <color indexed="81"/>
            <rFont val="Tahoma"/>
            <family val="2"/>
          </rPr>
          <t>Last Monday of May</t>
        </r>
      </text>
    </comment>
    <comment ref="G26" authorId="0" shapeId="0">
      <text>
        <r>
          <rPr>
            <sz val="8"/>
            <color indexed="81"/>
            <rFont val="Tahoma"/>
            <family val="2"/>
          </rPr>
          <t>4th Sunday in July</t>
        </r>
      </text>
    </comment>
    <comment ref="G27" authorId="0" shapeId="0">
      <text>
        <r>
          <rPr>
            <sz val="8"/>
            <color indexed="81"/>
            <rFont val="Tahoma"/>
            <family val="2"/>
          </rPr>
          <t>4th Sunday in July</t>
        </r>
      </text>
    </comment>
    <comment ref="G28" authorId="0" shapeId="0">
      <text>
        <r>
          <rPr>
            <sz val="8"/>
            <color indexed="81"/>
            <rFont val="Tahoma"/>
            <family val="2"/>
          </rPr>
          <t>1st Monday of September</t>
        </r>
      </text>
    </comment>
    <comment ref="G29" authorId="0" shapeId="0">
      <text>
        <r>
          <rPr>
            <sz val="8"/>
            <color indexed="81"/>
            <rFont val="Tahoma"/>
            <family val="2"/>
          </rPr>
          <t>1st Monday of September</t>
        </r>
      </text>
    </comment>
    <comment ref="G30" authorId="0" shapeId="0">
      <text>
        <r>
          <rPr>
            <sz val="8"/>
            <color indexed="81"/>
            <rFont val="Tahoma"/>
            <family val="2"/>
          </rPr>
          <t>2nd Monday of October</t>
        </r>
      </text>
    </comment>
    <comment ref="G31" authorId="0" shapeId="0">
      <text>
        <r>
          <rPr>
            <sz val="8"/>
            <color indexed="81"/>
            <rFont val="Tahoma"/>
            <family val="2"/>
          </rPr>
          <t>2nd Monday of October</t>
        </r>
      </text>
    </comment>
    <comment ref="G32" authorId="0" shapeId="0">
      <text>
        <r>
          <rPr>
            <sz val="8"/>
            <color indexed="81"/>
            <rFont val="Tahoma"/>
            <family val="2"/>
          </rPr>
          <t>4th Thursday in November</t>
        </r>
      </text>
    </comment>
    <comment ref="G33" authorId="0" shapeId="0">
      <text>
        <r>
          <rPr>
            <sz val="8"/>
            <color indexed="81"/>
            <rFont val="Tahoma"/>
            <family val="2"/>
          </rPr>
          <t>4th Thursday in November</t>
        </r>
      </text>
    </comment>
    <comment ref="A34" authorId="0" shapeId="0">
      <text>
        <r>
          <rPr>
            <b/>
            <sz val="8"/>
            <color indexed="81"/>
            <rFont val="Tahoma"/>
            <family val="2"/>
          </rPr>
          <t>Vertex42:</t>
        </r>
        <r>
          <rPr>
            <sz val="8"/>
            <color indexed="81"/>
            <rFont val="Tahoma"/>
            <family val="2"/>
          </rPr>
          <t xml:space="preserve">
Early May Bank Holiday
First Monday in May</t>
        </r>
      </text>
    </comment>
    <comment ref="A36" authorId="0" shapeId="0">
      <text>
        <r>
          <rPr>
            <b/>
            <sz val="8"/>
            <color indexed="81"/>
            <rFont val="Tahoma"/>
            <family val="2"/>
          </rPr>
          <t>Vertex42:</t>
        </r>
        <r>
          <rPr>
            <sz val="8"/>
            <color indexed="81"/>
            <rFont val="Tahoma"/>
            <family val="2"/>
          </rPr>
          <t xml:space="preserve">
First Monday in August</t>
        </r>
      </text>
    </comment>
    <comment ref="A38" authorId="0" shapeId="0">
      <text>
        <r>
          <rPr>
            <b/>
            <sz val="8"/>
            <color indexed="81"/>
            <rFont val="Tahoma"/>
            <family val="2"/>
          </rPr>
          <t>Vertex42:</t>
        </r>
        <r>
          <rPr>
            <sz val="8"/>
            <color indexed="81"/>
            <rFont val="Tahoma"/>
            <family val="2"/>
          </rPr>
          <t xml:space="preserve">
Last Monday in August</t>
        </r>
      </text>
    </comment>
    <comment ref="G40" authorId="0" shapeId="0">
      <text>
        <r>
          <rPr>
            <sz val="8"/>
            <color indexed="81"/>
            <rFont val="Tahoma"/>
            <family val="2"/>
          </rPr>
          <t>Includes the effect of Emancipation Day.</t>
        </r>
      </text>
    </comment>
    <comment ref="G41" authorId="0" shapeId="0">
      <text>
        <r>
          <rPr>
            <sz val="8"/>
            <color indexed="81"/>
            <rFont val="Tahoma"/>
            <family val="2"/>
          </rPr>
          <t>Includes the effect of Emancipation Day.</t>
        </r>
      </text>
    </comment>
    <comment ref="G42" authorId="0" shapeId="0">
      <text>
        <r>
          <rPr>
            <sz val="8"/>
            <color indexed="81"/>
            <rFont val="Tahoma"/>
            <family val="2"/>
          </rPr>
          <t>2nd Sunday in March (starting in 2007), 1st Sunday in April (prior to 2007)</t>
        </r>
      </text>
    </comment>
    <comment ref="G43" authorId="0" shapeId="0">
      <text>
        <r>
          <rPr>
            <sz val="8"/>
            <color indexed="81"/>
            <rFont val="Tahoma"/>
            <family val="2"/>
          </rPr>
          <t>2nd Sunday in March (starting in 2007), 1st Sunday in April (prior to 2007)</t>
        </r>
      </text>
    </comment>
    <comment ref="G44" authorId="0" shapeId="0">
      <text>
        <r>
          <rPr>
            <sz val="8"/>
            <color indexed="81"/>
            <rFont val="Tahoma"/>
            <family val="2"/>
          </rPr>
          <t>1st Sunday of November (starting in 2007), Last Sunday in October (prior to 2007)</t>
        </r>
      </text>
    </comment>
    <comment ref="G45" authorId="0" shapeId="0">
      <text>
        <r>
          <rPr>
            <sz val="8"/>
            <color indexed="81"/>
            <rFont val="Tahoma"/>
            <family val="2"/>
          </rPr>
          <t>1st Sunday of November (starting in 2007), Last Sunday in October (prior to 2007)</t>
        </r>
      </text>
    </comment>
    <comment ref="G46" authorId="0" shapeId="0">
      <text>
        <r>
          <rPr>
            <sz val="8"/>
            <color indexed="81"/>
            <rFont val="Tahoma"/>
            <family val="2"/>
          </rPr>
          <t>1st Sunday after Labor Day</t>
        </r>
      </text>
    </comment>
    <comment ref="G47" authorId="0" shapeId="0">
      <text>
        <r>
          <rPr>
            <sz val="8"/>
            <color indexed="81"/>
            <rFont val="Tahoma"/>
            <family val="2"/>
          </rPr>
          <t>1st Sunday after Labor Day</t>
        </r>
      </text>
    </comment>
    <comment ref="G48" authorId="0" shapeId="0">
      <text>
        <r>
          <rPr>
            <sz val="8"/>
            <color indexed="81"/>
            <rFont val="Tahoma"/>
            <family val="2"/>
          </rPr>
          <t>Wednesday of last full week in April</t>
        </r>
      </text>
    </comment>
    <comment ref="G49" authorId="0" shapeId="0">
      <text>
        <r>
          <rPr>
            <sz val="8"/>
            <color indexed="81"/>
            <rFont val="Tahoma"/>
            <family val="2"/>
          </rPr>
          <t>Wednesday of last full week in April</t>
        </r>
      </text>
    </comment>
    <comment ref="G52" authorId="0" shapeId="0">
      <text>
        <r>
          <rPr>
            <sz val="8"/>
            <color indexed="81"/>
            <rFont val="Tahoma"/>
            <family val="2"/>
          </rPr>
          <t>Simplified formula for the years between 1900 and 2199. See the following reference:
http://www.smart.net/~mmontes/ec-cal.html</t>
        </r>
      </text>
    </comment>
    <comment ref="G53" authorId="0" shapeId="0">
      <text>
        <r>
          <rPr>
            <sz val="8"/>
            <color indexed="81"/>
            <rFont val="Tahoma"/>
            <family val="2"/>
          </rPr>
          <t>Simplified formula for the years between 1900 and 2199. See the following reference:
http://www.smart.net/~mmontes/ec-cal.html</t>
        </r>
      </text>
    </comment>
    <comment ref="G56" authorId="0" shapeId="0">
      <text>
        <r>
          <rPr>
            <sz val="8"/>
            <color indexed="81"/>
            <rFont val="Tahoma"/>
            <family val="2"/>
          </rPr>
          <t>The Friday before Easter Sunday</t>
        </r>
      </text>
    </comment>
    <comment ref="G57" authorId="0" shapeId="0">
      <text>
        <r>
          <rPr>
            <sz val="8"/>
            <color indexed="81"/>
            <rFont val="Tahoma"/>
            <family val="2"/>
          </rPr>
          <t>The Friday before Easter Sunday</t>
        </r>
      </text>
    </comment>
    <comment ref="G58" authorId="1" shapeId="0">
      <text>
        <r>
          <rPr>
            <sz val="8"/>
            <color indexed="81"/>
            <rFont val="Tahoma"/>
            <family val="2"/>
          </rPr>
          <t>7 weeks after Easter Sunday</t>
        </r>
      </text>
    </comment>
    <comment ref="G59" authorId="1" shapeId="0">
      <text>
        <r>
          <rPr>
            <sz val="8"/>
            <color indexed="81"/>
            <rFont val="Tahoma"/>
            <family val="2"/>
          </rPr>
          <t>7 weeks after Easter Sunday</t>
        </r>
      </text>
    </comment>
    <comment ref="G60" authorId="1" shapeId="0">
      <text>
        <r>
          <rPr>
            <sz val="8"/>
            <color indexed="81"/>
            <rFont val="Tahoma"/>
            <family val="2"/>
          </rPr>
          <t>46 days before Easter</t>
        </r>
      </text>
    </comment>
    <comment ref="G61" authorId="1" shapeId="0">
      <text>
        <r>
          <rPr>
            <sz val="8"/>
            <color indexed="81"/>
            <rFont val="Tahoma"/>
            <family val="2"/>
          </rPr>
          <t>46 days before Easter</t>
        </r>
      </text>
    </comment>
    <comment ref="G62" authorId="1" shapeId="0">
      <text>
        <r>
          <rPr>
            <sz val="8"/>
            <color indexed="81"/>
            <rFont val="Tahoma"/>
            <family val="2"/>
          </rPr>
          <t>47 days before Easter. Day before Ash Wednesday.</t>
        </r>
      </text>
    </comment>
    <comment ref="G63" authorId="1" shapeId="0">
      <text>
        <r>
          <rPr>
            <sz val="8"/>
            <color indexed="81"/>
            <rFont val="Tahoma"/>
            <family val="2"/>
          </rPr>
          <t>47 days before Easter. Day before Ash Wednesday.</t>
        </r>
      </text>
    </comment>
    <comment ref="G68" authorId="0" shapeId="0">
      <text>
        <r>
          <rPr>
            <sz val="8"/>
            <color indexed="81"/>
            <rFont val="Tahoma"/>
            <family val="2"/>
          </rPr>
          <t>Jewish New Year begins the evening before this date</t>
        </r>
      </text>
    </comment>
    <comment ref="G69" authorId="0" shapeId="0">
      <text>
        <r>
          <rPr>
            <sz val="8"/>
            <color indexed="81"/>
            <rFont val="Tahoma"/>
            <family val="2"/>
          </rPr>
          <t>Jewish New Year begins the evening before this date</t>
        </r>
      </text>
    </comment>
    <comment ref="G74" authorId="0" shapeId="0">
      <text>
        <r>
          <rPr>
            <sz val="8"/>
            <color indexed="81"/>
            <rFont val="Tahoma"/>
            <family val="2"/>
          </rPr>
          <t>For 2013 to 2020, using a table-lookup method.</t>
        </r>
      </text>
    </comment>
    <comment ref="G75" authorId="0" shapeId="0">
      <text>
        <r>
          <rPr>
            <sz val="8"/>
            <color indexed="81"/>
            <rFont val="Tahoma"/>
            <family val="2"/>
          </rPr>
          <t>For 2013 to 2020, using a table-lookup method.</t>
        </r>
      </text>
    </comment>
    <comment ref="G76" authorId="1" shapeId="0">
      <text>
        <r>
          <rPr>
            <sz val="8"/>
            <color indexed="81"/>
            <rFont val="Tahoma"/>
            <family val="2"/>
          </rPr>
          <t>Monday on or before May 24</t>
        </r>
      </text>
    </comment>
    <comment ref="G77" authorId="1" shapeId="0">
      <text>
        <r>
          <rPr>
            <sz val="8"/>
            <color indexed="81"/>
            <rFont val="Tahoma"/>
            <family val="2"/>
          </rPr>
          <t>Monday on or before May 24</t>
        </r>
      </text>
    </comment>
    <comment ref="G78" authorId="1" shapeId="0">
      <text>
        <r>
          <rPr>
            <sz val="8"/>
            <color indexed="81"/>
            <rFont val="Tahoma"/>
            <family val="2"/>
          </rPr>
          <t>Custom formula © 2009 Vertex42 LLC
Dates compared with table from timeanddate.com for 1900-2099.
http://www.timeanddate.com/calendar/seasons.html</t>
        </r>
      </text>
    </comment>
    <comment ref="G80" authorId="1" shapeId="0">
      <text>
        <r>
          <rPr>
            <sz val="8"/>
            <color indexed="81"/>
            <rFont val="Tahoma"/>
            <family val="2"/>
          </rPr>
          <t>Custom formula © 2009 Vertex42 LLC
Dates based on GMT. Dates may differ based on time zone.
Dates compared with table from timeanddate.com for 1900-2099.
http://www.timeanddate.com/calendar/seasons.html</t>
        </r>
      </text>
    </comment>
    <comment ref="G82" authorId="1" shapeId="0">
      <text>
        <r>
          <rPr>
            <sz val="8"/>
            <color indexed="81"/>
            <rFont val="Tahoma"/>
            <family val="2"/>
          </rPr>
          <t>Custom formula © 2009 Vertex42 LLC
Dates based on GMT. Dates may differ based on time zone.
Dates compared with table from timeanddate.com for 1900-2099.
http://www.timeanddate.com/calendar/seasons.html</t>
        </r>
      </text>
    </comment>
    <comment ref="G84" authorId="1" shapeId="0">
      <text>
        <r>
          <rPr>
            <sz val="8"/>
            <color indexed="81"/>
            <rFont val="Tahoma"/>
            <family val="2"/>
          </rPr>
          <t>Custom formula © 2009 Vertex42 LLC.
Dates based on GMT. Dates may differ based on time zone.
Dates based on GMT. Dates may differ based on time zone.
Dates compared with table from timeanddate.com for 1900-2099.
http://www.timeanddate.com/calendar/seasons.html</t>
        </r>
      </text>
    </comment>
    <comment ref="E139" authorId="1" shapeId="0">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139" authorId="1" shapeId="0">
      <text>
        <r>
          <rPr>
            <b/>
            <sz val="8"/>
            <color indexed="81"/>
            <rFont val="Tahoma"/>
            <family val="2"/>
          </rPr>
          <t>Weekday:</t>
        </r>
        <r>
          <rPr>
            <sz val="8"/>
            <color indexed="81"/>
            <rFont val="Tahoma"/>
            <family val="2"/>
          </rPr>
          <t xml:space="preserve">
1 = Sunday, 2 = Monday, etc.</t>
        </r>
      </text>
    </comment>
  </commentList>
</comments>
</file>

<file path=xl/sharedStrings.xml><?xml version="1.0" encoding="utf-8"?>
<sst xmlns="http://schemas.openxmlformats.org/spreadsheetml/2006/main" count="215" uniqueCount="103">
  <si>
    <t>1:Sun,2:Mon</t>
  </si>
  <si>
    <t>Date:</t>
  </si>
  <si>
    <t>Notes</t>
  </si>
  <si>
    <t>Year:</t>
  </si>
  <si>
    <t>Start Day:</t>
  </si>
  <si>
    <t>Holidays and Events</t>
  </si>
  <si>
    <t xml:space="preserve">This worksheet uses formulas to calculate the dates for various holidays and observances. If you want to enter dates for events </t>
  </si>
  <si>
    <t xml:space="preserve">without using formulas or cell references, just enter the description in column A and the date in column G. When adding new </t>
  </si>
  <si>
    <r>
      <t>Dates</t>
    </r>
    <r>
      <rPr>
        <sz val="11"/>
        <rFont val="Arial"/>
        <family val="2"/>
      </rPr>
      <t xml:space="preserve"> that use special formulas</t>
    </r>
  </si>
  <si>
    <t>Holiday</t>
  </si>
  <si>
    <t>Year</t>
  </si>
  <si>
    <t>Month</t>
  </si>
  <si>
    <t>Day</t>
  </si>
  <si>
    <t>Week</t>
  </si>
  <si>
    <t>Weekday</t>
  </si>
  <si>
    <t>Date</t>
  </si>
  <si>
    <t>2nd Event</t>
  </si>
  <si>
    <t>3rd Event</t>
  </si>
  <si>
    <t>4th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</si>
  <si>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</si>
  <si>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</si>
  <si>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</si>
  <si>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</si>
  <si>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</si>
  <si>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</si>
  <si>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</si>
  <si>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</si>
  <si>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</si>
  <si>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</si>
  <si>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</si>
  <si>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</si>
  <si>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</si>
  <si>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</si>
  <si>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</si>
  <si>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</si>
  <si>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</si>
  <si>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</si>
  <si>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</si>
  <si>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</si>
  <si>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</si>
  <si>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</si>
  <si>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</si>
  <si>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</si>
  <si>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</si>
  <si>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</si>
  <si>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</si>
  <si>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</si>
  <si>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</si>
  <si>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</si>
  <si>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r>
      <t>Other Events</t>
    </r>
    <r>
      <rPr>
        <sz val="11"/>
        <rFont val="Arial"/>
        <family val="2"/>
      </rPr>
      <t xml:space="preserve"> on a </t>
    </r>
    <r>
      <rPr>
        <b/>
        <sz val="11"/>
        <rFont val="Arial"/>
        <family val="2"/>
      </rPr>
      <t>Specific Day of the Week</t>
    </r>
  </si>
  <si>
    <t>For Dates such as "First Monday in September"</t>
  </si>
  <si>
    <t>Event</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</si>
  <si>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</si>
  <si>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</si>
  <si>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</si>
  <si>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</si>
  <si>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</si>
  <si>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</si>
  <si>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</si>
  <si>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</si>
  <si>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</si>
  <si>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</si>
  <si>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</si>
  <si>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</si>
  <si>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</si>
  <si>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</si>
  <si>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</si>
  <si>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</si>
  <si>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</si>
  <si>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</si>
  <si>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</si>
  <si>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</si>
  <si>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</si>
  <si>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</si>
  <si>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</si>
  <si>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</si>
  <si>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</si>
  <si>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(Useful for birthdays and anniversaries)</t>
  </si>
  <si>
    <t>5th Event</t>
  </si>
  <si>
    <t>6th Event</t>
  </si>
  <si>
    <t>Monthly Calendar with Holidays and Events</t>
  </si>
  <si>
    <t>Start Month:</t>
  </si>
  <si>
    <t>HELP</t>
  </si>
  <si>
    <t>Go to Page Layout &gt; Themes and browse. To change just the theme colors, go to Page Layout &gt; Colors.</t>
  </si>
  <si>
    <t>The background color of the cells in the calendar is controlled via conditional formatting. To set the background manually, you can remove the conditional formatting by going to Home &gt; Conditional Formatting &gt; Manage Rules.</t>
  </si>
  <si>
    <t>This spreadsheet is designed to have you enter events into the calendar via the Events worksheet. Every cell in the monthly calendars contains a formula that refers to the Events worksheet.</t>
  </si>
  <si>
    <t>If you enter text manually into the calendar, instead of using the Events worksheet, you will overwrite the formulas and the information you have entered in the cell will remain there even after you change the year.</t>
  </si>
  <si>
    <t>After you have listed your birthdays, anniversaries, and other special dates in the Events worksheet, save a backup copy of this spreadsheet so that you can edit this year's calendar however you want. Then next year, create a new calendar from your backup, update the year, and customize as needed.</t>
  </si>
  <si>
    <t>rows, copy the formulas down in columns H through L. These extra columns allow the monthly calendar to list multiple events per day.</t>
  </si>
  <si>
    <t>add the same event on two rows, entering =$B$10+1 in the year column for the second row.</t>
  </si>
  <si>
    <t>To add events that update based on the year, enter =$B$10 in the year column. For calendars spanning two years (like school calendars),</t>
  </si>
  <si>
    <t>Easter Monday (UK)</t>
  </si>
  <si>
    <t>May Day (UK)</t>
  </si>
  <si>
    <t>Summer Bank Holiday (UK)</t>
  </si>
  <si>
    <t>Late Summer Bank Holiday (UK)</t>
  </si>
  <si>
    <t>June Solstice (GMT)</t>
  </si>
  <si>
    <t>Autumnal equinox (GMT)</t>
  </si>
  <si>
    <t>Dec. Solstice (GMT)</t>
  </si>
  <si>
    <t>Vernal equinox (GMT)</t>
  </si>
  <si>
    <t>Choose a Theme</t>
  </si>
  <si>
    <t>Conditional Formatting</t>
  </si>
  <si>
    <t>Adding Holidays and Events</t>
  </si>
  <si>
    <t>Juneteenth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</si>
</sst>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
    <numFmt numFmtId="165" formatCode="mmmm\ yyyy"/>
    <numFmt numFmtId="166" formatCode="dddd"/>
    <numFmt numFmtId="167" formatCode="m/d/yy"/>
  </numFmts>
  <fonts count="38" x14ac:knownFonts="1">
    <font>
      <sz val="10"/>
      <name val="Arial"/>
      <family val="2"/>
    </font>
    <font>
      <sz val="8"/>
      <color indexed="16"/>
      <name val="Verdana"/>
      <family val="2"/>
    </font>
    <font>
      <sz val="8"/>
      <name val="Arial"/>
      <family val="2"/>
    </font>
    <font>
      <sz val="8"/>
      <name val="Verdana"/>
      <family val="2"/>
    </font>
    <font>
      <sz val="8"/>
      <name val="Tahoma"/>
      <family val="2"/>
    </font>
    <font>
      <sz val="12"/>
      <name val="Arial"/>
      <family val="2"/>
    </font>
    <font>
      <sz val="10"/>
      <name val="Arial"/>
      <family val="2"/>
    </font>
    <font>
      <sz val="9"/>
      <name val="Arial"/>
      <family val="1"/>
      <scheme val="minor"/>
    </font>
    <font>
      <sz val="8"/>
      <name val="Arial"/>
      <family val="1"/>
      <scheme val="minor"/>
    </font>
    <font>
      <sz val="10"/>
      <name val="Arial"/>
      <family val="1"/>
      <scheme val="minor"/>
    </font>
    <font>
      <b/>
      <sz val="14"/>
      <name val="Arial"/>
      <family val="2"/>
      <scheme val="major"/>
    </font>
    <font>
      <b/>
      <sz val="12"/>
      <color theme="0"/>
      <name val="Arial"/>
      <family val="1"/>
      <scheme val="major"/>
    </font>
    <font>
      <b/>
      <sz val="12"/>
      <name val="Arial"/>
      <family val="1"/>
      <scheme val="major"/>
    </font>
    <font>
      <sz val="48"/>
      <color theme="4"/>
      <name val="Arial"/>
      <family val="1"/>
      <scheme val="major"/>
    </font>
    <font>
      <sz val="9"/>
      <color theme="4"/>
      <name val="Arial"/>
      <family val="1"/>
      <scheme val="minor"/>
    </font>
    <font>
      <i/>
      <sz val="8"/>
      <name val="Arial"/>
      <family val="2"/>
    </font>
    <font>
      <sz val="8"/>
      <color rgb="FF777777"/>
      <name val="Tahoma"/>
      <family val="2"/>
    </font>
    <font>
      <sz val="8"/>
      <color theme="1" tint="0.499984740745262"/>
      <name val="Tahoma"/>
      <family val="2"/>
    </font>
    <font>
      <sz val="10"/>
      <color theme="0" tint="-0.499984740745262"/>
      <name val="Arial"/>
      <family val="1"/>
      <scheme val="minor"/>
    </font>
    <font>
      <sz val="11"/>
      <name val="Arial"/>
      <family val="2"/>
    </font>
    <font>
      <sz val="10"/>
      <color theme="4" tint="-0.249977111117893"/>
      <name val="Arial"/>
      <family val="2"/>
      <scheme val="minor"/>
    </font>
    <font>
      <sz val="10"/>
      <color theme="0"/>
      <name val="Arial"/>
      <family val="2"/>
    </font>
    <font>
      <sz val="16"/>
      <color theme="0"/>
      <name val="Arial"/>
      <family val="2"/>
    </font>
    <font>
      <sz val="8"/>
      <color theme="0"/>
      <name val="Arial"/>
      <family val="2"/>
    </font>
    <font>
      <sz val="8"/>
      <color theme="0" tint="-0.34998626667073579"/>
      <name val="Arial"/>
      <family val="2"/>
    </font>
    <font>
      <sz val="9"/>
      <name val="Arial"/>
      <family val="2"/>
    </font>
    <font>
      <sz val="9"/>
      <color theme="4"/>
      <name val="Arial"/>
      <family val="2"/>
    </font>
    <font>
      <b/>
      <sz val="11"/>
      <name val="Arial"/>
      <family val="2"/>
    </font>
    <font>
      <i/>
      <sz val="10"/>
      <name val="Arial"/>
      <family val="2"/>
    </font>
    <font>
      <sz val="8"/>
      <color indexed="81"/>
      <name val="Tahoma"/>
      <family val="2"/>
    </font>
    <font>
      <b/>
      <sz val="8"/>
      <color indexed="81"/>
      <name val="Tahoma"/>
      <family val="2"/>
    </font>
    <font>
      <u/>
      <sz val="10"/>
      <color indexed="12"/>
      <name val="Arial"/>
      <family val="2"/>
    </font>
    <font>
      <i/>
      <sz val="10"/>
      <color rgb="FFFF0000"/>
      <name val="Arial"/>
      <family val="2"/>
    </font>
    <font>
      <sz val="11"/>
      <name val="Arial"/>
      <family val="2"/>
      <scheme val="minor"/>
    </font>
    <font>
      <b/>
      <sz val="18"/>
      <color theme="0"/>
      <name val="Arial"/>
      <family val="2"/>
    </font>
    <font>
      <b/>
      <sz val="12"/>
      <color rgb="FF234372"/>
      <name val="Arial"/>
      <family val="2"/>
    </font>
    <font>
      <sz val="12"/>
      <color rgb="FF234372"/>
      <name val="Arial"/>
      <family val="2"/>
    </font>
    <font>
      <sz val="14"/>
      <color rgb="FF234372"/>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rgb="FF3464AB"/>
        <bgColor indexed="64"/>
      </patternFill>
    </fill>
    <fill>
      <patternFill patternType="solid">
        <fgColor rgb="FFDEE8F5"/>
        <bgColor indexed="64"/>
      </patternFill>
    </fill>
  </fills>
  <borders count="17">
    <border>
      <left/>
      <right/>
      <top/>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right/>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3464AB"/>
      </bottom>
      <diagonal/>
    </border>
  </borders>
  <cellStyleXfs count="3">
    <xf numFmtId="0" fontId="0" fillId="0" borderId="0"/>
    <xf numFmtId="0" fontId="31" fillId="0" borderId="0" applyNumberFormat="0" applyFill="0" applyBorder="0" applyAlignment="0" applyProtection="0">
      <alignment vertical="top"/>
      <protection locked="0"/>
    </xf>
    <xf numFmtId="0" fontId="33" fillId="0" borderId="0"/>
  </cellStyleXfs>
  <cellXfs count="96">
    <xf numFmtId="0" fontId="0" fillId="0" borderId="0" xfId="0"/>
    <xf numFmtId="0" fontId="2" fillId="0" borderId="0" xfId="0" applyFont="1"/>
    <xf numFmtId="0" fontId="0" fillId="0" borderId="0" xfId="0" applyAlignment="1">
      <alignment vertical="center"/>
    </xf>
    <xf numFmtId="0" fontId="2" fillId="0" borderId="0" xfId="0" applyFont="1" applyAlignment="1">
      <alignment vertical="center"/>
    </xf>
    <xf numFmtId="0" fontId="8" fillId="0" borderId="0" xfId="0" applyFont="1"/>
    <xf numFmtId="0" fontId="0" fillId="2" borderId="0" xfId="0" applyFill="1"/>
    <xf numFmtId="0" fontId="9" fillId="0" borderId="0" xfId="0" applyFont="1"/>
    <xf numFmtId="0" fontId="14" fillId="0" borderId="2" xfId="0" applyFont="1" applyBorder="1" applyAlignment="1">
      <alignment horizontal="left" vertical="center" shrinkToFit="1"/>
    </xf>
    <xf numFmtId="0" fontId="9" fillId="0" borderId="1" xfId="0" applyFont="1" applyBorder="1"/>
    <xf numFmtId="0" fontId="9" fillId="0" borderId="7" xfId="0" applyFont="1" applyBorder="1"/>
    <xf numFmtId="0" fontId="9" fillId="0" borderId="2" xfId="0" applyFont="1" applyBorder="1"/>
    <xf numFmtId="0" fontId="9" fillId="0" borderId="3" xfId="0" applyFont="1" applyBorder="1"/>
    <xf numFmtId="0" fontId="9" fillId="0" borderId="4" xfId="0" applyFont="1" applyBorder="1"/>
    <xf numFmtId="0" fontId="9" fillId="0" borderId="5" xfId="0" applyFont="1" applyBorder="1"/>
    <xf numFmtId="0" fontId="9" fillId="0" borderId="8" xfId="0" applyFont="1" applyBorder="1"/>
    <xf numFmtId="0" fontId="4" fillId="0" borderId="8" xfId="0" applyFont="1" applyBorder="1"/>
    <xf numFmtId="0" fontId="9" fillId="0" borderId="6" xfId="0" applyFont="1" applyBorder="1"/>
    <xf numFmtId="0" fontId="2" fillId="0" borderId="6" xfId="0" applyFont="1" applyBorder="1" applyAlignment="1">
      <alignment horizontal="right"/>
    </xf>
    <xf numFmtId="164" fontId="12" fillId="0" borderId="1" xfId="0" applyNumberFormat="1" applyFont="1" applyBorder="1" applyAlignment="1">
      <alignment horizontal="center" vertical="center" shrinkToFit="1"/>
    </xf>
    <xf numFmtId="14" fontId="2" fillId="0" borderId="0" xfId="0" applyNumberFormat="1" applyFont="1" applyAlignment="1">
      <alignment horizontal="center"/>
    </xf>
    <xf numFmtId="0" fontId="0" fillId="0" borderId="4" xfId="0" applyBorder="1"/>
    <xf numFmtId="0" fontId="6" fillId="0" borderId="11" xfId="0" applyFont="1" applyBorder="1"/>
    <xf numFmtId="0" fontId="0" fillId="0" borderId="11" xfId="0" applyBorder="1"/>
    <xf numFmtId="0" fontId="6" fillId="0" borderId="0" xfId="0" applyFont="1"/>
    <xf numFmtId="0" fontId="20" fillId="0" borderId="1" xfId="0" applyFont="1" applyBorder="1" applyAlignment="1">
      <alignment horizontal="left" indent="1"/>
    </xf>
    <xf numFmtId="0" fontId="9" fillId="0" borderId="3" xfId="0" applyFont="1" applyBorder="1" applyAlignment="1">
      <alignment horizontal="left" indent="1"/>
    </xf>
    <xf numFmtId="0" fontId="9" fillId="0" borderId="5" xfId="0" applyFont="1" applyBorder="1" applyAlignment="1">
      <alignment horizontal="left" indent="1"/>
    </xf>
    <xf numFmtId="0" fontId="0" fillId="2" borderId="0" xfId="0" applyFill="1" applyAlignment="1">
      <alignment horizontal="right" vertical="center"/>
    </xf>
    <xf numFmtId="0" fontId="0" fillId="0" borderId="13" xfId="0" applyBorder="1" applyAlignment="1">
      <alignment horizontal="center" vertical="center"/>
    </xf>
    <xf numFmtId="0" fontId="15" fillId="2" borderId="0" xfId="0" applyFont="1" applyFill="1" applyAlignment="1">
      <alignment vertical="center"/>
    </xf>
    <xf numFmtId="0" fontId="0" fillId="2" borderId="0" xfId="0" applyFill="1" applyAlignment="1">
      <alignment vertical="center"/>
    </xf>
    <xf numFmtId="0" fontId="2" fillId="2" borderId="0" xfId="0" applyFont="1" applyFill="1" applyAlignment="1">
      <alignment horizontal="right" vertical="center" indent="1"/>
    </xf>
    <xf numFmtId="0" fontId="21" fillId="5" borderId="0" xfId="0" applyFont="1" applyFill="1"/>
    <xf numFmtId="0" fontId="22" fillId="5" borderId="0" xfId="0" applyFont="1" applyFill="1" applyAlignment="1">
      <alignment horizontal="left" vertical="center"/>
    </xf>
    <xf numFmtId="0" fontId="23" fillId="5" borderId="0" xfId="0" applyFont="1" applyFill="1" applyAlignment="1">
      <alignment horizontal="right"/>
    </xf>
    <xf numFmtId="0" fontId="24" fillId="5" borderId="0" xfId="0" applyFont="1" applyFill="1" applyAlignment="1">
      <alignment horizontal="right" vertical="center"/>
    </xf>
    <xf numFmtId="0" fontId="6" fillId="2" borderId="0" xfId="0" applyFont="1" applyFill="1"/>
    <xf numFmtId="0" fontId="6" fillId="2" borderId="0" xfId="0" applyFont="1" applyFill="1" applyAlignment="1">
      <alignment horizontal="right"/>
    </xf>
    <xf numFmtId="0" fontId="25" fillId="2" borderId="0" xfId="0" applyFont="1" applyFill="1" applyAlignment="1">
      <alignment vertical="top"/>
    </xf>
    <xf numFmtId="0" fontId="25" fillId="2" borderId="0" xfId="0" applyFont="1" applyFill="1" applyAlignment="1">
      <alignment vertical="top" wrapText="1"/>
    </xf>
    <xf numFmtId="0" fontId="25" fillId="2" borderId="0" xfId="0" applyFont="1" applyFill="1" applyAlignment="1">
      <alignment horizontal="left" vertical="top" wrapText="1" indent="1"/>
    </xf>
    <xf numFmtId="0" fontId="6" fillId="0" borderId="0" xfId="0" applyFont="1" applyAlignment="1">
      <alignment horizontal="right"/>
    </xf>
    <xf numFmtId="0" fontId="0" fillId="0" borderId="0" xfId="0" applyAlignment="1">
      <alignment horizontal="right"/>
    </xf>
    <xf numFmtId="0" fontId="6" fillId="0" borderId="14" xfId="0" applyFont="1" applyBorder="1" applyAlignment="1">
      <alignment horizontal="center"/>
    </xf>
    <xf numFmtId="0" fontId="26" fillId="0" borderId="0" xfId="0" applyFont="1"/>
    <xf numFmtId="0" fontId="27" fillId="6" borderId="0" xfId="0" applyFont="1" applyFill="1" applyAlignment="1">
      <alignment horizontal="left" vertical="center"/>
    </xf>
    <xf numFmtId="0" fontId="6" fillId="6" borderId="0" xfId="0" applyFont="1" applyFill="1" applyAlignment="1">
      <alignment vertical="center"/>
    </xf>
    <xf numFmtId="0" fontId="6" fillId="6" borderId="0" xfId="0" applyFont="1" applyFill="1" applyAlignment="1">
      <alignment horizontal="center" vertical="center"/>
    </xf>
    <xf numFmtId="167" fontId="25" fillId="6" borderId="0" xfId="0" applyNumberFormat="1" applyFont="1" applyFill="1" applyAlignment="1">
      <alignment horizontal="right" vertical="center"/>
    </xf>
    <xf numFmtId="0" fontId="6" fillId="3" borderId="15" xfId="0" applyFont="1" applyFill="1" applyBorder="1" applyAlignment="1">
      <alignment horizontal="left" vertical="center"/>
    </xf>
    <xf numFmtId="0" fontId="6" fillId="3" borderId="15" xfId="0" applyFont="1" applyFill="1" applyBorder="1" applyAlignment="1">
      <alignment horizontal="center" vertical="center"/>
    </xf>
    <xf numFmtId="167" fontId="25" fillId="3" borderId="15" xfId="0" applyNumberFormat="1" applyFont="1" applyFill="1" applyBorder="1" applyAlignment="1">
      <alignment horizontal="center" vertical="center"/>
    </xf>
    <xf numFmtId="0" fontId="6" fillId="0" borderId="0" xfId="0" applyFont="1" applyAlignment="1">
      <alignment horizontal="center"/>
    </xf>
    <xf numFmtId="167" fontId="25" fillId="2" borderId="0" xfId="0" applyNumberFormat="1" applyFont="1" applyFill="1" applyAlignment="1">
      <alignment horizontal="right"/>
    </xf>
    <xf numFmtId="14" fontId="25" fillId="2" borderId="0" xfId="0" applyNumberFormat="1" applyFont="1" applyFill="1" applyAlignment="1">
      <alignment horizontal="right"/>
    </xf>
    <xf numFmtId="0" fontId="28" fillId="0" borderId="0" xfId="0" applyFont="1"/>
    <xf numFmtId="0" fontId="25" fillId="0" borderId="0" xfId="0" applyFont="1" applyAlignment="1">
      <alignment horizontal="right"/>
    </xf>
    <xf numFmtId="167" fontId="25" fillId="6" borderId="0" xfId="0" applyNumberFormat="1" applyFont="1" applyFill="1" applyAlignment="1">
      <alignment horizontal="left" vertical="center"/>
    </xf>
    <xf numFmtId="0" fontId="0" fillId="0" borderId="0" xfId="0" applyAlignment="1">
      <alignment horizontal="center"/>
    </xf>
    <xf numFmtId="0" fontId="2" fillId="2" borderId="0" xfId="0" applyFont="1" applyFill="1" applyAlignment="1">
      <alignment horizontal="right" vertical="center"/>
    </xf>
    <xf numFmtId="0" fontId="25" fillId="2" borderId="0" xfId="0" applyFont="1" applyFill="1" applyAlignment="1">
      <alignment horizontal="right" vertical="center"/>
    </xf>
    <xf numFmtId="0" fontId="10" fillId="2" borderId="0" xfId="0" applyFont="1" applyFill="1" applyAlignment="1">
      <alignment horizontal="left" vertical="center"/>
    </xf>
    <xf numFmtId="0" fontId="1" fillId="2" borderId="0" xfId="0" applyFont="1" applyFill="1"/>
    <xf numFmtId="0" fontId="3" fillId="2" borderId="0" xfId="0" applyFont="1" applyFill="1" applyAlignment="1">
      <alignment horizontal="right"/>
    </xf>
    <xf numFmtId="0" fontId="3" fillId="2" borderId="0" xfId="0" applyFont="1" applyFill="1" applyAlignment="1">
      <alignment horizontal="right" vertical="center"/>
    </xf>
    <xf numFmtId="0" fontId="6" fillId="3" borderId="15" xfId="0" applyFont="1" applyFill="1" applyBorder="1" applyAlignment="1">
      <alignment horizontal="center" vertical="center" shrinkToFit="1"/>
    </xf>
    <xf numFmtId="0" fontId="31" fillId="2" borderId="0" xfId="1" applyFill="1" applyAlignment="1" applyProtection="1">
      <alignment horizontal="right" indent="1"/>
    </xf>
    <xf numFmtId="0" fontId="32" fillId="0" borderId="0" xfId="0" applyFont="1"/>
    <xf numFmtId="0" fontId="34" fillId="7" borderId="16" xfId="0" applyFont="1" applyFill="1" applyBorder="1" applyAlignment="1">
      <alignment horizontal="left" vertical="center"/>
    </xf>
    <xf numFmtId="0" fontId="34" fillId="7" borderId="16" xfId="0" applyFont="1" applyFill="1" applyBorder="1" applyAlignment="1">
      <alignment horizontal="left" vertical="top"/>
    </xf>
    <xf numFmtId="0" fontId="5" fillId="0" borderId="12" xfId="0" applyFont="1" applyBorder="1" applyAlignment="1">
      <alignment horizontal="left" vertical="top" wrapText="1"/>
    </xf>
    <xf numFmtId="0" fontId="35" fillId="8" borderId="0" xfId="0" applyFont="1" applyFill="1" applyAlignment="1">
      <alignment vertical="center"/>
    </xf>
    <xf numFmtId="0" fontId="36" fillId="8" borderId="0" xfId="0" applyFont="1" applyFill="1" applyAlignment="1">
      <alignment vertical="top"/>
    </xf>
    <xf numFmtId="0" fontId="37" fillId="8" borderId="0" xfId="0" applyFont="1" applyFill="1" applyAlignment="1">
      <alignment vertical="center"/>
    </xf>
    <xf numFmtId="0" fontId="19" fillId="0" borderId="11" xfId="0" applyFont="1" applyBorder="1" applyAlignment="1">
      <alignment horizontal="left" vertical="top" wrapText="1"/>
    </xf>
    <xf numFmtId="0" fontId="6" fillId="0" borderId="11" xfId="0" applyFont="1" applyBorder="1" applyAlignment="1">
      <alignment vertical="top"/>
    </xf>
    <xf numFmtId="0" fontId="0" fillId="0" borderId="11" xfId="0" applyBorder="1" applyAlignment="1">
      <alignment vertical="top"/>
    </xf>
    <xf numFmtId="0" fontId="27" fillId="0" borderId="11" xfId="0" applyFont="1" applyBorder="1" applyAlignment="1">
      <alignment horizontal="left" vertical="top" wrapText="1"/>
    </xf>
    <xf numFmtId="0" fontId="6" fillId="0" borderId="0" xfId="0" applyFont="1" applyAlignment="1">
      <alignment vertical="top"/>
    </xf>
    <xf numFmtId="167" fontId="25" fillId="3" borderId="0" xfId="0" applyNumberFormat="1" applyFont="1" applyFill="1" applyAlignment="1">
      <alignment horizontal="right"/>
    </xf>
    <xf numFmtId="0" fontId="17" fillId="0" borderId="3" xfId="0" applyFont="1" applyBorder="1" applyAlignment="1">
      <alignment horizontal="center" vertical="center"/>
    </xf>
    <xf numFmtId="0" fontId="17" fillId="0" borderId="0" xfId="0" applyFont="1" applyAlignment="1">
      <alignment horizontal="center" vertical="center"/>
    </xf>
    <xf numFmtId="0" fontId="17" fillId="0" borderId="4" xfId="0" applyFont="1" applyBorder="1" applyAlignment="1">
      <alignment horizontal="center" vertical="center"/>
    </xf>
    <xf numFmtId="166" fontId="11" fillId="4" borderId="9" xfId="0" applyNumberFormat="1" applyFont="1" applyFill="1" applyBorder="1" applyAlignment="1">
      <alignment horizontal="center" vertical="center"/>
    </xf>
    <xf numFmtId="166" fontId="11" fillId="4" borderId="10" xfId="0" applyNumberFormat="1" applyFont="1" applyFill="1" applyBorder="1" applyAlignment="1">
      <alignment horizontal="center" vertical="center"/>
    </xf>
    <xf numFmtId="0" fontId="18" fillId="0" borderId="3" xfId="0" applyFont="1" applyBorder="1" applyAlignment="1">
      <alignment horizontal="center"/>
    </xf>
    <xf numFmtId="0" fontId="18" fillId="0" borderId="0" xfId="0" applyFont="1" applyAlignment="1">
      <alignment horizontal="center"/>
    </xf>
    <xf numFmtId="0" fontId="18" fillId="0" borderId="4" xfId="0" applyFont="1" applyBorder="1" applyAlignment="1">
      <alignment horizontal="center"/>
    </xf>
    <xf numFmtId="0" fontId="16" fillId="0" borderId="3" xfId="1" applyFont="1" applyBorder="1" applyAlignment="1" applyProtection="1">
      <alignment horizontal="center" vertical="center"/>
    </xf>
    <xf numFmtId="0" fontId="16" fillId="0" borderId="0" xfId="1" applyFont="1" applyAlignment="1" applyProtection="1">
      <alignment horizontal="center" vertical="center"/>
    </xf>
    <xf numFmtId="0" fontId="16" fillId="0" borderId="4" xfId="1" applyFont="1" applyBorder="1" applyAlignment="1" applyProtection="1">
      <alignment horizontal="center" vertical="center"/>
    </xf>
    <xf numFmtId="0" fontId="7" fillId="0" borderId="3" xfId="0" applyFont="1" applyBorder="1" applyAlignment="1">
      <alignment horizontal="left" vertical="center" shrinkToFit="1"/>
    </xf>
    <xf numFmtId="0" fontId="7" fillId="0" borderId="4" xfId="0" applyFont="1" applyBorder="1" applyAlignment="1">
      <alignment horizontal="left" vertical="center" shrinkToFit="1"/>
    </xf>
    <xf numFmtId="165" fontId="13" fillId="0" borderId="0" xfId="0" applyNumberFormat="1" applyFont="1" applyAlignment="1">
      <alignment horizontal="center" vertical="center"/>
    </xf>
    <xf numFmtId="0" fontId="7" fillId="0" borderId="5" xfId="0" applyFont="1" applyBorder="1" applyAlignment="1">
      <alignment horizontal="left" vertical="center" shrinkToFit="1"/>
    </xf>
    <xf numFmtId="0" fontId="7" fillId="0" borderId="6" xfId="0" applyFont="1" applyBorder="1" applyAlignment="1">
      <alignment horizontal="left" vertical="center" shrinkToFit="1"/>
    </xf>
  </cellXfs>
  <cellStyles count="3">
    <cellStyle name="Hyperlink" xfId="1" builtinId="8" customBuiltin="1"/>
    <cellStyle name="Normal" xfId="0" builtinId="0"/>
    <cellStyle name="Normal 2" xfId="2"/>
  </cellStyles>
  <dxfs count="8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Vertex42">
  <a:themeElements>
    <a:clrScheme name="Vertex42 - Calendar Stickers">
      <a:dk1>
        <a:sysClr val="windowText" lastClr="000000"/>
      </a:dk1>
      <a:lt1>
        <a:sysClr val="window" lastClr="FFFFFF"/>
      </a:lt1>
      <a:dk2>
        <a:srgbClr val="3464AB"/>
      </a:dk2>
      <a:lt2>
        <a:srgbClr val="D5D5D5"/>
      </a:lt2>
      <a:accent1>
        <a:srgbClr val="3464AB"/>
      </a:accent1>
      <a:accent2>
        <a:srgbClr val="736AB0"/>
      </a:accent2>
      <a:accent3>
        <a:srgbClr val="50BEE3"/>
      </a:accent3>
      <a:accent4>
        <a:srgbClr val="4DBA69"/>
      </a:accent4>
      <a:accent5>
        <a:srgbClr val="FAA61F"/>
      </a:accent5>
      <a:accent6>
        <a:srgbClr val="EE4543"/>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70"/>
  <sheetViews>
    <sheetView showGridLines="0" topLeftCell="A16" zoomScaleNormal="100" workbookViewId="0">
      <selection activeCell="L37" sqref="K37:N41"/>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s>
  <sheetData>
    <row r="1" spans="1:14" ht="24.75" customHeight="1" x14ac:dyDescent="0.2">
      <c r="A1" s="61" t="s">
        <v>80</v>
      </c>
      <c r="B1" s="62"/>
      <c r="C1" s="62"/>
      <c r="D1" s="5"/>
      <c r="E1" s="5"/>
      <c r="F1" s="62"/>
      <c r="G1" s="62"/>
      <c r="H1" s="62"/>
      <c r="I1" s="62"/>
      <c r="J1" s="5"/>
      <c r="K1" s="63"/>
      <c r="L1" s="5"/>
      <c r="M1" s="64"/>
      <c r="N1" s="59"/>
    </row>
    <row r="2" spans="1:14" x14ac:dyDescent="0.2">
      <c r="A2" s="60" t="s">
        <v>3</v>
      </c>
      <c r="B2" s="28">
        <v>2022</v>
      </c>
      <c r="C2" s="5"/>
      <c r="D2" s="5"/>
      <c r="E2" s="60" t="s">
        <v>81</v>
      </c>
      <c r="F2" s="28">
        <v>1</v>
      </c>
      <c r="G2" s="27"/>
      <c r="H2" s="27"/>
      <c r="I2" s="60" t="s">
        <v>4</v>
      </c>
      <c r="J2" s="28">
        <v>1</v>
      </c>
      <c r="K2" s="29" t="s">
        <v>0</v>
      </c>
      <c r="L2" s="29"/>
      <c r="M2" s="30"/>
      <c r="N2" s="31"/>
    </row>
    <row r="3" spans="1:14" x14ac:dyDescent="0.2">
      <c r="A3" s="5"/>
      <c r="B3" s="5"/>
      <c r="C3" s="5"/>
      <c r="D3" s="5"/>
      <c r="E3" s="5"/>
      <c r="F3" s="5"/>
      <c r="G3" s="5"/>
      <c r="H3" s="5"/>
      <c r="I3" s="5"/>
      <c r="J3" s="5"/>
      <c r="K3" s="5"/>
      <c r="L3" s="5"/>
      <c r="M3" s="5"/>
      <c r="N3" s="66"/>
    </row>
    <row r="4" spans="1:14" s="2" customFormat="1" ht="59.25" x14ac:dyDescent="0.2">
      <c r="A4" s="93" t="str">
        <f>UPPER(TEXT(B5,"mmmm yyyy"))</f>
        <v>JANUARY 2022</v>
      </c>
      <c r="B4" s="93"/>
      <c r="C4" s="93"/>
      <c r="D4" s="93"/>
      <c r="E4" s="93"/>
      <c r="F4" s="93"/>
      <c r="G4" s="93"/>
      <c r="H4" s="93"/>
      <c r="I4" s="93"/>
      <c r="J4" s="93"/>
      <c r="K4" s="93"/>
      <c r="L4" s="93"/>
      <c r="M4" s="93"/>
      <c r="N4" s="93"/>
    </row>
    <row r="5" spans="1:14" s="1" customFormat="1" ht="11.25" hidden="1" x14ac:dyDescent="0.2">
      <c r="A5" s="1" t="s">
        <v>1</v>
      </c>
      <c r="B5" s="19">
        <f>DATE(B2,F2,1)</f>
        <v>44562</v>
      </c>
    </row>
    <row r="6" spans="1:14" s="2" customFormat="1" ht="18" customHeight="1" x14ac:dyDescent="0.2">
      <c r="A6" s="83">
        <f>A13</f>
        <v>44563</v>
      </c>
      <c r="B6" s="84"/>
      <c r="C6" s="83">
        <f>C13</f>
        <v>44564</v>
      </c>
      <c r="D6" s="84"/>
      <c r="E6" s="83">
        <f>E13</f>
        <v>44565</v>
      </c>
      <c r="F6" s="84"/>
      <c r="G6" s="83">
        <f>G13</f>
        <v>44566</v>
      </c>
      <c r="H6" s="84"/>
      <c r="I6" s="83">
        <f>I13</f>
        <v>44567</v>
      </c>
      <c r="J6" s="84"/>
      <c r="K6" s="83">
        <f>K13</f>
        <v>44568</v>
      </c>
      <c r="L6" s="84"/>
      <c r="M6" s="83">
        <f>M13</f>
        <v>44569</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t="str">
        <f>IF(C7="",IF(WEEKDAY($B$5,1)=MOD(startday+1,7)+1,$B$5,""),C7+1)</f>
        <v/>
      </c>
      <c r="F7" s="7" t="str">
        <f>IF(ISERROR(MATCH(E7,Events!$G:$G,0)),"",INDEX(Events!$A:$A,MATCH(E7,Events!$G:$G,0)))</f>
        <v/>
      </c>
      <c r="G7" s="18" t="str">
        <f>IF(E7="",IF(WEEKDAY($B$5,1)=MOD(startday+2,7)+1,$B$5,""),E7+1)</f>
        <v/>
      </c>
      <c r="H7" s="7" t="str">
        <f>IF(ISERROR(MATCH(G7,Events!$G:$G,0)),"",INDEX(Events!$A:$A,MATCH(G7,Events!$G:$G,0)))</f>
        <v/>
      </c>
      <c r="I7" s="18" t="str">
        <f>IF(G7="",IF(WEEKDAY($B$5,1)=MOD(startday+3,7)+1,$B$5,""),G7+1)</f>
        <v/>
      </c>
      <c r="J7" s="7" t="str">
        <f>IF(ISERROR(MATCH(I7,Events!$G:$G,0)),"",INDEX(Events!$A:$A,MATCH(I7,Events!$G:$G,0)))</f>
        <v/>
      </c>
      <c r="K7" s="18" t="str">
        <f>IF(I7="",IF(WEEKDAY($B$5,1)=MOD(startday+4,7)+1,$B$5,""),I7+1)</f>
        <v/>
      </c>
      <c r="L7" s="7" t="str">
        <f>IF(ISERROR(MATCH(K7,Events!$G:$G,0)),"",INDEX(Events!$A:$A,MATCH(K7,Events!$G:$G,0)))</f>
        <v/>
      </c>
      <c r="M7" s="18">
        <f>IF(K7="",IF(WEEKDAY($B$5,1)=MOD(startday+5,7)+1,$B$5,""),K7+1)</f>
        <v>44562</v>
      </c>
      <c r="N7" s="7" t="str">
        <f>IF(ISERROR(MATCH(M7,Events!$G:$G,0)),"",INDEX(Events!$A:$A,MATCH(M7,Events!$G:$G,0)))</f>
        <v>New Year's Day</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44563</v>
      </c>
      <c r="B13" s="7" t="str">
        <f>IF(ISERROR(MATCH(A13,Events!$G:$G,0)),"",INDEX(Events!$A:$A,MATCH(A13,Events!$G:$G,0)))</f>
        <v/>
      </c>
      <c r="C13" s="18">
        <f>IF(A13="","",IF(MONTH(A13+1)&lt;&gt;MONTH(A13),"",A13+1))</f>
        <v>44564</v>
      </c>
      <c r="D13" s="7" t="str">
        <f>IF(ISERROR(MATCH(C13,Events!$G:$G,0)),"",INDEX(Events!$A:$A,MATCH(C13,Events!$G:$G,0)))</f>
        <v/>
      </c>
      <c r="E13" s="18">
        <f>IF(C13="","",IF(MONTH(C13+1)&lt;&gt;MONTH(C13),"",C13+1))</f>
        <v>44565</v>
      </c>
      <c r="F13" s="7" t="str">
        <f>IF(ISERROR(MATCH(E13,Events!$G:$G,0)),"",INDEX(Events!$A:$A,MATCH(E13,Events!$G:$G,0)))</f>
        <v/>
      </c>
      <c r="G13" s="18">
        <f>IF(E13="","",IF(MONTH(E13+1)&lt;&gt;MONTH(E13),"",E13+1))</f>
        <v>44566</v>
      </c>
      <c r="H13" s="7" t="str">
        <f>IF(ISERROR(MATCH(G13,Events!$G:$G,0)),"",INDEX(Events!$A:$A,MATCH(G13,Events!$G:$G,0)))</f>
        <v/>
      </c>
      <c r="I13" s="18">
        <f>IF(G13="","",IF(MONTH(G13+1)&lt;&gt;MONTH(G13),"",G13+1))</f>
        <v>44567</v>
      </c>
      <c r="J13" s="7" t="str">
        <f>IF(ISERROR(MATCH(I13,Events!$G:$G,0)),"",INDEX(Events!$A:$A,MATCH(I13,Events!$G:$G,0)))</f>
        <v/>
      </c>
      <c r="K13" s="18">
        <f>IF(I13="","",IF(MONTH(I13+1)&lt;&gt;MONTH(I13),"",I13+1))</f>
        <v>44568</v>
      </c>
      <c r="L13" s="7" t="str">
        <f>IF(ISERROR(MATCH(K13,Events!$G:$G,0)),"",INDEX(Events!$A:$A,MATCH(K13,Events!$G:$G,0)))</f>
        <v/>
      </c>
      <c r="M13" s="18">
        <f>IF(K13="","",IF(MONTH(K13+1)&lt;&gt;MONTH(K13),"",K13+1))</f>
        <v>44569</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44570</v>
      </c>
      <c r="B19" s="7" t="str">
        <f>IF(ISERROR(MATCH(A19,Events!$G:$G,0)),"",INDEX(Events!$A:$A,MATCH(A19,Events!$G:$G,0)))</f>
        <v/>
      </c>
      <c r="C19" s="18">
        <f>IF(A19="","",IF(MONTH(A19+1)&lt;&gt;MONTH(A19),"",A19+1))</f>
        <v>44571</v>
      </c>
      <c r="D19" s="7" t="str">
        <f>IF(ISERROR(MATCH(C19,Events!$G:$G,0)),"",INDEX(Events!$A:$A,MATCH(C19,Events!$G:$G,0)))</f>
        <v/>
      </c>
      <c r="E19" s="18">
        <f>IF(C19="","",IF(MONTH(C19+1)&lt;&gt;MONTH(C19),"",C19+1))</f>
        <v>44572</v>
      </c>
      <c r="F19" s="7" t="str">
        <f>IF(ISERROR(MATCH(E19,Events!$G:$G,0)),"",INDEX(Events!$A:$A,MATCH(E19,Events!$G:$G,0)))</f>
        <v/>
      </c>
      <c r="G19" s="18">
        <f>IF(E19="","",IF(MONTH(E19+1)&lt;&gt;MONTH(E19),"",E19+1))</f>
        <v>44573</v>
      </c>
      <c r="H19" s="7" t="str">
        <f>IF(ISERROR(MATCH(G19,Events!$G:$G,0)),"",INDEX(Events!$A:$A,MATCH(G19,Events!$G:$G,0)))</f>
        <v/>
      </c>
      <c r="I19" s="18">
        <f>IF(G19="","",IF(MONTH(G19+1)&lt;&gt;MONTH(G19),"",G19+1))</f>
        <v>44574</v>
      </c>
      <c r="J19" s="7" t="str">
        <f>IF(ISERROR(MATCH(I19,Events!$G:$G,0)),"",INDEX(Events!$A:$A,MATCH(I19,Events!$G:$G,0)))</f>
        <v/>
      </c>
      <c r="K19" s="18">
        <f>IF(I19="","",IF(MONTH(I19+1)&lt;&gt;MONTH(I19),"",I19+1))</f>
        <v>44575</v>
      </c>
      <c r="L19" s="7" t="str">
        <f>IF(ISERROR(MATCH(K19,Events!$G:$G,0)),"",INDEX(Events!$A:$A,MATCH(K19,Events!$G:$G,0)))</f>
        <v/>
      </c>
      <c r="M19" s="18">
        <f>IF(K19="","",IF(MONTH(K19+1)&lt;&gt;MONTH(K19),"",K19+1))</f>
        <v>44576</v>
      </c>
      <c r="N19" s="7" t="str">
        <f>IF(ISERROR(MATCH(M19,Events!$G:$G,0)),"",INDEX(Events!$A:$A,MATCH(M19,Events!$G:$G,0)))</f>
        <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44577</v>
      </c>
      <c r="B25" s="7" t="str">
        <f>IF(ISERROR(MATCH(A25,Events!$G:$G,0)),"",INDEX(Events!$A:$A,MATCH(A25,Events!$G:$G,0)))</f>
        <v/>
      </c>
      <c r="C25" s="18">
        <f>IF(A25="","",IF(MONTH(A25+1)&lt;&gt;MONTH(A25),"",A25+1))</f>
        <v>44578</v>
      </c>
      <c r="D25" s="7" t="str">
        <f>IF(ISERROR(MATCH(C25,Events!$G:$G,0)),"",INDEX(Events!$A:$A,MATCH(C25,Events!$G:$G,0)))</f>
        <v>ML King Day</v>
      </c>
      <c r="E25" s="18">
        <f>IF(C25="","",IF(MONTH(C25+1)&lt;&gt;MONTH(C25),"",C25+1))</f>
        <v>44579</v>
      </c>
      <c r="F25" s="7" t="str">
        <f>IF(ISERROR(MATCH(E25,Events!$G:$G,0)),"",INDEX(Events!$A:$A,MATCH(E25,Events!$G:$G,0)))</f>
        <v/>
      </c>
      <c r="G25" s="18">
        <f>IF(E25="","",IF(MONTH(E25+1)&lt;&gt;MONTH(E25),"",E25+1))</f>
        <v>44580</v>
      </c>
      <c r="H25" s="7" t="str">
        <f>IF(ISERROR(MATCH(G25,Events!$G:$G,0)),"",INDEX(Events!$A:$A,MATCH(G25,Events!$G:$G,0)))</f>
        <v/>
      </c>
      <c r="I25" s="18">
        <f>IF(G25="","",IF(MONTH(G25+1)&lt;&gt;MONTH(G25),"",G25+1))</f>
        <v>44581</v>
      </c>
      <c r="J25" s="7" t="str">
        <f>IF(ISERROR(MATCH(I25,Events!$G:$G,0)),"",INDEX(Events!$A:$A,MATCH(I25,Events!$G:$G,0)))</f>
        <v/>
      </c>
      <c r="K25" s="18">
        <f>IF(I25="","",IF(MONTH(I25+1)&lt;&gt;MONTH(I25),"",I25+1))</f>
        <v>44582</v>
      </c>
      <c r="L25" s="7" t="str">
        <f>IF(ISERROR(MATCH(K25,Events!$G:$G,0)),"",INDEX(Events!$A:$A,MATCH(K25,Events!$G:$G,0)))</f>
        <v/>
      </c>
      <c r="M25" s="18">
        <f>IF(K25="","",IF(MONTH(K25+1)&lt;&gt;MONTH(K25),"",K25+1))</f>
        <v>44583</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44584</v>
      </c>
      <c r="B31" s="7" t="str">
        <f>IF(ISERROR(MATCH(A31,Events!$G:$G,0)),"",INDEX(Events!$A:$A,MATCH(A31,Events!$G:$G,0)))</f>
        <v/>
      </c>
      <c r="C31" s="18">
        <f>IF(A31="","",IF(MONTH(A31+1)&lt;&gt;MONTH(A31),"",A31+1))</f>
        <v>44585</v>
      </c>
      <c r="D31" s="7" t="str">
        <f>IF(ISERROR(MATCH(C31,Events!$G:$G,0)),"",INDEX(Events!$A:$A,MATCH(C31,Events!$G:$G,0)))</f>
        <v/>
      </c>
      <c r="E31" s="18">
        <f>IF(C31="","",IF(MONTH(C31+1)&lt;&gt;MONTH(C31),"",C31+1))</f>
        <v>44586</v>
      </c>
      <c r="F31" s="7" t="str">
        <f>IF(ISERROR(MATCH(E31,Events!$G:$G,0)),"",INDEX(Events!$A:$A,MATCH(E31,Events!$G:$G,0)))</f>
        <v/>
      </c>
      <c r="G31" s="18">
        <f>IF(E31="","",IF(MONTH(E31+1)&lt;&gt;MONTH(E31),"",E31+1))</f>
        <v>44587</v>
      </c>
      <c r="H31" s="7" t="str">
        <f>IF(ISERROR(MATCH(G31,Events!$G:$G,0)),"",INDEX(Events!$A:$A,MATCH(G31,Events!$G:$G,0)))</f>
        <v/>
      </c>
      <c r="I31" s="18">
        <f>IF(G31="","",IF(MONTH(G31+1)&lt;&gt;MONTH(G31),"",G31+1))</f>
        <v>44588</v>
      </c>
      <c r="J31" s="7" t="str">
        <f>IF(ISERROR(MATCH(I31,Events!$G:$G,0)),"",INDEX(Events!$A:$A,MATCH(I31,Events!$G:$G,0)))</f>
        <v/>
      </c>
      <c r="K31" s="18">
        <f>IF(I31="","",IF(MONTH(I31+1)&lt;&gt;MONTH(I31),"",I31+1))</f>
        <v>44589</v>
      </c>
      <c r="L31" s="7" t="str">
        <f>IF(ISERROR(MATCH(K31,Events!$G:$G,0)),"",INDEX(Events!$A:$A,MATCH(K31,Events!$G:$G,0)))</f>
        <v/>
      </c>
      <c r="M31" s="18">
        <f>IF(K31="","",IF(MONTH(K31+1)&lt;&gt;MONTH(K31),"",K31+1))</f>
        <v>44590</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f>IF(M31="","",IF(MONTH(M31+1)&lt;&gt;MONTH(M31),"",M31+1))</f>
        <v>44591</v>
      </c>
      <c r="B37" s="7" t="str">
        <f>IF(ISERROR(MATCH(A37,Events!$G:$G,0)),"",INDEX(Events!$A:$A,MATCH(A37,Events!$G:$G,0)))</f>
        <v/>
      </c>
      <c r="C37" s="18">
        <f>IF(A37="","",IF(MONTH(A37+1)&lt;&gt;MONTH(A37),"",A37+1))</f>
        <v>44592</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8:B8"/>
    <mergeCell ref="A9:B9"/>
    <mergeCell ref="A10:B10"/>
    <mergeCell ref="A11:B11"/>
    <mergeCell ref="A12:B12"/>
    <mergeCell ref="M8:N8"/>
    <mergeCell ref="C9:D9"/>
    <mergeCell ref="E9:F9"/>
    <mergeCell ref="G9:H9"/>
    <mergeCell ref="I9:J9"/>
    <mergeCell ref="K9:L9"/>
    <mergeCell ref="M9:N9"/>
    <mergeCell ref="C8:D8"/>
    <mergeCell ref="E8:F8"/>
    <mergeCell ref="G8:H8"/>
    <mergeCell ref="I8:J8"/>
    <mergeCell ref="K8:L8"/>
    <mergeCell ref="M10:N10"/>
    <mergeCell ref="C11:D11"/>
    <mergeCell ref="E11:F11"/>
    <mergeCell ref="G11:H11"/>
    <mergeCell ref="I11:J11"/>
    <mergeCell ref="K11:L11"/>
    <mergeCell ref="M11:N11"/>
    <mergeCell ref="C10:D10"/>
    <mergeCell ref="E10:F10"/>
    <mergeCell ref="G10:H10"/>
    <mergeCell ref="I10:J10"/>
    <mergeCell ref="K10:L10"/>
    <mergeCell ref="M12:N12"/>
    <mergeCell ref="A14:B14"/>
    <mergeCell ref="C14:D14"/>
    <mergeCell ref="E14:F14"/>
    <mergeCell ref="G14:H14"/>
    <mergeCell ref="I14:J14"/>
    <mergeCell ref="K14:L14"/>
    <mergeCell ref="M14:N14"/>
    <mergeCell ref="C12:D12"/>
    <mergeCell ref="E12:F12"/>
    <mergeCell ref="G12:H12"/>
    <mergeCell ref="I12:J12"/>
    <mergeCell ref="K12:L12"/>
    <mergeCell ref="K15:L15"/>
    <mergeCell ref="M15:N15"/>
    <mergeCell ref="A16:B16"/>
    <mergeCell ref="C16:D16"/>
    <mergeCell ref="E16:F16"/>
    <mergeCell ref="G16:H16"/>
    <mergeCell ref="I16:J16"/>
    <mergeCell ref="K16:L16"/>
    <mergeCell ref="M16:N16"/>
    <mergeCell ref="A15:B15"/>
    <mergeCell ref="C15:D15"/>
    <mergeCell ref="E15:F15"/>
    <mergeCell ref="G15:H15"/>
    <mergeCell ref="I15:J15"/>
    <mergeCell ref="K17:L17"/>
    <mergeCell ref="M17:N17"/>
    <mergeCell ref="A18:B18"/>
    <mergeCell ref="C18:D18"/>
    <mergeCell ref="E18:F18"/>
    <mergeCell ref="G18:H18"/>
    <mergeCell ref="I18:J18"/>
    <mergeCell ref="K18:L18"/>
    <mergeCell ref="M18:N18"/>
    <mergeCell ref="A17:B17"/>
    <mergeCell ref="C17:D17"/>
    <mergeCell ref="E17:F17"/>
    <mergeCell ref="G17:H17"/>
    <mergeCell ref="I17:J17"/>
    <mergeCell ref="K20:L20"/>
    <mergeCell ref="M20:N20"/>
    <mergeCell ref="A21:B21"/>
    <mergeCell ref="C21:D21"/>
    <mergeCell ref="E21:F21"/>
    <mergeCell ref="G21:H21"/>
    <mergeCell ref="I21:J21"/>
    <mergeCell ref="K21:L21"/>
    <mergeCell ref="M21:N21"/>
    <mergeCell ref="A20:B20"/>
    <mergeCell ref="C20:D20"/>
    <mergeCell ref="E20:F20"/>
    <mergeCell ref="G20:H20"/>
    <mergeCell ref="I20:J20"/>
    <mergeCell ref="K22:L22"/>
    <mergeCell ref="M22:N22"/>
    <mergeCell ref="A23:B23"/>
    <mergeCell ref="C23:D23"/>
    <mergeCell ref="E23:F23"/>
    <mergeCell ref="G23:H23"/>
    <mergeCell ref="I23:J23"/>
    <mergeCell ref="K23:L23"/>
    <mergeCell ref="M23:N23"/>
    <mergeCell ref="A22:B22"/>
    <mergeCell ref="C22:D22"/>
    <mergeCell ref="E22:F22"/>
    <mergeCell ref="G22:H22"/>
    <mergeCell ref="I22:J22"/>
    <mergeCell ref="K24:L24"/>
    <mergeCell ref="M24:N24"/>
    <mergeCell ref="A26:B26"/>
    <mergeCell ref="C26:D26"/>
    <mergeCell ref="E26:F26"/>
    <mergeCell ref="G26:H26"/>
    <mergeCell ref="I26:J26"/>
    <mergeCell ref="K26:L26"/>
    <mergeCell ref="M26:N26"/>
    <mergeCell ref="A24:B24"/>
    <mergeCell ref="C24:D24"/>
    <mergeCell ref="E24:F24"/>
    <mergeCell ref="G24:H24"/>
    <mergeCell ref="I24:J24"/>
    <mergeCell ref="K27:L27"/>
    <mergeCell ref="M27:N27"/>
    <mergeCell ref="A28:B28"/>
    <mergeCell ref="C28:D28"/>
    <mergeCell ref="E28:F28"/>
    <mergeCell ref="G28:H28"/>
    <mergeCell ref="I28:J28"/>
    <mergeCell ref="K28:L28"/>
    <mergeCell ref="M28:N28"/>
    <mergeCell ref="A27:B27"/>
    <mergeCell ref="C27:D27"/>
    <mergeCell ref="E27:F27"/>
    <mergeCell ref="G27:H27"/>
    <mergeCell ref="I27:J27"/>
    <mergeCell ref="I33:J33"/>
    <mergeCell ref="K33:L33"/>
    <mergeCell ref="M33:N33"/>
    <mergeCell ref="A32:B32"/>
    <mergeCell ref="C32:D32"/>
    <mergeCell ref="E32:F32"/>
    <mergeCell ref="G32:H32"/>
    <mergeCell ref="I32:J32"/>
    <mergeCell ref="K29:L29"/>
    <mergeCell ref="M29:N29"/>
    <mergeCell ref="A30:B30"/>
    <mergeCell ref="C30:D30"/>
    <mergeCell ref="E30:F30"/>
    <mergeCell ref="G30:H30"/>
    <mergeCell ref="I30:J30"/>
    <mergeCell ref="K30:L30"/>
    <mergeCell ref="M30:N30"/>
    <mergeCell ref="A29:B29"/>
    <mergeCell ref="C29:D29"/>
    <mergeCell ref="E29:F29"/>
    <mergeCell ref="G29:H29"/>
    <mergeCell ref="I29:J29"/>
    <mergeCell ref="A4:N4"/>
    <mergeCell ref="A40:B40"/>
    <mergeCell ref="C40:D40"/>
    <mergeCell ref="A41:B41"/>
    <mergeCell ref="C41:D41"/>
    <mergeCell ref="A42:B42"/>
    <mergeCell ref="C42:D42"/>
    <mergeCell ref="K36:L36"/>
    <mergeCell ref="M36:N36"/>
    <mergeCell ref="A38:B38"/>
    <mergeCell ref="C38:D38"/>
    <mergeCell ref="A39:B39"/>
    <mergeCell ref="C39:D39"/>
    <mergeCell ref="A36:B36"/>
    <mergeCell ref="C36:D36"/>
    <mergeCell ref="E36:F36"/>
    <mergeCell ref="G36:H36"/>
    <mergeCell ref="I36:J36"/>
    <mergeCell ref="K34:L34"/>
    <mergeCell ref="M34:N34"/>
    <mergeCell ref="A35:B35"/>
    <mergeCell ref="C35:D35"/>
    <mergeCell ref="E35:F35"/>
    <mergeCell ref="G35:H35"/>
    <mergeCell ref="K40:N40"/>
    <mergeCell ref="A6:B6"/>
    <mergeCell ref="C6:D6"/>
    <mergeCell ref="E6:F6"/>
    <mergeCell ref="G6:H6"/>
    <mergeCell ref="I6:J6"/>
    <mergeCell ref="K6:L6"/>
    <mergeCell ref="M6:N6"/>
    <mergeCell ref="K38:N38"/>
    <mergeCell ref="K39:N39"/>
    <mergeCell ref="I35:J35"/>
    <mergeCell ref="K35:L35"/>
    <mergeCell ref="M35:N35"/>
    <mergeCell ref="A34:B34"/>
    <mergeCell ref="C34:D34"/>
    <mergeCell ref="E34:F34"/>
    <mergeCell ref="G34:H34"/>
    <mergeCell ref="I34:J34"/>
    <mergeCell ref="K32:L32"/>
    <mergeCell ref="M32:N32"/>
    <mergeCell ref="A33:B33"/>
    <mergeCell ref="C33:D33"/>
    <mergeCell ref="E33:F33"/>
    <mergeCell ref="G33:H33"/>
  </mergeCells>
  <phoneticPr fontId="0" type="noConversion"/>
  <conditionalFormatting sqref="B7 D7 F7 H7 J7 L7 N7 B13 D13 F13 H13 J13 L13 N13 B19 D19 F19 H19 J19 L19 N19 B25 D25 F25 H25 J25 L25 N25 B31 D31 F31 H31 J31 L31 N31 B37 D37">
    <cfRule type="expression" dxfId="83" priority="36">
      <formula>A7=""</formula>
    </cfRule>
  </conditionalFormatting>
  <conditionalFormatting sqref="A8:N8 A14:N14 A20:N20 A26:N26 A32:N32 A38:D38">
    <cfRule type="expression" dxfId="82" priority="35">
      <formula>A7=""</formula>
    </cfRule>
  </conditionalFormatting>
  <conditionalFormatting sqref="A9:N9 A15:N15 A21:N21 A27:N27 A33:N33 A39:D39">
    <cfRule type="expression" dxfId="81" priority="34">
      <formula>A7=""</formula>
    </cfRule>
  </conditionalFormatting>
  <conditionalFormatting sqref="A10:N10 A16:N16 A22:N22 A28:N28 A34:N34 A40:D40">
    <cfRule type="expression" dxfId="80" priority="33">
      <formula>A7=""</formula>
    </cfRule>
  </conditionalFormatting>
  <conditionalFormatting sqref="A11:N11 A17:N17 A23:N23 A29:N29 A35:N35 A41:D41">
    <cfRule type="expression" dxfId="79" priority="32">
      <formula>A7=""</formula>
    </cfRule>
  </conditionalFormatting>
  <conditionalFormatting sqref="A12:N12 A18:N18 A24:N24 A30:N30 A36:N36 A42:D42">
    <cfRule type="expression" dxfId="78" priority="31">
      <formula>A7=""</formula>
    </cfRule>
  </conditionalFormatting>
  <conditionalFormatting sqref="A7 C7 E7 G7 I7 K7 M7 A13 C13 E13 G13 I13 K13 M13 A19 C19 E19 G19 I19 K19 M19 A25 C25 E25 G25 I25 K25 M25 A31 C31 E31 G31 I31 K31 M31 A37 C37">
    <cfRule type="expression" dxfId="77" priority="3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8:N12 A38:D42 A37:B37 D37 A32:N36 A31:B31 A26:N30 A25:B25 A20:N24 A19:B19 A14:N18 A13:B13 B7" emptyCellReference="1"/>
    <ignoredError sqref="C37 C31:N31 C25:N25 C19:N19 C13:N13 C7:N7" formula="1"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24" workbookViewId="0">
      <selection activeCell="P37" sqref="K37:P44"/>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OCTOBER 2022</v>
      </c>
      <c r="B4" s="93"/>
      <c r="C4" s="93"/>
      <c r="D4" s="93"/>
      <c r="E4" s="93"/>
      <c r="F4" s="93"/>
      <c r="G4" s="93"/>
      <c r="H4" s="93"/>
      <c r="I4" s="93"/>
      <c r="J4" s="93"/>
      <c r="K4" s="93"/>
      <c r="L4" s="93"/>
      <c r="M4" s="93"/>
      <c r="N4" s="93"/>
    </row>
    <row r="5" spans="1:14" s="1" customFormat="1" ht="11.25" hidden="1" x14ac:dyDescent="0.2">
      <c r="A5" s="1" t="s">
        <v>1</v>
      </c>
      <c r="B5" s="19">
        <f>DATE(YEAR('1'!B5),MONTH('1'!B5)+9,1)</f>
        <v>44835</v>
      </c>
    </row>
    <row r="6" spans="1:14" s="2" customFormat="1" ht="18" customHeight="1" x14ac:dyDescent="0.2">
      <c r="A6" s="83">
        <f>A13</f>
        <v>44836</v>
      </c>
      <c r="B6" s="84"/>
      <c r="C6" s="83">
        <f>C13</f>
        <v>44837</v>
      </c>
      <c r="D6" s="84"/>
      <c r="E6" s="83">
        <f>E13</f>
        <v>44838</v>
      </c>
      <c r="F6" s="84"/>
      <c r="G6" s="83">
        <f>G13</f>
        <v>44839</v>
      </c>
      <c r="H6" s="84"/>
      <c r="I6" s="83">
        <f>I13</f>
        <v>44840</v>
      </c>
      <c r="J6" s="84"/>
      <c r="K6" s="83">
        <f>K13</f>
        <v>44841</v>
      </c>
      <c r="L6" s="84"/>
      <c r="M6" s="83">
        <f>M13</f>
        <v>44842</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t="str">
        <f>IF(C7="",IF(WEEKDAY($B$5,1)=MOD(startday+1,7)+1,$B$5,""),C7+1)</f>
        <v/>
      </c>
      <c r="F7" s="7" t="str">
        <f>IF(ISERROR(MATCH(E7,Events!$G:$G,0)),"",INDEX(Events!$A:$A,MATCH(E7,Events!$G:$G,0)))</f>
        <v/>
      </c>
      <c r="G7" s="18" t="str">
        <f>IF(E7="",IF(WEEKDAY($B$5,1)=MOD(startday+2,7)+1,$B$5,""),E7+1)</f>
        <v/>
      </c>
      <c r="H7" s="7" t="str">
        <f>IF(ISERROR(MATCH(G7,Events!$G:$G,0)),"",INDEX(Events!$A:$A,MATCH(G7,Events!$G:$G,0)))</f>
        <v/>
      </c>
      <c r="I7" s="18" t="str">
        <f>IF(G7="",IF(WEEKDAY($B$5,1)=MOD(startday+3,7)+1,$B$5,""),G7+1)</f>
        <v/>
      </c>
      <c r="J7" s="7" t="str">
        <f>IF(ISERROR(MATCH(I7,Events!$G:$G,0)),"",INDEX(Events!$A:$A,MATCH(I7,Events!$G:$G,0)))</f>
        <v/>
      </c>
      <c r="K7" s="18" t="str">
        <f>IF(I7="",IF(WEEKDAY($B$5,1)=MOD(startday+4,7)+1,$B$5,""),I7+1)</f>
        <v/>
      </c>
      <c r="L7" s="7" t="str">
        <f>IF(ISERROR(MATCH(K7,Events!$G:$G,0)),"",INDEX(Events!$A:$A,MATCH(K7,Events!$G:$G,0)))</f>
        <v/>
      </c>
      <c r="M7" s="18">
        <f>IF(K7="",IF(WEEKDAY($B$5,1)=MOD(startday+5,7)+1,$B$5,""),K7+1)</f>
        <v>44835</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44836</v>
      </c>
      <c r="B13" s="7" t="str">
        <f>IF(ISERROR(MATCH(A13,Events!$G:$G,0)),"",INDEX(Events!$A:$A,MATCH(A13,Events!$G:$G,0)))</f>
        <v/>
      </c>
      <c r="C13" s="18">
        <f>IF(A13="","",IF(MONTH(A13+1)&lt;&gt;MONTH(A13),"",A13+1))</f>
        <v>44837</v>
      </c>
      <c r="D13" s="7" t="str">
        <f>IF(ISERROR(MATCH(C13,Events!$G:$G,0)),"",INDEX(Events!$A:$A,MATCH(C13,Events!$G:$G,0)))</f>
        <v/>
      </c>
      <c r="E13" s="18">
        <f>IF(C13="","",IF(MONTH(C13+1)&lt;&gt;MONTH(C13),"",C13+1))</f>
        <v>44838</v>
      </c>
      <c r="F13" s="7" t="str">
        <f>IF(ISERROR(MATCH(E13,Events!$G:$G,0)),"",INDEX(Events!$A:$A,MATCH(E13,Events!$G:$G,0)))</f>
        <v/>
      </c>
      <c r="G13" s="18">
        <f>IF(E13="","",IF(MONTH(E13+1)&lt;&gt;MONTH(E13),"",E13+1))</f>
        <v>44839</v>
      </c>
      <c r="H13" s="7" t="str">
        <f>IF(ISERROR(MATCH(G13,Events!$G:$G,0)),"",INDEX(Events!$A:$A,MATCH(G13,Events!$G:$G,0)))</f>
        <v>Yom Kippur</v>
      </c>
      <c r="I13" s="18">
        <f>IF(G13="","",IF(MONTH(G13+1)&lt;&gt;MONTH(G13),"",G13+1))</f>
        <v>44840</v>
      </c>
      <c r="J13" s="7" t="str">
        <f>IF(ISERROR(MATCH(I13,Events!$G:$G,0)),"",INDEX(Events!$A:$A,MATCH(I13,Events!$G:$G,0)))</f>
        <v/>
      </c>
      <c r="K13" s="18">
        <f>IF(I13="","",IF(MONTH(I13+1)&lt;&gt;MONTH(I13),"",I13+1))</f>
        <v>44841</v>
      </c>
      <c r="L13" s="7" t="str">
        <f>IF(ISERROR(MATCH(K13,Events!$G:$G,0)),"",INDEX(Events!$A:$A,MATCH(K13,Events!$G:$G,0)))</f>
        <v/>
      </c>
      <c r="M13" s="18">
        <f>IF(K13="","",IF(MONTH(K13+1)&lt;&gt;MONTH(K13),"",K13+1))</f>
        <v>44842</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44843</v>
      </c>
      <c r="B19" s="7" t="str">
        <f>IF(ISERROR(MATCH(A19,Events!$G:$G,0)),"",INDEX(Events!$A:$A,MATCH(A19,Events!$G:$G,0)))</f>
        <v/>
      </c>
      <c r="C19" s="18">
        <f>IF(A19="","",IF(MONTH(A19+1)&lt;&gt;MONTH(A19),"",A19+1))</f>
        <v>44844</v>
      </c>
      <c r="D19" s="7" t="str">
        <f>IF(ISERROR(MATCH(C19,Events!$G:$G,0)),"",INDEX(Events!$A:$A,MATCH(C19,Events!$G:$G,0)))</f>
        <v>Columbus Day</v>
      </c>
      <c r="E19" s="18">
        <f>IF(C19="","",IF(MONTH(C19+1)&lt;&gt;MONTH(C19),"",C19+1))</f>
        <v>44845</v>
      </c>
      <c r="F19" s="7" t="str">
        <f>IF(ISERROR(MATCH(E19,Events!$G:$G,0)),"",INDEX(Events!$A:$A,MATCH(E19,Events!$G:$G,0)))</f>
        <v/>
      </c>
      <c r="G19" s="18">
        <f>IF(E19="","",IF(MONTH(E19+1)&lt;&gt;MONTH(E19),"",E19+1))</f>
        <v>44846</v>
      </c>
      <c r="H19" s="7" t="str">
        <f>IF(ISERROR(MATCH(G19,Events!$G:$G,0)),"",INDEX(Events!$A:$A,MATCH(G19,Events!$G:$G,0)))</f>
        <v/>
      </c>
      <c r="I19" s="18">
        <f>IF(G19="","",IF(MONTH(G19+1)&lt;&gt;MONTH(G19),"",G19+1))</f>
        <v>44847</v>
      </c>
      <c r="J19" s="7" t="str">
        <f>IF(ISERROR(MATCH(I19,Events!$G:$G,0)),"",INDEX(Events!$A:$A,MATCH(I19,Events!$G:$G,0)))</f>
        <v/>
      </c>
      <c r="K19" s="18">
        <f>IF(I19="","",IF(MONTH(I19+1)&lt;&gt;MONTH(I19),"",I19+1))</f>
        <v>44848</v>
      </c>
      <c r="L19" s="7" t="str">
        <f>IF(ISERROR(MATCH(K19,Events!$G:$G,0)),"",INDEX(Events!$A:$A,MATCH(K19,Events!$G:$G,0)))</f>
        <v/>
      </c>
      <c r="M19" s="18">
        <f>IF(K19="","",IF(MONTH(K19+1)&lt;&gt;MONTH(K19),"",K19+1))</f>
        <v>44849</v>
      </c>
      <c r="N19" s="7" t="str">
        <f>IF(ISERROR(MATCH(M19,Events!$G:$G,0)),"",INDEX(Events!$A:$A,MATCH(M19,Events!$G:$G,0)))</f>
        <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44850</v>
      </c>
      <c r="B25" s="7" t="str">
        <f>IF(ISERROR(MATCH(A25,Events!$G:$G,0)),"",INDEX(Events!$A:$A,MATCH(A25,Events!$G:$G,0)))</f>
        <v>Boss's Day</v>
      </c>
      <c r="C25" s="18">
        <f>IF(A25="","",IF(MONTH(A25+1)&lt;&gt;MONTH(A25),"",A25+1))</f>
        <v>44851</v>
      </c>
      <c r="D25" s="7" t="str">
        <f>IF(ISERROR(MATCH(C25,Events!$G:$G,0)),"",INDEX(Events!$A:$A,MATCH(C25,Events!$G:$G,0)))</f>
        <v/>
      </c>
      <c r="E25" s="18">
        <f>IF(C25="","",IF(MONTH(C25+1)&lt;&gt;MONTH(C25),"",C25+1))</f>
        <v>44852</v>
      </c>
      <c r="F25" s="7" t="str">
        <f>IF(ISERROR(MATCH(E25,Events!$G:$G,0)),"",INDEX(Events!$A:$A,MATCH(E25,Events!$G:$G,0)))</f>
        <v/>
      </c>
      <c r="G25" s="18">
        <f>IF(E25="","",IF(MONTH(E25+1)&lt;&gt;MONTH(E25),"",E25+1))</f>
        <v>44853</v>
      </c>
      <c r="H25" s="7" t="str">
        <f>IF(ISERROR(MATCH(G25,Events!$G:$G,0)),"",INDEX(Events!$A:$A,MATCH(G25,Events!$G:$G,0)))</f>
        <v/>
      </c>
      <c r="I25" s="18">
        <f>IF(G25="","",IF(MONTH(G25+1)&lt;&gt;MONTH(G25),"",G25+1))</f>
        <v>44854</v>
      </c>
      <c r="J25" s="7" t="str">
        <f>IF(ISERROR(MATCH(I25,Events!$G:$G,0)),"",INDEX(Events!$A:$A,MATCH(I25,Events!$G:$G,0)))</f>
        <v/>
      </c>
      <c r="K25" s="18">
        <f>IF(I25="","",IF(MONTH(I25+1)&lt;&gt;MONTH(I25),"",I25+1))</f>
        <v>44855</v>
      </c>
      <c r="L25" s="7" t="str">
        <f>IF(ISERROR(MATCH(K25,Events!$G:$G,0)),"",INDEX(Events!$A:$A,MATCH(K25,Events!$G:$G,0)))</f>
        <v/>
      </c>
      <c r="M25" s="18">
        <f>IF(K25="","",IF(MONTH(K25+1)&lt;&gt;MONTH(K25),"",K25+1))</f>
        <v>44856</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44857</v>
      </c>
      <c r="B31" s="7" t="str">
        <f>IF(ISERROR(MATCH(A31,Events!$G:$G,0)),"",INDEX(Events!$A:$A,MATCH(A31,Events!$G:$G,0)))</f>
        <v/>
      </c>
      <c r="C31" s="18">
        <f>IF(A31="","",IF(MONTH(A31+1)&lt;&gt;MONTH(A31),"",A31+1))</f>
        <v>44858</v>
      </c>
      <c r="D31" s="7" t="str">
        <f>IF(ISERROR(MATCH(C31,Events!$G:$G,0)),"",INDEX(Events!$A:$A,MATCH(C31,Events!$G:$G,0)))</f>
        <v>United Nations Day</v>
      </c>
      <c r="E31" s="18">
        <f>IF(C31="","",IF(MONTH(C31+1)&lt;&gt;MONTH(C31),"",C31+1))</f>
        <v>44859</v>
      </c>
      <c r="F31" s="7" t="str">
        <f>IF(ISERROR(MATCH(E31,Events!$G:$G,0)),"",INDEX(Events!$A:$A,MATCH(E31,Events!$G:$G,0)))</f>
        <v/>
      </c>
      <c r="G31" s="18">
        <f>IF(E31="","",IF(MONTH(E31+1)&lt;&gt;MONTH(E31),"",E31+1))</f>
        <v>44860</v>
      </c>
      <c r="H31" s="7" t="str">
        <f>IF(ISERROR(MATCH(G31,Events!$G:$G,0)),"",INDEX(Events!$A:$A,MATCH(G31,Events!$G:$G,0)))</f>
        <v/>
      </c>
      <c r="I31" s="18">
        <f>IF(G31="","",IF(MONTH(G31+1)&lt;&gt;MONTH(G31),"",G31+1))</f>
        <v>44861</v>
      </c>
      <c r="J31" s="7" t="str">
        <f>IF(ISERROR(MATCH(I31,Events!$G:$G,0)),"",INDEX(Events!$A:$A,MATCH(I31,Events!$G:$G,0)))</f>
        <v/>
      </c>
      <c r="K31" s="18">
        <f>IF(I31="","",IF(MONTH(I31+1)&lt;&gt;MONTH(I31),"",I31+1))</f>
        <v>44862</v>
      </c>
      <c r="L31" s="7" t="str">
        <f>IF(ISERROR(MATCH(K31,Events!$G:$G,0)),"",INDEX(Events!$A:$A,MATCH(K31,Events!$G:$G,0)))</f>
        <v/>
      </c>
      <c r="M31" s="18">
        <f>IF(K31="","",IF(MONTH(K31+1)&lt;&gt;MONTH(K31),"",K31+1))</f>
        <v>44863</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f>IF(M31="","",IF(MONTH(M31+1)&lt;&gt;MONTH(M31),"",M31+1))</f>
        <v>44864</v>
      </c>
      <c r="B37" s="7" t="str">
        <f>IF(ISERROR(MATCH(A37,Events!$G:$G,0)),"",INDEX(Events!$A:$A,MATCH(A37,Events!$G:$G,0)))</f>
        <v/>
      </c>
      <c r="C37" s="18">
        <f>IF(A37="","",IF(MONTH(A37+1)&lt;&gt;MONTH(A37),"",A37+1))</f>
        <v>44865</v>
      </c>
      <c r="D37" s="7" t="str">
        <f>IF(ISERROR(MATCH(C37,Events!$G:$G,0)),"",INDEX(Events!$A:$A,MATCH(C37,Events!$G:$G,0)))</f>
        <v>Halloween</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20" priority="6">
      <formula>A7=""</formula>
    </cfRule>
  </conditionalFormatting>
  <conditionalFormatting sqref="A8:N8 A14:N14 A20:N20 A26:N26 A32:N32 A38:D38">
    <cfRule type="expression" dxfId="19" priority="5">
      <formula>A7=""</formula>
    </cfRule>
  </conditionalFormatting>
  <conditionalFormatting sqref="A9:N9 A15:N15 A21:N21 A27:N27 A33:N33 A39:D39">
    <cfRule type="expression" dxfId="18" priority="4">
      <formula>A7=""</formula>
    </cfRule>
  </conditionalFormatting>
  <conditionalFormatting sqref="A10:N10 A16:N16 A22:N22 A28:N28 A34:N34 A40:D40">
    <cfRule type="expression" dxfId="17" priority="3">
      <formula>A7=""</formula>
    </cfRule>
  </conditionalFormatting>
  <conditionalFormatting sqref="A11:N11 A17:N17 A23:N23 A29:N29 A35:N35 A41:D41">
    <cfRule type="expression" dxfId="16" priority="2">
      <formula>A7=""</formula>
    </cfRule>
  </conditionalFormatting>
  <conditionalFormatting sqref="A12:N12 A18:N18 A24:N24 A30:N30 A36:N36 A42:D42">
    <cfRule type="expression" dxfId="15" priority="1">
      <formula>A7=""</formula>
    </cfRule>
  </conditionalFormatting>
  <conditionalFormatting sqref="A7 C7 E7 G7 I7 K7 M7 A13 C13 E13 G13 I13 K13 M13 A19 C19 E19 G19 I19 K19 M19 A25 C25 E25 G25 I25 K25 M25 A31 C31 E31 G31 I31 K31 M31 A37 C37">
    <cfRule type="expression" dxfId="14"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6 C40:J42 C39:J39 C37:J38" formula="1" emptyCellReferenc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24" workbookViewId="0">
      <selection activeCell="P37" sqref="K37:P44"/>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NOVEMBER 2022</v>
      </c>
      <c r="B4" s="93"/>
      <c r="C4" s="93"/>
      <c r="D4" s="93"/>
      <c r="E4" s="93"/>
      <c r="F4" s="93"/>
      <c r="G4" s="93"/>
      <c r="H4" s="93"/>
      <c r="I4" s="93"/>
      <c r="J4" s="93"/>
      <c r="K4" s="93"/>
      <c r="L4" s="93"/>
      <c r="M4" s="93"/>
      <c r="N4" s="93"/>
    </row>
    <row r="5" spans="1:14" s="1" customFormat="1" ht="11.25" hidden="1" x14ac:dyDescent="0.2">
      <c r="A5" s="1" t="s">
        <v>1</v>
      </c>
      <c r="B5" s="19">
        <f>DATE(YEAR('1'!B5),MONTH('1'!B5)+10,1)</f>
        <v>44866</v>
      </c>
    </row>
    <row r="6" spans="1:14" s="2" customFormat="1" ht="18" customHeight="1" x14ac:dyDescent="0.2">
      <c r="A6" s="83">
        <f>A13</f>
        <v>44871</v>
      </c>
      <c r="B6" s="84"/>
      <c r="C6" s="83">
        <f>C13</f>
        <v>44872</v>
      </c>
      <c r="D6" s="84"/>
      <c r="E6" s="83">
        <f>E13</f>
        <v>44873</v>
      </c>
      <c r="F6" s="84"/>
      <c r="G6" s="83">
        <f>G13</f>
        <v>44874</v>
      </c>
      <c r="H6" s="84"/>
      <c r="I6" s="83">
        <f>I13</f>
        <v>44875</v>
      </c>
      <c r="J6" s="84"/>
      <c r="K6" s="83">
        <f>K13</f>
        <v>44876</v>
      </c>
      <c r="L6" s="84"/>
      <c r="M6" s="83">
        <f>M13</f>
        <v>44877</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f>IF(C7="",IF(WEEKDAY($B$5,1)=MOD(startday+1,7)+1,$B$5,""),C7+1)</f>
        <v>44866</v>
      </c>
      <c r="F7" s="7" t="str">
        <f>IF(ISERROR(MATCH(E7,Events!$G:$G,0)),"",INDEX(Events!$A:$A,MATCH(E7,Events!$G:$G,0)))</f>
        <v/>
      </c>
      <c r="G7" s="18">
        <f>IF(E7="",IF(WEEKDAY($B$5,1)=MOD(startday+2,7)+1,$B$5,""),E7+1)</f>
        <v>44867</v>
      </c>
      <c r="H7" s="7" t="str">
        <f>IF(ISERROR(MATCH(G7,Events!$G:$G,0)),"",INDEX(Events!$A:$A,MATCH(G7,Events!$G:$G,0)))</f>
        <v/>
      </c>
      <c r="I7" s="18">
        <f>IF(G7="",IF(WEEKDAY($B$5,1)=MOD(startday+3,7)+1,$B$5,""),G7+1)</f>
        <v>44868</v>
      </c>
      <c r="J7" s="7" t="str">
        <f>IF(ISERROR(MATCH(I7,Events!$G:$G,0)),"",INDEX(Events!$A:$A,MATCH(I7,Events!$G:$G,0)))</f>
        <v/>
      </c>
      <c r="K7" s="18">
        <f>IF(I7="",IF(WEEKDAY($B$5,1)=MOD(startday+4,7)+1,$B$5,""),I7+1)</f>
        <v>44869</v>
      </c>
      <c r="L7" s="7" t="str">
        <f>IF(ISERROR(MATCH(K7,Events!$G:$G,0)),"",INDEX(Events!$A:$A,MATCH(K7,Events!$G:$G,0)))</f>
        <v/>
      </c>
      <c r="M7" s="18">
        <f>IF(K7="",IF(WEEKDAY($B$5,1)=MOD(startday+5,7)+1,$B$5,""),K7+1)</f>
        <v>44870</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44871</v>
      </c>
      <c r="B13" s="7" t="str">
        <f>IF(ISERROR(MATCH(A13,Events!$G:$G,0)),"",INDEX(Events!$A:$A,MATCH(A13,Events!$G:$G,0)))</f>
        <v>Daylight Saving</v>
      </c>
      <c r="C13" s="18">
        <f>IF(A13="","",IF(MONTH(A13+1)&lt;&gt;MONTH(A13),"",A13+1))</f>
        <v>44872</v>
      </c>
      <c r="D13" s="7" t="str">
        <f>IF(ISERROR(MATCH(C13,Events!$G:$G,0)),"",INDEX(Events!$A:$A,MATCH(C13,Events!$G:$G,0)))</f>
        <v/>
      </c>
      <c r="E13" s="18">
        <f>IF(C13="","",IF(MONTH(C13+1)&lt;&gt;MONTH(C13),"",C13+1))</f>
        <v>44873</v>
      </c>
      <c r="F13" s="7" t="str">
        <f>IF(ISERROR(MATCH(E13,Events!$G:$G,0)),"",INDEX(Events!$A:$A,MATCH(E13,Events!$G:$G,0)))</f>
        <v/>
      </c>
      <c r="G13" s="18">
        <f>IF(E13="","",IF(MONTH(E13+1)&lt;&gt;MONTH(E13),"",E13+1))</f>
        <v>44874</v>
      </c>
      <c r="H13" s="7" t="str">
        <f>IF(ISERROR(MATCH(G13,Events!$G:$G,0)),"",INDEX(Events!$A:$A,MATCH(G13,Events!$G:$G,0)))</f>
        <v/>
      </c>
      <c r="I13" s="18">
        <f>IF(G13="","",IF(MONTH(G13+1)&lt;&gt;MONTH(G13),"",G13+1))</f>
        <v>44875</v>
      </c>
      <c r="J13" s="7" t="str">
        <f>IF(ISERROR(MATCH(I13,Events!$G:$G,0)),"",INDEX(Events!$A:$A,MATCH(I13,Events!$G:$G,0)))</f>
        <v/>
      </c>
      <c r="K13" s="18">
        <f>IF(I13="","",IF(MONTH(I13+1)&lt;&gt;MONTH(I13),"",I13+1))</f>
        <v>44876</v>
      </c>
      <c r="L13" s="7" t="str">
        <f>IF(ISERROR(MATCH(K13,Events!$G:$G,0)),"",INDEX(Events!$A:$A,MATCH(K13,Events!$G:$G,0)))</f>
        <v>Veterans Day</v>
      </c>
      <c r="M13" s="18">
        <f>IF(K13="","",IF(MONTH(K13+1)&lt;&gt;MONTH(K13),"",K13+1))</f>
        <v>44877</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44878</v>
      </c>
      <c r="B19" s="7" t="str">
        <f>IF(ISERROR(MATCH(A19,Events!$G:$G,0)),"",INDEX(Events!$A:$A,MATCH(A19,Events!$G:$G,0)))</f>
        <v/>
      </c>
      <c r="C19" s="18">
        <f>IF(A19="","",IF(MONTH(A19+1)&lt;&gt;MONTH(A19),"",A19+1))</f>
        <v>44879</v>
      </c>
      <c r="D19" s="7" t="str">
        <f>IF(ISERROR(MATCH(C19,Events!$G:$G,0)),"",INDEX(Events!$A:$A,MATCH(C19,Events!$G:$G,0)))</f>
        <v/>
      </c>
      <c r="E19" s="18">
        <f>IF(C19="","",IF(MONTH(C19+1)&lt;&gt;MONTH(C19),"",C19+1))</f>
        <v>44880</v>
      </c>
      <c r="F19" s="7" t="str">
        <f>IF(ISERROR(MATCH(E19,Events!$G:$G,0)),"",INDEX(Events!$A:$A,MATCH(E19,Events!$G:$G,0)))</f>
        <v/>
      </c>
      <c r="G19" s="18">
        <f>IF(E19="","",IF(MONTH(E19+1)&lt;&gt;MONTH(E19),"",E19+1))</f>
        <v>44881</v>
      </c>
      <c r="H19" s="7" t="str">
        <f>IF(ISERROR(MATCH(G19,Events!$G:$G,0)),"",INDEX(Events!$A:$A,MATCH(G19,Events!$G:$G,0)))</f>
        <v/>
      </c>
      <c r="I19" s="18">
        <f>IF(G19="","",IF(MONTH(G19+1)&lt;&gt;MONTH(G19),"",G19+1))</f>
        <v>44882</v>
      </c>
      <c r="J19" s="7" t="str">
        <f>IF(ISERROR(MATCH(I19,Events!$G:$G,0)),"",INDEX(Events!$A:$A,MATCH(I19,Events!$G:$G,0)))</f>
        <v/>
      </c>
      <c r="K19" s="18">
        <f>IF(I19="","",IF(MONTH(I19+1)&lt;&gt;MONTH(I19),"",I19+1))</f>
        <v>44883</v>
      </c>
      <c r="L19" s="7" t="str">
        <f>IF(ISERROR(MATCH(K19,Events!$G:$G,0)),"",INDEX(Events!$A:$A,MATCH(K19,Events!$G:$G,0)))</f>
        <v/>
      </c>
      <c r="M19" s="18">
        <f>IF(K19="","",IF(MONTH(K19+1)&lt;&gt;MONTH(K19),"",K19+1))</f>
        <v>44884</v>
      </c>
      <c r="N19" s="7" t="str">
        <f>IF(ISERROR(MATCH(M19,Events!$G:$G,0)),"",INDEX(Events!$A:$A,MATCH(M19,Events!$G:$G,0)))</f>
        <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44885</v>
      </c>
      <c r="B25" s="7" t="str">
        <f>IF(ISERROR(MATCH(A25,Events!$G:$G,0)),"",INDEX(Events!$A:$A,MATCH(A25,Events!$G:$G,0)))</f>
        <v/>
      </c>
      <c r="C25" s="18">
        <f>IF(A25="","",IF(MONTH(A25+1)&lt;&gt;MONTH(A25),"",A25+1))</f>
        <v>44886</v>
      </c>
      <c r="D25" s="7" t="str">
        <f>IF(ISERROR(MATCH(C25,Events!$G:$G,0)),"",INDEX(Events!$A:$A,MATCH(C25,Events!$G:$G,0)))</f>
        <v/>
      </c>
      <c r="E25" s="18">
        <f>IF(C25="","",IF(MONTH(C25+1)&lt;&gt;MONTH(C25),"",C25+1))</f>
        <v>44887</v>
      </c>
      <c r="F25" s="7" t="str">
        <f>IF(ISERROR(MATCH(E25,Events!$G:$G,0)),"",INDEX(Events!$A:$A,MATCH(E25,Events!$G:$G,0)))</f>
        <v/>
      </c>
      <c r="G25" s="18">
        <f>IF(E25="","",IF(MONTH(E25+1)&lt;&gt;MONTH(E25),"",E25+1))</f>
        <v>44888</v>
      </c>
      <c r="H25" s="7" t="str">
        <f>IF(ISERROR(MATCH(G25,Events!$G:$G,0)),"",INDEX(Events!$A:$A,MATCH(G25,Events!$G:$G,0)))</f>
        <v/>
      </c>
      <c r="I25" s="18">
        <f>IF(G25="","",IF(MONTH(G25+1)&lt;&gt;MONTH(G25),"",G25+1))</f>
        <v>44889</v>
      </c>
      <c r="J25" s="7" t="str">
        <f>IF(ISERROR(MATCH(I25,Events!$G:$G,0)),"",INDEX(Events!$A:$A,MATCH(I25,Events!$G:$G,0)))</f>
        <v>Thanksgiving</v>
      </c>
      <c r="K25" s="18">
        <f>IF(I25="","",IF(MONTH(I25+1)&lt;&gt;MONTH(I25),"",I25+1))</f>
        <v>44890</v>
      </c>
      <c r="L25" s="7" t="str">
        <f>IF(ISERROR(MATCH(K25,Events!$G:$G,0)),"",INDEX(Events!$A:$A,MATCH(K25,Events!$G:$G,0)))</f>
        <v/>
      </c>
      <c r="M25" s="18">
        <f>IF(K25="","",IF(MONTH(K25+1)&lt;&gt;MONTH(K25),"",K25+1))</f>
        <v>44891</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44892</v>
      </c>
      <c r="B31" s="7" t="str">
        <f>IF(ISERROR(MATCH(A31,Events!$G:$G,0)),"",INDEX(Events!$A:$A,MATCH(A31,Events!$G:$G,0)))</f>
        <v/>
      </c>
      <c r="C31" s="18">
        <f>IF(A31="","",IF(MONTH(A31+1)&lt;&gt;MONTH(A31),"",A31+1))</f>
        <v>44893</v>
      </c>
      <c r="D31" s="7" t="str">
        <f>IF(ISERROR(MATCH(C31,Events!$G:$G,0)),"",INDEX(Events!$A:$A,MATCH(C31,Events!$G:$G,0)))</f>
        <v/>
      </c>
      <c r="E31" s="18">
        <f>IF(C31="","",IF(MONTH(C31+1)&lt;&gt;MONTH(C31),"",C31+1))</f>
        <v>44894</v>
      </c>
      <c r="F31" s="7" t="str">
        <f>IF(ISERROR(MATCH(E31,Events!$G:$G,0)),"",INDEX(Events!$A:$A,MATCH(E31,Events!$G:$G,0)))</f>
        <v/>
      </c>
      <c r="G31" s="18">
        <f>IF(E31="","",IF(MONTH(E31+1)&lt;&gt;MONTH(E31),"",E31+1))</f>
        <v>44895</v>
      </c>
      <c r="H31" s="7" t="str">
        <f>IF(ISERROR(MATCH(G31,Events!$G:$G,0)),"",INDEX(Events!$A:$A,MATCH(G31,Events!$G:$G,0)))</f>
        <v/>
      </c>
      <c r="I31" s="18" t="str">
        <f>IF(G31="","",IF(MONTH(G31+1)&lt;&gt;MONTH(G31),"",G31+1))</f>
        <v/>
      </c>
      <c r="J31" s="7" t="str">
        <f>IF(ISERROR(MATCH(I31,Events!$G:$G,0)),"",INDEX(Events!$A:$A,MATCH(I31,Events!$G:$G,0)))</f>
        <v/>
      </c>
      <c r="K31" s="18" t="str">
        <f>IF(I31="","",IF(MONTH(I31+1)&lt;&gt;MONTH(I31),"",I31+1))</f>
        <v/>
      </c>
      <c r="L31" s="7" t="str">
        <f>IF(ISERROR(MATCH(K31,Events!$G:$G,0)),"",INDEX(Events!$A:$A,MATCH(K31,Events!$G:$G,0)))</f>
        <v/>
      </c>
      <c r="M31" s="18" t="str">
        <f>IF(K31="","",IF(MONTH(K31+1)&lt;&gt;MONTH(K31),"",K31+1))</f>
        <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t="str">
        <f>IF(M31="","",IF(MONTH(M31+1)&lt;&gt;MONTH(M31),"",M31+1))</f>
        <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13" priority="6">
      <formula>A7=""</formula>
    </cfRule>
  </conditionalFormatting>
  <conditionalFormatting sqref="A8:N8 A14:N14 A20:N20 A26:N26 A32:N32 A38:D38">
    <cfRule type="expression" dxfId="12" priority="5">
      <formula>A7=""</formula>
    </cfRule>
  </conditionalFormatting>
  <conditionalFormatting sqref="A9:N9 A15:N15 A21:N21 A27:N27 A33:N33 A39:D39">
    <cfRule type="expression" dxfId="11" priority="4">
      <formula>A7=""</formula>
    </cfRule>
  </conditionalFormatting>
  <conditionalFormatting sqref="A10:N10 A16:N16 A22:N22 A28:N28 A34:N34 A40:D40">
    <cfRule type="expression" dxfId="10" priority="3">
      <formula>A7=""</formula>
    </cfRule>
  </conditionalFormatting>
  <conditionalFormatting sqref="A11:N11 A17:N17 A23:N23 A29:N29 A35:N35 A41:D41">
    <cfRule type="expression" dxfId="9" priority="2">
      <formula>A7=""</formula>
    </cfRule>
  </conditionalFormatting>
  <conditionalFormatting sqref="A12:N12 A18:N18 A24:N24 A30:N30 A36:N36 A42:D42">
    <cfRule type="expression" dxfId="8" priority="1">
      <formula>A7=""</formula>
    </cfRule>
  </conditionalFormatting>
  <conditionalFormatting sqref="A7 C7 E7 G7 I7 K7 M7 A13 C13 E13 G13 I13 K13 M13 A19 C19 E19 G19 I19 K19 M19 A25 C25 E25 G25 I25 K25 M25 A31 C31 E31 G31 I31 K31 M31 A37 C37">
    <cfRule type="expression" dxfId="7"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6 C40:J42 C39:J39 C37:J38" formula="1" emptyCellReferenc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19" workbookViewId="0">
      <selection activeCell="P37" sqref="K37:P43"/>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DECEMBER 2022</v>
      </c>
      <c r="B4" s="93"/>
      <c r="C4" s="93"/>
      <c r="D4" s="93"/>
      <c r="E4" s="93"/>
      <c r="F4" s="93"/>
      <c r="G4" s="93"/>
      <c r="H4" s="93"/>
      <c r="I4" s="93"/>
      <c r="J4" s="93"/>
      <c r="K4" s="93"/>
      <c r="L4" s="93"/>
      <c r="M4" s="93"/>
      <c r="N4" s="93"/>
    </row>
    <row r="5" spans="1:14" s="1" customFormat="1" ht="11.25" hidden="1" x14ac:dyDescent="0.2">
      <c r="A5" s="1" t="s">
        <v>1</v>
      </c>
      <c r="B5" s="19">
        <f>DATE(YEAR('1'!B5),MONTH('1'!B5)+11,1)</f>
        <v>44896</v>
      </c>
    </row>
    <row r="6" spans="1:14" s="2" customFormat="1" ht="18" customHeight="1" x14ac:dyDescent="0.2">
      <c r="A6" s="83">
        <f>A13</f>
        <v>44899</v>
      </c>
      <c r="B6" s="84"/>
      <c r="C6" s="83">
        <f>C13</f>
        <v>44900</v>
      </c>
      <c r="D6" s="84"/>
      <c r="E6" s="83">
        <f>E13</f>
        <v>44901</v>
      </c>
      <c r="F6" s="84"/>
      <c r="G6" s="83">
        <f>G13</f>
        <v>44902</v>
      </c>
      <c r="H6" s="84"/>
      <c r="I6" s="83">
        <f>I13</f>
        <v>44903</v>
      </c>
      <c r="J6" s="84"/>
      <c r="K6" s="83">
        <f>K13</f>
        <v>44904</v>
      </c>
      <c r="L6" s="84"/>
      <c r="M6" s="83">
        <f>M13</f>
        <v>44905</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t="str">
        <f>IF(C7="",IF(WEEKDAY($B$5,1)=MOD(startday+1,7)+1,$B$5,""),C7+1)</f>
        <v/>
      </c>
      <c r="F7" s="7" t="str">
        <f>IF(ISERROR(MATCH(E7,Events!$G:$G,0)),"",INDEX(Events!$A:$A,MATCH(E7,Events!$G:$G,0)))</f>
        <v/>
      </c>
      <c r="G7" s="18" t="str">
        <f>IF(E7="",IF(WEEKDAY($B$5,1)=MOD(startday+2,7)+1,$B$5,""),E7+1)</f>
        <v/>
      </c>
      <c r="H7" s="7" t="str">
        <f>IF(ISERROR(MATCH(G7,Events!$G:$G,0)),"",INDEX(Events!$A:$A,MATCH(G7,Events!$G:$G,0)))</f>
        <v/>
      </c>
      <c r="I7" s="18">
        <f>IF(G7="",IF(WEEKDAY($B$5,1)=MOD(startday+3,7)+1,$B$5,""),G7+1)</f>
        <v>44896</v>
      </c>
      <c r="J7" s="7" t="str">
        <f>IF(ISERROR(MATCH(I7,Events!$G:$G,0)),"",INDEX(Events!$A:$A,MATCH(I7,Events!$G:$G,0)))</f>
        <v/>
      </c>
      <c r="K7" s="18">
        <f>IF(I7="",IF(WEEKDAY($B$5,1)=MOD(startday+4,7)+1,$B$5,""),I7+1)</f>
        <v>44897</v>
      </c>
      <c r="L7" s="7" t="str">
        <f>IF(ISERROR(MATCH(K7,Events!$G:$G,0)),"",INDEX(Events!$A:$A,MATCH(K7,Events!$G:$G,0)))</f>
        <v/>
      </c>
      <c r="M7" s="18">
        <f>IF(K7="",IF(WEEKDAY($B$5,1)=MOD(startday+5,7)+1,$B$5,""),K7+1)</f>
        <v>44898</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44899</v>
      </c>
      <c r="B13" s="7" t="str">
        <f>IF(ISERROR(MATCH(A13,Events!$G:$G,0)),"",INDEX(Events!$A:$A,MATCH(A13,Events!$G:$G,0)))</f>
        <v/>
      </c>
      <c r="C13" s="18">
        <f>IF(A13="","",IF(MONTH(A13+1)&lt;&gt;MONTH(A13),"",A13+1))</f>
        <v>44900</v>
      </c>
      <c r="D13" s="7" t="str">
        <f>IF(ISERROR(MATCH(C13,Events!$G:$G,0)),"",INDEX(Events!$A:$A,MATCH(C13,Events!$G:$G,0)))</f>
        <v/>
      </c>
      <c r="E13" s="18">
        <f>IF(C13="","",IF(MONTH(C13+1)&lt;&gt;MONTH(C13),"",C13+1))</f>
        <v>44901</v>
      </c>
      <c r="F13" s="7" t="str">
        <f>IF(ISERROR(MATCH(E13,Events!$G:$G,0)),"",INDEX(Events!$A:$A,MATCH(E13,Events!$G:$G,0)))</f>
        <v/>
      </c>
      <c r="G13" s="18">
        <f>IF(E13="","",IF(MONTH(E13+1)&lt;&gt;MONTH(E13),"",E13+1))</f>
        <v>44902</v>
      </c>
      <c r="H13" s="7" t="str">
        <f>IF(ISERROR(MATCH(G13,Events!$G:$G,0)),"",INDEX(Events!$A:$A,MATCH(G13,Events!$G:$G,0)))</f>
        <v>Pearl Harbor</v>
      </c>
      <c r="I13" s="18">
        <f>IF(G13="","",IF(MONTH(G13+1)&lt;&gt;MONTH(G13),"",G13+1))</f>
        <v>44903</v>
      </c>
      <c r="J13" s="7" t="str">
        <f>IF(ISERROR(MATCH(I13,Events!$G:$G,0)),"",INDEX(Events!$A:$A,MATCH(I13,Events!$G:$G,0)))</f>
        <v/>
      </c>
      <c r="K13" s="18">
        <f>IF(I13="","",IF(MONTH(I13+1)&lt;&gt;MONTH(I13),"",I13+1))</f>
        <v>44904</v>
      </c>
      <c r="L13" s="7" t="str">
        <f>IF(ISERROR(MATCH(K13,Events!$G:$G,0)),"",INDEX(Events!$A:$A,MATCH(K13,Events!$G:$G,0)))</f>
        <v/>
      </c>
      <c r="M13" s="18">
        <f>IF(K13="","",IF(MONTH(K13+1)&lt;&gt;MONTH(K13),"",K13+1))</f>
        <v>44905</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44906</v>
      </c>
      <c r="B19" s="7" t="str">
        <f>IF(ISERROR(MATCH(A19,Events!$G:$G,0)),"",INDEX(Events!$A:$A,MATCH(A19,Events!$G:$G,0)))</f>
        <v/>
      </c>
      <c r="C19" s="18">
        <f>IF(A19="","",IF(MONTH(A19+1)&lt;&gt;MONTH(A19),"",A19+1))</f>
        <v>44907</v>
      </c>
      <c r="D19" s="7" t="str">
        <f>IF(ISERROR(MATCH(C19,Events!$G:$G,0)),"",INDEX(Events!$A:$A,MATCH(C19,Events!$G:$G,0)))</f>
        <v/>
      </c>
      <c r="E19" s="18">
        <f>IF(C19="","",IF(MONTH(C19+1)&lt;&gt;MONTH(C19),"",C19+1))</f>
        <v>44908</v>
      </c>
      <c r="F19" s="7" t="str">
        <f>IF(ISERROR(MATCH(E19,Events!$G:$G,0)),"",INDEX(Events!$A:$A,MATCH(E19,Events!$G:$G,0)))</f>
        <v/>
      </c>
      <c r="G19" s="18">
        <f>IF(E19="","",IF(MONTH(E19+1)&lt;&gt;MONTH(E19),"",E19+1))</f>
        <v>44909</v>
      </c>
      <c r="H19" s="7" t="str">
        <f>IF(ISERROR(MATCH(G19,Events!$G:$G,0)),"",INDEX(Events!$A:$A,MATCH(G19,Events!$G:$G,0)))</f>
        <v/>
      </c>
      <c r="I19" s="18">
        <f>IF(G19="","",IF(MONTH(G19+1)&lt;&gt;MONTH(G19),"",G19+1))</f>
        <v>44910</v>
      </c>
      <c r="J19" s="7" t="str">
        <f>IF(ISERROR(MATCH(I19,Events!$G:$G,0)),"",INDEX(Events!$A:$A,MATCH(I19,Events!$G:$G,0)))</f>
        <v/>
      </c>
      <c r="K19" s="18">
        <f>IF(I19="","",IF(MONTH(I19+1)&lt;&gt;MONTH(I19),"",I19+1))</f>
        <v>44911</v>
      </c>
      <c r="L19" s="7" t="str">
        <f>IF(ISERROR(MATCH(K19,Events!$G:$G,0)),"",INDEX(Events!$A:$A,MATCH(K19,Events!$G:$G,0)))</f>
        <v/>
      </c>
      <c r="M19" s="18">
        <f>IF(K19="","",IF(MONTH(K19+1)&lt;&gt;MONTH(K19),"",K19+1))</f>
        <v>44912</v>
      </c>
      <c r="N19" s="7" t="str">
        <f>IF(ISERROR(MATCH(M19,Events!$G:$G,0)),"",INDEX(Events!$A:$A,MATCH(M19,Events!$G:$G,0)))</f>
        <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44913</v>
      </c>
      <c r="B25" s="7" t="str">
        <f>IF(ISERROR(MATCH(A25,Events!$G:$G,0)),"",INDEX(Events!$A:$A,MATCH(A25,Events!$G:$G,0)))</f>
        <v>Hanukkah begins</v>
      </c>
      <c r="C25" s="18">
        <f>IF(A25="","",IF(MONTH(A25+1)&lt;&gt;MONTH(A25),"",A25+1))</f>
        <v>44914</v>
      </c>
      <c r="D25" s="7" t="str">
        <f>IF(ISERROR(MATCH(C25,Events!$G:$G,0)),"",INDEX(Events!$A:$A,MATCH(C25,Events!$G:$G,0)))</f>
        <v/>
      </c>
      <c r="E25" s="18">
        <f>IF(C25="","",IF(MONTH(C25+1)&lt;&gt;MONTH(C25),"",C25+1))</f>
        <v>44915</v>
      </c>
      <c r="F25" s="7" t="str">
        <f>IF(ISERROR(MATCH(E25,Events!$G:$G,0)),"",INDEX(Events!$A:$A,MATCH(E25,Events!$G:$G,0)))</f>
        <v/>
      </c>
      <c r="G25" s="18">
        <f>IF(E25="","",IF(MONTH(E25+1)&lt;&gt;MONTH(E25),"",E25+1))</f>
        <v>44916</v>
      </c>
      <c r="H25" s="7" t="str">
        <f>IF(ISERROR(MATCH(G25,Events!$G:$G,0)),"",INDEX(Events!$A:$A,MATCH(G25,Events!$G:$G,0)))</f>
        <v>Dec. Solstice (GMT)</v>
      </c>
      <c r="I25" s="18">
        <f>IF(G25="","",IF(MONTH(G25+1)&lt;&gt;MONTH(G25),"",G25+1))</f>
        <v>44917</v>
      </c>
      <c r="J25" s="7" t="str">
        <f>IF(ISERROR(MATCH(I25,Events!$G:$G,0)),"",INDEX(Events!$A:$A,MATCH(I25,Events!$G:$G,0)))</f>
        <v/>
      </c>
      <c r="K25" s="18">
        <f>IF(I25="","",IF(MONTH(I25+1)&lt;&gt;MONTH(I25),"",I25+1))</f>
        <v>44918</v>
      </c>
      <c r="L25" s="7" t="str">
        <f>IF(ISERROR(MATCH(K25,Events!$G:$G,0)),"",INDEX(Events!$A:$A,MATCH(K25,Events!$G:$G,0)))</f>
        <v/>
      </c>
      <c r="M25" s="18">
        <f>IF(K25="","",IF(MONTH(K25+1)&lt;&gt;MONTH(K25),"",K25+1))</f>
        <v>44919</v>
      </c>
      <c r="N25" s="7" t="str">
        <f>IF(ISERROR(MATCH(M25,Events!$G:$G,0)),"",INDEX(Events!$A:$A,MATCH(M25,Events!$G:$G,0)))</f>
        <v>Christmas Eve</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44920</v>
      </c>
      <c r="B31" s="7" t="str">
        <f>IF(ISERROR(MATCH(A31,Events!$G:$G,0)),"",INDEX(Events!$A:$A,MATCH(A31,Events!$G:$G,0)))</f>
        <v>Christmas Day</v>
      </c>
      <c r="C31" s="18">
        <f>IF(A31="","",IF(MONTH(A31+1)&lt;&gt;MONTH(A31),"",A31+1))</f>
        <v>44921</v>
      </c>
      <c r="D31" s="7" t="str">
        <f>IF(ISERROR(MATCH(C31,Events!$G:$G,0)),"",INDEX(Events!$A:$A,MATCH(C31,Events!$G:$G,0)))</f>
        <v>Kwanzaa begins</v>
      </c>
      <c r="E31" s="18">
        <f>IF(C31="","",IF(MONTH(C31+1)&lt;&gt;MONTH(C31),"",C31+1))</f>
        <v>44922</v>
      </c>
      <c r="F31" s="7" t="str">
        <f>IF(ISERROR(MATCH(E31,Events!$G:$G,0)),"",INDEX(Events!$A:$A,MATCH(E31,Events!$G:$G,0)))</f>
        <v/>
      </c>
      <c r="G31" s="18">
        <f>IF(E31="","",IF(MONTH(E31+1)&lt;&gt;MONTH(E31),"",E31+1))</f>
        <v>44923</v>
      </c>
      <c r="H31" s="7" t="str">
        <f>IF(ISERROR(MATCH(G31,Events!$G:$G,0)),"",INDEX(Events!$A:$A,MATCH(G31,Events!$G:$G,0)))</f>
        <v/>
      </c>
      <c r="I31" s="18">
        <f>IF(G31="","",IF(MONTH(G31+1)&lt;&gt;MONTH(G31),"",G31+1))</f>
        <v>44924</v>
      </c>
      <c r="J31" s="7" t="str">
        <f>IF(ISERROR(MATCH(I31,Events!$G:$G,0)),"",INDEX(Events!$A:$A,MATCH(I31,Events!$G:$G,0)))</f>
        <v/>
      </c>
      <c r="K31" s="18">
        <f>IF(I31="","",IF(MONTH(I31+1)&lt;&gt;MONTH(I31),"",I31+1))</f>
        <v>44925</v>
      </c>
      <c r="L31" s="7" t="str">
        <f>IF(ISERROR(MATCH(K31,Events!$G:$G,0)),"",INDEX(Events!$A:$A,MATCH(K31,Events!$G:$G,0)))</f>
        <v/>
      </c>
      <c r="M31" s="18">
        <f>IF(K31="","",IF(MONTH(K31+1)&lt;&gt;MONTH(K31),"",K31+1))</f>
        <v>44926</v>
      </c>
      <c r="N31" s="7" t="str">
        <f>IF(ISERROR(MATCH(M31,Events!$G:$G,0)),"",INDEX(Events!$A:$A,MATCH(M31,Events!$G:$G,0)))</f>
        <v>New Year's Eve</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Boxing Day (UK)</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t="str">
        <f>IF(M31="","",IF(MONTH(M31+1)&lt;&gt;MONTH(M31),"",M31+1))</f>
        <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6" priority="6">
      <formula>A7=""</formula>
    </cfRule>
  </conditionalFormatting>
  <conditionalFormatting sqref="A8:N8 A14:N14 A20:N20 A26:N26 A32:N32 A38:D38">
    <cfRule type="expression" dxfId="5" priority="5">
      <formula>A7=""</formula>
    </cfRule>
  </conditionalFormatting>
  <conditionalFormatting sqref="A9:N9 A15:N15 A21:N21 A27:N27 A33:N33 A39:D39">
    <cfRule type="expression" dxfId="4" priority="4">
      <formula>A7=""</formula>
    </cfRule>
  </conditionalFormatting>
  <conditionalFormatting sqref="A10:N10 A16:N16 A22:N22 A28:N28 A34:N34 A40:D40">
    <cfRule type="expression" dxfId="3" priority="3">
      <formula>A7=""</formula>
    </cfRule>
  </conditionalFormatting>
  <conditionalFormatting sqref="A11:N11 A17:N17 A23:N23 A29:N29 A35:N35 A41:D41">
    <cfRule type="expression" dxfId="2" priority="2">
      <formula>A7=""</formula>
    </cfRule>
  </conditionalFormatting>
  <conditionalFormatting sqref="A12:N12 A18:N18 A24:N24 A30:N30 A36:N36 A42:D42">
    <cfRule type="expression" dxfId="1" priority="1">
      <formula>A7=""</formula>
    </cfRule>
  </conditionalFormatting>
  <conditionalFormatting sqref="A7 C7 E7 G7 I7 K7 M7 A13 C13 E13 G13 I13 K13 M13 A19 C19 E19 G19 I19 K19 M19 A25 C25 E25 G25 I25 K25 M25 A31 C31 E31 G31 I31 K31 M31 A37 C37">
    <cfRule type="expression" dxfId="0"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6 C40:J42 C39:J39 C37:J38" formula="1" emptyCellReference="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04"/>
  <sheetViews>
    <sheetView showGridLines="0" workbookViewId="0">
      <selection activeCell="L1" sqref="L1"/>
    </sheetView>
  </sheetViews>
  <sheetFormatPr defaultColWidth="9.140625" defaultRowHeight="12.75" x14ac:dyDescent="0.2"/>
  <cols>
    <col min="1" max="1" width="21.5703125" customWidth="1"/>
    <col min="2" max="6" width="8.28515625" customWidth="1"/>
    <col min="7" max="12" width="10" style="42" customWidth="1"/>
  </cols>
  <sheetData>
    <row r="1" spans="1:12" ht="28.15" customHeight="1" x14ac:dyDescent="0.2">
      <c r="A1" s="33" t="s">
        <v>5</v>
      </c>
      <c r="B1" s="33"/>
      <c r="C1" s="32"/>
      <c r="D1" s="32"/>
      <c r="E1" s="32"/>
      <c r="F1" s="32"/>
      <c r="G1" s="34"/>
      <c r="H1" s="34"/>
      <c r="I1" s="34"/>
      <c r="J1" s="35"/>
      <c r="K1" s="35"/>
      <c r="L1" s="35"/>
    </row>
    <row r="2" spans="1:12" x14ac:dyDescent="0.2">
      <c r="A2" s="36"/>
      <c r="B2" s="36"/>
      <c r="C2" s="36"/>
      <c r="D2" s="36"/>
      <c r="E2" s="36"/>
      <c r="F2" s="36"/>
      <c r="G2" s="37"/>
      <c r="H2" s="37"/>
      <c r="I2" s="37"/>
      <c r="J2" s="37"/>
      <c r="K2" s="37"/>
      <c r="L2" s="37"/>
    </row>
    <row r="3" spans="1:12" ht="12.75" customHeight="1" x14ac:dyDescent="0.2">
      <c r="A3" s="38" t="s">
        <v>6</v>
      </c>
      <c r="B3" s="39"/>
      <c r="C3" s="39"/>
      <c r="D3" s="39"/>
      <c r="E3" s="39"/>
      <c r="F3" s="39"/>
      <c r="G3" s="39"/>
      <c r="H3" s="39"/>
      <c r="I3" s="40"/>
      <c r="J3" s="40"/>
      <c r="K3" s="40"/>
      <c r="L3" s="40"/>
    </row>
    <row r="4" spans="1:12" x14ac:dyDescent="0.2">
      <c r="A4" s="38" t="s">
        <v>7</v>
      </c>
      <c r="B4" s="39"/>
      <c r="C4" s="39"/>
      <c r="D4" s="39"/>
      <c r="E4" s="39"/>
      <c r="F4" s="39"/>
      <c r="G4" s="39"/>
      <c r="H4" s="39"/>
      <c r="I4" s="40"/>
      <c r="J4" s="40"/>
      <c r="K4" s="40"/>
      <c r="L4" s="40"/>
    </row>
    <row r="5" spans="1:12" x14ac:dyDescent="0.2">
      <c r="A5" s="38" t="s">
        <v>88</v>
      </c>
      <c r="B5" s="39"/>
      <c r="C5" s="39"/>
      <c r="D5" s="39"/>
      <c r="E5" s="39"/>
      <c r="F5" s="39"/>
      <c r="G5" s="39"/>
      <c r="H5" s="39"/>
      <c r="I5" s="40"/>
      <c r="J5" s="40"/>
      <c r="K5" s="40"/>
      <c r="L5" s="40"/>
    </row>
    <row r="6" spans="1:12" x14ac:dyDescent="0.2">
      <c r="A6" s="38" t="s">
        <v>90</v>
      </c>
      <c r="B6" s="40"/>
      <c r="C6" s="40"/>
      <c r="D6" s="40"/>
      <c r="E6" s="40"/>
      <c r="F6" s="40"/>
      <c r="G6" s="40"/>
      <c r="H6" s="40"/>
      <c r="I6" s="40"/>
      <c r="J6" s="40"/>
      <c r="K6" s="40"/>
      <c r="L6" s="40"/>
    </row>
    <row r="7" spans="1:12" x14ac:dyDescent="0.2">
      <c r="A7" s="38" t="s">
        <v>89</v>
      </c>
      <c r="B7" s="40"/>
      <c r="C7" s="40"/>
      <c r="D7" s="40"/>
      <c r="E7" s="40"/>
      <c r="F7" s="40"/>
      <c r="G7" s="40"/>
      <c r="H7" s="40"/>
      <c r="I7" s="40"/>
      <c r="J7" s="40"/>
      <c r="K7" s="40"/>
      <c r="L7" s="40"/>
    </row>
    <row r="8" spans="1:12" x14ac:dyDescent="0.2">
      <c r="A8" s="40"/>
      <c r="B8" s="40"/>
      <c r="C8" s="40"/>
      <c r="D8" s="40"/>
      <c r="E8" s="40"/>
      <c r="F8" s="40"/>
      <c r="G8" s="40"/>
      <c r="H8" s="40"/>
      <c r="I8" s="40"/>
      <c r="J8" s="40"/>
      <c r="K8" s="40"/>
      <c r="L8" s="40"/>
    </row>
    <row r="9" spans="1:12" x14ac:dyDescent="0.2">
      <c r="A9" s="23"/>
      <c r="B9" s="23"/>
      <c r="C9" s="23"/>
      <c r="D9" s="23"/>
      <c r="E9" s="23"/>
      <c r="F9" s="23"/>
      <c r="G9" s="41"/>
      <c r="H9" s="41"/>
      <c r="I9" s="41"/>
      <c r="J9" s="41"/>
      <c r="K9" s="41"/>
      <c r="L9" s="41"/>
    </row>
    <row r="10" spans="1:12" x14ac:dyDescent="0.2">
      <c r="A10" s="42" t="s">
        <v>3</v>
      </c>
      <c r="B10" s="43">
        <f>'1'!B2</f>
        <v>2022</v>
      </c>
      <c r="C10" s="23"/>
      <c r="D10" s="44"/>
      <c r="E10" s="23"/>
      <c r="F10" s="23"/>
      <c r="G10" s="41"/>
      <c r="H10" s="41"/>
      <c r="I10" s="41"/>
      <c r="J10" s="41"/>
      <c r="K10" s="41"/>
      <c r="L10" s="41"/>
    </row>
    <row r="11" spans="1:12" x14ac:dyDescent="0.2">
      <c r="A11" s="23"/>
      <c r="B11" s="23"/>
      <c r="C11" s="23"/>
      <c r="D11" s="23"/>
      <c r="E11" s="23"/>
      <c r="F11" s="23"/>
      <c r="G11" s="41"/>
      <c r="H11" s="41"/>
      <c r="I11" s="41"/>
      <c r="J11" s="41"/>
      <c r="K11" s="41"/>
      <c r="L11" s="41"/>
    </row>
    <row r="12" spans="1:12" s="2" customFormat="1" ht="18" customHeight="1" x14ac:dyDescent="0.2">
      <c r="A12" s="45" t="s">
        <v>8</v>
      </c>
      <c r="B12" s="46"/>
      <c r="C12" s="46"/>
      <c r="D12" s="46"/>
      <c r="E12" s="47"/>
      <c r="F12" s="47"/>
      <c r="G12" s="48"/>
      <c r="H12" s="48"/>
      <c r="I12" s="48"/>
      <c r="J12" s="48"/>
      <c r="K12" s="48"/>
      <c r="L12" s="48"/>
    </row>
    <row r="13" spans="1:12" ht="18" customHeight="1" x14ac:dyDescent="0.2">
      <c r="A13" s="49" t="s">
        <v>9</v>
      </c>
      <c r="B13" s="50" t="s">
        <v>10</v>
      </c>
      <c r="C13" s="50" t="s">
        <v>11</v>
      </c>
      <c r="D13" s="50" t="s">
        <v>12</v>
      </c>
      <c r="E13" s="50" t="s">
        <v>13</v>
      </c>
      <c r="F13" s="65" t="s">
        <v>14</v>
      </c>
      <c r="G13" s="51" t="s">
        <v>15</v>
      </c>
      <c r="H13" s="51" t="s">
        <v>16</v>
      </c>
      <c r="I13" s="51" t="s">
        <v>17</v>
      </c>
      <c r="J13" s="51" t="s">
        <v>18</v>
      </c>
      <c r="K13" s="51" t="s">
        <v>78</v>
      </c>
      <c r="L13" s="51" t="s">
        <v>79</v>
      </c>
    </row>
    <row r="14" spans="1:12" x14ac:dyDescent="0.2">
      <c r="A14" s="23" t="s">
        <v>19</v>
      </c>
      <c r="B14" s="52">
        <f>$B$10</f>
        <v>2022</v>
      </c>
      <c r="C14" s="52">
        <v>1</v>
      </c>
      <c r="D14" s="52"/>
      <c r="E14" s="52">
        <v>3</v>
      </c>
      <c r="F14" s="52">
        <v>2</v>
      </c>
      <c r="G14" s="53">
        <f t="shared" ref="G14:G33" si="0">IF(OR(OR(C14="",E14=""),F14=""),"",(DATE(B14,C14,1)+(E14-1)*7)+F14-WEEKDAY(DATE(B14,C14,1))+IF(F14&lt;WEEKDAY(DATE(B14,C14,1)),7,0))</f>
        <v>44578</v>
      </c>
      <c r="H14" s="79" t="str">
        <f ca="1">IF(COUNTIF(G$13:OFFSET(G14,-1,0),$G14)&gt;=1,$G14," - ")</f>
        <v xml:space="preserve"> - </v>
      </c>
      <c r="I14" s="79" t="str">
        <f ca="1">IF(COUNTIF(H$13:OFFSET(H14,-1,0),$G14)&gt;=1,$G14," - ")</f>
        <v xml:space="preserve"> - </v>
      </c>
      <c r="J14" s="79" t="str">
        <f ca="1">IF(COUNTIF(I$13:OFFSET(I14,-1,0),$G14)&gt;=1,$G14," - ")</f>
        <v xml:space="preserve"> - </v>
      </c>
      <c r="K14" s="79" t="str">
        <f ca="1">IF(COUNTIF(J$13:OFFSET(J14,-1,0),$G14)&gt;=1,$G14," - ")</f>
        <v xml:space="preserve"> - </v>
      </c>
      <c r="L14" s="79" t="str">
        <f ca="1">IF(COUNTIF(K$13:OFFSET(K14,-1,0),$G14)&gt;=1,$G14," - ")</f>
        <v xml:space="preserve"> - </v>
      </c>
    </row>
    <row r="15" spans="1:12" x14ac:dyDescent="0.2">
      <c r="A15" s="23" t="s">
        <v>19</v>
      </c>
      <c r="B15" s="52">
        <f>B14+1</f>
        <v>2023</v>
      </c>
      <c r="C15" s="52">
        <v>1</v>
      </c>
      <c r="D15" s="52"/>
      <c r="E15" s="52">
        <v>3</v>
      </c>
      <c r="F15" s="52">
        <v>2</v>
      </c>
      <c r="G15" s="53">
        <f t="shared" si="0"/>
        <v>44942</v>
      </c>
      <c r="H15" s="79" t="str">
        <f ca="1">IF(COUNTIF(G$13:OFFSET(G15,-1,0),$G15)&gt;=1,$G15," - ")</f>
        <v xml:space="preserve"> - </v>
      </c>
      <c r="I15" s="79" t="str">
        <f ca="1">IF(COUNTIF(H$13:OFFSET(H15,-1,0),$G15)&gt;=1,$G15," - ")</f>
        <v xml:space="preserve"> - </v>
      </c>
      <c r="J15" s="79" t="str">
        <f ca="1">IF(COUNTIF(I$13:OFFSET(I15,-1,0),$G15)&gt;=1,$G15," - ")</f>
        <v xml:space="preserve"> - </v>
      </c>
      <c r="K15" s="79" t="str">
        <f ca="1">IF(COUNTIF(J$13:OFFSET(J15,-1,0),$G15)&gt;=1,$G15," - ")</f>
        <v xml:space="preserve"> - </v>
      </c>
      <c r="L15" s="79" t="str">
        <f ca="1">IF(COUNTIF(K$13:OFFSET(K15,-1,0),$G15)&gt;=1,$G15," - ")</f>
        <v xml:space="preserve"> - </v>
      </c>
    </row>
    <row r="16" spans="1:12" x14ac:dyDescent="0.2">
      <c r="A16" s="23" t="s">
        <v>20</v>
      </c>
      <c r="B16" s="52">
        <f>$B$10</f>
        <v>2022</v>
      </c>
      <c r="C16" s="52">
        <v>2</v>
      </c>
      <c r="D16" s="23"/>
      <c r="E16" s="52">
        <v>3</v>
      </c>
      <c r="F16" s="52">
        <v>2</v>
      </c>
      <c r="G16" s="53">
        <f t="shared" si="0"/>
        <v>44613</v>
      </c>
      <c r="H16" s="79" t="str">
        <f ca="1">IF(COUNTIF(G$13:OFFSET(G16,-1,0),$G16)&gt;=1,$G16," - ")</f>
        <v xml:space="preserve"> - </v>
      </c>
      <c r="I16" s="79" t="str">
        <f ca="1">IF(COUNTIF(H$13:OFFSET(H16,-1,0),$G16)&gt;=1,$G16," - ")</f>
        <v xml:space="preserve"> - </v>
      </c>
      <c r="J16" s="79" t="str">
        <f ca="1">IF(COUNTIF(I$13:OFFSET(I16,-1,0),$G16)&gt;=1,$G16," - ")</f>
        <v xml:space="preserve"> - </v>
      </c>
      <c r="K16" s="79" t="str">
        <f ca="1">IF(COUNTIF(J$13:OFFSET(J16,-1,0),$G16)&gt;=1,$G16," - ")</f>
        <v xml:space="preserve"> - </v>
      </c>
      <c r="L16" s="79" t="str">
        <f ca="1">IF(COUNTIF(K$13:OFFSET(K16,-1,0),$G16)&gt;=1,$G16," - ")</f>
        <v xml:space="preserve"> - </v>
      </c>
    </row>
    <row r="17" spans="1:12" x14ac:dyDescent="0.2">
      <c r="A17" s="23" t="s">
        <v>20</v>
      </c>
      <c r="B17" s="52">
        <f>B16+1</f>
        <v>2023</v>
      </c>
      <c r="C17" s="52">
        <v>2</v>
      </c>
      <c r="D17" s="23"/>
      <c r="E17" s="52">
        <v>3</v>
      </c>
      <c r="F17" s="52">
        <v>2</v>
      </c>
      <c r="G17" s="53">
        <f>IF(OR(OR(C17="",E17=""),F17=""),"",(DATE(B17,C17,1)+(E17-1)*7)+F17-WEEKDAY(DATE(B17,C17,1))+IF(F17&lt;WEEKDAY(DATE(B17,C17,1)),7,0))</f>
        <v>44977</v>
      </c>
      <c r="H17" s="79" t="str">
        <f ca="1">IF(COUNTIF(G$13:OFFSET(G17,-1,0),$G17)&gt;=1,$G17," - ")</f>
        <v xml:space="preserve"> - </v>
      </c>
      <c r="I17" s="79" t="str">
        <f ca="1">IF(COUNTIF(H$13:OFFSET(H17,-1,0),$G17)&gt;=1,$G17," - ")</f>
        <v xml:space="preserve"> - </v>
      </c>
      <c r="J17" s="79" t="str">
        <f ca="1">IF(COUNTIF(I$13:OFFSET(I17,-1,0),$G17)&gt;=1,$G17," - ")</f>
        <v xml:space="preserve"> - </v>
      </c>
      <c r="K17" s="79" t="str">
        <f ca="1">IF(COUNTIF(J$13:OFFSET(J17,-1,0),$G17)&gt;=1,$G17," - ")</f>
        <v xml:space="preserve"> - </v>
      </c>
      <c r="L17" s="79" t="str">
        <f ca="1">IF(COUNTIF(K$13:OFFSET(K17,-1,0),$G17)&gt;=1,$G17," - ")</f>
        <v xml:space="preserve"> - </v>
      </c>
    </row>
    <row r="18" spans="1:12" ht="13.5" customHeight="1" x14ac:dyDescent="0.2">
      <c r="A18" s="23" t="s">
        <v>21</v>
      </c>
      <c r="B18" s="52">
        <f>$B$10</f>
        <v>2022</v>
      </c>
      <c r="C18" s="52">
        <v>5</v>
      </c>
      <c r="D18" s="23"/>
      <c r="E18" s="52">
        <v>2</v>
      </c>
      <c r="F18" s="52">
        <v>1</v>
      </c>
      <c r="G18" s="53">
        <f t="shared" si="0"/>
        <v>44689</v>
      </c>
      <c r="H18" s="79" t="str">
        <f ca="1">IF(COUNTIF(G$13:OFFSET(G18,-1,0),$G18)&gt;=1,$G18," - ")</f>
        <v xml:space="preserve"> - </v>
      </c>
      <c r="I18" s="79" t="str">
        <f ca="1">IF(COUNTIF(H$13:OFFSET(H18,-1,0),$G18)&gt;=1,$G18," - ")</f>
        <v xml:space="preserve"> - </v>
      </c>
      <c r="J18" s="79" t="str">
        <f ca="1">IF(COUNTIF(I$13:OFFSET(I18,-1,0),$G18)&gt;=1,$G18," - ")</f>
        <v xml:space="preserve"> - </v>
      </c>
      <c r="K18" s="79" t="str">
        <f ca="1">IF(COUNTIF(J$13:OFFSET(J18,-1,0),$G18)&gt;=1,$G18," - ")</f>
        <v xml:space="preserve"> - </v>
      </c>
      <c r="L18" s="79" t="str">
        <f ca="1">IF(COUNTIF(K$13:OFFSET(K18,-1,0),$G18)&gt;=1,$G18," - ")</f>
        <v xml:space="preserve"> - </v>
      </c>
    </row>
    <row r="19" spans="1:12" x14ac:dyDescent="0.2">
      <c r="A19" s="23" t="s">
        <v>21</v>
      </c>
      <c r="B19" s="52">
        <f>B18+1</f>
        <v>2023</v>
      </c>
      <c r="C19" s="52">
        <v>5</v>
      </c>
      <c r="D19" s="23"/>
      <c r="E19" s="52">
        <v>2</v>
      </c>
      <c r="F19" s="52">
        <v>1</v>
      </c>
      <c r="G19" s="53">
        <f t="shared" si="0"/>
        <v>45060</v>
      </c>
      <c r="H19" s="79" t="str">
        <f ca="1">IF(COUNTIF(G$13:OFFSET(G19,-1,0),$G19)&gt;=1,$G19," - ")</f>
        <v xml:space="preserve"> - </v>
      </c>
      <c r="I19" s="79" t="str">
        <f ca="1">IF(COUNTIF(H$13:OFFSET(H19,-1,0),$G19)&gt;=1,$G19," - ")</f>
        <v xml:space="preserve"> - </v>
      </c>
      <c r="J19" s="79" t="str">
        <f ca="1">IF(COUNTIF(I$13:OFFSET(I19,-1,0),$G19)&gt;=1,$G19," - ")</f>
        <v xml:space="preserve"> - </v>
      </c>
      <c r="K19" s="79" t="str">
        <f ca="1">IF(COUNTIF(J$13:OFFSET(J19,-1,0),$G19)&gt;=1,$G19," - ")</f>
        <v xml:space="preserve"> - </v>
      </c>
      <c r="L19" s="79" t="str">
        <f ca="1">IF(COUNTIF(K$13:OFFSET(K19,-1,0),$G19)&gt;=1,$G19," - ")</f>
        <v xml:space="preserve"> - </v>
      </c>
    </row>
    <row r="20" spans="1:12" x14ac:dyDescent="0.2">
      <c r="A20" s="23" t="s">
        <v>22</v>
      </c>
      <c r="B20" s="52">
        <f>$B$10</f>
        <v>2022</v>
      </c>
      <c r="C20" s="52">
        <v>5</v>
      </c>
      <c r="D20" s="23"/>
      <c r="E20" s="52">
        <v>3</v>
      </c>
      <c r="F20" s="52">
        <v>7</v>
      </c>
      <c r="G20" s="53">
        <f t="shared" si="0"/>
        <v>44702</v>
      </c>
      <c r="H20" s="79" t="str">
        <f ca="1">IF(COUNTIF(G$13:OFFSET(G20,-1,0),$G20)&gt;=1,$G20," - ")</f>
        <v xml:space="preserve"> - </v>
      </c>
      <c r="I20" s="79" t="str">
        <f ca="1">IF(COUNTIF(H$13:OFFSET(H20,-1,0),$G20)&gt;=1,$G20," - ")</f>
        <v xml:space="preserve"> - </v>
      </c>
      <c r="J20" s="79" t="str">
        <f ca="1">IF(COUNTIF(I$13:OFFSET(I20,-1,0),$G20)&gt;=1,$G20," - ")</f>
        <v xml:space="preserve"> - </v>
      </c>
      <c r="K20" s="79" t="str">
        <f ca="1">IF(COUNTIF(J$13:OFFSET(J20,-1,0),$G20)&gt;=1,$G20," - ")</f>
        <v xml:space="preserve"> - </v>
      </c>
      <c r="L20" s="79" t="str">
        <f ca="1">IF(COUNTIF(K$13:OFFSET(K20,-1,0),$G20)&gt;=1,$G20," - ")</f>
        <v xml:space="preserve"> - </v>
      </c>
    </row>
    <row r="21" spans="1:12" x14ac:dyDescent="0.2">
      <c r="A21" s="23" t="s">
        <v>22</v>
      </c>
      <c r="B21" s="52">
        <f>B20+1</f>
        <v>2023</v>
      </c>
      <c r="C21" s="52">
        <v>5</v>
      </c>
      <c r="D21" s="23"/>
      <c r="E21" s="52">
        <v>3</v>
      </c>
      <c r="F21" s="52">
        <v>7</v>
      </c>
      <c r="G21" s="53">
        <f t="shared" si="0"/>
        <v>45066</v>
      </c>
      <c r="H21" s="79" t="str">
        <f ca="1">IF(COUNTIF(G$13:OFFSET(G21,-1,0),$G21)&gt;=1,$G21," - ")</f>
        <v xml:space="preserve"> - </v>
      </c>
      <c r="I21" s="79" t="str">
        <f ca="1">IF(COUNTIF(H$13:OFFSET(H21,-1,0),$G21)&gt;=1,$G21," - ")</f>
        <v xml:space="preserve"> - </v>
      </c>
      <c r="J21" s="79" t="str">
        <f ca="1">IF(COUNTIF(I$13:OFFSET(I21,-1,0),$G21)&gt;=1,$G21," - ")</f>
        <v xml:space="preserve"> - </v>
      </c>
      <c r="K21" s="79" t="str">
        <f ca="1">IF(COUNTIF(J$13:OFFSET(J21,-1,0),$G21)&gt;=1,$G21," - ")</f>
        <v xml:space="preserve"> - </v>
      </c>
      <c r="L21" s="79" t="str">
        <f ca="1">IF(COUNTIF(K$13:OFFSET(K21,-1,0),$G21)&gt;=1,$G21," - ")</f>
        <v xml:space="preserve"> - </v>
      </c>
    </row>
    <row r="22" spans="1:12" x14ac:dyDescent="0.2">
      <c r="A22" s="23" t="s">
        <v>23</v>
      </c>
      <c r="B22" s="52">
        <f>$B$10</f>
        <v>2022</v>
      </c>
      <c r="C22" s="52">
        <v>6</v>
      </c>
      <c r="D22" s="23"/>
      <c r="E22" s="52">
        <v>3</v>
      </c>
      <c r="F22" s="52">
        <v>1</v>
      </c>
      <c r="G22" s="53">
        <f t="shared" si="0"/>
        <v>44731</v>
      </c>
      <c r="H22" s="79" t="str">
        <f ca="1">IF(COUNTIF(G$13:OFFSET(G22,-1,0),$G22)&gt;=1,$G22," - ")</f>
        <v xml:space="preserve"> - </v>
      </c>
      <c r="I22" s="79" t="str">
        <f ca="1">IF(COUNTIF(H$13:OFFSET(H22,-1,0),$G22)&gt;=1,$G22," - ")</f>
        <v xml:space="preserve"> - </v>
      </c>
      <c r="J22" s="79" t="str">
        <f ca="1">IF(COUNTIF(I$13:OFFSET(I22,-1,0),$G22)&gt;=1,$G22," - ")</f>
        <v xml:space="preserve"> - </v>
      </c>
      <c r="K22" s="79" t="str">
        <f ca="1">IF(COUNTIF(J$13:OFFSET(J22,-1,0),$G22)&gt;=1,$G22," - ")</f>
        <v xml:space="preserve"> - </v>
      </c>
      <c r="L22" s="79" t="str">
        <f ca="1">IF(COUNTIF(K$13:OFFSET(K22,-1,0),$G22)&gt;=1,$G22," - ")</f>
        <v xml:space="preserve"> - </v>
      </c>
    </row>
    <row r="23" spans="1:12" x14ac:dyDescent="0.2">
      <c r="A23" s="23" t="s">
        <v>23</v>
      </c>
      <c r="B23" s="52">
        <f>B22+1</f>
        <v>2023</v>
      </c>
      <c r="C23" s="52">
        <v>6</v>
      </c>
      <c r="D23" s="23"/>
      <c r="E23" s="52">
        <v>3</v>
      </c>
      <c r="F23" s="52">
        <v>1</v>
      </c>
      <c r="G23" s="53">
        <f t="shared" si="0"/>
        <v>45095</v>
      </c>
      <c r="H23" s="79" t="str">
        <f ca="1">IF(COUNTIF(G$13:OFFSET(G23,-1,0),$G23)&gt;=1,$G23," - ")</f>
        <v xml:space="preserve"> - </v>
      </c>
      <c r="I23" s="79" t="str">
        <f ca="1">IF(COUNTIF(H$13:OFFSET(H23,-1,0),$G23)&gt;=1,$G23," - ")</f>
        <v xml:space="preserve"> - </v>
      </c>
      <c r="J23" s="79" t="str">
        <f ca="1">IF(COUNTIF(I$13:OFFSET(I23,-1,0),$G23)&gt;=1,$G23," - ")</f>
        <v xml:space="preserve"> - </v>
      </c>
      <c r="K23" s="79" t="str">
        <f ca="1">IF(COUNTIF(J$13:OFFSET(J23,-1,0),$G23)&gt;=1,$G23," - ")</f>
        <v xml:space="preserve"> - </v>
      </c>
      <c r="L23" s="79" t="str">
        <f ca="1">IF(COUNTIF(K$13:OFFSET(K23,-1,0),$G23)&gt;=1,$G23," - ")</f>
        <v xml:space="preserve"> - </v>
      </c>
    </row>
    <row r="24" spans="1:12" x14ac:dyDescent="0.2">
      <c r="A24" s="23" t="s">
        <v>24</v>
      </c>
      <c r="B24" s="52">
        <f>$B$10</f>
        <v>2022</v>
      </c>
      <c r="C24" s="52">
        <v>6</v>
      </c>
      <c r="D24" s="23"/>
      <c r="E24" s="52">
        <v>0</v>
      </c>
      <c r="F24" s="52">
        <v>2</v>
      </c>
      <c r="G24" s="53">
        <f t="shared" si="0"/>
        <v>44711</v>
      </c>
      <c r="H24" s="79" t="str">
        <f ca="1">IF(COUNTIF(G$13:OFFSET(G24,-1,0),$G24)&gt;=1,$G24," - ")</f>
        <v xml:space="preserve"> - </v>
      </c>
      <c r="I24" s="79" t="str">
        <f ca="1">IF(COUNTIF(H$13:OFFSET(H24,-1,0),$G24)&gt;=1,$G24," - ")</f>
        <v xml:space="preserve"> - </v>
      </c>
      <c r="J24" s="79" t="str">
        <f ca="1">IF(COUNTIF(I$13:OFFSET(I24,-1,0),$G24)&gt;=1,$G24," - ")</f>
        <v xml:space="preserve"> - </v>
      </c>
      <c r="K24" s="79" t="str">
        <f ca="1">IF(COUNTIF(J$13:OFFSET(J24,-1,0),$G24)&gt;=1,$G24," - ")</f>
        <v xml:space="preserve"> - </v>
      </c>
      <c r="L24" s="79" t="str">
        <f ca="1">IF(COUNTIF(K$13:OFFSET(K24,-1,0),$G24)&gt;=1,$G24," - ")</f>
        <v xml:space="preserve"> - </v>
      </c>
    </row>
    <row r="25" spans="1:12" x14ac:dyDescent="0.2">
      <c r="A25" s="23" t="s">
        <v>24</v>
      </c>
      <c r="B25" s="52">
        <f>B24+1</f>
        <v>2023</v>
      </c>
      <c r="C25" s="52">
        <v>6</v>
      </c>
      <c r="D25" s="23"/>
      <c r="E25" s="52">
        <v>0</v>
      </c>
      <c r="F25" s="52">
        <v>2</v>
      </c>
      <c r="G25" s="53">
        <f t="shared" si="0"/>
        <v>45075</v>
      </c>
      <c r="H25" s="79" t="str">
        <f ca="1">IF(COUNTIF(G$13:OFFSET(G25,-1,0),$G25)&gt;=1,$G25," - ")</f>
        <v xml:space="preserve"> - </v>
      </c>
      <c r="I25" s="79" t="str">
        <f ca="1">IF(COUNTIF(H$13:OFFSET(H25,-1,0),$G25)&gt;=1,$G25," - ")</f>
        <v xml:space="preserve"> - </v>
      </c>
      <c r="J25" s="79" t="str">
        <f ca="1">IF(COUNTIF(I$13:OFFSET(I25,-1,0),$G25)&gt;=1,$G25," - ")</f>
        <v xml:space="preserve"> - </v>
      </c>
      <c r="K25" s="79" t="str">
        <f ca="1">IF(COUNTIF(J$13:OFFSET(J25,-1,0),$G25)&gt;=1,$G25," - ")</f>
        <v xml:space="preserve"> - </v>
      </c>
      <c r="L25" s="79" t="str">
        <f ca="1">IF(COUNTIF(K$13:OFFSET(K25,-1,0),$G25)&gt;=1,$G25," - ")</f>
        <v xml:space="preserve"> - </v>
      </c>
    </row>
    <row r="26" spans="1:12" x14ac:dyDescent="0.2">
      <c r="A26" s="23" t="s">
        <v>25</v>
      </c>
      <c r="B26" s="52">
        <f>$B$10</f>
        <v>2022</v>
      </c>
      <c r="C26" s="52">
        <v>7</v>
      </c>
      <c r="D26" s="52"/>
      <c r="E26" s="52">
        <v>4</v>
      </c>
      <c r="F26" s="52">
        <v>1</v>
      </c>
      <c r="G26" s="53">
        <f t="shared" si="0"/>
        <v>44766</v>
      </c>
      <c r="H26" s="79" t="str">
        <f ca="1">IF(COUNTIF(G$13:OFFSET(G26,-1,0),$G26)&gt;=1,$G26," - ")</f>
        <v xml:space="preserve"> - </v>
      </c>
      <c r="I26" s="79" t="str">
        <f ca="1">IF(COUNTIF(H$13:OFFSET(H26,-1,0),$G26)&gt;=1,$G26," - ")</f>
        <v xml:space="preserve"> - </v>
      </c>
      <c r="J26" s="79" t="str">
        <f ca="1">IF(COUNTIF(I$13:OFFSET(I26,-1,0),$G26)&gt;=1,$G26," - ")</f>
        <v xml:space="preserve"> - </v>
      </c>
      <c r="K26" s="79" t="str">
        <f ca="1">IF(COUNTIF(J$13:OFFSET(J26,-1,0),$G26)&gt;=1,$G26," - ")</f>
        <v xml:space="preserve"> - </v>
      </c>
      <c r="L26" s="79" t="str">
        <f ca="1">IF(COUNTIF(K$13:OFFSET(K26,-1,0),$G26)&gt;=1,$G26," - ")</f>
        <v xml:space="preserve"> - </v>
      </c>
    </row>
    <row r="27" spans="1:12" x14ac:dyDescent="0.2">
      <c r="A27" s="23" t="s">
        <v>25</v>
      </c>
      <c r="B27" s="52">
        <f>B26+1</f>
        <v>2023</v>
      </c>
      <c r="C27" s="52">
        <v>7</v>
      </c>
      <c r="D27" s="52"/>
      <c r="E27" s="52">
        <v>4</v>
      </c>
      <c r="F27" s="52">
        <v>1</v>
      </c>
      <c r="G27" s="53">
        <f t="shared" si="0"/>
        <v>45130</v>
      </c>
      <c r="H27" s="79" t="str">
        <f ca="1">IF(COUNTIF(G$13:OFFSET(G27,-1,0),$G27)&gt;=1,$G27," - ")</f>
        <v xml:space="preserve"> - </v>
      </c>
      <c r="I27" s="79" t="str">
        <f ca="1">IF(COUNTIF(H$13:OFFSET(H27,-1,0),$G27)&gt;=1,$G27," - ")</f>
        <v xml:space="preserve"> - </v>
      </c>
      <c r="J27" s="79" t="str">
        <f ca="1">IF(COUNTIF(I$13:OFFSET(I27,-1,0),$G27)&gt;=1,$G27," - ")</f>
        <v xml:space="preserve"> - </v>
      </c>
      <c r="K27" s="79" t="str">
        <f ca="1">IF(COUNTIF(J$13:OFFSET(J27,-1,0),$G27)&gt;=1,$G27," - ")</f>
        <v xml:space="preserve"> - </v>
      </c>
      <c r="L27" s="79" t="str">
        <f ca="1">IF(COUNTIF(K$13:OFFSET(K27,-1,0),$G27)&gt;=1,$G27," - ")</f>
        <v xml:space="preserve"> - </v>
      </c>
    </row>
    <row r="28" spans="1:12" x14ac:dyDescent="0.2">
      <c r="A28" s="23" t="s">
        <v>26</v>
      </c>
      <c r="B28" s="52">
        <f>$B$10</f>
        <v>2022</v>
      </c>
      <c r="C28" s="52">
        <v>9</v>
      </c>
      <c r="D28" s="23"/>
      <c r="E28" s="52">
        <v>1</v>
      </c>
      <c r="F28" s="52">
        <v>2</v>
      </c>
      <c r="G28" s="53">
        <f t="shared" si="0"/>
        <v>44809</v>
      </c>
      <c r="H28" s="79" t="str">
        <f ca="1">IF(COUNTIF(G$13:OFFSET(G28,-1,0),$G28)&gt;=1,$G28," - ")</f>
        <v xml:space="preserve"> - </v>
      </c>
      <c r="I28" s="79" t="str">
        <f ca="1">IF(COUNTIF(H$13:OFFSET(H28,-1,0),$G28)&gt;=1,$G28," - ")</f>
        <v xml:space="preserve"> - </v>
      </c>
      <c r="J28" s="79" t="str">
        <f ca="1">IF(COUNTIF(I$13:OFFSET(I28,-1,0),$G28)&gt;=1,$G28," - ")</f>
        <v xml:space="preserve"> - </v>
      </c>
      <c r="K28" s="79" t="str">
        <f ca="1">IF(COUNTIF(J$13:OFFSET(J28,-1,0),$G28)&gt;=1,$G28," - ")</f>
        <v xml:space="preserve"> - </v>
      </c>
      <c r="L28" s="79" t="str">
        <f ca="1">IF(COUNTIF(K$13:OFFSET(K28,-1,0),$G28)&gt;=1,$G28," - ")</f>
        <v xml:space="preserve"> - </v>
      </c>
    </row>
    <row r="29" spans="1:12" x14ac:dyDescent="0.2">
      <c r="A29" s="23" t="s">
        <v>26</v>
      </c>
      <c r="B29" s="52">
        <f>B28+1</f>
        <v>2023</v>
      </c>
      <c r="C29" s="52">
        <v>9</v>
      </c>
      <c r="D29" s="23"/>
      <c r="E29" s="52">
        <v>1</v>
      </c>
      <c r="F29" s="52">
        <v>2</v>
      </c>
      <c r="G29" s="53">
        <f t="shared" si="0"/>
        <v>45173</v>
      </c>
      <c r="H29" s="79" t="str">
        <f ca="1">IF(COUNTIF(G$13:OFFSET(G29,-1,0),$G29)&gt;=1,$G29," - ")</f>
        <v xml:space="preserve"> - </v>
      </c>
      <c r="I29" s="79" t="str">
        <f ca="1">IF(COUNTIF(H$13:OFFSET(H29,-1,0),$G29)&gt;=1,$G29," - ")</f>
        <v xml:space="preserve"> - </v>
      </c>
      <c r="J29" s="79" t="str">
        <f ca="1">IF(COUNTIF(I$13:OFFSET(I29,-1,0),$G29)&gt;=1,$G29," - ")</f>
        <v xml:space="preserve"> - </v>
      </c>
      <c r="K29" s="79" t="str">
        <f ca="1">IF(COUNTIF(J$13:OFFSET(J29,-1,0),$G29)&gt;=1,$G29," - ")</f>
        <v xml:space="preserve"> - </v>
      </c>
      <c r="L29" s="79" t="str">
        <f ca="1">IF(COUNTIF(K$13:OFFSET(K29,-1,0),$G29)&gt;=1,$G29," - ")</f>
        <v xml:space="preserve"> - </v>
      </c>
    </row>
    <row r="30" spans="1:12" x14ac:dyDescent="0.2">
      <c r="A30" s="23" t="s">
        <v>27</v>
      </c>
      <c r="B30" s="52">
        <f>$B$10</f>
        <v>2022</v>
      </c>
      <c r="C30" s="52">
        <v>10</v>
      </c>
      <c r="D30" s="52"/>
      <c r="E30" s="52">
        <v>2</v>
      </c>
      <c r="F30" s="52">
        <v>2</v>
      </c>
      <c r="G30" s="53">
        <f t="shared" si="0"/>
        <v>44844</v>
      </c>
      <c r="H30" s="79" t="str">
        <f ca="1">IF(COUNTIF(G$13:OFFSET(G30,-1,0),$G30)&gt;=1,$G30," - ")</f>
        <v xml:space="preserve"> - </v>
      </c>
      <c r="I30" s="79" t="str">
        <f ca="1">IF(COUNTIF(H$13:OFFSET(H30,-1,0),$G30)&gt;=1,$G30," - ")</f>
        <v xml:space="preserve"> - </v>
      </c>
      <c r="J30" s="79" t="str">
        <f ca="1">IF(COUNTIF(I$13:OFFSET(I30,-1,0),$G30)&gt;=1,$G30," - ")</f>
        <v xml:space="preserve"> - </v>
      </c>
      <c r="K30" s="79" t="str">
        <f ca="1">IF(COUNTIF(J$13:OFFSET(J30,-1,0),$G30)&gt;=1,$G30," - ")</f>
        <v xml:space="preserve"> - </v>
      </c>
      <c r="L30" s="79" t="str">
        <f ca="1">IF(COUNTIF(K$13:OFFSET(K30,-1,0),$G30)&gt;=1,$G30," - ")</f>
        <v xml:space="preserve"> - </v>
      </c>
    </row>
    <row r="31" spans="1:12" x14ac:dyDescent="0.2">
      <c r="A31" s="23" t="s">
        <v>27</v>
      </c>
      <c r="B31" s="52">
        <f>B30+1</f>
        <v>2023</v>
      </c>
      <c r="C31" s="52">
        <v>10</v>
      </c>
      <c r="D31" s="52"/>
      <c r="E31" s="52">
        <v>2</v>
      </c>
      <c r="F31" s="52">
        <v>2</v>
      </c>
      <c r="G31" s="53">
        <f t="shared" si="0"/>
        <v>45208</v>
      </c>
      <c r="H31" s="79" t="str">
        <f ca="1">IF(COUNTIF(G$13:OFFSET(G31,-1,0),$G31)&gt;=1,$G31," - ")</f>
        <v xml:space="preserve"> - </v>
      </c>
      <c r="I31" s="79" t="str">
        <f ca="1">IF(COUNTIF(H$13:OFFSET(H31,-1,0),$G31)&gt;=1,$G31," - ")</f>
        <v xml:space="preserve"> - </v>
      </c>
      <c r="J31" s="79" t="str">
        <f ca="1">IF(COUNTIF(I$13:OFFSET(I31,-1,0),$G31)&gt;=1,$G31," - ")</f>
        <v xml:space="preserve"> - </v>
      </c>
      <c r="K31" s="79" t="str">
        <f ca="1">IF(COUNTIF(J$13:OFFSET(J31,-1,0),$G31)&gt;=1,$G31," - ")</f>
        <v xml:space="preserve"> - </v>
      </c>
      <c r="L31" s="79" t="str">
        <f ca="1">IF(COUNTIF(K$13:OFFSET(K31,-1,0),$G31)&gt;=1,$G31," - ")</f>
        <v xml:space="preserve"> - </v>
      </c>
    </row>
    <row r="32" spans="1:12" x14ac:dyDescent="0.2">
      <c r="A32" s="23" t="s">
        <v>28</v>
      </c>
      <c r="B32" s="52">
        <f>$B$10</f>
        <v>2022</v>
      </c>
      <c r="C32" s="52">
        <v>11</v>
      </c>
      <c r="D32" s="23"/>
      <c r="E32" s="52">
        <v>4</v>
      </c>
      <c r="F32" s="52">
        <v>5</v>
      </c>
      <c r="G32" s="53">
        <f t="shared" si="0"/>
        <v>44889</v>
      </c>
      <c r="H32" s="79" t="str">
        <f ca="1">IF(COUNTIF(G$13:OFFSET(G32,-1,0),$G32)&gt;=1,$G32," - ")</f>
        <v xml:space="preserve"> - </v>
      </c>
      <c r="I32" s="79" t="str">
        <f ca="1">IF(COUNTIF(H$13:OFFSET(H32,-1,0),$G32)&gt;=1,$G32," - ")</f>
        <v xml:space="preserve"> - </v>
      </c>
      <c r="J32" s="79" t="str">
        <f ca="1">IF(COUNTIF(I$13:OFFSET(I32,-1,0),$G32)&gt;=1,$G32," - ")</f>
        <v xml:space="preserve"> - </v>
      </c>
      <c r="K32" s="79" t="str">
        <f ca="1">IF(COUNTIF(J$13:OFFSET(J32,-1,0),$G32)&gt;=1,$G32," - ")</f>
        <v xml:space="preserve"> - </v>
      </c>
      <c r="L32" s="79" t="str">
        <f ca="1">IF(COUNTIF(K$13:OFFSET(K32,-1,0),$G32)&gt;=1,$G32," - ")</f>
        <v xml:space="preserve"> - </v>
      </c>
    </row>
    <row r="33" spans="1:13" x14ac:dyDescent="0.2">
      <c r="A33" s="23" t="s">
        <v>28</v>
      </c>
      <c r="B33" s="52">
        <f>B32+1</f>
        <v>2023</v>
      </c>
      <c r="C33" s="52">
        <v>11</v>
      </c>
      <c r="D33" s="23"/>
      <c r="E33" s="52">
        <v>4</v>
      </c>
      <c r="F33" s="52">
        <v>5</v>
      </c>
      <c r="G33" s="53">
        <f t="shared" si="0"/>
        <v>45253</v>
      </c>
      <c r="H33" s="79" t="str">
        <f ca="1">IF(COUNTIF(G$13:OFFSET(G33,-1,0),$G33)&gt;=1,$G33," - ")</f>
        <v xml:space="preserve"> - </v>
      </c>
      <c r="I33" s="79" t="str">
        <f ca="1">IF(COUNTIF(H$13:OFFSET(H33,-1,0),$G33)&gt;=1,$G33," - ")</f>
        <v xml:space="preserve"> - </v>
      </c>
      <c r="J33" s="79" t="str">
        <f ca="1">IF(COUNTIF(I$13:OFFSET(I33,-1,0),$G33)&gt;=1,$G33," - ")</f>
        <v xml:space="preserve"> - </v>
      </c>
      <c r="K33" s="79" t="str">
        <f ca="1">IF(COUNTIF(J$13:OFFSET(J33,-1,0),$G33)&gt;=1,$G33," - ")</f>
        <v xml:space="preserve"> - </v>
      </c>
      <c r="L33" s="79" t="str">
        <f ca="1">IF(COUNTIF(K$13:OFFSET(K33,-1,0),$G33)&gt;=1,$G33," - ")</f>
        <v xml:space="preserve"> - </v>
      </c>
    </row>
    <row r="34" spans="1:13" x14ac:dyDescent="0.2">
      <c r="A34" s="67" t="s">
        <v>92</v>
      </c>
      <c r="B34" s="52">
        <f>$B$10</f>
        <v>2022</v>
      </c>
      <c r="C34" s="52">
        <v>5</v>
      </c>
      <c r="D34" s="23"/>
      <c r="E34" s="52">
        <v>1</v>
      </c>
      <c r="F34" s="52">
        <v>2</v>
      </c>
      <c r="G34" s="53">
        <f t="shared" ref="G34:G39" si="1">IF(OR(OR(C34="",E34=""),F34=""),"",(DATE(B34,C34,1)+(E34-1)*7)+F34-WEEKDAY(DATE(B34,C34,1))+IF(F34&lt;WEEKDAY(DATE(B34,C34,1)),7,0))</f>
        <v>44683</v>
      </c>
      <c r="H34" s="79" t="str">
        <f ca="1">IF(COUNTIF(G$13:OFFSET(G34,-1,0),$G34)&gt;=1,$G34," - ")</f>
        <v xml:space="preserve"> - </v>
      </c>
      <c r="I34" s="79" t="str">
        <f ca="1">IF(COUNTIF(H$13:OFFSET(H34,-1,0),$G34)&gt;=1,$G34," - ")</f>
        <v xml:space="preserve"> - </v>
      </c>
      <c r="J34" s="79" t="str">
        <f ca="1">IF(COUNTIF(I$13:OFFSET(I34,-1,0),$G34)&gt;=1,$G34," - ")</f>
        <v xml:space="preserve"> - </v>
      </c>
      <c r="K34" s="79" t="str">
        <f ca="1">IF(COUNTIF(J$13:OFFSET(J34,-1,0),$G34)&gt;=1,$G34," - ")</f>
        <v xml:space="preserve"> - </v>
      </c>
      <c r="L34" s="79" t="str">
        <f ca="1">IF(COUNTIF(K$13:OFFSET(K34,-1,0),$G34)&gt;=1,$G34," - ")</f>
        <v xml:space="preserve"> - </v>
      </c>
    </row>
    <row r="35" spans="1:13" x14ac:dyDescent="0.2">
      <c r="A35" s="67" t="s">
        <v>92</v>
      </c>
      <c r="B35" s="52">
        <f>B34+1</f>
        <v>2023</v>
      </c>
      <c r="C35" s="52">
        <v>5</v>
      </c>
      <c r="D35" s="23"/>
      <c r="E35" s="52">
        <v>1</v>
      </c>
      <c r="F35" s="52">
        <v>2</v>
      </c>
      <c r="G35" s="53">
        <f t="shared" si="1"/>
        <v>45047</v>
      </c>
      <c r="H35" s="79" t="str">
        <f ca="1">IF(COUNTIF(G$13:OFFSET(G35,-1,0),$G35)&gt;=1,$G35," - ")</f>
        <v xml:space="preserve"> - </v>
      </c>
      <c r="I35" s="79" t="str">
        <f ca="1">IF(COUNTIF(H$13:OFFSET(H35,-1,0),$G35)&gt;=1,$G35," - ")</f>
        <v xml:space="preserve"> - </v>
      </c>
      <c r="J35" s="79" t="str">
        <f ca="1">IF(COUNTIF(I$13:OFFSET(I35,-1,0),$G35)&gt;=1,$G35," - ")</f>
        <v xml:space="preserve"> - </v>
      </c>
      <c r="K35" s="79" t="str">
        <f ca="1">IF(COUNTIF(J$13:OFFSET(J35,-1,0),$G35)&gt;=1,$G35," - ")</f>
        <v xml:space="preserve"> - </v>
      </c>
      <c r="L35" s="79" t="str">
        <f ca="1">IF(COUNTIF(K$13:OFFSET(K35,-1,0),$G35)&gt;=1,$G35," - ")</f>
        <v xml:space="preserve"> - </v>
      </c>
    </row>
    <row r="36" spans="1:13" x14ac:dyDescent="0.2">
      <c r="A36" s="67" t="s">
        <v>93</v>
      </c>
      <c r="B36" s="52">
        <f>$B$10</f>
        <v>2022</v>
      </c>
      <c r="C36" s="52">
        <v>8</v>
      </c>
      <c r="D36" s="23"/>
      <c r="E36" s="52">
        <v>1</v>
      </c>
      <c r="F36" s="52">
        <v>2</v>
      </c>
      <c r="G36" s="53">
        <f t="shared" si="1"/>
        <v>44774</v>
      </c>
      <c r="H36" s="79" t="str">
        <f ca="1">IF(COUNTIF(G$13:OFFSET(G36,-1,0),$G36)&gt;=1,$G36," - ")</f>
        <v xml:space="preserve"> - </v>
      </c>
      <c r="I36" s="79" t="str">
        <f ca="1">IF(COUNTIF(H$13:OFFSET(H36,-1,0),$G36)&gt;=1,$G36," - ")</f>
        <v xml:space="preserve"> - </v>
      </c>
      <c r="J36" s="79" t="str">
        <f ca="1">IF(COUNTIF(I$13:OFFSET(I36,-1,0),$G36)&gt;=1,$G36," - ")</f>
        <v xml:space="preserve"> - </v>
      </c>
      <c r="K36" s="79" t="str">
        <f ca="1">IF(COUNTIF(J$13:OFFSET(J36,-1,0),$G36)&gt;=1,$G36," - ")</f>
        <v xml:space="preserve"> - </v>
      </c>
      <c r="L36" s="79" t="str">
        <f ca="1">IF(COUNTIF(K$13:OFFSET(K36,-1,0),$G36)&gt;=1,$G36," - ")</f>
        <v xml:space="preserve"> - </v>
      </c>
    </row>
    <row r="37" spans="1:13" x14ac:dyDescent="0.2">
      <c r="A37" s="67" t="s">
        <v>93</v>
      </c>
      <c r="B37" s="52">
        <f>B36+1</f>
        <v>2023</v>
      </c>
      <c r="C37" s="52">
        <v>8</v>
      </c>
      <c r="D37" s="23"/>
      <c r="E37" s="52">
        <v>1</v>
      </c>
      <c r="F37" s="52">
        <v>2</v>
      </c>
      <c r="G37" s="53">
        <f t="shared" si="1"/>
        <v>45145</v>
      </c>
      <c r="H37" s="79" t="str">
        <f ca="1">IF(COUNTIF(G$13:OFFSET(G37,-1,0),$G37)&gt;=1,$G37," - ")</f>
        <v xml:space="preserve"> - </v>
      </c>
      <c r="I37" s="79" t="str">
        <f ca="1">IF(COUNTIF(H$13:OFFSET(H37,-1,0),$G37)&gt;=1,$G37," - ")</f>
        <v xml:space="preserve"> - </v>
      </c>
      <c r="J37" s="79" t="str">
        <f ca="1">IF(COUNTIF(I$13:OFFSET(I37,-1,0),$G37)&gt;=1,$G37," - ")</f>
        <v xml:space="preserve"> - </v>
      </c>
      <c r="K37" s="79" t="str">
        <f ca="1">IF(COUNTIF(J$13:OFFSET(J37,-1,0),$G37)&gt;=1,$G37," - ")</f>
        <v xml:space="preserve"> - </v>
      </c>
      <c r="L37" s="79" t="str">
        <f ca="1">IF(COUNTIF(K$13:OFFSET(K37,-1,0),$G37)&gt;=1,$G37," - ")</f>
        <v xml:space="preserve"> - </v>
      </c>
    </row>
    <row r="38" spans="1:13" x14ac:dyDescent="0.2">
      <c r="A38" s="67" t="s">
        <v>94</v>
      </c>
      <c r="B38" s="52">
        <f>$B$10</f>
        <v>2022</v>
      </c>
      <c r="C38" s="52">
        <v>9</v>
      </c>
      <c r="D38" s="23"/>
      <c r="E38" s="52">
        <v>0</v>
      </c>
      <c r="F38" s="52">
        <v>2</v>
      </c>
      <c r="G38" s="53">
        <f t="shared" si="1"/>
        <v>44802</v>
      </c>
      <c r="H38" s="79" t="str">
        <f ca="1">IF(COUNTIF(G$13:OFFSET(G38,-1,0),$G38)&gt;=1,$G38," - ")</f>
        <v xml:space="preserve"> - </v>
      </c>
      <c r="I38" s="79" t="str">
        <f ca="1">IF(COUNTIF(H$13:OFFSET(H38,-1,0),$G38)&gt;=1,$G38," - ")</f>
        <v xml:space="preserve"> - </v>
      </c>
      <c r="J38" s="79" t="str">
        <f ca="1">IF(COUNTIF(I$13:OFFSET(I38,-1,0),$G38)&gt;=1,$G38," - ")</f>
        <v xml:space="preserve"> - </v>
      </c>
      <c r="K38" s="79" t="str">
        <f ca="1">IF(COUNTIF(J$13:OFFSET(J38,-1,0),$G38)&gt;=1,$G38," - ")</f>
        <v xml:space="preserve"> - </v>
      </c>
      <c r="L38" s="79" t="str">
        <f ca="1">IF(COUNTIF(K$13:OFFSET(K38,-1,0),$G38)&gt;=1,$G38," - ")</f>
        <v xml:space="preserve"> - </v>
      </c>
    </row>
    <row r="39" spans="1:13" x14ac:dyDescent="0.2">
      <c r="A39" s="67" t="s">
        <v>94</v>
      </c>
      <c r="B39" s="52">
        <f>B38+1</f>
        <v>2023</v>
      </c>
      <c r="C39" s="52">
        <v>9</v>
      </c>
      <c r="D39" s="23"/>
      <c r="E39" s="52">
        <v>0</v>
      </c>
      <c r="F39" s="52">
        <v>2</v>
      </c>
      <c r="G39" s="53">
        <f t="shared" si="1"/>
        <v>45166</v>
      </c>
      <c r="H39" s="79" t="str">
        <f ca="1">IF(COUNTIF(G$13:OFFSET(G39,-1,0),$G39)&gt;=1,$G39," - ")</f>
        <v xml:space="preserve"> - </v>
      </c>
      <c r="I39" s="79" t="str">
        <f ca="1">IF(COUNTIF(H$13:OFFSET(H39,-1,0),$G39)&gt;=1,$G39," - ")</f>
        <v xml:space="preserve"> - </v>
      </c>
      <c r="J39" s="79" t="str">
        <f ca="1">IF(COUNTIF(I$13:OFFSET(I39,-1,0),$G39)&gt;=1,$G39," - ")</f>
        <v xml:space="preserve"> - </v>
      </c>
      <c r="K39" s="79" t="str">
        <f ca="1">IF(COUNTIF(J$13:OFFSET(J39,-1,0),$G39)&gt;=1,$G39," - ")</f>
        <v xml:space="preserve"> - </v>
      </c>
      <c r="L39" s="79" t="str">
        <f ca="1">IF(COUNTIF(K$13:OFFSET(K39,-1,0),$G39)&gt;=1,$G39," - ")</f>
        <v xml:space="preserve"> - </v>
      </c>
    </row>
    <row r="40" spans="1:13" x14ac:dyDescent="0.2">
      <c r="A40" s="23" t="s">
        <v>29</v>
      </c>
      <c r="B40" s="52">
        <f>$B$10</f>
        <v>2022</v>
      </c>
      <c r="C40" s="52">
        <v>4</v>
      </c>
      <c r="D40" s="52"/>
      <c r="E40" s="52"/>
      <c r="F40" s="52"/>
      <c r="G40" s="54">
        <f>IF(WEEKDAY(DATE(B40,4,16),16)&lt;=2,DATE(B40,4,18),IF(WEEKDAY(DATE(B40,4,16),1)=2,DATE(B40,4,17),DATE(B40,4,15)))</f>
        <v>44669</v>
      </c>
      <c r="H40" s="79" t="str">
        <f ca="1">IF(COUNTIF(G$13:OFFSET(G40,-1,0),$G40)&gt;=1,$G40," - ")</f>
        <v xml:space="preserve"> - </v>
      </c>
      <c r="I40" s="79" t="str">
        <f ca="1">IF(COUNTIF(H$13:OFFSET(H40,-1,0),$G40)&gt;=1,$G40," - ")</f>
        <v xml:space="preserve"> - </v>
      </c>
      <c r="J40" s="79" t="str">
        <f ca="1">IF(COUNTIF(I$13:OFFSET(I40,-1,0),$G40)&gt;=1,$G40," - ")</f>
        <v xml:space="preserve"> - </v>
      </c>
      <c r="K40" s="79" t="str">
        <f ca="1">IF(COUNTIF(J$13:OFFSET(J40,-1,0),$G40)&gt;=1,$G40," - ")</f>
        <v xml:space="preserve"> - </v>
      </c>
      <c r="L40" s="79" t="str">
        <f ca="1">IF(COUNTIF(K$13:OFFSET(K40,-1,0),$G40)&gt;=1,$G40," - ")</f>
        <v xml:space="preserve"> - </v>
      </c>
      <c r="M40" s="1"/>
    </row>
    <row r="41" spans="1:13" x14ac:dyDescent="0.2">
      <c r="A41" s="23" t="s">
        <v>29</v>
      </c>
      <c r="B41" s="52">
        <f>B40+1</f>
        <v>2023</v>
      </c>
      <c r="C41" s="52">
        <v>4</v>
      </c>
      <c r="D41" s="52"/>
      <c r="E41" s="52"/>
      <c r="F41" s="52"/>
      <c r="G41" s="54">
        <f>IF(WEEKDAY(DATE(B41,4,16),16)&lt;=2,DATE(B41,4,18),IF(WEEKDAY(DATE(B41,4,16),1)=2,DATE(B41,4,17),DATE(B41,4,15)))</f>
        <v>45034</v>
      </c>
      <c r="H41" s="79" t="str">
        <f ca="1">IF(COUNTIF(G$13:OFFSET(G41,-1,0),$G41)&gt;=1,$G41," - ")</f>
        <v xml:space="preserve"> - </v>
      </c>
      <c r="I41" s="79" t="str">
        <f ca="1">IF(COUNTIF(H$13:OFFSET(H41,-1,0),$G41)&gt;=1,$G41," - ")</f>
        <v xml:space="preserve"> - </v>
      </c>
      <c r="J41" s="79" t="str">
        <f ca="1">IF(COUNTIF(I$13:OFFSET(I41,-1,0),$G41)&gt;=1,$G41," - ")</f>
        <v xml:space="preserve"> - </v>
      </c>
      <c r="K41" s="79" t="str">
        <f ca="1">IF(COUNTIF(J$13:OFFSET(J41,-1,0),$G41)&gt;=1,$G41," - ")</f>
        <v xml:space="preserve"> - </v>
      </c>
      <c r="L41" s="79" t="str">
        <f ca="1">IF(COUNTIF(K$13:OFFSET(K41,-1,0),$G41)&gt;=1,$G41," - ")</f>
        <v xml:space="preserve"> - </v>
      </c>
      <c r="M41" s="1"/>
    </row>
    <row r="42" spans="1:13" x14ac:dyDescent="0.2">
      <c r="A42" s="23" t="s">
        <v>30</v>
      </c>
      <c r="B42" s="52">
        <f>$B$10</f>
        <v>2022</v>
      </c>
      <c r="C42" s="52">
        <v>4</v>
      </c>
      <c r="D42" s="23"/>
      <c r="E42" s="52"/>
      <c r="F42" s="52">
        <v>1</v>
      </c>
      <c r="G42" s="53">
        <f>IF(B42&lt;2007,(DATE(B42,C42,1)+(1-1)*7)+IF(F42&lt;WEEKDAY(DATE(B42,C42,1)),F42+7-WEEKDAY(DATE(B42,C42,1)),F42-WEEKDAY(DATE(B42,C42,1))),(DATE(B42,C42-1,1)+(2-1)*7)+IF(F42&lt;WEEKDAY(DATE(B42,C42-1,1)),F42+7-WEEKDAY(DATE(B42,C42-1,1)),F42-WEEKDAY(DATE(B42,C42-1,1))))</f>
        <v>44633</v>
      </c>
      <c r="H42" s="79" t="str">
        <f ca="1">IF(COUNTIF(G$13:OFFSET(G42,-1,0),$G42)&gt;=1,$G42," - ")</f>
        <v xml:space="preserve"> - </v>
      </c>
      <c r="I42" s="79" t="str">
        <f ca="1">IF(COUNTIF(H$13:OFFSET(H42,-1,0),$G42)&gt;=1,$G42," - ")</f>
        <v xml:space="preserve"> - </v>
      </c>
      <c r="J42" s="79" t="str">
        <f ca="1">IF(COUNTIF(I$13:OFFSET(I42,-1,0),$G42)&gt;=1,$G42," - ")</f>
        <v xml:space="preserve"> - </v>
      </c>
      <c r="K42" s="79" t="str">
        <f ca="1">IF(COUNTIF(J$13:OFFSET(J42,-1,0),$G42)&gt;=1,$G42," - ")</f>
        <v xml:space="preserve"> - </v>
      </c>
      <c r="L42" s="79" t="str">
        <f ca="1">IF(COUNTIF(K$13:OFFSET(K42,-1,0),$G42)&gt;=1,$G42," - ")</f>
        <v xml:space="preserve"> - </v>
      </c>
      <c r="M42" s="1"/>
    </row>
    <row r="43" spans="1:13" x14ac:dyDescent="0.2">
      <c r="A43" s="23" t="s">
        <v>30</v>
      </c>
      <c r="B43" s="52">
        <f>B42+1</f>
        <v>2023</v>
      </c>
      <c r="C43" s="52">
        <v>4</v>
      </c>
      <c r="D43" s="23"/>
      <c r="E43" s="52"/>
      <c r="F43" s="52">
        <v>1</v>
      </c>
      <c r="G43" s="53">
        <f>IF(B43&lt;2007,(DATE(B43,C43,1)+(1-1)*7)+IF(F43&lt;WEEKDAY(DATE(B43,C43,1)),F43+7-WEEKDAY(DATE(B43,C43,1)),F43-WEEKDAY(DATE(B43,C43,1))),(DATE(B43,C43-1,1)+(2-1)*7)+IF(F43&lt;WEEKDAY(DATE(B43,C43-1,1)),F43+7-WEEKDAY(DATE(B43,C43-1,1)),F43-WEEKDAY(DATE(B43,C43-1,1))))</f>
        <v>44997</v>
      </c>
      <c r="H43" s="79" t="str">
        <f ca="1">IF(COUNTIF(G$13:OFFSET(G43,-1,0),$G43)&gt;=1,$G43," - ")</f>
        <v xml:space="preserve"> - </v>
      </c>
      <c r="I43" s="79" t="str">
        <f ca="1">IF(COUNTIF(H$13:OFFSET(H43,-1,0),$G43)&gt;=1,$G43," - ")</f>
        <v xml:space="preserve"> - </v>
      </c>
      <c r="J43" s="79" t="str">
        <f ca="1">IF(COUNTIF(I$13:OFFSET(I43,-1,0),$G43)&gt;=1,$G43," - ")</f>
        <v xml:space="preserve"> - </v>
      </c>
      <c r="K43" s="79" t="str">
        <f ca="1">IF(COUNTIF(J$13:OFFSET(J43,-1,0),$G43)&gt;=1,$G43," - ")</f>
        <v xml:space="preserve"> - </v>
      </c>
      <c r="L43" s="79" t="str">
        <f ca="1">IF(COUNTIF(K$13:OFFSET(K43,-1,0),$G43)&gt;=1,$G43," - ")</f>
        <v xml:space="preserve"> - </v>
      </c>
      <c r="M43" s="1"/>
    </row>
    <row r="44" spans="1:13" x14ac:dyDescent="0.2">
      <c r="A44" s="23" t="s">
        <v>30</v>
      </c>
      <c r="B44" s="52">
        <f>$B$10</f>
        <v>2022</v>
      </c>
      <c r="C44" s="52">
        <v>11</v>
      </c>
      <c r="D44" s="23"/>
      <c r="E44" s="52"/>
      <c r="F44" s="52">
        <v>1</v>
      </c>
      <c r="G44" s="53">
        <f>IF(B44&lt;2007,(DATE(B44,C44,1)+(-1)*7)+IF(F44&lt;WEEKDAY(DATE(B44,C44,1)),F44+7-WEEKDAY(DATE(B44,C44,1)),F44-WEEKDAY(DATE(B44,C44,1))),(DATE(B44,C44,1)+(1-1)*7)+IF(F44&lt;WEEKDAY(DATE(B44,C44,1)),F44+7-WEEKDAY(DATE(B44,C44,1)),F44-WEEKDAY(DATE(B44,C44,1))))</f>
        <v>44871</v>
      </c>
      <c r="H44" s="79" t="str">
        <f ca="1">IF(COUNTIF(G$13:OFFSET(G44,-1,0),$G44)&gt;=1,$G44," - ")</f>
        <v xml:space="preserve"> - </v>
      </c>
      <c r="I44" s="79" t="str">
        <f ca="1">IF(COUNTIF(H$13:OFFSET(H44,-1,0),$G44)&gt;=1,$G44," - ")</f>
        <v xml:space="preserve"> - </v>
      </c>
      <c r="J44" s="79" t="str">
        <f ca="1">IF(COUNTIF(I$13:OFFSET(I44,-1,0),$G44)&gt;=1,$G44," - ")</f>
        <v xml:space="preserve"> - </v>
      </c>
      <c r="K44" s="79" t="str">
        <f ca="1">IF(COUNTIF(J$13:OFFSET(J44,-1,0),$G44)&gt;=1,$G44," - ")</f>
        <v xml:space="preserve"> - </v>
      </c>
      <c r="L44" s="79" t="str">
        <f ca="1">IF(COUNTIF(K$13:OFFSET(K44,-1,0),$G44)&gt;=1,$G44," - ")</f>
        <v xml:space="preserve"> - </v>
      </c>
      <c r="M44" s="1"/>
    </row>
    <row r="45" spans="1:13" x14ac:dyDescent="0.2">
      <c r="A45" s="23" t="s">
        <v>30</v>
      </c>
      <c r="B45" s="52">
        <f>B44+1</f>
        <v>2023</v>
      </c>
      <c r="C45" s="52">
        <v>11</v>
      </c>
      <c r="D45" s="23"/>
      <c r="E45" s="52"/>
      <c r="F45" s="52">
        <v>1</v>
      </c>
      <c r="G45" s="53">
        <f>IF(B45&lt;2007,(DATE(B45,C45,1)+(-1)*7)+IF(F45&lt;WEEKDAY(DATE(B45,C45,1)),F45+7-WEEKDAY(DATE(B45,C45,1)),F45-WEEKDAY(DATE(B45,C45,1))),(DATE(B45,C45,1)+(1-1)*7)+IF(F45&lt;WEEKDAY(DATE(B45,C45,1)),F45+7-WEEKDAY(DATE(B45,C45,1)),F45-WEEKDAY(DATE(B45,C45,1))))</f>
        <v>45235</v>
      </c>
      <c r="H45" s="79" t="str">
        <f ca="1">IF(COUNTIF(G$13:OFFSET(G45,-1,0),$G45)&gt;=1,$G45," - ")</f>
        <v xml:space="preserve"> - </v>
      </c>
      <c r="I45" s="79" t="str">
        <f ca="1">IF(COUNTIF(H$13:OFFSET(H45,-1,0),$G45)&gt;=1,$G45," - ")</f>
        <v xml:space="preserve"> - </v>
      </c>
      <c r="J45" s="79" t="str">
        <f ca="1">IF(COUNTIF(I$13:OFFSET(I45,-1,0),$G45)&gt;=1,$G45," - ")</f>
        <v xml:space="preserve"> - </v>
      </c>
      <c r="K45" s="79" t="str">
        <f ca="1">IF(COUNTIF(J$13:OFFSET(J45,-1,0),$G45)&gt;=1,$G45," - ")</f>
        <v xml:space="preserve"> - </v>
      </c>
      <c r="L45" s="79" t="str">
        <f ca="1">IF(COUNTIF(K$13:OFFSET(K45,-1,0),$G45)&gt;=1,$G45," - ")</f>
        <v xml:space="preserve"> - </v>
      </c>
      <c r="M45" s="1"/>
    </row>
    <row r="46" spans="1:13" x14ac:dyDescent="0.2">
      <c r="A46" s="23" t="s">
        <v>31</v>
      </c>
      <c r="B46" s="52">
        <f>$B$10</f>
        <v>2022</v>
      </c>
      <c r="C46" s="52"/>
      <c r="D46" s="52"/>
      <c r="E46" s="52"/>
      <c r="F46" s="52"/>
      <c r="G46" s="54">
        <f>G28+6</f>
        <v>44815</v>
      </c>
      <c r="H46" s="79" t="str">
        <f ca="1">IF(COUNTIF(G$13:OFFSET(G46,-1,0),$G46)&gt;=1,$G46," - ")</f>
        <v xml:space="preserve"> - </v>
      </c>
      <c r="I46" s="79" t="str">
        <f ca="1">IF(COUNTIF(H$13:OFFSET(H46,-1,0),$G46)&gt;=1,$G46," - ")</f>
        <v xml:space="preserve"> - </v>
      </c>
      <c r="J46" s="79" t="str">
        <f ca="1">IF(COUNTIF(I$13:OFFSET(I46,-1,0),$G46)&gt;=1,$G46," - ")</f>
        <v xml:space="preserve"> - </v>
      </c>
      <c r="K46" s="79" t="str">
        <f ca="1">IF(COUNTIF(J$13:OFFSET(J46,-1,0),$G46)&gt;=1,$G46," - ")</f>
        <v xml:space="preserve"> - </v>
      </c>
      <c r="L46" s="79" t="str">
        <f ca="1">IF(COUNTIF(K$13:OFFSET(K46,-1,0),$G46)&gt;=1,$G46," - ")</f>
        <v xml:space="preserve"> - </v>
      </c>
      <c r="M46" s="1"/>
    </row>
    <row r="47" spans="1:13" x14ac:dyDescent="0.2">
      <c r="A47" s="23" t="s">
        <v>31</v>
      </c>
      <c r="B47" s="52">
        <f>B46+1</f>
        <v>2023</v>
      </c>
      <c r="C47" s="52"/>
      <c r="D47" s="52"/>
      <c r="E47" s="52"/>
      <c r="F47" s="52"/>
      <c r="G47" s="54">
        <f>G29+6</f>
        <v>45179</v>
      </c>
      <c r="H47" s="79" t="str">
        <f ca="1">IF(COUNTIF(G$13:OFFSET(G47,-1,0),$G47)&gt;=1,$G47," - ")</f>
        <v xml:space="preserve"> - </v>
      </c>
      <c r="I47" s="79" t="str">
        <f ca="1">IF(COUNTIF(H$13:OFFSET(H47,-1,0),$G47)&gt;=1,$G47," - ")</f>
        <v xml:space="preserve"> - </v>
      </c>
      <c r="J47" s="79" t="str">
        <f ca="1">IF(COUNTIF(I$13:OFFSET(I47,-1,0),$G47)&gt;=1,$G47," - ")</f>
        <v xml:space="preserve"> - </v>
      </c>
      <c r="K47" s="79" t="str">
        <f ca="1">IF(COUNTIF(J$13:OFFSET(J47,-1,0),$G47)&gt;=1,$G47," - ")</f>
        <v xml:space="preserve"> - </v>
      </c>
      <c r="L47" s="79" t="str">
        <f ca="1">IF(COUNTIF(K$13:OFFSET(K47,-1,0),$G47)&gt;=1,$G47," - ")</f>
        <v xml:space="preserve"> - </v>
      </c>
      <c r="M47" s="1"/>
    </row>
    <row r="48" spans="1:13" x14ac:dyDescent="0.2">
      <c r="A48" s="23" t="s">
        <v>32</v>
      </c>
      <c r="B48" s="52">
        <f>$B$10</f>
        <v>2022</v>
      </c>
      <c r="C48" s="52">
        <v>4</v>
      </c>
      <c r="D48" s="52"/>
      <c r="E48" s="52"/>
      <c r="F48" s="52">
        <v>4</v>
      </c>
      <c r="G48" s="54">
        <f>IF(WEEKDAY(DATE(B48,C48+1,0),1)=7,DATE(B48,C48+1,0)-(7-F48),(DATE(B48,C48+1,0)-WEEKDAY(DATE(B48,C48+1,0),1))-(7-F48))</f>
        <v>44678</v>
      </c>
      <c r="H48" s="79" t="str">
        <f ca="1">IF(COUNTIF(G$13:OFFSET(G48,-1,0),$G48)&gt;=1,$G48," - ")</f>
        <v xml:space="preserve"> - </v>
      </c>
      <c r="I48" s="79" t="str">
        <f ca="1">IF(COUNTIF(H$13:OFFSET(H48,-1,0),$G48)&gt;=1,$G48," - ")</f>
        <v xml:space="preserve"> - </v>
      </c>
      <c r="J48" s="79" t="str">
        <f ca="1">IF(COUNTIF(I$13:OFFSET(I48,-1,0),$G48)&gt;=1,$G48," - ")</f>
        <v xml:space="preserve"> - </v>
      </c>
      <c r="K48" s="79" t="str">
        <f ca="1">IF(COUNTIF(J$13:OFFSET(J48,-1,0),$G48)&gt;=1,$G48," - ")</f>
        <v xml:space="preserve"> - </v>
      </c>
      <c r="L48" s="79" t="str">
        <f ca="1">IF(COUNTIF(K$13:OFFSET(K48,-1,0),$G48)&gt;=1,$G48," - ")</f>
        <v xml:space="preserve"> - </v>
      </c>
      <c r="M48" s="1"/>
    </row>
    <row r="49" spans="1:13" x14ac:dyDescent="0.2">
      <c r="A49" s="23" t="s">
        <v>32</v>
      </c>
      <c r="B49" s="52">
        <f>B48+1</f>
        <v>2023</v>
      </c>
      <c r="C49" s="52">
        <v>4</v>
      </c>
      <c r="D49" s="52"/>
      <c r="E49" s="52"/>
      <c r="F49" s="52">
        <v>4</v>
      </c>
      <c r="G49" s="54">
        <f>IF(WEEKDAY(DATE(B49,C49+1,0),1)=7,DATE(B49,C49+1,0)-(7-F49),(DATE(B49,C49+1,0)-WEEKDAY(DATE(B49,C49+1,0),1))-(7-F49))</f>
        <v>45042</v>
      </c>
      <c r="H49" s="79" t="str">
        <f ca="1">IF(COUNTIF(G$13:OFFSET(G49,-1,0),$G49)&gt;=1,$G49," - ")</f>
        <v xml:space="preserve"> - </v>
      </c>
      <c r="I49" s="79" t="str">
        <f ca="1">IF(COUNTIF(H$13:OFFSET(H49,-1,0),$G49)&gt;=1,$G49," - ")</f>
        <v xml:space="preserve"> - </v>
      </c>
      <c r="J49" s="79" t="str">
        <f ca="1">IF(COUNTIF(I$13:OFFSET(I49,-1,0),$G49)&gt;=1,$G49," - ")</f>
        <v xml:space="preserve"> - </v>
      </c>
      <c r="K49" s="79" t="str">
        <f ca="1">IF(COUNTIF(J$13:OFFSET(J49,-1,0),$G49)&gt;=1,$G49," - ")</f>
        <v xml:space="preserve"> - </v>
      </c>
      <c r="L49" s="79" t="str">
        <f ca="1">IF(COUNTIF(K$13:OFFSET(K49,-1,0),$G49)&gt;=1,$G49," - ")</f>
        <v xml:space="preserve"> - </v>
      </c>
      <c r="M49" s="1"/>
    </row>
    <row r="50" spans="1:13" x14ac:dyDescent="0.2">
      <c r="A50" s="23" t="s">
        <v>33</v>
      </c>
      <c r="B50" s="52">
        <f>$B$10</f>
        <v>2022</v>
      </c>
      <c r="C50" s="52"/>
      <c r="D50" s="52"/>
      <c r="E50" s="52"/>
      <c r="F50" s="52"/>
      <c r="G50" s="53">
        <f>IF(AND(B50&gt;=2013,B50&lt;=2030),DATEVALUE(INDEX({"2013-02-10";"2014-01-31";"2015-02-19";"2016-02-08";"2017-01-28";"2018-02-16";"2019-02-05";"2020-01-25";"2021-02-12";"2022-02-01";"2023-01-22";"2024-02-10";"2025-01-29";"2026-02-17";"2027-02-06";"2028-01-26";"2029-02-13";"2030-02-03"},B50-2012)),"")</f>
        <v>44593</v>
      </c>
      <c r="H50" s="79" t="str">
        <f ca="1">IF(COUNTIF(G$13:OFFSET(G50,-1,0),$G50)&gt;=1,$G50," - ")</f>
        <v xml:space="preserve"> - </v>
      </c>
      <c r="I50" s="79" t="str">
        <f ca="1">IF(COUNTIF(H$13:OFFSET(H50,-1,0),$G50)&gt;=1,$G50," - ")</f>
        <v xml:space="preserve"> - </v>
      </c>
      <c r="J50" s="79" t="str">
        <f ca="1">IF(COUNTIF(I$13:OFFSET(I50,-1,0),$G50)&gt;=1,$G50," - ")</f>
        <v xml:space="preserve"> - </v>
      </c>
      <c r="K50" s="79" t="str">
        <f ca="1">IF(COUNTIF(J$13:OFFSET(J50,-1,0),$G50)&gt;=1,$G50," - ")</f>
        <v xml:space="preserve"> - </v>
      </c>
      <c r="L50" s="79" t="str">
        <f ca="1">IF(COUNTIF(K$13:OFFSET(K50,-1,0),$G50)&gt;=1,$G50," - ")</f>
        <v xml:space="preserve"> - </v>
      </c>
      <c r="M50" s="1"/>
    </row>
    <row r="51" spans="1:13" x14ac:dyDescent="0.2">
      <c r="A51" s="23" t="s">
        <v>33</v>
      </c>
      <c r="B51" s="52">
        <f>B50+1</f>
        <v>2023</v>
      </c>
      <c r="C51" s="52"/>
      <c r="D51" s="52"/>
      <c r="E51" s="52"/>
      <c r="F51" s="52"/>
      <c r="G51" s="53">
        <f>IF(AND(B51&gt;=2013,B51&lt;=2030),DATEVALUE(INDEX({"2013-02-10";"2014-01-31";"2015-02-19";"2016-02-08";"2017-01-28";"2018-02-16";"2019-02-05";"2020-01-25";"2021-02-12";"2022-02-01";"2023-01-22";"2024-02-10";"2025-01-29";"2026-02-17";"2027-02-06";"2028-01-26";"2029-02-13";"2030-02-03"},B51-2012)),"")</f>
        <v>44948</v>
      </c>
      <c r="H51" s="79" t="str">
        <f ca="1">IF(COUNTIF(G$13:OFFSET(G51,-1,0),$G51)&gt;=1,$G51," - ")</f>
        <v xml:space="preserve"> - </v>
      </c>
      <c r="I51" s="79" t="str">
        <f ca="1">IF(COUNTIF(H$13:OFFSET(H51,-1,0),$G51)&gt;=1,$G51," - ")</f>
        <v xml:space="preserve"> - </v>
      </c>
      <c r="J51" s="79" t="str">
        <f ca="1">IF(COUNTIF(I$13:OFFSET(I51,-1,0),$G51)&gt;=1,$G51," - ")</f>
        <v xml:space="preserve"> - </v>
      </c>
      <c r="K51" s="79" t="str">
        <f ca="1">IF(COUNTIF(J$13:OFFSET(J51,-1,0),$G51)&gt;=1,$G51," - ")</f>
        <v xml:space="preserve"> - </v>
      </c>
      <c r="L51" s="79" t="str">
        <f ca="1">IF(COUNTIF(K$13:OFFSET(K51,-1,0),$G51)&gt;=1,$G51," - ")</f>
        <v xml:space="preserve"> - </v>
      </c>
      <c r="M51" s="1"/>
    </row>
    <row r="52" spans="1:13" x14ac:dyDescent="0.2">
      <c r="A52" s="23" t="s">
        <v>34</v>
      </c>
      <c r="B52" s="52">
        <f>$B$10</f>
        <v>2022</v>
      </c>
      <c r="C52" s="52"/>
      <c r="D52" s="52"/>
      <c r="E52" s="52"/>
      <c r="F52" s="52"/>
      <c r="G52" s="53">
        <f>IF(AND(B52&gt;1900,B52&lt;2199),ROUND(DATE(B52,4,1)/7+MOD(19*MOD(B52,19)-7,30)*0.14,0)*7-6,"")</f>
        <v>44668</v>
      </c>
      <c r="H52" s="79" t="str">
        <f ca="1">IF(COUNTIF(G$13:OFFSET(G52,-1,0),$G52)&gt;=1,$G52," - ")</f>
        <v xml:space="preserve"> - </v>
      </c>
      <c r="I52" s="79" t="str">
        <f ca="1">IF(COUNTIF(H$13:OFFSET(H52,-1,0),$G52)&gt;=1,$G52," - ")</f>
        <v xml:space="preserve"> - </v>
      </c>
      <c r="J52" s="79" t="str">
        <f ca="1">IF(COUNTIF(I$13:OFFSET(I52,-1,0),$G52)&gt;=1,$G52," - ")</f>
        <v xml:space="preserve"> - </v>
      </c>
      <c r="K52" s="79" t="str">
        <f ca="1">IF(COUNTIF(J$13:OFFSET(J52,-1,0),$G52)&gt;=1,$G52," - ")</f>
        <v xml:space="preserve"> - </v>
      </c>
      <c r="L52" s="79" t="str">
        <f ca="1">IF(COUNTIF(K$13:OFFSET(K52,-1,0),$G52)&gt;=1,$G52," - ")</f>
        <v xml:space="preserve"> - </v>
      </c>
    </row>
    <row r="53" spans="1:13" x14ac:dyDescent="0.2">
      <c r="A53" s="23" t="s">
        <v>34</v>
      </c>
      <c r="B53" s="52">
        <f>B52+1</f>
        <v>2023</v>
      </c>
      <c r="C53" s="52"/>
      <c r="D53" s="52"/>
      <c r="E53" s="52"/>
      <c r="F53" s="52"/>
      <c r="G53" s="53">
        <f>IF(AND(B53&gt;1900,B53&lt;2199),ROUND(DATE(B53,4,1)/7+MOD(19*MOD(B53,19)-7,30)*0.14,0)*7-6,"")</f>
        <v>45025</v>
      </c>
      <c r="H53" s="79" t="str">
        <f ca="1">IF(COUNTIF(G$13:OFFSET(G53,-1,0),$G53)&gt;=1,$G53," - ")</f>
        <v xml:space="preserve"> - </v>
      </c>
      <c r="I53" s="79" t="str">
        <f ca="1">IF(COUNTIF(H$13:OFFSET(H53,-1,0),$G53)&gt;=1,$G53," - ")</f>
        <v xml:space="preserve"> - </v>
      </c>
      <c r="J53" s="79" t="str">
        <f ca="1">IF(COUNTIF(I$13:OFFSET(I53,-1,0),$G53)&gt;=1,$G53," - ")</f>
        <v xml:space="preserve"> - </v>
      </c>
      <c r="K53" s="79" t="str">
        <f ca="1">IF(COUNTIF(J$13:OFFSET(J53,-1,0),$G53)&gt;=1,$G53," - ")</f>
        <v xml:space="preserve"> - </v>
      </c>
      <c r="L53" s="79" t="str">
        <f ca="1">IF(COUNTIF(K$13:OFFSET(K53,-1,0),$G53)&gt;=1,$G53," - ")</f>
        <v xml:space="preserve"> - </v>
      </c>
    </row>
    <row r="54" spans="1:13" x14ac:dyDescent="0.2">
      <c r="A54" s="67" t="s">
        <v>91</v>
      </c>
      <c r="B54" s="55" t="s">
        <v>36</v>
      </c>
      <c r="C54" s="52"/>
      <c r="D54" s="52"/>
      <c r="E54" s="52"/>
      <c r="F54" s="52"/>
      <c r="G54" s="53">
        <f>G52+1</f>
        <v>44669</v>
      </c>
      <c r="H54" s="79">
        <f ca="1">IF(COUNTIF(G$13:OFFSET(G54,-1,0),$G54)&gt;=1,$G54," - ")</f>
        <v>44669</v>
      </c>
      <c r="I54" s="79" t="str">
        <f ca="1">IF(COUNTIF(H$13:OFFSET(H54,-1,0),$G54)&gt;=1,$G54," - ")</f>
        <v xml:space="preserve"> - </v>
      </c>
      <c r="J54" s="79" t="str">
        <f ca="1">IF(COUNTIF(I$13:OFFSET(I54,-1,0),$G54)&gt;=1,$G54," - ")</f>
        <v xml:space="preserve"> - </v>
      </c>
      <c r="K54" s="79" t="str">
        <f ca="1">IF(COUNTIF(J$13:OFFSET(J54,-1,0),$G54)&gt;=1,$G54," - ")</f>
        <v xml:space="preserve"> - </v>
      </c>
      <c r="L54" s="79" t="str">
        <f ca="1">IF(COUNTIF(K$13:OFFSET(K54,-1,0),$G54)&gt;=1,$G54," - ")</f>
        <v xml:space="preserve"> - </v>
      </c>
    </row>
    <row r="55" spans="1:13" x14ac:dyDescent="0.2">
      <c r="A55" s="67" t="s">
        <v>91</v>
      </c>
      <c r="B55" s="55" t="s">
        <v>36</v>
      </c>
      <c r="C55" s="52"/>
      <c r="D55" s="52"/>
      <c r="E55" s="52"/>
      <c r="F55" s="52"/>
      <c r="G55" s="53">
        <f>G53+1</f>
        <v>45026</v>
      </c>
      <c r="H55" s="79" t="str">
        <f ca="1">IF(COUNTIF(G$13:OFFSET(G55,-1,0),$G55)&gt;=1,$G55," - ")</f>
        <v xml:space="preserve"> - </v>
      </c>
      <c r="I55" s="79" t="str">
        <f ca="1">IF(COUNTIF(H$13:OFFSET(H55,-1,0),$G55)&gt;=1,$G55," - ")</f>
        <v xml:space="preserve"> - </v>
      </c>
      <c r="J55" s="79" t="str">
        <f ca="1">IF(COUNTIF(I$13:OFFSET(I55,-1,0),$G55)&gt;=1,$G55," - ")</f>
        <v xml:space="preserve"> - </v>
      </c>
      <c r="K55" s="79" t="str">
        <f ca="1">IF(COUNTIF(J$13:OFFSET(J55,-1,0),$G55)&gt;=1,$G55," - ")</f>
        <v xml:space="preserve"> - </v>
      </c>
      <c r="L55" s="79" t="str">
        <f ca="1">IF(COUNTIF(K$13:OFFSET(K55,-1,0),$G55)&gt;=1,$G55," - ")</f>
        <v xml:space="preserve"> - </v>
      </c>
    </row>
    <row r="56" spans="1:13" x14ac:dyDescent="0.2">
      <c r="A56" s="23" t="s">
        <v>35</v>
      </c>
      <c r="B56" s="55" t="s">
        <v>36</v>
      </c>
      <c r="C56" s="52"/>
      <c r="D56" s="52"/>
      <c r="E56" s="52"/>
      <c r="F56" s="52"/>
      <c r="G56" s="53">
        <f>G52-2</f>
        <v>44666</v>
      </c>
      <c r="H56" s="79" t="str">
        <f ca="1">IF(COUNTIF(G$13:OFFSET(G56,-1,0),$G56)&gt;=1,$G56," - ")</f>
        <v xml:space="preserve"> - </v>
      </c>
      <c r="I56" s="79" t="str">
        <f ca="1">IF(COUNTIF(H$13:OFFSET(H56,-1,0),$G56)&gt;=1,$G56," - ")</f>
        <v xml:space="preserve"> - </v>
      </c>
      <c r="J56" s="79" t="str">
        <f ca="1">IF(COUNTIF(I$13:OFFSET(I56,-1,0),$G56)&gt;=1,$G56," - ")</f>
        <v xml:space="preserve"> - </v>
      </c>
      <c r="K56" s="79" t="str">
        <f ca="1">IF(COUNTIF(J$13:OFFSET(J56,-1,0),$G56)&gt;=1,$G56," - ")</f>
        <v xml:space="preserve"> - </v>
      </c>
      <c r="L56" s="79" t="str">
        <f ca="1">IF(COUNTIF(K$13:OFFSET(K56,-1,0),$G56)&gt;=1,$G56," - ")</f>
        <v xml:space="preserve"> - </v>
      </c>
    </row>
    <row r="57" spans="1:13" x14ac:dyDescent="0.2">
      <c r="A57" s="23" t="s">
        <v>35</v>
      </c>
      <c r="B57" s="55" t="s">
        <v>36</v>
      </c>
      <c r="C57" s="52"/>
      <c r="D57" s="52"/>
      <c r="E57" s="52"/>
      <c r="F57" s="52"/>
      <c r="G57" s="53">
        <f>G53-2</f>
        <v>45023</v>
      </c>
      <c r="H57" s="79" t="str">
        <f ca="1">IF(COUNTIF(G$13:OFFSET(G57,-1,0),$G57)&gt;=1,$G57," - ")</f>
        <v xml:space="preserve"> - </v>
      </c>
      <c r="I57" s="79" t="str">
        <f ca="1">IF(COUNTIF(H$13:OFFSET(H57,-1,0),$G57)&gt;=1,$G57," - ")</f>
        <v xml:space="preserve"> - </v>
      </c>
      <c r="J57" s="79" t="str">
        <f ca="1">IF(COUNTIF(I$13:OFFSET(I57,-1,0),$G57)&gt;=1,$G57," - ")</f>
        <v xml:space="preserve"> - </v>
      </c>
      <c r="K57" s="79" t="str">
        <f ca="1">IF(COUNTIF(J$13:OFFSET(J57,-1,0),$G57)&gt;=1,$G57," - ")</f>
        <v xml:space="preserve"> - </v>
      </c>
      <c r="L57" s="79" t="str">
        <f ca="1">IF(COUNTIF(K$13:OFFSET(K57,-1,0),$G57)&gt;=1,$G57," - ")</f>
        <v xml:space="preserve"> - </v>
      </c>
    </row>
    <row r="58" spans="1:13" x14ac:dyDescent="0.2">
      <c r="A58" t="s">
        <v>37</v>
      </c>
      <c r="B58" s="55" t="s">
        <v>36</v>
      </c>
      <c r="C58" s="52"/>
      <c r="D58" s="52"/>
      <c r="E58" s="52"/>
      <c r="F58" s="52"/>
      <c r="G58" s="53">
        <f>G52+49</f>
        <v>44717</v>
      </c>
      <c r="H58" s="79" t="str">
        <f ca="1">IF(COUNTIF(G$13:OFFSET(G58,-1,0),$G58)&gt;=1,$G58," - ")</f>
        <v xml:space="preserve"> - </v>
      </c>
      <c r="I58" s="79" t="str">
        <f ca="1">IF(COUNTIF(H$13:OFFSET(H58,-1,0),$G58)&gt;=1,$G58," - ")</f>
        <v xml:space="preserve"> - </v>
      </c>
      <c r="J58" s="79" t="str">
        <f ca="1">IF(COUNTIF(I$13:OFFSET(I58,-1,0),$G58)&gt;=1,$G58," - ")</f>
        <v xml:space="preserve"> - </v>
      </c>
      <c r="K58" s="79" t="str">
        <f ca="1">IF(COUNTIF(J$13:OFFSET(J58,-1,0),$G58)&gt;=1,$G58," - ")</f>
        <v xml:space="preserve"> - </v>
      </c>
      <c r="L58" s="79" t="str">
        <f ca="1">IF(COUNTIF(K$13:OFFSET(K58,-1,0),$G58)&gt;=1,$G58," - ")</f>
        <v xml:space="preserve"> - </v>
      </c>
    </row>
    <row r="59" spans="1:13" x14ac:dyDescent="0.2">
      <c r="A59" t="s">
        <v>37</v>
      </c>
      <c r="B59" s="55" t="s">
        <v>36</v>
      </c>
      <c r="C59" s="52"/>
      <c r="D59" s="52"/>
      <c r="E59" s="52"/>
      <c r="F59" s="52"/>
      <c r="G59" s="53">
        <f>G53+49</f>
        <v>45074</v>
      </c>
      <c r="H59" s="79" t="str">
        <f ca="1">IF(COUNTIF(G$13:OFFSET(G59,-1,0),$G59)&gt;=1,$G59," - ")</f>
        <v xml:space="preserve"> - </v>
      </c>
      <c r="I59" s="79" t="str">
        <f ca="1">IF(COUNTIF(H$13:OFFSET(H59,-1,0),$G59)&gt;=1,$G59," - ")</f>
        <v xml:space="preserve"> - </v>
      </c>
      <c r="J59" s="79" t="str">
        <f ca="1">IF(COUNTIF(I$13:OFFSET(I59,-1,0),$G59)&gt;=1,$G59," - ")</f>
        <v xml:space="preserve"> - </v>
      </c>
      <c r="K59" s="79" t="str">
        <f ca="1">IF(COUNTIF(J$13:OFFSET(J59,-1,0),$G59)&gt;=1,$G59," - ")</f>
        <v xml:space="preserve"> - </v>
      </c>
      <c r="L59" s="79" t="str">
        <f ca="1">IF(COUNTIF(K$13:OFFSET(K59,-1,0),$G59)&gt;=1,$G59," - ")</f>
        <v xml:space="preserve"> - </v>
      </c>
    </row>
    <row r="60" spans="1:13" x14ac:dyDescent="0.2">
      <c r="A60" t="s">
        <v>38</v>
      </c>
      <c r="B60" s="55" t="s">
        <v>36</v>
      </c>
      <c r="C60" s="52"/>
      <c r="D60" s="52"/>
      <c r="E60" s="52"/>
      <c r="F60" s="52"/>
      <c r="G60" s="53">
        <f>G52-46</f>
        <v>44622</v>
      </c>
      <c r="H60" s="79" t="str">
        <f ca="1">IF(COUNTIF(G$13:OFFSET(G60,-1,0),$G60)&gt;=1,$G60," - ")</f>
        <v xml:space="preserve"> - </v>
      </c>
      <c r="I60" s="79" t="str">
        <f ca="1">IF(COUNTIF(H$13:OFFSET(H60,-1,0),$G60)&gt;=1,$G60," - ")</f>
        <v xml:space="preserve"> - </v>
      </c>
      <c r="J60" s="79" t="str">
        <f ca="1">IF(COUNTIF(I$13:OFFSET(I60,-1,0),$G60)&gt;=1,$G60," - ")</f>
        <v xml:space="preserve"> - </v>
      </c>
      <c r="K60" s="79" t="str">
        <f ca="1">IF(COUNTIF(J$13:OFFSET(J60,-1,0),$G60)&gt;=1,$G60," - ")</f>
        <v xml:space="preserve"> - </v>
      </c>
      <c r="L60" s="79" t="str">
        <f ca="1">IF(COUNTIF(K$13:OFFSET(K60,-1,0),$G60)&gt;=1,$G60," - ")</f>
        <v xml:space="preserve"> - </v>
      </c>
    </row>
    <row r="61" spans="1:13" x14ac:dyDescent="0.2">
      <c r="A61" t="s">
        <v>38</v>
      </c>
      <c r="B61" s="55" t="s">
        <v>36</v>
      </c>
      <c r="C61" s="52"/>
      <c r="D61" s="52"/>
      <c r="E61" s="52"/>
      <c r="F61" s="52"/>
      <c r="G61" s="53">
        <f>G53-46</f>
        <v>44979</v>
      </c>
      <c r="H61" s="79" t="str">
        <f ca="1">IF(COUNTIF(G$13:OFFSET(G61,-1,0),$G61)&gt;=1,$G61," - ")</f>
        <v xml:space="preserve"> - </v>
      </c>
      <c r="I61" s="79" t="str">
        <f ca="1">IF(COUNTIF(H$13:OFFSET(H61,-1,0),$G61)&gt;=1,$G61," - ")</f>
        <v xml:space="preserve"> - </v>
      </c>
      <c r="J61" s="79" t="str">
        <f ca="1">IF(COUNTIF(I$13:OFFSET(I61,-1,0),$G61)&gt;=1,$G61," - ")</f>
        <v xml:space="preserve"> - </v>
      </c>
      <c r="K61" s="79" t="str">
        <f ca="1">IF(COUNTIF(J$13:OFFSET(J61,-1,0),$G61)&gt;=1,$G61," - ")</f>
        <v xml:space="preserve"> - </v>
      </c>
      <c r="L61" s="79" t="str">
        <f ca="1">IF(COUNTIF(K$13:OFFSET(K61,-1,0),$G61)&gt;=1,$G61," - ")</f>
        <v xml:space="preserve"> - </v>
      </c>
    </row>
    <row r="62" spans="1:13" x14ac:dyDescent="0.2">
      <c r="A62" t="s">
        <v>39</v>
      </c>
      <c r="B62" s="55" t="s">
        <v>36</v>
      </c>
      <c r="C62" s="52"/>
      <c r="D62" s="52"/>
      <c r="E62" s="52"/>
      <c r="F62" s="52"/>
      <c r="G62" s="53">
        <f>G52-47</f>
        <v>44621</v>
      </c>
      <c r="H62" s="79" t="str">
        <f ca="1">IF(COUNTIF(G$13:OFFSET(G62,-1,0),$G62)&gt;=1,$G62," - ")</f>
        <v xml:space="preserve"> - </v>
      </c>
      <c r="I62" s="79" t="str">
        <f ca="1">IF(COUNTIF(H$13:OFFSET(H62,-1,0),$G62)&gt;=1,$G62," - ")</f>
        <v xml:space="preserve"> - </v>
      </c>
      <c r="J62" s="79" t="str">
        <f ca="1">IF(COUNTIF(I$13:OFFSET(I62,-1,0),$G62)&gt;=1,$G62," - ")</f>
        <v xml:space="preserve"> - </v>
      </c>
      <c r="K62" s="79" t="str">
        <f ca="1">IF(COUNTIF(J$13:OFFSET(J62,-1,0),$G62)&gt;=1,$G62," - ")</f>
        <v xml:space="preserve"> - </v>
      </c>
      <c r="L62" s="79" t="str">
        <f ca="1">IF(COUNTIF(K$13:OFFSET(K62,-1,0),$G62)&gt;=1,$G62," - ")</f>
        <v xml:space="preserve"> - </v>
      </c>
    </row>
    <row r="63" spans="1:13" x14ac:dyDescent="0.2">
      <c r="A63" t="s">
        <v>39</v>
      </c>
      <c r="B63" s="55" t="s">
        <v>36</v>
      </c>
      <c r="C63" s="52"/>
      <c r="D63" s="52"/>
      <c r="E63" s="52"/>
      <c r="F63" s="52"/>
      <c r="G63" s="53">
        <f>G53-47</f>
        <v>44978</v>
      </c>
      <c r="H63" s="79" t="str">
        <f ca="1">IF(COUNTIF(G$13:OFFSET(G63,-1,0),$G63)&gt;=1,$G63," - ")</f>
        <v xml:space="preserve"> - </v>
      </c>
      <c r="I63" s="79" t="str">
        <f ca="1">IF(COUNTIF(H$13:OFFSET(H63,-1,0),$G63)&gt;=1,$G63," - ")</f>
        <v xml:space="preserve"> - </v>
      </c>
      <c r="J63" s="79" t="str">
        <f ca="1">IF(COUNTIF(I$13:OFFSET(I63,-1,0),$G63)&gt;=1,$G63," - ")</f>
        <v xml:space="preserve"> - </v>
      </c>
      <c r="K63" s="79" t="str">
        <f ca="1">IF(COUNTIF(J$13:OFFSET(J63,-1,0),$G63)&gt;=1,$G63," - ")</f>
        <v xml:space="preserve"> - </v>
      </c>
      <c r="L63" s="79" t="str">
        <f ca="1">IF(COUNTIF(K$13:OFFSET(K63,-1,0),$G63)&gt;=1,$G63," - ")</f>
        <v xml:space="preserve"> - </v>
      </c>
    </row>
    <row r="64" spans="1:13" x14ac:dyDescent="0.2">
      <c r="A64" s="23" t="s">
        <v>40</v>
      </c>
      <c r="B64" s="52">
        <f>$B$10</f>
        <v>2022</v>
      </c>
      <c r="C64" s="52"/>
      <c r="D64" s="23"/>
      <c r="E64" s="52"/>
      <c r="F64" s="52"/>
      <c r="G64" s="53">
        <f>IF(AND(B64&gt;=2013,B64&lt;=2030),DATEVALUE(INDEX({"2013-07-09";"2014-06-28";"2015-06-18";"2016-06-06";"2017-05-27";"2018-05-16";"2019-05-06";"2020-04-24";"2021-04-13";"2022-04-03";"2023-03-23";"2024-03-11";"2025-03-01";"2026-02-18";"2027-02-08";"2028-01-28";"2029-01-16";"2030-01-06"},B64-2012)),"")</f>
        <v>44654</v>
      </c>
      <c r="H64" s="79" t="str">
        <f ca="1">IF(COUNTIF(G$13:OFFSET(G64,-1,0),$G64)&gt;=1,$G64," - ")</f>
        <v xml:space="preserve"> - </v>
      </c>
      <c r="I64" s="79" t="str">
        <f ca="1">IF(COUNTIF(H$13:OFFSET(H64,-1,0),$G64)&gt;=1,$G64," - ")</f>
        <v xml:space="preserve"> - </v>
      </c>
      <c r="J64" s="79" t="str">
        <f ca="1">IF(COUNTIF(I$13:OFFSET(I64,-1,0),$G64)&gt;=1,$G64," - ")</f>
        <v xml:space="preserve"> - </v>
      </c>
      <c r="K64" s="79" t="str">
        <f ca="1">IF(COUNTIF(J$13:OFFSET(J64,-1,0),$G64)&gt;=1,$G64," - ")</f>
        <v xml:space="preserve"> - </v>
      </c>
      <c r="L64" s="79" t="str">
        <f ca="1">IF(COUNTIF(K$13:OFFSET(K64,-1,0),$G64)&gt;=1,$G64," - ")</f>
        <v xml:space="preserve"> - </v>
      </c>
    </row>
    <row r="65" spans="1:13" x14ac:dyDescent="0.2">
      <c r="A65" s="23" t="s">
        <v>40</v>
      </c>
      <c r="B65" s="52">
        <f>B64+1</f>
        <v>2023</v>
      </c>
      <c r="C65" s="52"/>
      <c r="D65" s="23"/>
      <c r="E65" s="52"/>
      <c r="F65" s="52"/>
      <c r="G65" s="53">
        <f>IF(AND(B65&gt;=2013,B65&lt;=2030),DATEVALUE(INDEX({"2013-07-09";"2014-06-28";"2015-06-18";"2016-06-06";"2017-05-27";"2018-05-16";"2019-05-06";"2020-04-24";"2021-04-13";"2022-04-03";"2023-03-23";"2024-03-11";"2025-03-01";"2026-02-18";"2027-02-08";"2028-01-28";"2029-01-16";"2030-01-06"},B65-2012)),"")</f>
        <v>45008</v>
      </c>
      <c r="H65" s="79" t="str">
        <f ca="1">IF(COUNTIF(G$13:OFFSET(G65,-1,0),$G65)&gt;=1,$G65," - ")</f>
        <v xml:space="preserve"> - </v>
      </c>
      <c r="I65" s="79" t="str">
        <f ca="1">IF(COUNTIF(H$13:OFFSET(H65,-1,0),$G65)&gt;=1,$G65," - ")</f>
        <v xml:space="preserve"> - </v>
      </c>
      <c r="J65" s="79" t="str">
        <f ca="1">IF(COUNTIF(I$13:OFFSET(I65,-1,0),$G65)&gt;=1,$G65," - ")</f>
        <v xml:space="preserve"> - </v>
      </c>
      <c r="K65" s="79" t="str">
        <f ca="1">IF(COUNTIF(J$13:OFFSET(J65,-1,0),$G65)&gt;=1,$G65," - ")</f>
        <v xml:space="preserve"> - </v>
      </c>
      <c r="L65" s="79" t="str">
        <f ca="1">IF(COUNTIF(K$13:OFFSET(K65,-1,0),$G65)&gt;=1,$G65," - ")</f>
        <v xml:space="preserve"> - </v>
      </c>
    </row>
    <row r="66" spans="1:13" x14ac:dyDescent="0.2">
      <c r="A66" s="23" t="s">
        <v>41</v>
      </c>
      <c r="B66" s="55" t="s">
        <v>42</v>
      </c>
      <c r="C66" s="52"/>
      <c r="D66" s="23"/>
      <c r="E66" s="52"/>
      <c r="F66" s="52"/>
      <c r="G66" s="53">
        <f>IF(ISERROR(G64+30),"",G64+30)</f>
        <v>44684</v>
      </c>
      <c r="H66" s="79" t="str">
        <f ca="1">IF(COUNTIF(G$13:OFFSET(G66,-1,0),$G66)&gt;=1,$G66," - ")</f>
        <v xml:space="preserve"> - </v>
      </c>
      <c r="I66" s="79" t="str">
        <f ca="1">IF(COUNTIF(H$13:OFFSET(H66,-1,0),$G66)&gt;=1,$G66," - ")</f>
        <v xml:space="preserve"> - </v>
      </c>
      <c r="J66" s="79" t="str">
        <f ca="1">IF(COUNTIF(I$13:OFFSET(I66,-1,0),$G66)&gt;=1,$G66," - ")</f>
        <v xml:space="preserve"> - </v>
      </c>
      <c r="K66" s="79" t="str">
        <f ca="1">IF(COUNTIF(J$13:OFFSET(J66,-1,0),$G66)&gt;=1,$G66," - ")</f>
        <v xml:space="preserve"> - </v>
      </c>
      <c r="L66" s="79" t="str">
        <f ca="1">IF(COUNTIF(K$13:OFFSET(K66,-1,0),$G66)&gt;=1,$G66," - ")</f>
        <v xml:space="preserve"> - </v>
      </c>
    </row>
    <row r="67" spans="1:13" x14ac:dyDescent="0.2">
      <c r="A67" s="23" t="s">
        <v>41</v>
      </c>
      <c r="B67" s="55" t="s">
        <v>42</v>
      </c>
      <c r="C67" s="52"/>
      <c r="D67" s="23"/>
      <c r="E67" s="52"/>
      <c r="F67" s="52"/>
      <c r="G67" s="53">
        <f>IF(ISERROR(G65+30),"",G65+30)</f>
        <v>45038</v>
      </c>
      <c r="H67" s="79" t="str">
        <f ca="1">IF(COUNTIF(G$13:OFFSET(G67,-1,0),$G67)&gt;=1,$G67," - ")</f>
        <v xml:space="preserve"> - </v>
      </c>
      <c r="I67" s="79" t="str">
        <f ca="1">IF(COUNTIF(H$13:OFFSET(H67,-1,0),$G67)&gt;=1,$G67," - ")</f>
        <v xml:space="preserve"> - </v>
      </c>
      <c r="J67" s="79" t="str">
        <f ca="1">IF(COUNTIF(I$13:OFFSET(I67,-1,0),$G67)&gt;=1,$G67," - ")</f>
        <v xml:space="preserve"> - </v>
      </c>
      <c r="K67" s="79" t="str">
        <f ca="1">IF(COUNTIF(J$13:OFFSET(J67,-1,0),$G67)&gt;=1,$G67," - ")</f>
        <v xml:space="preserve"> - </v>
      </c>
      <c r="L67" s="79" t="str">
        <f ca="1">IF(COUNTIF(K$13:OFFSET(K67,-1,0),$G67)&gt;=1,$G67," - ")</f>
        <v xml:space="preserve"> - </v>
      </c>
    </row>
    <row r="68" spans="1:13" x14ac:dyDescent="0.2">
      <c r="A68" s="23" t="s">
        <v>43</v>
      </c>
      <c r="B68" s="52">
        <f>$B$10</f>
        <v>2022</v>
      </c>
      <c r="C68" s="52"/>
      <c r="D68" s="23"/>
      <c r="E68" s="52"/>
      <c r="F68" s="52"/>
      <c r="G68" s="53">
        <f>IF(AND(B68&gt;=2013,B68&lt;=2030),DATEVALUE(INDEX({"2013-09-05";"2014-09-25";"2015-09-14";"2016-10-03";"2017-09-21";"2018-09-10";"2019-09-30";"2020-09-19";"2021-09-07";"2022-09-26";"2023-09-16";"2024-10-03";"2025-09-23";"2026-09-12";"2027-10-02";"2028-09-21";"2029-09-10";"2030-09-28"},B68-2012)),"")</f>
        <v>44830</v>
      </c>
      <c r="H68" s="79" t="str">
        <f ca="1">IF(COUNTIF(G$13:OFFSET(G68,-1,0),$G68)&gt;=1,$G68," - ")</f>
        <v xml:space="preserve"> - </v>
      </c>
      <c r="I68" s="79" t="str">
        <f ca="1">IF(COUNTIF(H$13:OFFSET(H68,-1,0),$G68)&gt;=1,$G68," - ")</f>
        <v xml:space="preserve"> - </v>
      </c>
      <c r="J68" s="79" t="str">
        <f ca="1">IF(COUNTIF(I$13:OFFSET(I68,-1,0),$G68)&gt;=1,$G68," - ")</f>
        <v xml:space="preserve"> - </v>
      </c>
      <c r="K68" s="79" t="str">
        <f ca="1">IF(COUNTIF(J$13:OFFSET(J68,-1,0),$G68)&gt;=1,$G68," - ")</f>
        <v xml:space="preserve"> - </v>
      </c>
      <c r="L68" s="79" t="str">
        <f ca="1">IF(COUNTIF(K$13:OFFSET(K68,-1,0),$G68)&gt;=1,$G68," - ")</f>
        <v xml:space="preserve"> - </v>
      </c>
      <c r="M68" s="1"/>
    </row>
    <row r="69" spans="1:13" x14ac:dyDescent="0.2">
      <c r="A69" s="23" t="s">
        <v>43</v>
      </c>
      <c r="B69" s="52">
        <f>B68+1</f>
        <v>2023</v>
      </c>
      <c r="C69" s="52"/>
      <c r="D69" s="23"/>
      <c r="E69" s="52"/>
      <c r="F69" s="52"/>
      <c r="G69" s="53">
        <f>IF(AND(B69&gt;=2013,B69&lt;=2030),DATEVALUE(INDEX({"2013-09-05";"2014-09-25";"2015-09-14";"2016-10-03";"2017-09-21";"2018-09-10";"2019-09-30";"2020-09-19";"2021-09-07";"2022-09-26";"2023-09-16";"2024-10-03";"2025-09-23";"2026-09-12";"2027-10-02";"2028-09-21";"2029-09-10";"2030-09-28"},B69-2012)),"")</f>
        <v>45185</v>
      </c>
      <c r="H69" s="79" t="str">
        <f ca="1">IF(COUNTIF(G$13:OFFSET(G69,-1,0),$G69)&gt;=1,$G69," - ")</f>
        <v xml:space="preserve"> - </v>
      </c>
      <c r="I69" s="79" t="str">
        <f ca="1">IF(COUNTIF(H$13:OFFSET(H69,-1,0),$G69)&gt;=1,$G69," - ")</f>
        <v xml:space="preserve"> - </v>
      </c>
      <c r="J69" s="79" t="str">
        <f ca="1">IF(COUNTIF(I$13:OFFSET(I69,-1,0),$G69)&gt;=1,$G69," - ")</f>
        <v xml:space="preserve"> - </v>
      </c>
      <c r="K69" s="79" t="str">
        <f ca="1">IF(COUNTIF(J$13:OFFSET(J69,-1,0),$G69)&gt;=1,$G69," - ")</f>
        <v xml:space="preserve"> - </v>
      </c>
      <c r="L69" s="79" t="str">
        <f ca="1">IF(COUNTIF(K$13:OFFSET(K69,-1,0),$G69)&gt;=1,$G69," - ")</f>
        <v xml:space="preserve"> - </v>
      </c>
      <c r="M69" s="1"/>
    </row>
    <row r="70" spans="1:13" x14ac:dyDescent="0.2">
      <c r="A70" s="23" t="s">
        <v>44</v>
      </c>
      <c r="B70" s="55" t="s">
        <v>45</v>
      </c>
      <c r="C70" s="52"/>
      <c r="D70" s="23"/>
      <c r="E70" s="52"/>
      <c r="F70" s="52"/>
      <c r="G70" s="53">
        <f>IF(ISERROR(G68+9),"",G68+9)</f>
        <v>44839</v>
      </c>
      <c r="H70" s="79" t="str">
        <f ca="1">IF(COUNTIF(G$13:OFFSET(G70,-1,0),$G70)&gt;=1,$G70," - ")</f>
        <v xml:space="preserve"> - </v>
      </c>
      <c r="I70" s="79" t="str">
        <f ca="1">IF(COUNTIF(H$13:OFFSET(H70,-1,0),$G70)&gt;=1,$G70," - ")</f>
        <v xml:space="preserve"> - </v>
      </c>
      <c r="J70" s="79" t="str">
        <f ca="1">IF(COUNTIF(I$13:OFFSET(I70,-1,0),$G70)&gt;=1,$G70," - ")</f>
        <v xml:space="preserve"> - </v>
      </c>
      <c r="K70" s="79" t="str">
        <f ca="1">IF(COUNTIF(J$13:OFFSET(J70,-1,0),$G70)&gt;=1,$G70," - ")</f>
        <v xml:space="preserve"> - </v>
      </c>
      <c r="L70" s="79" t="str">
        <f ca="1">IF(COUNTIF(K$13:OFFSET(K70,-1,0),$G70)&gt;=1,$G70," - ")</f>
        <v xml:space="preserve"> - </v>
      </c>
    </row>
    <row r="71" spans="1:13" x14ac:dyDescent="0.2">
      <c r="A71" s="23" t="s">
        <v>44</v>
      </c>
      <c r="B71" s="55" t="s">
        <v>45</v>
      </c>
      <c r="C71" s="52"/>
      <c r="D71" s="23"/>
      <c r="E71" s="52"/>
      <c r="F71" s="52"/>
      <c r="G71" s="53">
        <f>IF(ISERROR(G69+9),"",G69+9)</f>
        <v>45194</v>
      </c>
      <c r="H71" s="79" t="str">
        <f ca="1">IF(COUNTIF(G$13:OFFSET(G71,-1,0),$G71)&gt;=1,$G71," - ")</f>
        <v xml:space="preserve"> - </v>
      </c>
      <c r="I71" s="79" t="str">
        <f ca="1">IF(COUNTIF(H$13:OFFSET(H71,-1,0),$G71)&gt;=1,$G71," - ")</f>
        <v xml:space="preserve"> - </v>
      </c>
      <c r="J71" s="79" t="str">
        <f ca="1">IF(COUNTIF(I$13:OFFSET(I71,-1,0),$G71)&gt;=1,$G71," - ")</f>
        <v xml:space="preserve"> - </v>
      </c>
      <c r="K71" s="79" t="str">
        <f ca="1">IF(COUNTIF(J$13:OFFSET(J71,-1,0),$G71)&gt;=1,$G71," - ")</f>
        <v xml:space="preserve"> - </v>
      </c>
      <c r="L71" s="79" t="str">
        <f ca="1">IF(COUNTIF(K$13:OFFSET(K71,-1,0),$G71)&gt;=1,$G71," - ")</f>
        <v xml:space="preserve"> - </v>
      </c>
    </row>
    <row r="72" spans="1:13" x14ac:dyDescent="0.2">
      <c r="A72" s="23" t="s">
        <v>46</v>
      </c>
      <c r="B72" s="55" t="s">
        <v>45</v>
      </c>
      <c r="C72" s="52"/>
      <c r="D72" s="23"/>
      <c r="E72" s="52"/>
      <c r="F72" s="52"/>
      <c r="G72" s="53">
        <f>IF(ISERROR(G68-163),"",G68-163)</f>
        <v>44667</v>
      </c>
      <c r="H72" s="79" t="str">
        <f ca="1">IF(COUNTIF(G$13:OFFSET(G72,-1,0),$G72)&gt;=1,$G72," - ")</f>
        <v xml:space="preserve"> - </v>
      </c>
      <c r="I72" s="79" t="str">
        <f ca="1">IF(COUNTIF(H$13:OFFSET(H72,-1,0),$G72)&gt;=1,$G72," - ")</f>
        <v xml:space="preserve"> - </v>
      </c>
      <c r="J72" s="79" t="str">
        <f ca="1">IF(COUNTIF(I$13:OFFSET(I72,-1,0),$G72)&gt;=1,$G72," - ")</f>
        <v xml:space="preserve"> - </v>
      </c>
      <c r="K72" s="79" t="str">
        <f ca="1">IF(COUNTIF(J$13:OFFSET(J72,-1,0),$G72)&gt;=1,$G72," - ")</f>
        <v xml:space="preserve"> - </v>
      </c>
      <c r="L72" s="79" t="str">
        <f ca="1">IF(COUNTIF(K$13:OFFSET(K72,-1,0),$G72)&gt;=1,$G72," - ")</f>
        <v xml:space="preserve"> - </v>
      </c>
    </row>
    <row r="73" spans="1:13" x14ac:dyDescent="0.2">
      <c r="A73" s="23" t="s">
        <v>46</v>
      </c>
      <c r="B73" s="55" t="s">
        <v>45</v>
      </c>
      <c r="C73" s="52"/>
      <c r="D73" s="23"/>
      <c r="E73" s="52"/>
      <c r="F73" s="52"/>
      <c r="G73" s="53">
        <f>IF(ISERROR(G69-163),"",G69-163)</f>
        <v>45022</v>
      </c>
      <c r="H73" s="79" t="str">
        <f ca="1">IF(COUNTIF(G$13:OFFSET(G73,-1,0),$G73)&gt;=1,$G73," - ")</f>
        <v xml:space="preserve"> - </v>
      </c>
      <c r="I73" s="79" t="str">
        <f ca="1">IF(COUNTIF(H$13:OFFSET(H73,-1,0),$G73)&gt;=1,$G73," - ")</f>
        <v xml:space="preserve"> - </v>
      </c>
      <c r="J73" s="79" t="str">
        <f ca="1">IF(COUNTIF(I$13:OFFSET(I73,-1,0),$G73)&gt;=1,$G73," - ")</f>
        <v xml:space="preserve"> - </v>
      </c>
      <c r="K73" s="79" t="str">
        <f ca="1">IF(COUNTIF(J$13:OFFSET(J73,-1,0),$G73)&gt;=1,$G73," - ")</f>
        <v xml:space="preserve"> - </v>
      </c>
      <c r="L73" s="79" t="str">
        <f ca="1">IF(COUNTIF(K$13:OFFSET(K73,-1,0),$G73)&gt;=1,$G73," - ")</f>
        <v xml:space="preserve"> - </v>
      </c>
    </row>
    <row r="74" spans="1:13" x14ac:dyDescent="0.2">
      <c r="A74" s="23" t="s">
        <v>47</v>
      </c>
      <c r="B74" s="52">
        <f>$B$10</f>
        <v>2022</v>
      </c>
      <c r="C74" s="52"/>
      <c r="D74" s="23"/>
      <c r="E74" s="52"/>
      <c r="F74" s="52"/>
      <c r="G74" s="53">
        <f>IF(AND(B74&gt;=2013,B74&lt;=2030),DATEVALUE(INDEX({"2013-11-27";"2014-12-16";"2015-12-06";"2016-12-24";"2017-12-12";"2018-12-02";"2019-12-22";"2020-12-10";"2021-11-28";"2022-12-18";"2023-12-07";"2024-12-25";"2025-12-14";"2026-12-04";"2027-12-24";"2028-12-12";"2029-12-01";"2030-12-20"},B74-2012)),"")</f>
        <v>44913</v>
      </c>
      <c r="H74" s="79" t="str">
        <f ca="1">IF(COUNTIF(G$13:OFFSET(G74,-1,0),$G74)&gt;=1,$G74," - ")</f>
        <v xml:space="preserve"> - </v>
      </c>
      <c r="I74" s="79" t="str">
        <f ca="1">IF(COUNTIF(H$13:OFFSET(H74,-1,0),$G74)&gt;=1,$G74," - ")</f>
        <v xml:space="preserve"> - </v>
      </c>
      <c r="J74" s="79" t="str">
        <f ca="1">IF(COUNTIF(I$13:OFFSET(I74,-1,0),$G74)&gt;=1,$G74," - ")</f>
        <v xml:space="preserve"> - </v>
      </c>
      <c r="K74" s="79" t="str">
        <f ca="1">IF(COUNTIF(J$13:OFFSET(J74,-1,0),$G74)&gt;=1,$G74," - ")</f>
        <v xml:space="preserve"> - </v>
      </c>
      <c r="L74" s="79" t="str">
        <f ca="1">IF(COUNTIF(K$13:OFFSET(K74,-1,0),$G74)&gt;=1,$G74," - ")</f>
        <v xml:space="preserve"> - </v>
      </c>
    </row>
    <row r="75" spans="1:13" x14ac:dyDescent="0.2">
      <c r="A75" s="23" t="s">
        <v>47</v>
      </c>
      <c r="B75" s="52">
        <f>B74+1</f>
        <v>2023</v>
      </c>
      <c r="C75" s="52"/>
      <c r="D75" s="23"/>
      <c r="E75" s="52"/>
      <c r="F75" s="52"/>
      <c r="G75" s="53">
        <f>IF(AND(B75&gt;=2013,B75&lt;=2030),DATEVALUE(INDEX({"2013-11-27";"2014-12-16";"2015-12-06";"2016-12-24";"2017-12-12";"2018-12-02";"2019-12-22";"2020-12-10";"2021-11-28";"2022-12-18";"2023-12-07";"2024-12-25";"2025-12-14";"2026-12-04";"2027-12-24";"2028-12-12";"2029-12-01";"2030-12-20"},B75-2012)),"")</f>
        <v>45267</v>
      </c>
      <c r="H75" s="79" t="str">
        <f ca="1">IF(COUNTIF(G$13:OFFSET(G75,-1,0),$G75)&gt;=1,$G75," - ")</f>
        <v xml:space="preserve"> - </v>
      </c>
      <c r="I75" s="79" t="str">
        <f ca="1">IF(COUNTIF(H$13:OFFSET(H75,-1,0),$G75)&gt;=1,$G75," - ")</f>
        <v xml:space="preserve"> - </v>
      </c>
      <c r="J75" s="79" t="str">
        <f ca="1">IF(COUNTIF(I$13:OFFSET(I75,-1,0),$G75)&gt;=1,$G75," - ")</f>
        <v xml:space="preserve"> - </v>
      </c>
      <c r="K75" s="79" t="str">
        <f ca="1">IF(COUNTIF(J$13:OFFSET(J75,-1,0),$G75)&gt;=1,$G75," - ")</f>
        <v xml:space="preserve"> - </v>
      </c>
      <c r="L75" s="79" t="str">
        <f ca="1">IF(COUNTIF(K$13:OFFSET(K75,-1,0),$G75)&gt;=1,$G75," - ")</f>
        <v xml:space="preserve"> - </v>
      </c>
    </row>
    <row r="76" spans="1:13" x14ac:dyDescent="0.2">
      <c r="A76" s="67" t="s">
        <v>48</v>
      </c>
      <c r="B76" s="52">
        <f>$B$10</f>
        <v>2022</v>
      </c>
      <c r="C76" s="52"/>
      <c r="D76" s="23"/>
      <c r="E76" s="52"/>
      <c r="F76" s="52"/>
      <c r="G76" s="53">
        <f>DATE(B76,5,24)-MOD(WEEKDAY(DATE(B76,5,24),1)-2,7)</f>
        <v>44704</v>
      </c>
      <c r="H76" s="79" t="str">
        <f ca="1">IF(COUNTIF(G$13:OFFSET(G76,-1,0),$G76)&gt;=1,$G76," - ")</f>
        <v xml:space="preserve"> - </v>
      </c>
      <c r="I76" s="79" t="str">
        <f ca="1">IF(COUNTIF(H$13:OFFSET(H76,-1,0),$G76)&gt;=1,$G76," - ")</f>
        <v xml:space="preserve"> - </v>
      </c>
      <c r="J76" s="79" t="str">
        <f ca="1">IF(COUNTIF(I$13:OFFSET(I76,-1,0),$G76)&gt;=1,$G76," - ")</f>
        <v xml:space="preserve"> - </v>
      </c>
      <c r="K76" s="79" t="str">
        <f ca="1">IF(COUNTIF(J$13:OFFSET(J76,-1,0),$G76)&gt;=1,$G76," - ")</f>
        <v xml:space="preserve"> - </v>
      </c>
      <c r="L76" s="79" t="str">
        <f ca="1">IF(COUNTIF(K$13:OFFSET(K76,-1,0),$G76)&gt;=1,$G76," - ")</f>
        <v xml:space="preserve"> - </v>
      </c>
      <c r="M76" s="1"/>
    </row>
    <row r="77" spans="1:13" x14ac:dyDescent="0.2">
      <c r="A77" s="67" t="s">
        <v>48</v>
      </c>
      <c r="B77" s="52">
        <f>B76+1</f>
        <v>2023</v>
      </c>
      <c r="C77" s="52"/>
      <c r="D77" s="23"/>
      <c r="E77" s="52"/>
      <c r="F77" s="52"/>
      <c r="G77" s="53">
        <f>DATE(B77,5,24)-MOD(WEEKDAY(DATE(B77,5,24),1)-2,7)</f>
        <v>45068</v>
      </c>
      <c r="H77" s="79" t="str">
        <f ca="1">IF(COUNTIF(G$13:OFFSET(G77,-1,0),$G77)&gt;=1,$G77," - ")</f>
        <v xml:space="preserve"> - </v>
      </c>
      <c r="I77" s="79" t="str">
        <f ca="1">IF(COUNTIF(H$13:OFFSET(H77,-1,0),$G77)&gt;=1,$G77," - ")</f>
        <v xml:space="preserve"> - </v>
      </c>
      <c r="J77" s="79" t="str">
        <f ca="1">IF(COUNTIF(I$13:OFFSET(I77,-1,0),$G77)&gt;=1,$G77," - ")</f>
        <v xml:space="preserve"> - </v>
      </c>
      <c r="K77" s="79" t="str">
        <f ca="1">IF(COUNTIF(J$13:OFFSET(J77,-1,0),$G77)&gt;=1,$G77," - ")</f>
        <v xml:space="preserve"> - </v>
      </c>
      <c r="L77" s="79" t="str">
        <f ca="1">IF(COUNTIF(K$13:OFFSET(K77,-1,0),$G77)&gt;=1,$G77," - ")</f>
        <v xml:space="preserve"> - </v>
      </c>
      <c r="M77" s="1"/>
    </row>
    <row r="78" spans="1:13" x14ac:dyDescent="0.2">
      <c r="A78" t="s">
        <v>98</v>
      </c>
      <c r="B78" s="52">
        <f>$B$10</f>
        <v>2022</v>
      </c>
      <c r="C78" s="52"/>
      <c r="D78" s="52"/>
      <c r="E78" s="52"/>
      <c r="F78" s="52"/>
      <c r="G78" s="53">
        <f>ROUNDDOWN((DATE(2000,3,20)+TIME(7,29,0))+(B78-2000)*365.24238,0)</f>
        <v>44640</v>
      </c>
      <c r="H78" s="79" t="str">
        <f ca="1">IF(COUNTIF(G$13:OFFSET(G78,-1,0),$G78)&gt;=1,$G78," - ")</f>
        <v xml:space="preserve"> - </v>
      </c>
      <c r="I78" s="79" t="str">
        <f ca="1">IF(COUNTIF(H$13:OFFSET(H78,-1,0),$G78)&gt;=1,$G78," - ")</f>
        <v xml:space="preserve"> - </v>
      </c>
      <c r="J78" s="79" t="str">
        <f ca="1">IF(COUNTIF(I$13:OFFSET(I78,-1,0),$G78)&gt;=1,$G78," - ")</f>
        <v xml:space="preserve"> - </v>
      </c>
      <c r="K78" s="79" t="str">
        <f ca="1">IF(COUNTIF(J$13:OFFSET(J78,-1,0),$G78)&gt;=1,$G78," - ")</f>
        <v xml:space="preserve"> - </v>
      </c>
      <c r="L78" s="79" t="str">
        <f ca="1">IF(COUNTIF(K$13:OFFSET(K78,-1,0),$G78)&gt;=1,$G78," - ")</f>
        <v xml:space="preserve"> - </v>
      </c>
    </row>
    <row r="79" spans="1:13" x14ac:dyDescent="0.2">
      <c r="A79" t="s">
        <v>98</v>
      </c>
      <c r="B79" s="52">
        <f>B78+1</f>
        <v>2023</v>
      </c>
      <c r="C79" s="52"/>
      <c r="D79" s="52"/>
      <c r="E79" s="52"/>
      <c r="F79" s="52"/>
      <c r="G79" s="53">
        <f>ROUNDDOWN((DATE(2000,3,20)+TIME(7,29,0))+(B79-2000)*365.24238,0)</f>
        <v>45005</v>
      </c>
      <c r="H79" s="79" t="str">
        <f ca="1">IF(COUNTIF(G$13:OFFSET(G79,-1,0),$G79)&gt;=1,$G79," - ")</f>
        <v xml:space="preserve"> - </v>
      </c>
      <c r="I79" s="79" t="str">
        <f ca="1">IF(COUNTIF(H$13:OFFSET(H79,-1,0),$G79)&gt;=1,$G79," - ")</f>
        <v xml:space="preserve"> - </v>
      </c>
      <c r="J79" s="79" t="str">
        <f ca="1">IF(COUNTIF(I$13:OFFSET(I79,-1,0),$G79)&gt;=1,$G79," - ")</f>
        <v xml:space="preserve"> - </v>
      </c>
      <c r="K79" s="79" t="str">
        <f ca="1">IF(COUNTIF(J$13:OFFSET(J79,-1,0),$G79)&gt;=1,$G79," - ")</f>
        <v xml:space="preserve"> - </v>
      </c>
      <c r="L79" s="79" t="str">
        <f ca="1">IF(COUNTIF(K$13:OFFSET(K79,-1,0),$G79)&gt;=1,$G79," - ")</f>
        <v xml:space="preserve"> - </v>
      </c>
    </row>
    <row r="80" spans="1:13" x14ac:dyDescent="0.2">
      <c r="A80" t="s">
        <v>95</v>
      </c>
      <c r="B80" s="52">
        <f>$B$10</f>
        <v>2022</v>
      </c>
      <c r="C80" s="52"/>
      <c r="D80" s="52"/>
      <c r="E80" s="52"/>
      <c r="F80" s="52"/>
      <c r="G80" s="53">
        <f>ROUNDDOWN((DATE(2000,6,21)+TIME(1,36,0))+(B80-2000)*365.24163,0)</f>
        <v>44733</v>
      </c>
      <c r="H80" s="79" t="str">
        <f ca="1">IF(COUNTIF(G$13:OFFSET(G80,-1,0),$G80)&gt;=1,$G80," - ")</f>
        <v xml:space="preserve"> - </v>
      </c>
      <c r="I80" s="79" t="str">
        <f ca="1">IF(COUNTIF(H$13:OFFSET(H80,-1,0),$G80)&gt;=1,$G80," - ")</f>
        <v xml:space="preserve"> - </v>
      </c>
      <c r="J80" s="79" t="str">
        <f ca="1">IF(COUNTIF(I$13:OFFSET(I80,-1,0),$G80)&gt;=1,$G80," - ")</f>
        <v xml:space="preserve"> - </v>
      </c>
      <c r="K80" s="79" t="str">
        <f ca="1">IF(COUNTIF(J$13:OFFSET(J80,-1,0),$G80)&gt;=1,$G80," - ")</f>
        <v xml:space="preserve"> - </v>
      </c>
      <c r="L80" s="79" t="str">
        <f ca="1">IF(COUNTIF(K$13:OFFSET(K80,-1,0),$G80)&gt;=1,$G80," - ")</f>
        <v xml:space="preserve"> - </v>
      </c>
    </row>
    <row r="81" spans="1:12" x14ac:dyDescent="0.2">
      <c r="A81" t="s">
        <v>95</v>
      </c>
      <c r="B81" s="52">
        <f>B80+1</f>
        <v>2023</v>
      </c>
      <c r="C81" s="52"/>
      <c r="D81" s="52"/>
      <c r="E81" s="52"/>
      <c r="F81" s="52"/>
      <c r="G81" s="53">
        <f>ROUNDDOWN((DATE(2000,6,21)+TIME(1,36,0))+(B81-2000)*365.24163,0)</f>
        <v>45098</v>
      </c>
      <c r="H81" s="79" t="str">
        <f ca="1">IF(COUNTIF(G$13:OFFSET(G81,-1,0),$G81)&gt;=1,$G81," - ")</f>
        <v xml:space="preserve"> - </v>
      </c>
      <c r="I81" s="79" t="str">
        <f ca="1">IF(COUNTIF(H$13:OFFSET(H81,-1,0),$G81)&gt;=1,$G81," - ")</f>
        <v xml:space="preserve"> - </v>
      </c>
      <c r="J81" s="79" t="str">
        <f ca="1">IF(COUNTIF(I$13:OFFSET(I81,-1,0),$G81)&gt;=1,$G81," - ")</f>
        <v xml:space="preserve"> - </v>
      </c>
      <c r="K81" s="79" t="str">
        <f ca="1">IF(COUNTIF(J$13:OFFSET(J81,-1,0),$G81)&gt;=1,$G81," - ")</f>
        <v xml:space="preserve"> - </v>
      </c>
      <c r="L81" s="79" t="str">
        <f ca="1">IF(COUNTIF(K$13:OFFSET(K81,-1,0),$G81)&gt;=1,$G81," - ")</f>
        <v xml:space="preserve"> - </v>
      </c>
    </row>
    <row r="82" spans="1:12" x14ac:dyDescent="0.2">
      <c r="A82" t="s">
        <v>96</v>
      </c>
      <c r="B82" s="52">
        <f>$B$10</f>
        <v>2022</v>
      </c>
      <c r="C82" s="52"/>
      <c r="D82" s="52"/>
      <c r="E82" s="52"/>
      <c r="F82" s="52"/>
      <c r="G82" s="53">
        <f>ROUNDDOWN((DATE(2000,9,22)+TIME(17,17,0))+(B82-2000)*365.24205,0)</f>
        <v>44827</v>
      </c>
      <c r="H82" s="79" t="str">
        <f ca="1">IF(COUNTIF(G$13:OFFSET(G82,-1,0),$G82)&gt;=1,$G82," - ")</f>
        <v xml:space="preserve"> - </v>
      </c>
      <c r="I82" s="79" t="str">
        <f ca="1">IF(COUNTIF(H$13:OFFSET(H82,-1,0),$G82)&gt;=1,$G82," - ")</f>
        <v xml:space="preserve"> - </v>
      </c>
      <c r="J82" s="79" t="str">
        <f ca="1">IF(COUNTIF(I$13:OFFSET(I82,-1,0),$G82)&gt;=1,$G82," - ")</f>
        <v xml:space="preserve"> - </v>
      </c>
      <c r="K82" s="79" t="str">
        <f ca="1">IF(COUNTIF(J$13:OFFSET(J82,-1,0),$G82)&gt;=1,$G82," - ")</f>
        <v xml:space="preserve"> - </v>
      </c>
      <c r="L82" s="79" t="str">
        <f ca="1">IF(COUNTIF(K$13:OFFSET(K82,-1,0),$G82)&gt;=1,$G82," - ")</f>
        <v xml:space="preserve"> - </v>
      </c>
    </row>
    <row r="83" spans="1:12" x14ac:dyDescent="0.2">
      <c r="A83" t="s">
        <v>96</v>
      </c>
      <c r="B83" s="52">
        <f>B82+1</f>
        <v>2023</v>
      </c>
      <c r="C83" s="52"/>
      <c r="D83" s="52"/>
      <c r="E83" s="52"/>
      <c r="F83" s="52"/>
      <c r="G83" s="53">
        <f>ROUNDDOWN((DATE(2000,9,22)+TIME(17,17,0))+(B83-2000)*365.24205,0)</f>
        <v>45192</v>
      </c>
      <c r="H83" s="79" t="str">
        <f ca="1">IF(COUNTIF(G$13:OFFSET(G83,-1,0),$G83)&gt;=1,$G83," - ")</f>
        <v xml:space="preserve"> - </v>
      </c>
      <c r="I83" s="79" t="str">
        <f ca="1">IF(COUNTIF(H$13:OFFSET(H83,-1,0),$G83)&gt;=1,$G83," - ")</f>
        <v xml:space="preserve"> - </v>
      </c>
      <c r="J83" s="79" t="str">
        <f ca="1">IF(COUNTIF(I$13:OFFSET(I83,-1,0),$G83)&gt;=1,$G83," - ")</f>
        <v xml:space="preserve"> - </v>
      </c>
      <c r="K83" s="79" t="str">
        <f ca="1">IF(COUNTIF(J$13:OFFSET(J83,-1,0),$G83)&gt;=1,$G83," - ")</f>
        <v xml:space="preserve"> - </v>
      </c>
      <c r="L83" s="79" t="str">
        <f ca="1">IF(COUNTIF(K$13:OFFSET(K83,-1,0),$G83)&gt;=1,$G83," - ")</f>
        <v xml:space="preserve"> - </v>
      </c>
    </row>
    <row r="84" spans="1:12" x14ac:dyDescent="0.2">
      <c r="A84" t="s">
        <v>97</v>
      </c>
      <c r="B84" s="52">
        <f>$B$10</f>
        <v>2022</v>
      </c>
      <c r="C84" s="52"/>
      <c r="D84" s="52"/>
      <c r="E84" s="52"/>
      <c r="F84" s="52"/>
      <c r="G84" s="53">
        <f>ROUNDDOWN((DATE(2000,12,21)+TIME(13,30,0))+(B84-2000)*365.242743,0)</f>
        <v>44916</v>
      </c>
      <c r="H84" s="79" t="str">
        <f ca="1">IF(COUNTIF(G$13:OFFSET(G84,-1,0),$G84)&gt;=1,$G84," - ")</f>
        <v xml:space="preserve"> - </v>
      </c>
      <c r="I84" s="79" t="str">
        <f ca="1">IF(COUNTIF(H$13:OFFSET(H84,-1,0),$G84)&gt;=1,$G84," - ")</f>
        <v xml:space="preserve"> - </v>
      </c>
      <c r="J84" s="79" t="str">
        <f ca="1">IF(COUNTIF(I$13:OFFSET(I84,-1,0),$G84)&gt;=1,$G84," - ")</f>
        <v xml:space="preserve"> - </v>
      </c>
      <c r="K84" s="79" t="str">
        <f ca="1">IF(COUNTIF(J$13:OFFSET(J84,-1,0),$G84)&gt;=1,$G84," - ")</f>
        <v xml:space="preserve"> - </v>
      </c>
      <c r="L84" s="79" t="str">
        <f ca="1">IF(COUNTIF(K$13:OFFSET(K84,-1,0),$G84)&gt;=1,$G84," - ")</f>
        <v xml:space="preserve"> - </v>
      </c>
    </row>
    <row r="85" spans="1:12" x14ac:dyDescent="0.2">
      <c r="A85" t="s">
        <v>97</v>
      </c>
      <c r="B85" s="52">
        <f>B84+1</f>
        <v>2023</v>
      </c>
      <c r="C85" s="52"/>
      <c r="D85" s="52"/>
      <c r="E85" s="52"/>
      <c r="F85" s="52"/>
      <c r="G85" s="53">
        <f>ROUNDDOWN((DATE(2000,12,21)+TIME(13,30,0))+(B85-2000)*365.242743,0)</f>
        <v>45282</v>
      </c>
      <c r="H85" s="79" t="str">
        <f ca="1">IF(COUNTIF(G$13:OFFSET(G85,-1,0),$G85)&gt;=1,$G85," - ")</f>
        <v xml:space="preserve"> - </v>
      </c>
      <c r="I85" s="79" t="str">
        <f ca="1">IF(COUNTIF(H$13:OFFSET(H85,-1,0),$G85)&gt;=1,$G85," - ")</f>
        <v xml:space="preserve"> - </v>
      </c>
      <c r="J85" s="79" t="str">
        <f ca="1">IF(COUNTIF(I$13:OFFSET(I85,-1,0),$G85)&gt;=1,$G85," - ")</f>
        <v xml:space="preserve"> - </v>
      </c>
      <c r="K85" s="79" t="str">
        <f ca="1">IF(COUNTIF(J$13:OFFSET(J85,-1,0),$G85)&gt;=1,$G85," - ")</f>
        <v xml:space="preserve"> - </v>
      </c>
      <c r="L85" s="79" t="str">
        <f ca="1">IF(COUNTIF(K$13:OFFSET(K85,-1,0),$G85)&gt;=1,$G85," - ")</f>
        <v xml:space="preserve"> - </v>
      </c>
    </row>
    <row r="86" spans="1:12" x14ac:dyDescent="0.2">
      <c r="A86" s="23"/>
      <c r="B86" s="23"/>
      <c r="C86" s="23"/>
      <c r="D86" s="23"/>
      <c r="E86" s="23"/>
      <c r="F86" s="23"/>
      <c r="G86" s="56"/>
      <c r="H86" s="56"/>
      <c r="I86" s="56"/>
      <c r="J86" s="56"/>
      <c r="K86" s="56"/>
      <c r="L86" s="56"/>
    </row>
    <row r="87" spans="1:12" s="2" customFormat="1" ht="18" customHeight="1" x14ac:dyDescent="0.2">
      <c r="A87" s="45" t="s">
        <v>52</v>
      </c>
      <c r="B87" s="46"/>
      <c r="C87" s="46"/>
      <c r="D87" s="46"/>
      <c r="E87" s="47"/>
      <c r="F87" s="47"/>
      <c r="G87" s="48"/>
      <c r="H87" s="48"/>
      <c r="I87" s="48"/>
      <c r="J87" s="48"/>
      <c r="K87" s="48"/>
      <c r="L87" s="48"/>
    </row>
    <row r="88" spans="1:12" ht="18" customHeight="1" x14ac:dyDescent="0.2">
      <c r="A88" s="49" t="s">
        <v>9</v>
      </c>
      <c r="B88" s="50" t="s">
        <v>10</v>
      </c>
      <c r="C88" s="50" t="s">
        <v>11</v>
      </c>
      <c r="D88" s="50" t="s">
        <v>12</v>
      </c>
      <c r="E88" s="50"/>
      <c r="F88" s="50"/>
      <c r="G88" s="51" t="s">
        <v>15</v>
      </c>
      <c r="H88" s="51" t="str">
        <f>H$13</f>
        <v>2nd Event</v>
      </c>
      <c r="I88" s="51" t="str">
        <f t="shared" ref="I88:L88" si="2">I$13</f>
        <v>3rd Event</v>
      </c>
      <c r="J88" s="51" t="str">
        <f t="shared" si="2"/>
        <v>4th Event</v>
      </c>
      <c r="K88" s="51" t="str">
        <f t="shared" si="2"/>
        <v>5th Event</v>
      </c>
      <c r="L88" s="51" t="str">
        <f t="shared" si="2"/>
        <v>6th Event</v>
      </c>
    </row>
    <row r="89" spans="1:12" x14ac:dyDescent="0.2">
      <c r="A89" s="23" t="s">
        <v>53</v>
      </c>
      <c r="B89" s="52">
        <f>$B$10</f>
        <v>2022</v>
      </c>
      <c r="C89" s="52">
        <v>1</v>
      </c>
      <c r="D89" s="52">
        <v>1</v>
      </c>
      <c r="E89" s="52"/>
      <c r="F89" s="52"/>
      <c r="G89" s="54">
        <f>DATE(B89,C89,D89)</f>
        <v>44562</v>
      </c>
      <c r="H89" s="79" t="str">
        <f ca="1">IF(COUNTIF(G$13:OFFSET(G89,-1,0),$G89)&gt;=1,$G89," - ")</f>
        <v xml:space="preserve"> - </v>
      </c>
      <c r="I89" s="79" t="str">
        <f ca="1">IF(COUNTIF(H$13:OFFSET(H89,-1,0),$G89)&gt;=1,$G89," - ")</f>
        <v xml:space="preserve"> - </v>
      </c>
      <c r="J89" s="79" t="str">
        <f ca="1">IF(COUNTIF(I$13:OFFSET(I89,-1,0),$G89)&gt;=1,$G89," - ")</f>
        <v xml:space="preserve"> - </v>
      </c>
      <c r="K89" s="79" t="str">
        <f ca="1">IF(COUNTIF(J$13:OFFSET(J89,-1,0),$G89)&gt;=1,$G89," - ")</f>
        <v xml:space="preserve"> - </v>
      </c>
      <c r="L89" s="79" t="str">
        <f ca="1">IF(COUNTIF(K$13:OFFSET(K89,-1,0),$G89)&gt;=1,$G89," - ")</f>
        <v xml:space="preserve"> - </v>
      </c>
    </row>
    <row r="90" spans="1:12" x14ac:dyDescent="0.2">
      <c r="A90" s="23" t="s">
        <v>53</v>
      </c>
      <c r="B90" s="52">
        <f>$B$10+1</f>
        <v>2023</v>
      </c>
      <c r="C90" s="52">
        <v>1</v>
      </c>
      <c r="D90" s="52">
        <v>1</v>
      </c>
      <c r="E90" s="52"/>
      <c r="F90" s="52"/>
      <c r="G90" s="54">
        <f>DATE(B90,C90,D90)</f>
        <v>44927</v>
      </c>
      <c r="H90" s="79" t="str">
        <f ca="1">IF(COUNTIF(G$13:OFFSET(G90,-1,0),$G90)&gt;=1,$G90," - ")</f>
        <v xml:space="preserve"> - </v>
      </c>
      <c r="I90" s="79" t="str">
        <f ca="1">IF(COUNTIF(H$13:OFFSET(H90,-1,0),$G90)&gt;=1,$G90," - ")</f>
        <v xml:space="preserve"> - </v>
      </c>
      <c r="J90" s="79" t="str">
        <f ca="1">IF(COUNTIF(I$13:OFFSET(I90,-1,0),$G90)&gt;=1,$G90," - ")</f>
        <v xml:space="preserve"> - </v>
      </c>
      <c r="K90" s="79" t="str">
        <f ca="1">IF(COUNTIF(J$13:OFFSET(J90,-1,0),$G90)&gt;=1,$G90," - ")</f>
        <v xml:space="preserve"> - </v>
      </c>
      <c r="L90" s="79" t="str">
        <f ca="1">IF(COUNTIF(K$13:OFFSET(K90,-1,0),$G90)&gt;=1,$G90," - ")</f>
        <v xml:space="preserve"> - </v>
      </c>
    </row>
    <row r="91" spans="1:12" x14ac:dyDescent="0.2">
      <c r="A91" s="23" t="s">
        <v>54</v>
      </c>
      <c r="B91" s="52">
        <f>$B$10</f>
        <v>2022</v>
      </c>
      <c r="C91" s="52">
        <v>2</v>
      </c>
      <c r="D91" s="52">
        <v>2</v>
      </c>
      <c r="E91" s="52"/>
      <c r="F91" s="52"/>
      <c r="G91" s="54">
        <f t="shared" ref="G91:G136" si="3">DATE(B91,C91,D91)</f>
        <v>44594</v>
      </c>
      <c r="H91" s="79" t="str">
        <f ca="1">IF(COUNTIF(G$13:OFFSET(G91,-1,0),$G91)&gt;=1,$G91," - ")</f>
        <v xml:space="preserve"> - </v>
      </c>
      <c r="I91" s="79" t="str">
        <f ca="1">IF(COUNTIF(H$13:OFFSET(H91,-1,0),$G91)&gt;=1,$G91," - ")</f>
        <v xml:space="preserve"> - </v>
      </c>
      <c r="J91" s="79" t="str">
        <f ca="1">IF(COUNTIF(I$13:OFFSET(I91,-1,0),$G91)&gt;=1,$G91," - ")</f>
        <v xml:space="preserve"> - </v>
      </c>
      <c r="K91" s="79" t="str">
        <f ca="1">IF(COUNTIF(J$13:OFFSET(J91,-1,0),$G91)&gt;=1,$G91," - ")</f>
        <v xml:space="preserve"> - </v>
      </c>
      <c r="L91" s="79" t="str">
        <f ca="1">IF(COUNTIF(K$13:OFFSET(K91,-1,0),$G91)&gt;=1,$G91," - ")</f>
        <v xml:space="preserve"> - </v>
      </c>
    </row>
    <row r="92" spans="1:12" x14ac:dyDescent="0.2">
      <c r="A92" s="23" t="s">
        <v>54</v>
      </c>
      <c r="B92" s="52">
        <f>$B$10+1</f>
        <v>2023</v>
      </c>
      <c r="C92" s="52">
        <v>2</v>
      </c>
      <c r="D92" s="52">
        <v>2</v>
      </c>
      <c r="E92" s="52"/>
      <c r="F92" s="52"/>
      <c r="G92" s="54">
        <f t="shared" si="3"/>
        <v>44959</v>
      </c>
      <c r="H92" s="79" t="str">
        <f ca="1">IF(COUNTIF(G$13:OFFSET(G92,-1,0),$G92)&gt;=1,$G92," - ")</f>
        <v xml:space="preserve"> - </v>
      </c>
      <c r="I92" s="79" t="str">
        <f ca="1">IF(COUNTIF(H$13:OFFSET(H92,-1,0),$G92)&gt;=1,$G92," - ")</f>
        <v xml:space="preserve"> - </v>
      </c>
      <c r="J92" s="79" t="str">
        <f ca="1">IF(COUNTIF(I$13:OFFSET(I92,-1,0),$G92)&gt;=1,$G92," - ")</f>
        <v xml:space="preserve"> - </v>
      </c>
      <c r="K92" s="79" t="str">
        <f ca="1">IF(COUNTIF(J$13:OFFSET(J92,-1,0),$G92)&gt;=1,$G92," - ")</f>
        <v xml:space="preserve"> - </v>
      </c>
      <c r="L92" s="79" t="str">
        <f ca="1">IF(COUNTIF(K$13:OFFSET(K92,-1,0),$G92)&gt;=1,$G92," - ")</f>
        <v xml:space="preserve"> - </v>
      </c>
    </row>
    <row r="93" spans="1:12" x14ac:dyDescent="0.2">
      <c r="A93" s="23" t="s">
        <v>55</v>
      </c>
      <c r="B93" s="52">
        <f>$B$10</f>
        <v>2022</v>
      </c>
      <c r="C93" s="52">
        <v>2</v>
      </c>
      <c r="D93" s="52">
        <v>12</v>
      </c>
      <c r="E93" s="52"/>
      <c r="F93" s="52"/>
      <c r="G93" s="54">
        <f t="shared" si="3"/>
        <v>44604</v>
      </c>
      <c r="H93" s="79" t="str">
        <f ca="1">IF(COUNTIF(G$13:OFFSET(G93,-1,0),$G93)&gt;=1,$G93," - ")</f>
        <v xml:space="preserve"> - </v>
      </c>
      <c r="I93" s="79" t="str">
        <f ca="1">IF(COUNTIF(H$13:OFFSET(H93,-1,0),$G93)&gt;=1,$G93," - ")</f>
        <v xml:space="preserve"> - </v>
      </c>
      <c r="J93" s="79" t="str">
        <f ca="1">IF(COUNTIF(I$13:OFFSET(I93,-1,0),$G93)&gt;=1,$G93," - ")</f>
        <v xml:space="preserve"> - </v>
      </c>
      <c r="K93" s="79" t="str">
        <f ca="1">IF(COUNTIF(J$13:OFFSET(J93,-1,0),$G93)&gt;=1,$G93," - ")</f>
        <v xml:space="preserve"> - </v>
      </c>
      <c r="L93" s="79" t="str">
        <f ca="1">IF(COUNTIF(K$13:OFFSET(K93,-1,0),$G93)&gt;=1,$G93," - ")</f>
        <v xml:space="preserve"> - </v>
      </c>
    </row>
    <row r="94" spans="1:12" x14ac:dyDescent="0.2">
      <c r="A94" s="23" t="s">
        <v>55</v>
      </c>
      <c r="B94" s="52">
        <f>$B$10+1</f>
        <v>2023</v>
      </c>
      <c r="C94" s="52">
        <v>2</v>
      </c>
      <c r="D94" s="52">
        <v>12</v>
      </c>
      <c r="E94" s="52"/>
      <c r="F94" s="52"/>
      <c r="G94" s="54">
        <f t="shared" si="3"/>
        <v>44969</v>
      </c>
      <c r="H94" s="79" t="str">
        <f ca="1">IF(COUNTIF(G$13:OFFSET(G94,-1,0),$G94)&gt;=1,$G94," - ")</f>
        <v xml:space="preserve"> - </v>
      </c>
      <c r="I94" s="79" t="str">
        <f ca="1">IF(COUNTIF(H$13:OFFSET(H94,-1,0),$G94)&gt;=1,$G94," - ")</f>
        <v xml:space="preserve"> - </v>
      </c>
      <c r="J94" s="79" t="str">
        <f ca="1">IF(COUNTIF(I$13:OFFSET(I94,-1,0),$G94)&gt;=1,$G94," - ")</f>
        <v xml:space="preserve"> - </v>
      </c>
      <c r="K94" s="79" t="str">
        <f ca="1">IF(COUNTIF(J$13:OFFSET(J94,-1,0),$G94)&gt;=1,$G94," - ")</f>
        <v xml:space="preserve"> - </v>
      </c>
      <c r="L94" s="79" t="str">
        <f ca="1">IF(COUNTIF(K$13:OFFSET(K94,-1,0),$G94)&gt;=1,$G94," - ")</f>
        <v xml:space="preserve"> - </v>
      </c>
    </row>
    <row r="95" spans="1:12" x14ac:dyDescent="0.2">
      <c r="A95" t="s">
        <v>56</v>
      </c>
      <c r="B95" s="52">
        <f>$B$10</f>
        <v>2022</v>
      </c>
      <c r="C95" s="52">
        <v>2</v>
      </c>
      <c r="D95" s="52">
        <v>14</v>
      </c>
      <c r="E95" s="52"/>
      <c r="F95" s="52"/>
      <c r="G95" s="54">
        <f t="shared" si="3"/>
        <v>44606</v>
      </c>
      <c r="H95" s="79" t="str">
        <f ca="1">IF(COUNTIF(G$13:OFFSET(G95,-1,0),$G95)&gt;=1,$G95," - ")</f>
        <v xml:space="preserve"> - </v>
      </c>
      <c r="I95" s="79" t="str">
        <f ca="1">IF(COUNTIF(H$13:OFFSET(H95,-1,0),$G95)&gt;=1,$G95," - ")</f>
        <v xml:space="preserve"> - </v>
      </c>
      <c r="J95" s="79" t="str">
        <f ca="1">IF(COUNTIF(I$13:OFFSET(I95,-1,0),$G95)&gt;=1,$G95," - ")</f>
        <v xml:space="preserve"> - </v>
      </c>
      <c r="K95" s="79" t="str">
        <f ca="1">IF(COUNTIF(J$13:OFFSET(J95,-1,0),$G95)&gt;=1,$G95," - ")</f>
        <v xml:space="preserve"> - </v>
      </c>
      <c r="L95" s="79" t="str">
        <f ca="1">IF(COUNTIF(K$13:OFFSET(K95,-1,0),$G95)&gt;=1,$G95," - ")</f>
        <v xml:space="preserve"> - </v>
      </c>
    </row>
    <row r="96" spans="1:12" x14ac:dyDescent="0.2">
      <c r="A96" t="s">
        <v>56</v>
      </c>
      <c r="B96" s="52">
        <f>$B$10+1</f>
        <v>2023</v>
      </c>
      <c r="C96" s="52">
        <v>2</v>
      </c>
      <c r="D96" s="52">
        <v>14</v>
      </c>
      <c r="E96" s="52"/>
      <c r="F96" s="52"/>
      <c r="G96" s="54">
        <f t="shared" si="3"/>
        <v>44971</v>
      </c>
      <c r="H96" s="79" t="str">
        <f ca="1">IF(COUNTIF(G$13:OFFSET(G96,-1,0),$G96)&gt;=1,$G96," - ")</f>
        <v xml:space="preserve"> - </v>
      </c>
      <c r="I96" s="79" t="str">
        <f ca="1">IF(COUNTIF(H$13:OFFSET(H96,-1,0),$G96)&gt;=1,$G96," - ")</f>
        <v xml:space="preserve"> - </v>
      </c>
      <c r="J96" s="79" t="str">
        <f ca="1">IF(COUNTIF(I$13:OFFSET(I96,-1,0),$G96)&gt;=1,$G96," - ")</f>
        <v xml:space="preserve"> - </v>
      </c>
      <c r="K96" s="79" t="str">
        <f ca="1">IF(COUNTIF(J$13:OFFSET(J96,-1,0),$G96)&gt;=1,$G96," - ")</f>
        <v xml:space="preserve"> - </v>
      </c>
      <c r="L96" s="79" t="str">
        <f ca="1">IF(COUNTIF(K$13:OFFSET(K96,-1,0),$G96)&gt;=1,$G96," - ")</f>
        <v xml:space="preserve"> - </v>
      </c>
    </row>
    <row r="97" spans="1:12" x14ac:dyDescent="0.2">
      <c r="A97" s="23" t="s">
        <v>57</v>
      </c>
      <c r="B97" s="52">
        <f>$B$10</f>
        <v>2022</v>
      </c>
      <c r="C97" s="52">
        <v>3</v>
      </c>
      <c r="D97" s="52">
        <v>17</v>
      </c>
      <c r="E97" s="52"/>
      <c r="F97" s="52"/>
      <c r="G97" s="54">
        <f t="shared" si="3"/>
        <v>44637</v>
      </c>
      <c r="H97" s="79" t="str">
        <f ca="1">IF(COUNTIF(G$13:OFFSET(G97,-1,0),$G97)&gt;=1,$G97," - ")</f>
        <v xml:space="preserve"> - </v>
      </c>
      <c r="I97" s="79" t="str">
        <f ca="1">IF(COUNTIF(H$13:OFFSET(H97,-1,0),$G97)&gt;=1,$G97," - ")</f>
        <v xml:space="preserve"> - </v>
      </c>
      <c r="J97" s="79" t="str">
        <f ca="1">IF(COUNTIF(I$13:OFFSET(I97,-1,0),$G97)&gt;=1,$G97," - ")</f>
        <v xml:space="preserve"> - </v>
      </c>
      <c r="K97" s="79" t="str">
        <f ca="1">IF(COUNTIF(J$13:OFFSET(J97,-1,0),$G97)&gt;=1,$G97," - ")</f>
        <v xml:space="preserve"> - </v>
      </c>
      <c r="L97" s="79" t="str">
        <f ca="1">IF(COUNTIF(K$13:OFFSET(K97,-1,0),$G97)&gt;=1,$G97," - ")</f>
        <v xml:space="preserve"> - </v>
      </c>
    </row>
    <row r="98" spans="1:12" x14ac:dyDescent="0.2">
      <c r="A98" s="23" t="s">
        <v>57</v>
      </c>
      <c r="B98" s="52">
        <f>$B$10+1</f>
        <v>2023</v>
      </c>
      <c r="C98" s="52">
        <v>3</v>
      </c>
      <c r="D98" s="52">
        <v>17</v>
      </c>
      <c r="E98" s="52"/>
      <c r="F98" s="52"/>
      <c r="G98" s="54">
        <f t="shared" si="3"/>
        <v>45002</v>
      </c>
      <c r="H98" s="79" t="str">
        <f ca="1">IF(COUNTIF(G$13:OFFSET(G98,-1,0),$G98)&gt;=1,$G98," - ")</f>
        <v xml:space="preserve"> - </v>
      </c>
      <c r="I98" s="79" t="str">
        <f ca="1">IF(COUNTIF(H$13:OFFSET(H98,-1,0),$G98)&gt;=1,$G98," - ")</f>
        <v xml:space="preserve"> - </v>
      </c>
      <c r="J98" s="79" t="str">
        <f ca="1">IF(COUNTIF(I$13:OFFSET(I98,-1,0),$G98)&gt;=1,$G98," - ")</f>
        <v xml:space="preserve"> - </v>
      </c>
      <c r="K98" s="79" t="str">
        <f ca="1">IF(COUNTIF(J$13:OFFSET(J98,-1,0),$G98)&gt;=1,$G98," - ")</f>
        <v xml:space="preserve"> - </v>
      </c>
      <c r="L98" s="79" t="str">
        <f ca="1">IF(COUNTIF(K$13:OFFSET(K98,-1,0),$G98)&gt;=1,$G98," - ")</f>
        <v xml:space="preserve"> - </v>
      </c>
    </row>
    <row r="99" spans="1:12" x14ac:dyDescent="0.2">
      <c r="A99" s="23" t="s">
        <v>58</v>
      </c>
      <c r="B99" s="52">
        <f>$B$10</f>
        <v>2022</v>
      </c>
      <c r="C99" s="52">
        <v>4</v>
      </c>
      <c r="D99" s="52">
        <v>1</v>
      </c>
      <c r="E99" s="52"/>
      <c r="F99" s="52"/>
      <c r="G99" s="54">
        <f t="shared" si="3"/>
        <v>44652</v>
      </c>
      <c r="H99" s="79" t="str">
        <f ca="1">IF(COUNTIF(G$13:OFFSET(G99,-1,0),$G99)&gt;=1,$G99," - ")</f>
        <v xml:space="preserve"> - </v>
      </c>
      <c r="I99" s="79" t="str">
        <f ca="1">IF(COUNTIF(H$13:OFFSET(H99,-1,0),$G99)&gt;=1,$G99," - ")</f>
        <v xml:space="preserve"> - </v>
      </c>
      <c r="J99" s="79" t="str">
        <f ca="1">IF(COUNTIF(I$13:OFFSET(I99,-1,0),$G99)&gt;=1,$G99," - ")</f>
        <v xml:space="preserve"> - </v>
      </c>
      <c r="K99" s="79" t="str">
        <f ca="1">IF(COUNTIF(J$13:OFFSET(J99,-1,0),$G99)&gt;=1,$G99," - ")</f>
        <v xml:space="preserve"> - </v>
      </c>
      <c r="L99" s="79" t="str">
        <f ca="1">IF(COUNTIF(K$13:OFFSET(K99,-1,0),$G99)&gt;=1,$G99," - ")</f>
        <v xml:space="preserve"> - </v>
      </c>
    </row>
    <row r="100" spans="1:12" x14ac:dyDescent="0.2">
      <c r="A100" s="23" t="s">
        <v>58</v>
      </c>
      <c r="B100" s="52">
        <f>$B$10+1</f>
        <v>2023</v>
      </c>
      <c r="C100" s="52">
        <v>4</v>
      </c>
      <c r="D100" s="52">
        <v>1</v>
      </c>
      <c r="E100" s="52"/>
      <c r="F100" s="52"/>
      <c r="G100" s="54">
        <f t="shared" si="3"/>
        <v>45017</v>
      </c>
      <c r="H100" s="79" t="str">
        <f ca="1">IF(COUNTIF(G$13:OFFSET(G100,-1,0),$G100)&gt;=1,$G100," - ")</f>
        <v xml:space="preserve"> - </v>
      </c>
      <c r="I100" s="79" t="str">
        <f ca="1">IF(COUNTIF(H$13:OFFSET(H100,-1,0),$G100)&gt;=1,$G100," - ")</f>
        <v xml:space="preserve"> - </v>
      </c>
      <c r="J100" s="79" t="str">
        <f ca="1">IF(COUNTIF(I$13:OFFSET(I100,-1,0),$G100)&gt;=1,$G100," - ")</f>
        <v xml:space="preserve"> - </v>
      </c>
      <c r="K100" s="79" t="str">
        <f ca="1">IF(COUNTIF(J$13:OFFSET(J100,-1,0),$G100)&gt;=1,$G100," - ")</f>
        <v xml:space="preserve"> - </v>
      </c>
      <c r="L100" s="79" t="str">
        <f ca="1">IF(COUNTIF(K$13:OFFSET(K100,-1,0),$G100)&gt;=1,$G100," - ")</f>
        <v xml:space="preserve"> - </v>
      </c>
    </row>
    <row r="101" spans="1:12" x14ac:dyDescent="0.2">
      <c r="A101" s="23" t="s">
        <v>59</v>
      </c>
      <c r="B101" s="52">
        <f>$B$10</f>
        <v>2022</v>
      </c>
      <c r="C101" s="52">
        <v>4</v>
      </c>
      <c r="D101" s="52">
        <v>22</v>
      </c>
      <c r="E101" s="52"/>
      <c r="F101" s="52"/>
      <c r="G101" s="54">
        <f t="shared" si="3"/>
        <v>44673</v>
      </c>
      <c r="H101" s="79" t="str">
        <f ca="1">IF(COUNTIF(G$13:OFFSET(G101,-1,0),$G101)&gt;=1,$G101," - ")</f>
        <v xml:space="preserve"> - </v>
      </c>
      <c r="I101" s="79" t="str">
        <f ca="1">IF(COUNTIF(H$13:OFFSET(H101,-1,0),$G101)&gt;=1,$G101," - ")</f>
        <v xml:space="preserve"> - </v>
      </c>
      <c r="J101" s="79" t="str">
        <f ca="1">IF(COUNTIF(I$13:OFFSET(I101,-1,0),$G101)&gt;=1,$G101," - ")</f>
        <v xml:space="preserve"> - </v>
      </c>
      <c r="K101" s="79" t="str">
        <f ca="1">IF(COUNTIF(J$13:OFFSET(J101,-1,0),$G101)&gt;=1,$G101," - ")</f>
        <v xml:space="preserve"> - </v>
      </c>
      <c r="L101" s="79" t="str">
        <f ca="1">IF(COUNTIF(K$13:OFFSET(K101,-1,0),$G101)&gt;=1,$G101," - ")</f>
        <v xml:space="preserve"> - </v>
      </c>
    </row>
    <row r="102" spans="1:12" x14ac:dyDescent="0.2">
      <c r="A102" s="23" t="s">
        <v>59</v>
      </c>
      <c r="B102" s="52">
        <f>$B$10+1</f>
        <v>2023</v>
      </c>
      <c r="C102" s="52">
        <v>4</v>
      </c>
      <c r="D102" s="52">
        <v>22</v>
      </c>
      <c r="E102" s="52"/>
      <c r="F102" s="52"/>
      <c r="G102" s="54">
        <f t="shared" si="3"/>
        <v>45038</v>
      </c>
      <c r="H102" s="79">
        <f ca="1">IF(COUNTIF(G$13:OFFSET(G102,-1,0),$G102)&gt;=1,$G102," - ")</f>
        <v>45038</v>
      </c>
      <c r="I102" s="79" t="str">
        <f ca="1">IF(COUNTIF(H$13:OFFSET(H102,-1,0),$G102)&gt;=1,$G102," - ")</f>
        <v xml:space="preserve"> - </v>
      </c>
      <c r="J102" s="79" t="str">
        <f ca="1">IF(COUNTIF(I$13:OFFSET(I102,-1,0),$G102)&gt;=1,$G102," - ")</f>
        <v xml:space="preserve"> - </v>
      </c>
      <c r="K102" s="79" t="str">
        <f ca="1">IF(COUNTIF(J$13:OFFSET(J102,-1,0),$G102)&gt;=1,$G102," - ")</f>
        <v xml:space="preserve"> - </v>
      </c>
      <c r="L102" s="79" t="str">
        <f ca="1">IF(COUNTIF(K$13:OFFSET(K102,-1,0),$G102)&gt;=1,$G102," - ")</f>
        <v xml:space="preserve"> - </v>
      </c>
    </row>
    <row r="103" spans="1:12" x14ac:dyDescent="0.2">
      <c r="A103" s="23" t="s">
        <v>60</v>
      </c>
      <c r="B103" s="52">
        <f>$B$10</f>
        <v>2022</v>
      </c>
      <c r="C103" s="52">
        <v>5</v>
      </c>
      <c r="D103" s="52">
        <v>5</v>
      </c>
      <c r="E103" s="52"/>
      <c r="F103" s="52"/>
      <c r="G103" s="54">
        <f t="shared" si="3"/>
        <v>44686</v>
      </c>
      <c r="H103" s="79" t="str">
        <f ca="1">IF(COUNTIF(G$13:OFFSET(G103,-1,0),$G103)&gt;=1,$G103," - ")</f>
        <v xml:space="preserve"> - </v>
      </c>
      <c r="I103" s="79" t="str">
        <f ca="1">IF(COUNTIF(H$13:OFFSET(H103,-1,0),$G103)&gt;=1,$G103," - ")</f>
        <v xml:space="preserve"> - </v>
      </c>
      <c r="J103" s="79" t="str">
        <f ca="1">IF(COUNTIF(I$13:OFFSET(I103,-1,0),$G103)&gt;=1,$G103," - ")</f>
        <v xml:space="preserve"> - </v>
      </c>
      <c r="K103" s="79" t="str">
        <f ca="1">IF(COUNTIF(J$13:OFFSET(J103,-1,0),$G103)&gt;=1,$G103," - ")</f>
        <v xml:space="preserve"> - </v>
      </c>
      <c r="L103" s="79" t="str">
        <f ca="1">IF(COUNTIF(K$13:OFFSET(K103,-1,0),$G103)&gt;=1,$G103," - ")</f>
        <v xml:space="preserve"> - </v>
      </c>
    </row>
    <row r="104" spans="1:12" x14ac:dyDescent="0.2">
      <c r="A104" s="23" t="s">
        <v>60</v>
      </c>
      <c r="B104" s="52">
        <f>$B$10+1</f>
        <v>2023</v>
      </c>
      <c r="C104" s="52">
        <v>5</v>
      </c>
      <c r="D104" s="52">
        <v>5</v>
      </c>
      <c r="E104" s="52"/>
      <c r="F104" s="52"/>
      <c r="G104" s="54">
        <f t="shared" si="3"/>
        <v>45051</v>
      </c>
      <c r="H104" s="79" t="str">
        <f ca="1">IF(COUNTIF(G$13:OFFSET(G104,-1,0),$G104)&gt;=1,$G104," - ")</f>
        <v xml:space="preserve"> - </v>
      </c>
      <c r="I104" s="79" t="str">
        <f ca="1">IF(COUNTIF(H$13:OFFSET(H104,-1,0),$G104)&gt;=1,$G104," - ")</f>
        <v xml:space="preserve"> - </v>
      </c>
      <c r="J104" s="79" t="str">
        <f ca="1">IF(COUNTIF(I$13:OFFSET(I104,-1,0),$G104)&gt;=1,$G104," - ")</f>
        <v xml:space="preserve"> - </v>
      </c>
      <c r="K104" s="79" t="str">
        <f ca="1">IF(COUNTIF(J$13:OFFSET(J104,-1,0),$G104)&gt;=1,$G104," - ")</f>
        <v xml:space="preserve"> - </v>
      </c>
      <c r="L104" s="79" t="str">
        <f ca="1">IF(COUNTIF(K$13:OFFSET(K104,-1,0),$G104)&gt;=1,$G104," - ")</f>
        <v xml:space="preserve"> - </v>
      </c>
    </row>
    <row r="105" spans="1:12" x14ac:dyDescent="0.2">
      <c r="A105" s="23" t="s">
        <v>61</v>
      </c>
      <c r="B105" s="52">
        <f>$B$10</f>
        <v>2022</v>
      </c>
      <c r="C105" s="52">
        <v>6</v>
      </c>
      <c r="D105" s="52">
        <v>14</v>
      </c>
      <c r="E105" s="52"/>
      <c r="F105" s="52"/>
      <c r="G105" s="54">
        <f t="shared" si="3"/>
        <v>44726</v>
      </c>
      <c r="H105" s="79" t="str">
        <f ca="1">IF(COUNTIF(G$13:OFFSET(G105,-1,0),$G105)&gt;=1,$G105," - ")</f>
        <v xml:space="preserve"> - </v>
      </c>
      <c r="I105" s="79" t="str">
        <f ca="1">IF(COUNTIF(H$13:OFFSET(H105,-1,0),$G105)&gt;=1,$G105," - ")</f>
        <v xml:space="preserve"> - </v>
      </c>
      <c r="J105" s="79" t="str">
        <f ca="1">IF(COUNTIF(I$13:OFFSET(I105,-1,0),$G105)&gt;=1,$G105," - ")</f>
        <v xml:space="preserve"> - </v>
      </c>
      <c r="K105" s="79" t="str">
        <f ca="1">IF(COUNTIF(J$13:OFFSET(J105,-1,0),$G105)&gt;=1,$G105," - ")</f>
        <v xml:space="preserve"> - </v>
      </c>
      <c r="L105" s="79" t="str">
        <f ca="1">IF(COUNTIF(K$13:OFFSET(K105,-1,0),$G105)&gt;=1,$G105," - ")</f>
        <v xml:space="preserve"> - </v>
      </c>
    </row>
    <row r="106" spans="1:12" x14ac:dyDescent="0.2">
      <c r="A106" s="23" t="s">
        <v>61</v>
      </c>
      <c r="B106" s="52">
        <f>$B$10+1</f>
        <v>2023</v>
      </c>
      <c r="C106" s="52">
        <v>6</v>
      </c>
      <c r="D106" s="52">
        <v>14</v>
      </c>
      <c r="E106" s="52"/>
      <c r="F106" s="52"/>
      <c r="G106" s="54">
        <f t="shared" si="3"/>
        <v>45091</v>
      </c>
      <c r="H106" s="79" t="str">
        <f ca="1">IF(COUNTIF(G$13:OFFSET(G106,-1,0),$G106)&gt;=1,$G106," - ")</f>
        <v xml:space="preserve"> - </v>
      </c>
      <c r="I106" s="79" t="str">
        <f ca="1">IF(COUNTIF(H$13:OFFSET(H106,-1,0),$G106)&gt;=1,$G106," - ")</f>
        <v xml:space="preserve"> - </v>
      </c>
      <c r="J106" s="79" t="str">
        <f ca="1">IF(COUNTIF(I$13:OFFSET(I106,-1,0),$G106)&gt;=1,$G106," - ")</f>
        <v xml:space="preserve"> - </v>
      </c>
      <c r="K106" s="79" t="str">
        <f ca="1">IF(COUNTIF(J$13:OFFSET(J106,-1,0),$G106)&gt;=1,$G106," - ")</f>
        <v xml:space="preserve"> - </v>
      </c>
      <c r="L106" s="79" t="str">
        <f ca="1">IF(COUNTIF(K$13:OFFSET(K106,-1,0),$G106)&gt;=1,$G106," - ")</f>
        <v xml:space="preserve"> - </v>
      </c>
    </row>
    <row r="107" spans="1:12" x14ac:dyDescent="0.2">
      <c r="A107" s="23" t="s">
        <v>102</v>
      </c>
      <c r="B107" s="52">
        <f>$B$10</f>
        <v>2022</v>
      </c>
      <c r="C107" s="52">
        <v>6</v>
      </c>
      <c r="D107" s="52">
        <v>19</v>
      </c>
      <c r="E107" s="52"/>
      <c r="F107" s="52"/>
      <c r="G107" s="54">
        <f t="shared" ref="G107" si="4">DATE(B107,C107,D107)</f>
        <v>44731</v>
      </c>
      <c r="H107" s="79">
        <f ca="1">IF(COUNTIF(G$13:OFFSET(G107,-1,0),$G107)&gt;=1,$G107," - ")</f>
        <v>44731</v>
      </c>
      <c r="I107" s="79" t="str">
        <f ca="1">IF(COUNTIF(H$13:OFFSET(H107,-1,0),$G107)&gt;=1,$G107," - ")</f>
        <v xml:space="preserve"> - </v>
      </c>
      <c r="J107" s="79" t="str">
        <f ca="1">IF(COUNTIF(I$13:OFFSET(I107,-1,0),$G107)&gt;=1,$G107," - ")</f>
        <v xml:space="preserve"> - </v>
      </c>
      <c r="K107" s="79" t="str">
        <f ca="1">IF(COUNTIF(J$13:OFFSET(J107,-1,0),$G107)&gt;=1,$G107," - ")</f>
        <v xml:space="preserve"> - </v>
      </c>
      <c r="L107" s="79" t="str">
        <f ca="1">IF(COUNTIF(K$13:OFFSET(K107,-1,0),$G107)&gt;=1,$G107," - ")</f>
        <v xml:space="preserve"> - </v>
      </c>
    </row>
    <row r="108" spans="1:12" x14ac:dyDescent="0.2">
      <c r="A108" s="23" t="s">
        <v>102</v>
      </c>
      <c r="B108" s="52">
        <f>$B$10+1</f>
        <v>2023</v>
      </c>
      <c r="C108" s="52">
        <v>6</v>
      </c>
      <c r="D108" s="52">
        <v>19</v>
      </c>
      <c r="E108" s="52"/>
      <c r="F108" s="52"/>
      <c r="G108" s="54">
        <f t="shared" ref="G108" si="5">DATE(B108,C108,D108)</f>
        <v>45096</v>
      </c>
      <c r="H108" s="79" t="str">
        <f ca="1">IF(COUNTIF(G$13:OFFSET(G108,-1,0),$G108)&gt;=1,$G108," - ")</f>
        <v xml:space="preserve"> - </v>
      </c>
      <c r="I108" s="79" t="str">
        <f ca="1">IF(COUNTIF(H$13:OFFSET(H108,-1,0),$G108)&gt;=1,$G108," - ")</f>
        <v xml:space="preserve"> - </v>
      </c>
      <c r="J108" s="79" t="str">
        <f ca="1">IF(COUNTIF(I$13:OFFSET(I108,-1,0),$G108)&gt;=1,$G108," - ")</f>
        <v xml:space="preserve"> - </v>
      </c>
      <c r="K108" s="79" t="str">
        <f ca="1">IF(COUNTIF(J$13:OFFSET(J108,-1,0),$G108)&gt;=1,$G108," - ")</f>
        <v xml:space="preserve"> - </v>
      </c>
      <c r="L108" s="79" t="str">
        <f ca="1">IF(COUNTIF(K$13:OFFSET(K108,-1,0),$G108)&gt;=1,$G108," - ")</f>
        <v xml:space="preserve"> - </v>
      </c>
    </row>
    <row r="109" spans="1:12" x14ac:dyDescent="0.2">
      <c r="A109" s="23" t="s">
        <v>62</v>
      </c>
      <c r="B109" s="52">
        <f>$B$10</f>
        <v>2022</v>
      </c>
      <c r="C109" s="52">
        <v>7</v>
      </c>
      <c r="D109" s="52">
        <v>4</v>
      </c>
      <c r="E109" s="52"/>
      <c r="F109" s="52"/>
      <c r="G109" s="54">
        <f t="shared" si="3"/>
        <v>44746</v>
      </c>
      <c r="H109" s="79" t="str">
        <f ca="1">IF(COUNTIF(G$13:OFFSET(G109,-1,0),$G109)&gt;=1,$G109," - ")</f>
        <v xml:space="preserve"> - </v>
      </c>
      <c r="I109" s="79" t="str">
        <f ca="1">IF(COUNTIF(H$13:OFFSET(H109,-1,0),$G109)&gt;=1,$G109," - ")</f>
        <v xml:space="preserve"> - </v>
      </c>
      <c r="J109" s="79" t="str">
        <f ca="1">IF(COUNTIF(I$13:OFFSET(I109,-1,0),$G109)&gt;=1,$G109," - ")</f>
        <v xml:space="preserve"> - </v>
      </c>
      <c r="K109" s="79" t="str">
        <f ca="1">IF(COUNTIF(J$13:OFFSET(J109,-1,0),$G109)&gt;=1,$G109," - ")</f>
        <v xml:space="preserve"> - </v>
      </c>
      <c r="L109" s="79" t="str">
        <f ca="1">IF(COUNTIF(K$13:OFFSET(K109,-1,0),$G109)&gt;=1,$G109," - ")</f>
        <v xml:space="preserve"> - </v>
      </c>
    </row>
    <row r="110" spans="1:12" x14ac:dyDescent="0.2">
      <c r="A110" s="23" t="s">
        <v>62</v>
      </c>
      <c r="B110" s="52">
        <f>$B$10+1</f>
        <v>2023</v>
      </c>
      <c r="C110" s="52">
        <v>7</v>
      </c>
      <c r="D110" s="52">
        <v>4</v>
      </c>
      <c r="E110" s="52"/>
      <c r="F110" s="52"/>
      <c r="G110" s="54">
        <f t="shared" si="3"/>
        <v>45111</v>
      </c>
      <c r="H110" s="79" t="str">
        <f ca="1">IF(COUNTIF(G$13:OFFSET(G110,-1,0),$G110)&gt;=1,$G110," - ")</f>
        <v xml:space="preserve"> - </v>
      </c>
      <c r="I110" s="79" t="str">
        <f ca="1">IF(COUNTIF(H$13:OFFSET(H110,-1,0),$G110)&gt;=1,$G110," - ")</f>
        <v xml:space="preserve"> - </v>
      </c>
      <c r="J110" s="79" t="str">
        <f ca="1">IF(COUNTIF(I$13:OFFSET(I110,-1,0),$G110)&gt;=1,$G110," - ")</f>
        <v xml:space="preserve"> - </v>
      </c>
      <c r="K110" s="79" t="str">
        <f ca="1">IF(COUNTIF(J$13:OFFSET(J110,-1,0),$G110)&gt;=1,$G110," - ")</f>
        <v xml:space="preserve"> - </v>
      </c>
      <c r="L110" s="79" t="str">
        <f ca="1">IF(COUNTIF(K$13:OFFSET(K110,-1,0),$G110)&gt;=1,$G110," - ")</f>
        <v xml:space="preserve"> - </v>
      </c>
    </row>
    <row r="111" spans="1:12" x14ac:dyDescent="0.2">
      <c r="A111" s="23" t="s">
        <v>63</v>
      </c>
      <c r="B111" s="52">
        <f>$B$10</f>
        <v>2022</v>
      </c>
      <c r="C111" s="52">
        <v>8</v>
      </c>
      <c r="D111" s="52">
        <v>19</v>
      </c>
      <c r="E111" s="52"/>
      <c r="F111" s="52"/>
      <c r="G111" s="54">
        <f t="shared" si="3"/>
        <v>44792</v>
      </c>
      <c r="H111" s="79" t="str">
        <f ca="1">IF(COUNTIF(G$13:OFFSET(G111,-1,0),$G111)&gt;=1,$G111," - ")</f>
        <v xml:space="preserve"> - </v>
      </c>
      <c r="I111" s="79" t="str">
        <f ca="1">IF(COUNTIF(H$13:OFFSET(H111,-1,0),$G111)&gt;=1,$G111," - ")</f>
        <v xml:space="preserve"> - </v>
      </c>
      <c r="J111" s="79" t="str">
        <f ca="1">IF(COUNTIF(I$13:OFFSET(I111,-1,0),$G111)&gt;=1,$G111," - ")</f>
        <v xml:space="preserve"> - </v>
      </c>
      <c r="K111" s="79" t="str">
        <f ca="1">IF(COUNTIF(J$13:OFFSET(J111,-1,0),$G111)&gt;=1,$G111," - ")</f>
        <v xml:space="preserve"> - </v>
      </c>
      <c r="L111" s="79" t="str">
        <f ca="1">IF(COUNTIF(K$13:OFFSET(K111,-1,0),$G111)&gt;=1,$G111," - ")</f>
        <v xml:space="preserve"> - </v>
      </c>
    </row>
    <row r="112" spans="1:12" x14ac:dyDescent="0.2">
      <c r="A112" s="23" t="s">
        <v>63</v>
      </c>
      <c r="B112" s="52">
        <f>$B$10+1</f>
        <v>2023</v>
      </c>
      <c r="C112" s="52">
        <v>8</v>
      </c>
      <c r="D112" s="52">
        <v>19</v>
      </c>
      <c r="E112" s="52"/>
      <c r="F112" s="52"/>
      <c r="G112" s="54">
        <f t="shared" si="3"/>
        <v>45157</v>
      </c>
      <c r="H112" s="79" t="str">
        <f ca="1">IF(COUNTIF(G$13:OFFSET(G112,-1,0),$G112)&gt;=1,$G112," - ")</f>
        <v xml:space="preserve"> - </v>
      </c>
      <c r="I112" s="79" t="str">
        <f ca="1">IF(COUNTIF(H$13:OFFSET(H112,-1,0),$G112)&gt;=1,$G112," - ")</f>
        <v xml:space="preserve"> - </v>
      </c>
      <c r="J112" s="79" t="str">
        <f ca="1">IF(COUNTIF(I$13:OFFSET(I112,-1,0),$G112)&gt;=1,$G112," - ")</f>
        <v xml:space="preserve"> - </v>
      </c>
      <c r="K112" s="79" t="str">
        <f ca="1">IF(COUNTIF(J$13:OFFSET(J112,-1,0),$G112)&gt;=1,$G112," - ")</f>
        <v xml:space="preserve"> - </v>
      </c>
      <c r="L112" s="79" t="str">
        <f ca="1">IF(COUNTIF(K$13:OFFSET(K112,-1,0),$G112)&gt;=1,$G112," - ")</f>
        <v xml:space="preserve"> - </v>
      </c>
    </row>
    <row r="113" spans="1:12" x14ac:dyDescent="0.2">
      <c r="A113" s="23" t="s">
        <v>64</v>
      </c>
      <c r="B113" s="52">
        <f>$B$10</f>
        <v>2022</v>
      </c>
      <c r="C113" s="52">
        <v>9</v>
      </c>
      <c r="D113" s="52">
        <v>11</v>
      </c>
      <c r="E113" s="52"/>
      <c r="F113" s="52"/>
      <c r="G113" s="54">
        <f t="shared" si="3"/>
        <v>44815</v>
      </c>
      <c r="H113" s="79">
        <f ca="1">IF(COUNTIF(G$13:OFFSET(G113,-1,0),$G113)&gt;=1,$G113," - ")</f>
        <v>44815</v>
      </c>
      <c r="I113" s="79" t="str">
        <f ca="1">IF(COUNTIF(H$13:OFFSET(H113,-1,0),$G113)&gt;=1,$G113," - ")</f>
        <v xml:space="preserve"> - </v>
      </c>
      <c r="J113" s="79" t="str">
        <f ca="1">IF(COUNTIF(I$13:OFFSET(I113,-1,0),$G113)&gt;=1,$G113," - ")</f>
        <v xml:space="preserve"> - </v>
      </c>
      <c r="K113" s="79" t="str">
        <f ca="1">IF(COUNTIF(J$13:OFFSET(J113,-1,0),$G113)&gt;=1,$G113," - ")</f>
        <v xml:space="preserve"> - </v>
      </c>
      <c r="L113" s="79" t="str">
        <f ca="1">IF(COUNTIF(K$13:OFFSET(K113,-1,0),$G113)&gt;=1,$G113," - ")</f>
        <v xml:space="preserve"> - </v>
      </c>
    </row>
    <row r="114" spans="1:12" x14ac:dyDescent="0.2">
      <c r="A114" s="23" t="s">
        <v>64</v>
      </c>
      <c r="B114" s="52">
        <f>$B$10+1</f>
        <v>2023</v>
      </c>
      <c r="C114" s="52">
        <v>9</v>
      </c>
      <c r="D114" s="52">
        <v>11</v>
      </c>
      <c r="E114" s="52"/>
      <c r="F114" s="52"/>
      <c r="G114" s="54">
        <f t="shared" si="3"/>
        <v>45180</v>
      </c>
      <c r="H114" s="79" t="str">
        <f ca="1">IF(COUNTIF(G$13:OFFSET(G114,-1,0),$G114)&gt;=1,$G114," - ")</f>
        <v xml:space="preserve"> - </v>
      </c>
      <c r="I114" s="79" t="str">
        <f ca="1">IF(COUNTIF(H$13:OFFSET(H114,-1,0),$G114)&gt;=1,$G114," - ")</f>
        <v xml:space="preserve"> - </v>
      </c>
      <c r="J114" s="79" t="str">
        <f ca="1">IF(COUNTIF(I$13:OFFSET(I114,-1,0),$G114)&gt;=1,$G114," - ")</f>
        <v xml:space="preserve"> - </v>
      </c>
      <c r="K114" s="79" t="str">
        <f ca="1">IF(COUNTIF(J$13:OFFSET(J114,-1,0),$G114)&gt;=1,$G114," - ")</f>
        <v xml:space="preserve"> - </v>
      </c>
      <c r="L114" s="79" t="str">
        <f ca="1">IF(COUNTIF(K$13:OFFSET(K114,-1,0),$G114)&gt;=1,$G114," - ")</f>
        <v xml:space="preserve"> - </v>
      </c>
    </row>
    <row r="115" spans="1:12" x14ac:dyDescent="0.2">
      <c r="A115" s="23" t="s">
        <v>65</v>
      </c>
      <c r="B115" s="52">
        <f>$B$10</f>
        <v>2022</v>
      </c>
      <c r="C115" s="52">
        <v>9</v>
      </c>
      <c r="D115" s="52">
        <v>17</v>
      </c>
      <c r="E115" s="52"/>
      <c r="F115" s="52"/>
      <c r="G115" s="54">
        <f t="shared" si="3"/>
        <v>44821</v>
      </c>
      <c r="H115" s="79" t="str">
        <f ca="1">IF(COUNTIF(G$13:OFFSET(G115,-1,0),$G115)&gt;=1,$G115," - ")</f>
        <v xml:space="preserve"> - </v>
      </c>
      <c r="I115" s="79" t="str">
        <f ca="1">IF(COUNTIF(H$13:OFFSET(H115,-1,0),$G115)&gt;=1,$G115," - ")</f>
        <v xml:space="preserve"> - </v>
      </c>
      <c r="J115" s="79" t="str">
        <f ca="1">IF(COUNTIF(I$13:OFFSET(I115,-1,0),$G115)&gt;=1,$G115," - ")</f>
        <v xml:space="preserve"> - </v>
      </c>
      <c r="K115" s="79" t="str">
        <f ca="1">IF(COUNTIF(J$13:OFFSET(J115,-1,0),$G115)&gt;=1,$G115," - ")</f>
        <v xml:space="preserve"> - </v>
      </c>
      <c r="L115" s="79" t="str">
        <f ca="1">IF(COUNTIF(K$13:OFFSET(K115,-1,0),$G115)&gt;=1,$G115," - ")</f>
        <v xml:space="preserve"> - </v>
      </c>
    </row>
    <row r="116" spans="1:12" x14ac:dyDescent="0.2">
      <c r="A116" s="23" t="s">
        <v>65</v>
      </c>
      <c r="B116" s="52">
        <f>$B$10+1</f>
        <v>2023</v>
      </c>
      <c r="C116" s="52">
        <v>9</v>
      </c>
      <c r="D116" s="52">
        <v>17</v>
      </c>
      <c r="E116" s="52"/>
      <c r="F116" s="52"/>
      <c r="G116" s="54">
        <f t="shared" si="3"/>
        <v>45186</v>
      </c>
      <c r="H116" s="79" t="str">
        <f ca="1">IF(COUNTIF(G$13:OFFSET(G116,-1,0),$G116)&gt;=1,$G116," - ")</f>
        <v xml:space="preserve"> - </v>
      </c>
      <c r="I116" s="79" t="str">
        <f ca="1">IF(COUNTIF(H$13:OFFSET(H116,-1,0),$G116)&gt;=1,$G116," - ")</f>
        <v xml:space="preserve"> - </v>
      </c>
      <c r="J116" s="79" t="str">
        <f ca="1">IF(COUNTIF(I$13:OFFSET(I116,-1,0),$G116)&gt;=1,$G116," - ")</f>
        <v xml:space="preserve"> - </v>
      </c>
      <c r="K116" s="79" t="str">
        <f ca="1">IF(COUNTIF(J$13:OFFSET(J116,-1,0),$G116)&gt;=1,$G116," - ")</f>
        <v xml:space="preserve"> - </v>
      </c>
      <c r="L116" s="79" t="str">
        <f ca="1">IF(COUNTIF(K$13:OFFSET(K116,-1,0),$G116)&gt;=1,$G116," - ")</f>
        <v xml:space="preserve"> - </v>
      </c>
    </row>
    <row r="117" spans="1:12" x14ac:dyDescent="0.2">
      <c r="A117" s="23" t="s">
        <v>66</v>
      </c>
      <c r="B117" s="52">
        <f>$B$10</f>
        <v>2022</v>
      </c>
      <c r="C117" s="52">
        <v>10</v>
      </c>
      <c r="D117" s="52">
        <v>16</v>
      </c>
      <c r="E117" s="52"/>
      <c r="F117" s="52"/>
      <c r="G117" s="54">
        <f t="shared" si="3"/>
        <v>44850</v>
      </c>
      <c r="H117" s="79" t="str">
        <f ca="1">IF(COUNTIF(G$13:OFFSET(G117,-1,0),$G117)&gt;=1,$G117," - ")</f>
        <v xml:space="preserve"> - </v>
      </c>
      <c r="I117" s="79" t="str">
        <f ca="1">IF(COUNTIF(H$13:OFFSET(H117,-1,0),$G117)&gt;=1,$G117," - ")</f>
        <v xml:space="preserve"> - </v>
      </c>
      <c r="J117" s="79" t="str">
        <f ca="1">IF(COUNTIF(I$13:OFFSET(I117,-1,0),$G117)&gt;=1,$G117," - ")</f>
        <v xml:space="preserve"> - </v>
      </c>
      <c r="K117" s="79" t="str">
        <f ca="1">IF(COUNTIF(J$13:OFFSET(J117,-1,0),$G117)&gt;=1,$G117," - ")</f>
        <v xml:space="preserve"> - </v>
      </c>
      <c r="L117" s="79" t="str">
        <f ca="1">IF(COUNTIF(K$13:OFFSET(K117,-1,0),$G117)&gt;=1,$G117," - ")</f>
        <v xml:space="preserve"> - </v>
      </c>
    </row>
    <row r="118" spans="1:12" x14ac:dyDescent="0.2">
      <c r="A118" s="23" t="s">
        <v>66</v>
      </c>
      <c r="B118" s="52">
        <f>$B$10+1</f>
        <v>2023</v>
      </c>
      <c r="C118" s="52">
        <v>10</v>
      </c>
      <c r="D118" s="52">
        <v>16</v>
      </c>
      <c r="E118" s="52"/>
      <c r="F118" s="52"/>
      <c r="G118" s="54">
        <f t="shared" si="3"/>
        <v>45215</v>
      </c>
      <c r="H118" s="79" t="str">
        <f ca="1">IF(COUNTIF(G$13:OFFSET(G118,-1,0),$G118)&gt;=1,$G118," - ")</f>
        <v xml:space="preserve"> - </v>
      </c>
      <c r="I118" s="79" t="str">
        <f ca="1">IF(COUNTIF(H$13:OFFSET(H118,-1,0),$G118)&gt;=1,$G118," - ")</f>
        <v xml:space="preserve"> - </v>
      </c>
      <c r="J118" s="79" t="str">
        <f ca="1">IF(COUNTIF(I$13:OFFSET(I118,-1,0),$G118)&gt;=1,$G118," - ")</f>
        <v xml:space="preserve"> - </v>
      </c>
      <c r="K118" s="79" t="str">
        <f ca="1">IF(COUNTIF(J$13:OFFSET(J118,-1,0),$G118)&gt;=1,$G118," - ")</f>
        <v xml:space="preserve"> - </v>
      </c>
      <c r="L118" s="79" t="str">
        <f ca="1">IF(COUNTIF(K$13:OFFSET(K118,-1,0),$G118)&gt;=1,$G118," - ")</f>
        <v xml:space="preserve"> - </v>
      </c>
    </row>
    <row r="119" spans="1:12" x14ac:dyDescent="0.2">
      <c r="A119" s="23" t="s">
        <v>67</v>
      </c>
      <c r="B119" s="52">
        <f>$B$10</f>
        <v>2022</v>
      </c>
      <c r="C119" s="52">
        <v>10</v>
      </c>
      <c r="D119" s="52">
        <v>24</v>
      </c>
      <c r="E119" s="52"/>
      <c r="F119" s="52"/>
      <c r="G119" s="54">
        <f t="shared" si="3"/>
        <v>44858</v>
      </c>
      <c r="H119" s="79" t="str">
        <f ca="1">IF(COUNTIF(G$13:OFFSET(G119,-1,0),$G119)&gt;=1,$G119," - ")</f>
        <v xml:space="preserve"> - </v>
      </c>
      <c r="I119" s="79" t="str">
        <f ca="1">IF(COUNTIF(H$13:OFFSET(H119,-1,0),$G119)&gt;=1,$G119," - ")</f>
        <v xml:space="preserve"> - </v>
      </c>
      <c r="J119" s="79" t="str">
        <f ca="1">IF(COUNTIF(I$13:OFFSET(I119,-1,0),$G119)&gt;=1,$G119," - ")</f>
        <v xml:space="preserve"> - </v>
      </c>
      <c r="K119" s="79" t="str">
        <f ca="1">IF(COUNTIF(J$13:OFFSET(J119,-1,0),$G119)&gt;=1,$G119," - ")</f>
        <v xml:space="preserve"> - </v>
      </c>
      <c r="L119" s="79" t="str">
        <f ca="1">IF(COUNTIF(K$13:OFFSET(K119,-1,0),$G119)&gt;=1,$G119," - ")</f>
        <v xml:space="preserve"> - </v>
      </c>
    </row>
    <row r="120" spans="1:12" x14ac:dyDescent="0.2">
      <c r="A120" s="23" t="s">
        <v>67</v>
      </c>
      <c r="B120" s="52">
        <f>$B$10+1</f>
        <v>2023</v>
      </c>
      <c r="C120" s="52">
        <v>10</v>
      </c>
      <c r="D120" s="52">
        <v>24</v>
      </c>
      <c r="E120" s="52"/>
      <c r="F120" s="52"/>
      <c r="G120" s="54">
        <f t="shared" si="3"/>
        <v>45223</v>
      </c>
      <c r="H120" s="79" t="str">
        <f ca="1">IF(COUNTIF(G$13:OFFSET(G120,-1,0),$G120)&gt;=1,$G120," - ")</f>
        <v xml:space="preserve"> - </v>
      </c>
      <c r="I120" s="79" t="str">
        <f ca="1">IF(COUNTIF(H$13:OFFSET(H120,-1,0),$G120)&gt;=1,$G120," - ")</f>
        <v xml:space="preserve"> - </v>
      </c>
      <c r="J120" s="79" t="str">
        <f ca="1">IF(COUNTIF(I$13:OFFSET(I120,-1,0),$G120)&gt;=1,$G120," - ")</f>
        <v xml:space="preserve"> - </v>
      </c>
      <c r="K120" s="79" t="str">
        <f ca="1">IF(COUNTIF(J$13:OFFSET(J120,-1,0),$G120)&gt;=1,$G120," - ")</f>
        <v xml:space="preserve"> - </v>
      </c>
      <c r="L120" s="79" t="str">
        <f ca="1">IF(COUNTIF(K$13:OFFSET(K120,-1,0),$G120)&gt;=1,$G120," - ")</f>
        <v xml:space="preserve"> - </v>
      </c>
    </row>
    <row r="121" spans="1:12" x14ac:dyDescent="0.2">
      <c r="A121" s="23" t="s">
        <v>68</v>
      </c>
      <c r="B121" s="52">
        <f>$B$10</f>
        <v>2022</v>
      </c>
      <c r="C121" s="52">
        <v>10</v>
      </c>
      <c r="D121" s="52">
        <v>31</v>
      </c>
      <c r="E121" s="52"/>
      <c r="F121" s="52"/>
      <c r="G121" s="54">
        <f t="shared" si="3"/>
        <v>44865</v>
      </c>
      <c r="H121" s="79" t="str">
        <f ca="1">IF(COUNTIF(G$13:OFFSET(G121,-1,0),$G121)&gt;=1,$G121," - ")</f>
        <v xml:space="preserve"> - </v>
      </c>
      <c r="I121" s="79" t="str">
        <f ca="1">IF(COUNTIF(H$13:OFFSET(H121,-1,0),$G121)&gt;=1,$G121," - ")</f>
        <v xml:space="preserve"> - </v>
      </c>
      <c r="J121" s="79" t="str">
        <f ca="1">IF(COUNTIF(I$13:OFFSET(I121,-1,0),$G121)&gt;=1,$G121," - ")</f>
        <v xml:space="preserve"> - </v>
      </c>
      <c r="K121" s="79" t="str">
        <f ca="1">IF(COUNTIF(J$13:OFFSET(J121,-1,0),$G121)&gt;=1,$G121," - ")</f>
        <v xml:space="preserve"> - </v>
      </c>
      <c r="L121" s="79" t="str">
        <f ca="1">IF(COUNTIF(K$13:OFFSET(K121,-1,0),$G121)&gt;=1,$G121," - ")</f>
        <v xml:space="preserve"> - </v>
      </c>
    </row>
    <row r="122" spans="1:12" x14ac:dyDescent="0.2">
      <c r="A122" s="23" t="s">
        <v>68</v>
      </c>
      <c r="B122" s="52">
        <f>$B$10+1</f>
        <v>2023</v>
      </c>
      <c r="C122" s="52">
        <v>10</v>
      </c>
      <c r="D122" s="52">
        <v>31</v>
      </c>
      <c r="E122" s="52"/>
      <c r="F122" s="52"/>
      <c r="G122" s="54">
        <f t="shared" si="3"/>
        <v>45230</v>
      </c>
      <c r="H122" s="79" t="str">
        <f ca="1">IF(COUNTIF(G$13:OFFSET(G122,-1,0),$G122)&gt;=1,$G122," - ")</f>
        <v xml:space="preserve"> - </v>
      </c>
      <c r="I122" s="79" t="str">
        <f ca="1">IF(COUNTIF(H$13:OFFSET(H122,-1,0),$G122)&gt;=1,$G122," - ")</f>
        <v xml:space="preserve"> - </v>
      </c>
      <c r="J122" s="79" t="str">
        <f ca="1">IF(COUNTIF(I$13:OFFSET(I122,-1,0),$G122)&gt;=1,$G122," - ")</f>
        <v xml:space="preserve"> - </v>
      </c>
      <c r="K122" s="79" t="str">
        <f ca="1">IF(COUNTIF(J$13:OFFSET(J122,-1,0),$G122)&gt;=1,$G122," - ")</f>
        <v xml:space="preserve"> - </v>
      </c>
      <c r="L122" s="79" t="str">
        <f ca="1">IF(COUNTIF(K$13:OFFSET(K122,-1,0),$G122)&gt;=1,$G122," - ")</f>
        <v xml:space="preserve"> - </v>
      </c>
    </row>
    <row r="123" spans="1:12" x14ac:dyDescent="0.2">
      <c r="A123" s="23" t="s">
        <v>69</v>
      </c>
      <c r="B123" s="52">
        <f>$B$10</f>
        <v>2022</v>
      </c>
      <c r="C123" s="52">
        <v>11</v>
      </c>
      <c r="D123" s="52">
        <v>11</v>
      </c>
      <c r="E123" s="52"/>
      <c r="F123" s="52"/>
      <c r="G123" s="54">
        <f t="shared" si="3"/>
        <v>44876</v>
      </c>
      <c r="H123" s="79" t="str">
        <f ca="1">IF(COUNTIF(G$13:OFFSET(G123,-1,0),$G123)&gt;=1,$G123," - ")</f>
        <v xml:space="preserve"> - </v>
      </c>
      <c r="I123" s="79" t="str">
        <f ca="1">IF(COUNTIF(H$13:OFFSET(H123,-1,0),$G123)&gt;=1,$G123," - ")</f>
        <v xml:space="preserve"> - </v>
      </c>
      <c r="J123" s="79" t="str">
        <f ca="1">IF(COUNTIF(I$13:OFFSET(I123,-1,0),$G123)&gt;=1,$G123," - ")</f>
        <v xml:space="preserve"> - </v>
      </c>
      <c r="K123" s="79" t="str">
        <f ca="1">IF(COUNTIF(J$13:OFFSET(J123,-1,0),$G123)&gt;=1,$G123," - ")</f>
        <v xml:space="preserve"> - </v>
      </c>
      <c r="L123" s="79" t="str">
        <f ca="1">IF(COUNTIF(K$13:OFFSET(K123,-1,0),$G123)&gt;=1,$G123," - ")</f>
        <v xml:space="preserve"> - </v>
      </c>
    </row>
    <row r="124" spans="1:12" x14ac:dyDescent="0.2">
      <c r="A124" s="23" t="s">
        <v>69</v>
      </c>
      <c r="B124" s="52">
        <f>$B$10+1</f>
        <v>2023</v>
      </c>
      <c r="C124" s="52">
        <v>11</v>
      </c>
      <c r="D124" s="52">
        <v>11</v>
      </c>
      <c r="E124" s="52"/>
      <c r="F124" s="52"/>
      <c r="G124" s="54">
        <f t="shared" si="3"/>
        <v>45241</v>
      </c>
      <c r="H124" s="79" t="str">
        <f ca="1">IF(COUNTIF(G$13:OFFSET(G124,-1,0),$G124)&gt;=1,$G124," - ")</f>
        <v xml:space="preserve"> - </v>
      </c>
      <c r="I124" s="79" t="str">
        <f ca="1">IF(COUNTIF(H$13:OFFSET(H124,-1,0),$G124)&gt;=1,$G124," - ")</f>
        <v xml:space="preserve"> - </v>
      </c>
      <c r="J124" s="79" t="str">
        <f ca="1">IF(COUNTIF(I$13:OFFSET(I124,-1,0),$G124)&gt;=1,$G124," - ")</f>
        <v xml:space="preserve"> - </v>
      </c>
      <c r="K124" s="79" t="str">
        <f ca="1">IF(COUNTIF(J$13:OFFSET(J124,-1,0),$G124)&gt;=1,$G124," - ")</f>
        <v xml:space="preserve"> - </v>
      </c>
      <c r="L124" s="79" t="str">
        <f ca="1">IF(COUNTIF(K$13:OFFSET(K124,-1,0),$G124)&gt;=1,$G124," - ")</f>
        <v xml:space="preserve"> - </v>
      </c>
    </row>
    <row r="125" spans="1:12" x14ac:dyDescent="0.2">
      <c r="A125" s="23" t="s">
        <v>70</v>
      </c>
      <c r="B125" s="52">
        <f>$B$10</f>
        <v>2022</v>
      </c>
      <c r="C125" s="52">
        <v>12</v>
      </c>
      <c r="D125" s="52">
        <v>7</v>
      </c>
      <c r="E125" s="52"/>
      <c r="F125" s="52"/>
      <c r="G125" s="54">
        <f t="shared" si="3"/>
        <v>44902</v>
      </c>
      <c r="H125" s="79" t="str">
        <f ca="1">IF(COUNTIF(G$13:OFFSET(G125,-1,0),$G125)&gt;=1,$G125," - ")</f>
        <v xml:space="preserve"> - </v>
      </c>
      <c r="I125" s="79" t="str">
        <f ca="1">IF(COUNTIF(H$13:OFFSET(H125,-1,0),$G125)&gt;=1,$G125," - ")</f>
        <v xml:space="preserve"> - </v>
      </c>
      <c r="J125" s="79" t="str">
        <f ca="1">IF(COUNTIF(I$13:OFFSET(I125,-1,0),$G125)&gt;=1,$G125," - ")</f>
        <v xml:space="preserve"> - </v>
      </c>
      <c r="K125" s="79" t="str">
        <f ca="1">IF(COUNTIF(J$13:OFFSET(J125,-1,0),$G125)&gt;=1,$G125," - ")</f>
        <v xml:space="preserve"> - </v>
      </c>
      <c r="L125" s="79" t="str">
        <f ca="1">IF(COUNTIF(K$13:OFFSET(K125,-1,0),$G125)&gt;=1,$G125," - ")</f>
        <v xml:space="preserve"> - </v>
      </c>
    </row>
    <row r="126" spans="1:12" x14ac:dyDescent="0.2">
      <c r="A126" s="23" t="s">
        <v>70</v>
      </c>
      <c r="B126" s="52">
        <f>$B$10+1</f>
        <v>2023</v>
      </c>
      <c r="C126" s="52">
        <v>12</v>
      </c>
      <c r="D126" s="52">
        <v>7</v>
      </c>
      <c r="E126" s="52"/>
      <c r="F126" s="52"/>
      <c r="G126" s="54">
        <f t="shared" si="3"/>
        <v>45267</v>
      </c>
      <c r="H126" s="79">
        <f ca="1">IF(COUNTIF(G$13:OFFSET(G126,-1,0),$G126)&gt;=1,$G126," - ")</f>
        <v>45267</v>
      </c>
      <c r="I126" s="79" t="str">
        <f ca="1">IF(COUNTIF(H$13:OFFSET(H126,-1,0),$G126)&gt;=1,$G126," - ")</f>
        <v xml:space="preserve"> - </v>
      </c>
      <c r="J126" s="79" t="str">
        <f ca="1">IF(COUNTIF(I$13:OFFSET(I126,-1,0),$G126)&gt;=1,$G126," - ")</f>
        <v xml:space="preserve"> - </v>
      </c>
      <c r="K126" s="79" t="str">
        <f ca="1">IF(COUNTIF(J$13:OFFSET(J126,-1,0),$G126)&gt;=1,$G126," - ")</f>
        <v xml:space="preserve"> - </v>
      </c>
      <c r="L126" s="79" t="str">
        <f ca="1">IF(COUNTIF(K$13:OFFSET(K126,-1,0),$G126)&gt;=1,$G126," - ")</f>
        <v xml:space="preserve"> - </v>
      </c>
    </row>
    <row r="127" spans="1:12" x14ac:dyDescent="0.2">
      <c r="A127" s="23" t="s">
        <v>71</v>
      </c>
      <c r="B127" s="52">
        <f>$B$10</f>
        <v>2022</v>
      </c>
      <c r="C127" s="52">
        <v>12</v>
      </c>
      <c r="D127" s="52">
        <v>24</v>
      </c>
      <c r="E127" s="52"/>
      <c r="F127" s="52"/>
      <c r="G127" s="54">
        <f t="shared" si="3"/>
        <v>44919</v>
      </c>
      <c r="H127" s="79" t="str">
        <f ca="1">IF(COUNTIF(G$13:OFFSET(G127,-1,0),$G127)&gt;=1,$G127," - ")</f>
        <v xml:space="preserve"> - </v>
      </c>
      <c r="I127" s="79" t="str">
        <f ca="1">IF(COUNTIF(H$13:OFFSET(H127,-1,0),$G127)&gt;=1,$G127," - ")</f>
        <v xml:space="preserve"> - </v>
      </c>
      <c r="J127" s="79" t="str">
        <f ca="1">IF(COUNTIF(I$13:OFFSET(I127,-1,0),$G127)&gt;=1,$G127," - ")</f>
        <v xml:space="preserve"> - </v>
      </c>
      <c r="K127" s="79" t="str">
        <f ca="1">IF(COUNTIF(J$13:OFFSET(J127,-1,0),$G127)&gt;=1,$G127," - ")</f>
        <v xml:space="preserve"> - </v>
      </c>
      <c r="L127" s="79" t="str">
        <f ca="1">IF(COUNTIF(K$13:OFFSET(K127,-1,0),$G127)&gt;=1,$G127," - ")</f>
        <v xml:space="preserve"> - </v>
      </c>
    </row>
    <row r="128" spans="1:12" x14ac:dyDescent="0.2">
      <c r="A128" s="23" t="s">
        <v>71</v>
      </c>
      <c r="B128" s="52">
        <f>$B$10+1</f>
        <v>2023</v>
      </c>
      <c r="C128" s="52">
        <v>12</v>
      </c>
      <c r="D128" s="52">
        <v>24</v>
      </c>
      <c r="E128" s="52"/>
      <c r="F128" s="52"/>
      <c r="G128" s="54">
        <f t="shared" si="3"/>
        <v>45284</v>
      </c>
      <c r="H128" s="79" t="str">
        <f ca="1">IF(COUNTIF(G$13:OFFSET(G128,-1,0),$G128)&gt;=1,$G128," - ")</f>
        <v xml:space="preserve"> - </v>
      </c>
      <c r="I128" s="79" t="str">
        <f ca="1">IF(COUNTIF(H$13:OFFSET(H128,-1,0),$G128)&gt;=1,$G128," - ")</f>
        <v xml:space="preserve"> - </v>
      </c>
      <c r="J128" s="79" t="str">
        <f ca="1">IF(COUNTIF(I$13:OFFSET(I128,-1,0),$G128)&gt;=1,$G128," - ")</f>
        <v xml:space="preserve"> - </v>
      </c>
      <c r="K128" s="79" t="str">
        <f ca="1">IF(COUNTIF(J$13:OFFSET(J128,-1,0),$G128)&gt;=1,$G128," - ")</f>
        <v xml:space="preserve"> - </v>
      </c>
      <c r="L128" s="79" t="str">
        <f ca="1">IF(COUNTIF(K$13:OFFSET(K128,-1,0),$G128)&gt;=1,$G128," - ")</f>
        <v xml:space="preserve"> - </v>
      </c>
    </row>
    <row r="129" spans="1:12" x14ac:dyDescent="0.2">
      <c r="A129" s="23" t="s">
        <v>72</v>
      </c>
      <c r="B129" s="52">
        <f>$B$10</f>
        <v>2022</v>
      </c>
      <c r="C129" s="52">
        <v>12</v>
      </c>
      <c r="D129" s="52">
        <v>25</v>
      </c>
      <c r="E129" s="52"/>
      <c r="F129" s="52"/>
      <c r="G129" s="54">
        <f t="shared" si="3"/>
        <v>44920</v>
      </c>
      <c r="H129" s="79" t="str">
        <f ca="1">IF(COUNTIF(G$13:OFFSET(G129,-1,0),$G129)&gt;=1,$G129," - ")</f>
        <v xml:space="preserve"> - </v>
      </c>
      <c r="I129" s="79" t="str">
        <f ca="1">IF(COUNTIF(H$13:OFFSET(H129,-1,0),$G129)&gt;=1,$G129," - ")</f>
        <v xml:space="preserve"> - </v>
      </c>
      <c r="J129" s="79" t="str">
        <f ca="1">IF(COUNTIF(I$13:OFFSET(I129,-1,0),$G129)&gt;=1,$G129," - ")</f>
        <v xml:space="preserve"> - </v>
      </c>
      <c r="K129" s="79" t="str">
        <f ca="1">IF(COUNTIF(J$13:OFFSET(J129,-1,0),$G129)&gt;=1,$G129," - ")</f>
        <v xml:space="preserve"> - </v>
      </c>
      <c r="L129" s="79" t="str">
        <f ca="1">IF(COUNTIF(K$13:OFFSET(K129,-1,0),$G129)&gt;=1,$G129," - ")</f>
        <v xml:space="preserve"> - </v>
      </c>
    </row>
    <row r="130" spans="1:12" x14ac:dyDescent="0.2">
      <c r="A130" s="23" t="s">
        <v>72</v>
      </c>
      <c r="B130" s="52">
        <f>$B$10+1</f>
        <v>2023</v>
      </c>
      <c r="C130" s="52">
        <v>12</v>
      </c>
      <c r="D130" s="52">
        <v>25</v>
      </c>
      <c r="E130" s="52"/>
      <c r="F130" s="52"/>
      <c r="G130" s="54">
        <f t="shared" si="3"/>
        <v>45285</v>
      </c>
      <c r="H130" s="79" t="str">
        <f ca="1">IF(COUNTIF(G$13:OFFSET(G130,-1,0),$G130)&gt;=1,$G130," - ")</f>
        <v xml:space="preserve"> - </v>
      </c>
      <c r="I130" s="79" t="str">
        <f ca="1">IF(COUNTIF(H$13:OFFSET(H130,-1,0),$G130)&gt;=1,$G130," - ")</f>
        <v xml:space="preserve"> - </v>
      </c>
      <c r="J130" s="79" t="str">
        <f ca="1">IF(COUNTIF(I$13:OFFSET(I130,-1,0),$G130)&gt;=1,$G130," - ")</f>
        <v xml:space="preserve"> - </v>
      </c>
      <c r="K130" s="79" t="str">
        <f ca="1">IF(COUNTIF(J$13:OFFSET(J130,-1,0),$G130)&gt;=1,$G130," - ")</f>
        <v xml:space="preserve"> - </v>
      </c>
      <c r="L130" s="79" t="str">
        <f ca="1">IF(COUNTIF(K$13:OFFSET(K130,-1,0),$G130)&gt;=1,$G130," - ")</f>
        <v xml:space="preserve"> - </v>
      </c>
    </row>
    <row r="131" spans="1:12" x14ac:dyDescent="0.2">
      <c r="A131" s="23" t="s">
        <v>73</v>
      </c>
      <c r="B131" s="52">
        <f>$B$10</f>
        <v>2022</v>
      </c>
      <c r="C131" s="52">
        <v>12</v>
      </c>
      <c r="D131" s="52">
        <v>26</v>
      </c>
      <c r="E131" s="23"/>
      <c r="F131" s="23"/>
      <c r="G131" s="54">
        <f t="shared" si="3"/>
        <v>44921</v>
      </c>
      <c r="H131" s="79" t="str">
        <f ca="1">IF(COUNTIF(G$13:OFFSET(G131,-1,0),$G131)&gt;=1,$G131," - ")</f>
        <v xml:space="preserve"> - </v>
      </c>
      <c r="I131" s="79" t="str">
        <f ca="1">IF(COUNTIF(H$13:OFFSET(H131,-1,0),$G131)&gt;=1,$G131," - ")</f>
        <v xml:space="preserve"> - </v>
      </c>
      <c r="J131" s="79" t="str">
        <f ca="1">IF(COUNTIF(I$13:OFFSET(I131,-1,0),$G131)&gt;=1,$G131," - ")</f>
        <v xml:space="preserve"> - </v>
      </c>
      <c r="K131" s="79" t="str">
        <f ca="1">IF(COUNTIF(J$13:OFFSET(J131,-1,0),$G131)&gt;=1,$G131," - ")</f>
        <v xml:space="preserve"> - </v>
      </c>
      <c r="L131" s="79" t="str">
        <f ca="1">IF(COUNTIF(K$13:OFFSET(K131,-1,0),$G131)&gt;=1,$G131," - ")</f>
        <v xml:space="preserve"> - </v>
      </c>
    </row>
    <row r="132" spans="1:12" x14ac:dyDescent="0.2">
      <c r="A132" s="23" t="s">
        <v>73</v>
      </c>
      <c r="B132" s="52">
        <f>$B$10+1</f>
        <v>2023</v>
      </c>
      <c r="C132" s="52">
        <v>12</v>
      </c>
      <c r="D132" s="52">
        <v>26</v>
      </c>
      <c r="E132" s="23"/>
      <c r="F132" s="23"/>
      <c r="G132" s="54">
        <f t="shared" si="3"/>
        <v>45286</v>
      </c>
      <c r="H132" s="79" t="str">
        <f ca="1">IF(COUNTIF(G$13:OFFSET(G132,-1,0),$G132)&gt;=1,$G132," - ")</f>
        <v xml:space="preserve"> - </v>
      </c>
      <c r="I132" s="79" t="str">
        <f ca="1">IF(COUNTIF(H$13:OFFSET(H132,-1,0),$G132)&gt;=1,$G132," - ")</f>
        <v xml:space="preserve"> - </v>
      </c>
      <c r="J132" s="79" t="str">
        <f ca="1">IF(COUNTIF(I$13:OFFSET(I132,-1,0),$G132)&gt;=1,$G132," - ")</f>
        <v xml:space="preserve"> - </v>
      </c>
      <c r="K132" s="79" t="str">
        <f ca="1">IF(COUNTIF(J$13:OFFSET(J132,-1,0),$G132)&gt;=1,$G132," - ")</f>
        <v xml:space="preserve"> - </v>
      </c>
      <c r="L132" s="79" t="str">
        <f ca="1">IF(COUNTIF(K$13:OFFSET(K132,-1,0),$G132)&gt;=1,$G132," - ")</f>
        <v xml:space="preserve"> - </v>
      </c>
    </row>
    <row r="133" spans="1:12" x14ac:dyDescent="0.2">
      <c r="A133" s="67" t="s">
        <v>74</v>
      </c>
      <c r="B133" s="52">
        <f>$B$10</f>
        <v>2022</v>
      </c>
      <c r="C133" s="52">
        <v>12</v>
      </c>
      <c r="D133" s="52">
        <v>26</v>
      </c>
      <c r="E133" s="23"/>
      <c r="F133" s="23"/>
      <c r="G133" s="54">
        <f t="shared" si="3"/>
        <v>44921</v>
      </c>
      <c r="H133" s="79">
        <f ca="1">IF(COUNTIF(G$13:OFFSET(G133,-1,0),$G133)&gt;=1,$G133," - ")</f>
        <v>44921</v>
      </c>
      <c r="I133" s="79" t="str">
        <f ca="1">IF(COUNTIF(H$13:OFFSET(H133,-1,0),$G133)&gt;=1,$G133," - ")</f>
        <v xml:space="preserve"> - </v>
      </c>
      <c r="J133" s="79" t="str">
        <f ca="1">IF(COUNTIF(I$13:OFFSET(I133,-1,0),$G133)&gt;=1,$G133," - ")</f>
        <v xml:space="preserve"> - </v>
      </c>
      <c r="K133" s="79" t="str">
        <f ca="1">IF(COUNTIF(J$13:OFFSET(J133,-1,0),$G133)&gt;=1,$G133," - ")</f>
        <v xml:space="preserve"> - </v>
      </c>
      <c r="L133" s="79" t="str">
        <f ca="1">IF(COUNTIF(K$13:OFFSET(K133,-1,0),$G133)&gt;=1,$G133," - ")</f>
        <v xml:space="preserve"> - </v>
      </c>
    </row>
    <row r="134" spans="1:12" x14ac:dyDescent="0.2">
      <c r="A134" s="67" t="s">
        <v>74</v>
      </c>
      <c r="B134" s="52">
        <f>$B$10+1</f>
        <v>2023</v>
      </c>
      <c r="C134" s="52">
        <v>12</v>
      </c>
      <c r="D134" s="52">
        <v>26</v>
      </c>
      <c r="E134" s="23"/>
      <c r="F134" s="23"/>
      <c r="G134" s="54">
        <f t="shared" si="3"/>
        <v>45286</v>
      </c>
      <c r="H134" s="79">
        <f ca="1">IF(COUNTIF(G$13:OFFSET(G134,-1,0),$G134)&gt;=1,$G134," - ")</f>
        <v>45286</v>
      </c>
      <c r="I134" s="79" t="str">
        <f ca="1">IF(COUNTIF(H$13:OFFSET(H134,-1,0),$G134)&gt;=1,$G134," - ")</f>
        <v xml:space="preserve"> - </v>
      </c>
      <c r="J134" s="79" t="str">
        <f ca="1">IF(COUNTIF(I$13:OFFSET(I134,-1,0),$G134)&gt;=1,$G134," - ")</f>
        <v xml:space="preserve"> - </v>
      </c>
      <c r="K134" s="79" t="str">
        <f ca="1">IF(COUNTIF(J$13:OFFSET(J134,-1,0),$G134)&gt;=1,$G134," - ")</f>
        <v xml:space="preserve"> - </v>
      </c>
      <c r="L134" s="79" t="str">
        <f ca="1">IF(COUNTIF(K$13:OFFSET(K134,-1,0),$G134)&gt;=1,$G134," - ")</f>
        <v xml:space="preserve"> - </v>
      </c>
    </row>
    <row r="135" spans="1:12" x14ac:dyDescent="0.2">
      <c r="A135" s="23" t="s">
        <v>75</v>
      </c>
      <c r="B135" s="52">
        <f>$B$10</f>
        <v>2022</v>
      </c>
      <c r="C135" s="52">
        <v>12</v>
      </c>
      <c r="D135" s="52">
        <v>31</v>
      </c>
      <c r="E135" s="52"/>
      <c r="F135" s="52"/>
      <c r="G135" s="54">
        <f t="shared" si="3"/>
        <v>44926</v>
      </c>
      <c r="H135" s="79" t="str">
        <f ca="1">IF(COUNTIF(G$13:OFFSET(G135,-1,0),$G135)&gt;=1,$G135," - ")</f>
        <v xml:space="preserve"> - </v>
      </c>
      <c r="I135" s="79" t="str">
        <f ca="1">IF(COUNTIF(H$13:OFFSET(H135,-1,0),$G135)&gt;=1,$G135," - ")</f>
        <v xml:space="preserve"> - </v>
      </c>
      <c r="J135" s="79" t="str">
        <f ca="1">IF(COUNTIF(I$13:OFFSET(I135,-1,0),$G135)&gt;=1,$G135," - ")</f>
        <v xml:space="preserve"> - </v>
      </c>
      <c r="K135" s="79" t="str">
        <f ca="1">IF(COUNTIF(J$13:OFFSET(J135,-1,0),$G135)&gt;=1,$G135," - ")</f>
        <v xml:space="preserve"> - </v>
      </c>
      <c r="L135" s="79" t="str">
        <f ca="1">IF(COUNTIF(K$13:OFFSET(K135,-1,0),$G135)&gt;=1,$G135," - ")</f>
        <v xml:space="preserve"> - </v>
      </c>
    </row>
    <row r="136" spans="1:12" x14ac:dyDescent="0.2">
      <c r="A136" s="23" t="s">
        <v>75</v>
      </c>
      <c r="B136" s="52">
        <f>$B$10+1</f>
        <v>2023</v>
      </c>
      <c r="C136" s="52">
        <v>12</v>
      </c>
      <c r="D136" s="52">
        <v>31</v>
      </c>
      <c r="E136" s="52"/>
      <c r="F136" s="52"/>
      <c r="G136" s="54">
        <f t="shared" si="3"/>
        <v>45291</v>
      </c>
      <c r="H136" s="79" t="str">
        <f ca="1">IF(COUNTIF(G$13:OFFSET(G136,-1,0),$G136)&gt;=1,$G136," - ")</f>
        <v xml:space="preserve"> - </v>
      </c>
      <c r="I136" s="79" t="str">
        <f ca="1">IF(COUNTIF(H$13:OFFSET(H136,-1,0),$G136)&gt;=1,$G136," - ")</f>
        <v xml:space="preserve"> - </v>
      </c>
      <c r="J136" s="79" t="str">
        <f ca="1">IF(COUNTIF(I$13:OFFSET(I136,-1,0),$G136)&gt;=1,$G136," - ")</f>
        <v xml:space="preserve"> - </v>
      </c>
      <c r="K136" s="79" t="str">
        <f ca="1">IF(COUNTIF(J$13:OFFSET(J136,-1,0),$G136)&gt;=1,$G136," - ")</f>
        <v xml:space="preserve"> - </v>
      </c>
      <c r="L136" s="79" t="str">
        <f ca="1">IF(COUNTIF(K$13:OFFSET(K136,-1,0),$G136)&gt;=1,$G136," - ")</f>
        <v xml:space="preserve"> - </v>
      </c>
    </row>
    <row r="137" spans="1:12" x14ac:dyDescent="0.2">
      <c r="A137" s="23"/>
      <c r="B137" s="23"/>
      <c r="C137" s="23"/>
      <c r="D137" s="23"/>
      <c r="E137" s="23"/>
      <c r="F137" s="23"/>
      <c r="G137" s="56"/>
      <c r="H137" s="56"/>
      <c r="I137" s="56"/>
      <c r="J137" s="56"/>
      <c r="K137" s="56"/>
      <c r="L137" s="56"/>
    </row>
    <row r="138" spans="1:12" s="2" customFormat="1" ht="18" customHeight="1" x14ac:dyDescent="0.2">
      <c r="A138" s="45" t="s">
        <v>49</v>
      </c>
      <c r="B138" s="46"/>
      <c r="C138" s="46"/>
      <c r="D138" s="46"/>
      <c r="E138" s="47"/>
      <c r="F138" s="47"/>
      <c r="G138" s="57" t="s">
        <v>50</v>
      </c>
      <c r="H138" s="48"/>
      <c r="I138" s="48"/>
      <c r="J138" s="48"/>
      <c r="K138" s="48"/>
      <c r="L138" s="48"/>
    </row>
    <row r="139" spans="1:12" ht="18" customHeight="1" x14ac:dyDescent="0.2">
      <c r="A139" s="49" t="s">
        <v>51</v>
      </c>
      <c r="B139" s="50" t="s">
        <v>10</v>
      </c>
      <c r="C139" s="50" t="s">
        <v>11</v>
      </c>
      <c r="D139" s="50"/>
      <c r="E139" s="50" t="s">
        <v>13</v>
      </c>
      <c r="F139" s="50" t="s">
        <v>14</v>
      </c>
      <c r="G139" s="51" t="s">
        <v>15</v>
      </c>
      <c r="H139" s="51" t="str">
        <f>H$13</f>
        <v>2nd Event</v>
      </c>
      <c r="I139" s="51" t="str">
        <f t="shared" ref="I139:L139" si="6">I$13</f>
        <v>3rd Event</v>
      </c>
      <c r="J139" s="51" t="str">
        <f t="shared" si="6"/>
        <v>4th Event</v>
      </c>
      <c r="K139" s="51" t="str">
        <f t="shared" si="6"/>
        <v>5th Event</v>
      </c>
      <c r="L139" s="51" t="str">
        <f t="shared" si="6"/>
        <v>6th Event</v>
      </c>
    </row>
    <row r="140" spans="1:12" x14ac:dyDescent="0.2">
      <c r="B140" s="52"/>
      <c r="C140" s="52"/>
      <c r="D140" s="52"/>
      <c r="E140" s="52"/>
      <c r="F140" s="52"/>
      <c r="G140" s="53" t="str">
        <f>IF(OR(OR(C140="",E140=""),F140="")," - ",(DATE(B140,C140,1)+(E140-1)*7)+F140-WEEKDAY(DATE(B140,C140,1))+IF(F140&lt;WEEKDAY(DATE(B140,C140,1)),7,0))</f>
        <v xml:space="preserve"> - </v>
      </c>
      <c r="H140" s="79" t="str">
        <f ca="1">IF(COUNTIF(G$13:OFFSET(G140,-1,0),$G140)&gt;=1,$G140," - ")</f>
        <v xml:space="preserve"> - </v>
      </c>
      <c r="I140" s="79" t="str">
        <f ca="1">IF(COUNTIF(H$13:OFFSET(H140,-1,0),$G140)&gt;=1,$G140," - ")</f>
        <v xml:space="preserve"> - </v>
      </c>
      <c r="J140" s="79" t="str">
        <f ca="1">IF(COUNTIF(I$13:OFFSET(I140,-1,0),$G140)&gt;=1,$G140," - ")</f>
        <v xml:space="preserve"> - </v>
      </c>
      <c r="K140" s="79" t="str">
        <f ca="1">IF(COUNTIF(J$13:OFFSET(J140,-1,0),$G140)&gt;=1,$G140," - ")</f>
        <v xml:space="preserve"> - </v>
      </c>
      <c r="L140" s="79" t="str">
        <f ca="1">IF(COUNTIF(K$13:OFFSET(K140,-1,0),$G140)&gt;=1,$G140," - ")</f>
        <v xml:space="preserve"> - </v>
      </c>
    </row>
    <row r="141" spans="1:12" x14ac:dyDescent="0.2">
      <c r="B141" s="52"/>
      <c r="C141" s="52"/>
      <c r="D141" s="52"/>
      <c r="E141" s="52"/>
      <c r="F141" s="52"/>
      <c r="G141" s="53" t="str">
        <f t="shared" ref="G141:G150" si="7">IF(OR(OR(C141="",E141=""),F141="")," - ",(DATE(B141,C141,1)+(E141-1)*7)+F141-WEEKDAY(DATE(B141,C141,1))+IF(F141&lt;WEEKDAY(DATE(B141,C141,1)),7,0))</f>
        <v xml:space="preserve"> - </v>
      </c>
      <c r="H141" s="79" t="str">
        <f ca="1">IF(COUNTIF(G$13:OFFSET(G141,-1,0),$G141)&gt;=1,$G141," - ")</f>
        <v xml:space="preserve"> - </v>
      </c>
      <c r="I141" s="79" t="str">
        <f ca="1">IF(COUNTIF(H$13:OFFSET(H141,-1,0),$G141)&gt;=1,$G141," - ")</f>
        <v xml:space="preserve"> - </v>
      </c>
      <c r="J141" s="79" t="str">
        <f ca="1">IF(COUNTIF(I$13:OFFSET(I141,-1,0),$G141)&gt;=1,$G141," - ")</f>
        <v xml:space="preserve"> - </v>
      </c>
      <c r="K141" s="79" t="str">
        <f ca="1">IF(COUNTIF(J$13:OFFSET(J141,-1,0),$G141)&gt;=1,$G141," - ")</f>
        <v xml:space="preserve"> - </v>
      </c>
      <c r="L141" s="79" t="str">
        <f ca="1">IF(COUNTIF(K$13:OFFSET(K141,-1,0),$G141)&gt;=1,$G141," - ")</f>
        <v xml:space="preserve"> - </v>
      </c>
    </row>
    <row r="142" spans="1:12" x14ac:dyDescent="0.2">
      <c r="A142" s="23"/>
      <c r="B142" s="52"/>
      <c r="C142" s="52"/>
      <c r="D142" s="52"/>
      <c r="E142" s="52"/>
      <c r="F142" s="52"/>
      <c r="G142" s="53" t="str">
        <f t="shared" si="7"/>
        <v xml:space="preserve"> - </v>
      </c>
      <c r="H142" s="79" t="str">
        <f ca="1">IF(COUNTIF(G$13:OFFSET(G142,-1,0),$G142)&gt;=1,$G142," - ")</f>
        <v xml:space="preserve"> - </v>
      </c>
      <c r="I142" s="79" t="str">
        <f ca="1">IF(COUNTIF(H$13:OFFSET(H142,-1,0),$G142)&gt;=1,$G142," - ")</f>
        <v xml:space="preserve"> - </v>
      </c>
      <c r="J142" s="79" t="str">
        <f ca="1">IF(COUNTIF(I$13:OFFSET(I142,-1,0),$G142)&gt;=1,$G142," - ")</f>
        <v xml:space="preserve"> - </v>
      </c>
      <c r="K142" s="79" t="str">
        <f ca="1">IF(COUNTIF(J$13:OFFSET(J142,-1,0),$G142)&gt;=1,$G142," - ")</f>
        <v xml:space="preserve"> - </v>
      </c>
      <c r="L142" s="79" t="str">
        <f ca="1">IF(COUNTIF(K$13:OFFSET(K142,-1,0),$G142)&gt;=1,$G142," - ")</f>
        <v xml:space="preserve"> - </v>
      </c>
    </row>
    <row r="143" spans="1:12" x14ac:dyDescent="0.2">
      <c r="A143" s="23"/>
      <c r="B143" s="52"/>
      <c r="C143" s="52"/>
      <c r="D143" s="52"/>
      <c r="E143" s="52"/>
      <c r="F143" s="52"/>
      <c r="G143" s="53" t="str">
        <f t="shared" si="7"/>
        <v xml:space="preserve"> - </v>
      </c>
      <c r="H143" s="79" t="str">
        <f ca="1">IF(COUNTIF(G$13:OFFSET(G143,-1,0),$G143)&gt;=1,$G143," - ")</f>
        <v xml:space="preserve"> - </v>
      </c>
      <c r="I143" s="79" t="str">
        <f ca="1">IF(COUNTIF(H$13:OFFSET(H143,-1,0),$G143)&gt;=1,$G143," - ")</f>
        <v xml:space="preserve"> - </v>
      </c>
      <c r="J143" s="79" t="str">
        <f ca="1">IF(COUNTIF(I$13:OFFSET(I143,-1,0),$G143)&gt;=1,$G143," - ")</f>
        <v xml:space="preserve"> - </v>
      </c>
      <c r="K143" s="79" t="str">
        <f ca="1">IF(COUNTIF(J$13:OFFSET(J143,-1,0),$G143)&gt;=1,$G143," - ")</f>
        <v xml:space="preserve"> - </v>
      </c>
      <c r="L143" s="79" t="str">
        <f ca="1">IF(COUNTIF(K$13:OFFSET(K143,-1,0),$G143)&gt;=1,$G143," - ")</f>
        <v xml:space="preserve"> - </v>
      </c>
    </row>
    <row r="144" spans="1:12" x14ac:dyDescent="0.2">
      <c r="A144" s="23"/>
      <c r="B144" s="52"/>
      <c r="C144" s="52"/>
      <c r="D144" s="52"/>
      <c r="E144" s="52"/>
      <c r="F144" s="52"/>
      <c r="G144" s="53" t="str">
        <f t="shared" si="7"/>
        <v xml:space="preserve"> - </v>
      </c>
      <c r="H144" s="79" t="str">
        <f ca="1">IF(COUNTIF(G$13:OFFSET(G144,-1,0),$G144)&gt;=1,$G144," - ")</f>
        <v xml:space="preserve"> - </v>
      </c>
      <c r="I144" s="79" t="str">
        <f ca="1">IF(COUNTIF(H$13:OFFSET(H144,-1,0),$G144)&gt;=1,$G144," - ")</f>
        <v xml:space="preserve"> - </v>
      </c>
      <c r="J144" s="79" t="str">
        <f ca="1">IF(COUNTIF(I$13:OFFSET(I144,-1,0),$G144)&gt;=1,$G144," - ")</f>
        <v xml:space="preserve"> - </v>
      </c>
      <c r="K144" s="79" t="str">
        <f ca="1">IF(COUNTIF(J$13:OFFSET(J144,-1,0),$G144)&gt;=1,$G144," - ")</f>
        <v xml:space="preserve"> - </v>
      </c>
      <c r="L144" s="79" t="str">
        <f ca="1">IF(COUNTIF(K$13:OFFSET(K144,-1,0),$G144)&gt;=1,$G144," - ")</f>
        <v xml:space="preserve"> - </v>
      </c>
    </row>
    <row r="145" spans="1:12" x14ac:dyDescent="0.2">
      <c r="A145" s="23"/>
      <c r="B145" s="52"/>
      <c r="C145" s="52"/>
      <c r="D145" s="52"/>
      <c r="E145" s="52"/>
      <c r="F145" s="52"/>
      <c r="G145" s="53" t="str">
        <f t="shared" si="7"/>
        <v xml:space="preserve"> - </v>
      </c>
      <c r="H145" s="79" t="str">
        <f ca="1">IF(COUNTIF(G$13:OFFSET(G145,-1,0),$G145)&gt;=1,$G145," - ")</f>
        <v xml:space="preserve"> - </v>
      </c>
      <c r="I145" s="79" t="str">
        <f ca="1">IF(COUNTIF(H$13:OFFSET(H145,-1,0),$G145)&gt;=1,$G145," - ")</f>
        <v xml:space="preserve"> - </v>
      </c>
      <c r="J145" s="79" t="str">
        <f ca="1">IF(COUNTIF(I$13:OFFSET(I145,-1,0),$G145)&gt;=1,$G145," - ")</f>
        <v xml:space="preserve"> - </v>
      </c>
      <c r="K145" s="79" t="str">
        <f ca="1">IF(COUNTIF(J$13:OFFSET(J145,-1,0),$G145)&gt;=1,$G145," - ")</f>
        <v xml:space="preserve"> - </v>
      </c>
      <c r="L145" s="79" t="str">
        <f ca="1">IF(COUNTIF(K$13:OFFSET(K145,-1,0),$G145)&gt;=1,$G145," - ")</f>
        <v xml:space="preserve"> - </v>
      </c>
    </row>
    <row r="146" spans="1:12" x14ac:dyDescent="0.2">
      <c r="A146" s="23"/>
      <c r="B146" s="52"/>
      <c r="C146" s="52"/>
      <c r="D146" s="52"/>
      <c r="E146" s="52"/>
      <c r="F146" s="52"/>
      <c r="G146" s="53" t="str">
        <f t="shared" si="7"/>
        <v xml:space="preserve"> - </v>
      </c>
      <c r="H146" s="79" t="str">
        <f ca="1">IF(COUNTIF(G$13:OFFSET(G146,-1,0),$G146)&gt;=1,$G146," - ")</f>
        <v xml:space="preserve"> - </v>
      </c>
      <c r="I146" s="79" t="str">
        <f ca="1">IF(COUNTIF(H$13:OFFSET(H146,-1,0),$G146)&gt;=1,$G146," - ")</f>
        <v xml:space="preserve"> - </v>
      </c>
      <c r="J146" s="79" t="str">
        <f ca="1">IF(COUNTIF(I$13:OFFSET(I146,-1,0),$G146)&gt;=1,$G146," - ")</f>
        <v xml:space="preserve"> - </v>
      </c>
      <c r="K146" s="79" t="str">
        <f ca="1">IF(COUNTIF(J$13:OFFSET(J146,-1,0),$G146)&gt;=1,$G146," - ")</f>
        <v xml:space="preserve"> - </v>
      </c>
      <c r="L146" s="79" t="str">
        <f ca="1">IF(COUNTIF(K$13:OFFSET(K146,-1,0),$G146)&gt;=1,$G146," - ")</f>
        <v xml:space="preserve"> - </v>
      </c>
    </row>
    <row r="147" spans="1:12" x14ac:dyDescent="0.2">
      <c r="A147" s="23"/>
      <c r="B147" s="52"/>
      <c r="C147" s="52"/>
      <c r="D147" s="52"/>
      <c r="E147" s="52"/>
      <c r="F147" s="52"/>
      <c r="G147" s="53" t="str">
        <f t="shared" si="7"/>
        <v xml:space="preserve"> - </v>
      </c>
      <c r="H147" s="79" t="str">
        <f ca="1">IF(COUNTIF(G$13:OFFSET(G147,-1,0),$G147)&gt;=1,$G147," - ")</f>
        <v xml:space="preserve"> - </v>
      </c>
      <c r="I147" s="79" t="str">
        <f ca="1">IF(COUNTIF(H$13:OFFSET(H147,-1,0),$G147)&gt;=1,$G147," - ")</f>
        <v xml:space="preserve"> - </v>
      </c>
      <c r="J147" s="79" t="str">
        <f ca="1">IF(COUNTIF(I$13:OFFSET(I147,-1,0),$G147)&gt;=1,$G147," - ")</f>
        <v xml:space="preserve"> - </v>
      </c>
      <c r="K147" s="79" t="str">
        <f ca="1">IF(COUNTIF(J$13:OFFSET(J147,-1,0),$G147)&gt;=1,$G147," - ")</f>
        <v xml:space="preserve"> - </v>
      </c>
      <c r="L147" s="79" t="str">
        <f ca="1">IF(COUNTIF(K$13:OFFSET(K147,-1,0),$G147)&gt;=1,$G147," - ")</f>
        <v xml:space="preserve"> - </v>
      </c>
    </row>
    <row r="148" spans="1:12" x14ac:dyDescent="0.2">
      <c r="A148" s="23"/>
      <c r="B148" s="52"/>
      <c r="C148" s="52"/>
      <c r="D148" s="52"/>
      <c r="E148" s="52"/>
      <c r="F148" s="52"/>
      <c r="G148" s="53" t="str">
        <f t="shared" si="7"/>
        <v xml:space="preserve"> - </v>
      </c>
      <c r="H148" s="79" t="str">
        <f ca="1">IF(COUNTIF(G$13:OFFSET(G148,-1,0),$G148)&gt;=1,$G148," - ")</f>
        <v xml:space="preserve"> - </v>
      </c>
      <c r="I148" s="79" t="str">
        <f ca="1">IF(COUNTIF(H$13:OFFSET(H148,-1,0),$G148)&gt;=1,$G148," - ")</f>
        <v xml:space="preserve"> - </v>
      </c>
      <c r="J148" s="79" t="str">
        <f ca="1">IF(COUNTIF(I$13:OFFSET(I148,-1,0),$G148)&gt;=1,$G148," - ")</f>
        <v xml:space="preserve"> - </v>
      </c>
      <c r="K148" s="79" t="str">
        <f ca="1">IF(COUNTIF(J$13:OFFSET(J148,-1,0),$G148)&gt;=1,$G148," - ")</f>
        <v xml:space="preserve"> - </v>
      </c>
      <c r="L148" s="79" t="str">
        <f ca="1">IF(COUNTIF(K$13:OFFSET(K148,-1,0),$G148)&gt;=1,$G148," - ")</f>
        <v xml:space="preserve"> - </v>
      </c>
    </row>
    <row r="149" spans="1:12" x14ac:dyDescent="0.2">
      <c r="A149" s="23"/>
      <c r="B149" s="52"/>
      <c r="C149" s="52"/>
      <c r="D149" s="52"/>
      <c r="E149" s="52"/>
      <c r="F149" s="52"/>
      <c r="G149" s="53" t="str">
        <f t="shared" si="7"/>
        <v xml:space="preserve"> - </v>
      </c>
      <c r="H149" s="79" t="str">
        <f ca="1">IF(COUNTIF(G$13:OFFSET(G149,-1,0),$G149)&gt;=1,$G149," - ")</f>
        <v xml:space="preserve"> - </v>
      </c>
      <c r="I149" s="79" t="str">
        <f ca="1">IF(COUNTIF(H$13:OFFSET(H149,-1,0),$G149)&gt;=1,$G149," - ")</f>
        <v xml:space="preserve"> - </v>
      </c>
      <c r="J149" s="79" t="str">
        <f ca="1">IF(COUNTIF(I$13:OFFSET(I149,-1,0),$G149)&gt;=1,$G149," - ")</f>
        <v xml:space="preserve"> - </v>
      </c>
      <c r="K149" s="79" t="str">
        <f ca="1">IF(COUNTIF(J$13:OFFSET(J149,-1,0),$G149)&gt;=1,$G149," - ")</f>
        <v xml:space="preserve"> - </v>
      </c>
      <c r="L149" s="79" t="str">
        <f ca="1">IF(COUNTIF(K$13:OFFSET(K149,-1,0),$G149)&gt;=1,$G149," - ")</f>
        <v xml:space="preserve"> - </v>
      </c>
    </row>
    <row r="150" spans="1:12" x14ac:dyDescent="0.2">
      <c r="A150" s="23"/>
      <c r="B150" s="52"/>
      <c r="C150" s="52"/>
      <c r="D150" s="52"/>
      <c r="E150" s="52"/>
      <c r="F150" s="52"/>
      <c r="G150" s="53" t="str">
        <f t="shared" si="7"/>
        <v xml:space="preserve"> - </v>
      </c>
      <c r="H150" s="79" t="str">
        <f ca="1">IF(COUNTIF(G$13:OFFSET(G150,-1,0),$G150)&gt;=1,$G150," - ")</f>
        <v xml:space="preserve"> - </v>
      </c>
      <c r="I150" s="79" t="str">
        <f ca="1">IF(COUNTIF(H$13:OFFSET(H150,-1,0),$G150)&gt;=1,$G150," - ")</f>
        <v xml:space="preserve"> - </v>
      </c>
      <c r="J150" s="79" t="str">
        <f ca="1">IF(COUNTIF(I$13:OFFSET(I150,-1,0),$G150)&gt;=1,$G150," - ")</f>
        <v xml:space="preserve"> - </v>
      </c>
      <c r="K150" s="79" t="str">
        <f ca="1">IF(COUNTIF(J$13:OFFSET(J150,-1,0),$G150)&gt;=1,$G150," - ")</f>
        <v xml:space="preserve"> - </v>
      </c>
      <c r="L150" s="79" t="str">
        <f ca="1">IF(COUNTIF(K$13:OFFSET(K150,-1,0),$G150)&gt;=1,$G150," - ")</f>
        <v xml:space="preserve"> - </v>
      </c>
    </row>
    <row r="151" spans="1:12" x14ac:dyDescent="0.2">
      <c r="A151" s="23"/>
      <c r="B151" s="23"/>
      <c r="C151" s="23"/>
      <c r="D151" s="23"/>
      <c r="E151" s="23"/>
      <c r="F151" s="23"/>
      <c r="G151" s="56"/>
      <c r="H151" s="56"/>
      <c r="I151" s="56"/>
      <c r="J151" s="56"/>
      <c r="K151" s="56"/>
      <c r="L151" s="56"/>
    </row>
    <row r="152" spans="1:12" s="2" customFormat="1" ht="18" customHeight="1" x14ac:dyDescent="0.2">
      <c r="A152" s="45" t="s">
        <v>76</v>
      </c>
      <c r="B152" s="46"/>
      <c r="C152" s="46"/>
      <c r="D152" s="46"/>
      <c r="E152" s="47"/>
      <c r="F152" s="47"/>
      <c r="G152" s="57" t="s">
        <v>77</v>
      </c>
      <c r="H152" s="48"/>
      <c r="I152" s="48"/>
      <c r="J152" s="48"/>
      <c r="K152" s="48"/>
      <c r="L152" s="48"/>
    </row>
    <row r="153" spans="1:12" ht="18" customHeight="1" x14ac:dyDescent="0.2">
      <c r="A153" s="49" t="s">
        <v>51</v>
      </c>
      <c r="B153" s="50" t="s">
        <v>10</v>
      </c>
      <c r="C153" s="50" t="s">
        <v>11</v>
      </c>
      <c r="D153" s="50" t="s">
        <v>12</v>
      </c>
      <c r="E153" s="50"/>
      <c r="F153" s="50"/>
      <c r="G153" s="51" t="s">
        <v>15</v>
      </c>
      <c r="H153" s="51" t="str">
        <f>H$13</f>
        <v>2nd Event</v>
      </c>
      <c r="I153" s="51" t="str">
        <f t="shared" ref="I153:L153" si="8">I$13</f>
        <v>3rd Event</v>
      </c>
      <c r="J153" s="51" t="str">
        <f t="shared" si="8"/>
        <v>4th Event</v>
      </c>
      <c r="K153" s="51" t="str">
        <f t="shared" si="8"/>
        <v>5th Event</v>
      </c>
      <c r="L153" s="51" t="str">
        <f t="shared" si="8"/>
        <v>6th Event</v>
      </c>
    </row>
    <row r="154" spans="1:12" x14ac:dyDescent="0.2">
      <c r="B154" s="52"/>
      <c r="C154" s="52"/>
      <c r="D154" s="52"/>
      <c r="E154" s="52"/>
      <c r="F154" s="52"/>
      <c r="G154" s="54" t="str">
        <f>IF(OR(B154="",OR(C154="",D154=""))," - ",DATE(B154,C154,D154))</f>
        <v xml:space="preserve"> - </v>
      </c>
      <c r="H154" s="79" t="str">
        <f ca="1">IF(COUNTIF(G$13:OFFSET(G154,-1,0),$G154)&gt;=1,$G154," - ")</f>
        <v xml:space="preserve"> - </v>
      </c>
      <c r="I154" s="79" t="str">
        <f ca="1">IF(COUNTIF(H$13:OFFSET(H154,-1,0),$G154)&gt;=1,$G154," - ")</f>
        <v xml:space="preserve"> - </v>
      </c>
      <c r="J154" s="79" t="str">
        <f ca="1">IF(COUNTIF(I$13:OFFSET(I154,-1,0),$G154)&gt;=1,$G154," - ")</f>
        <v xml:space="preserve"> - </v>
      </c>
      <c r="K154" s="79" t="str">
        <f ca="1">IF(COUNTIF(J$13:OFFSET(J154,-1,0),$G154)&gt;=1,$G154," - ")</f>
        <v xml:space="preserve"> - </v>
      </c>
      <c r="L154" s="79" t="str">
        <f ca="1">IF(COUNTIF(K$13:OFFSET(K154,-1,0),$G154)&gt;=1,$G154," - ")</f>
        <v xml:space="preserve"> - </v>
      </c>
    </row>
    <row r="155" spans="1:12" x14ac:dyDescent="0.2">
      <c r="B155" s="52"/>
      <c r="C155" s="58"/>
      <c r="D155" s="52"/>
      <c r="E155" s="58"/>
      <c r="F155" s="52"/>
      <c r="G155" s="54" t="str">
        <f t="shared" ref="G155:G191" si="9">IF(OR(B155="",OR(C155="",D155=""))," - ",DATE(B155,C155,D155))</f>
        <v xml:space="preserve"> - </v>
      </c>
      <c r="H155" s="79" t="str">
        <f ca="1">IF(COUNTIF(G$13:OFFSET(G155,-1,0),$G155)&gt;=1,$G155," - ")</f>
        <v xml:space="preserve"> - </v>
      </c>
      <c r="I155" s="79" t="str">
        <f ca="1">IF(COUNTIF(H$13:OFFSET(H155,-1,0),$G155)&gt;=1,$G155," - ")</f>
        <v xml:space="preserve"> - </v>
      </c>
      <c r="J155" s="79" t="str">
        <f ca="1">IF(COUNTIF(I$13:OFFSET(I155,-1,0),$G155)&gt;=1,$G155," - ")</f>
        <v xml:space="preserve"> - </v>
      </c>
      <c r="K155" s="79" t="str">
        <f ca="1">IF(COUNTIF(J$13:OFFSET(J155,-1,0),$G155)&gt;=1,$G155," - ")</f>
        <v xml:space="preserve"> - </v>
      </c>
      <c r="L155" s="79" t="str">
        <f ca="1">IF(COUNTIF(K$13:OFFSET(K155,-1,0),$G155)&gt;=1,$G155," - ")</f>
        <v xml:space="preserve"> - </v>
      </c>
    </row>
    <row r="156" spans="1:12" x14ac:dyDescent="0.2">
      <c r="B156" s="52"/>
      <c r="C156" s="58"/>
      <c r="D156" s="52"/>
      <c r="E156" s="58"/>
      <c r="F156" s="52"/>
      <c r="G156" s="54" t="str">
        <f t="shared" si="9"/>
        <v xml:space="preserve"> - </v>
      </c>
      <c r="H156" s="79" t="str">
        <f ca="1">IF(COUNTIF(G$13:OFFSET(G156,-1,0),$G156)&gt;=1,$G156," - ")</f>
        <v xml:space="preserve"> - </v>
      </c>
      <c r="I156" s="79" t="str">
        <f ca="1">IF(COUNTIF(H$13:OFFSET(H156,-1,0),$G156)&gt;=1,$G156," - ")</f>
        <v xml:space="preserve"> - </v>
      </c>
      <c r="J156" s="79" t="str">
        <f ca="1">IF(COUNTIF(I$13:OFFSET(I156,-1,0),$G156)&gt;=1,$G156," - ")</f>
        <v xml:space="preserve"> - </v>
      </c>
      <c r="K156" s="79" t="str">
        <f ca="1">IF(COUNTIF(J$13:OFFSET(J156,-1,0),$G156)&gt;=1,$G156," - ")</f>
        <v xml:space="preserve"> - </v>
      </c>
      <c r="L156" s="79" t="str">
        <f ca="1">IF(COUNTIF(K$13:OFFSET(K156,-1,0),$G156)&gt;=1,$G156," - ")</f>
        <v xml:space="preserve"> - </v>
      </c>
    </row>
    <row r="157" spans="1:12" x14ac:dyDescent="0.2">
      <c r="B157" s="52"/>
      <c r="C157" s="58"/>
      <c r="D157" s="52"/>
      <c r="E157" s="58"/>
      <c r="F157" s="52"/>
      <c r="G157" s="54" t="str">
        <f>IF(OR(B157="",OR(C157="",D157=""))," - ",DATE(B157,C157,D157))</f>
        <v xml:space="preserve"> - </v>
      </c>
      <c r="H157" s="79" t="str">
        <f ca="1">IF(COUNTIF(G$13:OFFSET(G157,-1,0),$G157)&gt;=1,$G157," - ")</f>
        <v xml:space="preserve"> - </v>
      </c>
      <c r="I157" s="79" t="str">
        <f ca="1">IF(COUNTIF(H$13:OFFSET(H157,-1,0),$G157)&gt;=1,$G157," - ")</f>
        <v xml:space="preserve"> - </v>
      </c>
      <c r="J157" s="79" t="str">
        <f ca="1">IF(COUNTIF(I$13:OFFSET(I157,-1,0),$G157)&gt;=1,$G157," - ")</f>
        <v xml:space="preserve"> - </v>
      </c>
      <c r="K157" s="79" t="str">
        <f ca="1">IF(COUNTIF(J$13:OFFSET(J157,-1,0),$G157)&gt;=1,$G157," - ")</f>
        <v xml:space="preserve"> - </v>
      </c>
      <c r="L157" s="79" t="str">
        <f ca="1">IF(COUNTIF(K$13:OFFSET(K157,-1,0),$G157)&gt;=1,$G157," - ")</f>
        <v xml:space="preserve"> - </v>
      </c>
    </row>
    <row r="158" spans="1:12" x14ac:dyDescent="0.2">
      <c r="B158" s="52"/>
      <c r="C158" s="58"/>
      <c r="D158" s="52"/>
      <c r="E158" s="58"/>
      <c r="F158" s="52"/>
      <c r="G158" s="54" t="str">
        <f t="shared" si="9"/>
        <v xml:space="preserve"> - </v>
      </c>
      <c r="H158" s="79" t="str">
        <f ca="1">IF(COUNTIF(G$13:OFFSET(G158,-1,0),$G158)&gt;=1,$G158," - ")</f>
        <v xml:space="preserve"> - </v>
      </c>
      <c r="I158" s="79" t="str">
        <f ca="1">IF(COUNTIF(H$13:OFFSET(H158,-1,0),$G158)&gt;=1,$G158," - ")</f>
        <v xml:space="preserve"> - </v>
      </c>
      <c r="J158" s="79" t="str">
        <f ca="1">IF(COUNTIF(I$13:OFFSET(I158,-1,0),$G158)&gt;=1,$G158," - ")</f>
        <v xml:space="preserve"> - </v>
      </c>
      <c r="K158" s="79" t="str">
        <f ca="1">IF(COUNTIF(J$13:OFFSET(J158,-1,0),$G158)&gt;=1,$G158," - ")</f>
        <v xml:space="preserve"> - </v>
      </c>
      <c r="L158" s="79" t="str">
        <f ca="1">IF(COUNTIF(K$13:OFFSET(K158,-1,0),$G158)&gt;=1,$G158," - ")</f>
        <v xml:space="preserve"> - </v>
      </c>
    </row>
    <row r="159" spans="1:12" x14ac:dyDescent="0.2">
      <c r="B159" s="52"/>
      <c r="C159" s="58"/>
      <c r="D159" s="52"/>
      <c r="E159" s="58"/>
      <c r="F159" s="52"/>
      <c r="G159" s="54" t="str">
        <f t="shared" si="9"/>
        <v xml:space="preserve"> - </v>
      </c>
      <c r="H159" s="79" t="str">
        <f ca="1">IF(COUNTIF(G$13:OFFSET(G159,-1,0),$G159)&gt;=1,$G159," - ")</f>
        <v xml:space="preserve"> - </v>
      </c>
      <c r="I159" s="79" t="str">
        <f ca="1">IF(COUNTIF(H$13:OFFSET(H159,-1,0),$G159)&gt;=1,$G159," - ")</f>
        <v xml:space="preserve"> - </v>
      </c>
      <c r="J159" s="79" t="str">
        <f ca="1">IF(COUNTIF(I$13:OFFSET(I159,-1,0),$G159)&gt;=1,$G159," - ")</f>
        <v xml:space="preserve"> - </v>
      </c>
      <c r="K159" s="79" t="str">
        <f ca="1">IF(COUNTIF(J$13:OFFSET(J159,-1,0),$G159)&gt;=1,$G159," - ")</f>
        <v xml:space="preserve"> - </v>
      </c>
      <c r="L159" s="79" t="str">
        <f ca="1">IF(COUNTIF(K$13:OFFSET(K159,-1,0),$G159)&gt;=1,$G159," - ")</f>
        <v xml:space="preserve"> - </v>
      </c>
    </row>
    <row r="160" spans="1:12" x14ac:dyDescent="0.2">
      <c r="B160" s="52"/>
      <c r="C160" s="58"/>
      <c r="D160" s="52"/>
      <c r="E160" s="58"/>
      <c r="F160" s="52"/>
      <c r="G160" s="54" t="str">
        <f t="shared" ref="G160" si="10">IF(OR(B160="",OR(C160="",D160=""))," - ",DATE(B160,C160,D160))</f>
        <v xml:space="preserve"> - </v>
      </c>
      <c r="H160" s="79" t="str">
        <f ca="1">IF(COUNTIF(G$13:OFFSET(G160,-1,0),$G160)&gt;=1,$G160," - ")</f>
        <v xml:space="preserve"> - </v>
      </c>
      <c r="I160" s="79" t="str">
        <f ca="1">IF(COUNTIF(H$13:OFFSET(H160,-1,0),$G160)&gt;=1,$G160," - ")</f>
        <v xml:space="preserve"> - </v>
      </c>
      <c r="J160" s="79" t="str">
        <f ca="1">IF(COUNTIF(I$13:OFFSET(I160,-1,0),$G160)&gt;=1,$G160," - ")</f>
        <v xml:space="preserve"> - </v>
      </c>
      <c r="K160" s="79" t="str">
        <f ca="1">IF(COUNTIF(J$13:OFFSET(J160,-1,0),$G160)&gt;=1,$G160," - ")</f>
        <v xml:space="preserve"> - </v>
      </c>
      <c r="L160" s="79" t="str">
        <f ca="1">IF(COUNTIF(K$13:OFFSET(K160,-1,0),$G160)&gt;=1,$G160," - ")</f>
        <v xml:space="preserve"> - </v>
      </c>
    </row>
    <row r="161" spans="2:12" x14ac:dyDescent="0.2">
      <c r="B161" s="52"/>
      <c r="C161" s="58"/>
      <c r="D161" s="52"/>
      <c r="E161" s="58"/>
      <c r="F161" s="52"/>
      <c r="G161" s="54" t="str">
        <f t="shared" si="9"/>
        <v xml:space="preserve"> - </v>
      </c>
      <c r="H161" s="79" t="str">
        <f ca="1">IF(COUNTIF(G$13:OFFSET(G161,-1,0),$G161)&gt;=1,$G161," - ")</f>
        <v xml:space="preserve"> - </v>
      </c>
      <c r="I161" s="79" t="str">
        <f ca="1">IF(COUNTIF(H$13:OFFSET(H161,-1,0),$G161)&gt;=1,$G161," - ")</f>
        <v xml:space="preserve"> - </v>
      </c>
      <c r="J161" s="79" t="str">
        <f ca="1">IF(COUNTIF(I$13:OFFSET(I161,-1,0),$G161)&gt;=1,$G161," - ")</f>
        <v xml:space="preserve"> - </v>
      </c>
      <c r="K161" s="79" t="str">
        <f ca="1">IF(COUNTIF(J$13:OFFSET(J161,-1,0),$G161)&gt;=1,$G161," - ")</f>
        <v xml:space="preserve"> - </v>
      </c>
      <c r="L161" s="79" t="str">
        <f ca="1">IF(COUNTIF(K$13:OFFSET(K161,-1,0),$G161)&gt;=1,$G161," - ")</f>
        <v xml:space="preserve"> - </v>
      </c>
    </row>
    <row r="162" spans="2:12" x14ac:dyDescent="0.2">
      <c r="B162" s="52"/>
      <c r="C162" s="58"/>
      <c r="D162" s="52"/>
      <c r="E162" s="58"/>
      <c r="F162" s="52"/>
      <c r="G162" s="54" t="str">
        <f t="shared" si="9"/>
        <v xml:space="preserve"> - </v>
      </c>
      <c r="H162" s="79" t="str">
        <f ca="1">IF(COUNTIF(G$13:OFFSET(G162,-1,0),$G162)&gt;=1,$G162," - ")</f>
        <v xml:space="preserve"> - </v>
      </c>
      <c r="I162" s="79" t="str">
        <f ca="1">IF(COUNTIF(H$13:OFFSET(H162,-1,0),$G162)&gt;=1,$G162," - ")</f>
        <v xml:space="preserve"> - </v>
      </c>
      <c r="J162" s="79" t="str">
        <f ca="1">IF(COUNTIF(I$13:OFFSET(I162,-1,0),$G162)&gt;=1,$G162," - ")</f>
        <v xml:space="preserve"> - </v>
      </c>
      <c r="K162" s="79" t="str">
        <f ca="1">IF(COUNTIF(J$13:OFFSET(J162,-1,0),$G162)&gt;=1,$G162," - ")</f>
        <v xml:space="preserve"> - </v>
      </c>
      <c r="L162" s="79" t="str">
        <f ca="1">IF(COUNTIF(K$13:OFFSET(K162,-1,0),$G162)&gt;=1,$G162," - ")</f>
        <v xml:space="preserve"> - </v>
      </c>
    </row>
    <row r="163" spans="2:12" x14ac:dyDescent="0.2">
      <c r="B163" s="52"/>
      <c r="C163" s="58"/>
      <c r="D163" s="52"/>
      <c r="E163" s="58"/>
      <c r="F163" s="52"/>
      <c r="G163" s="54" t="str">
        <f t="shared" si="9"/>
        <v xml:space="preserve"> - </v>
      </c>
      <c r="H163" s="79" t="str">
        <f ca="1">IF(COUNTIF(G$13:OFFSET(G163,-1,0),$G163)&gt;=1,$G163," - ")</f>
        <v xml:space="preserve"> - </v>
      </c>
      <c r="I163" s="79" t="str">
        <f ca="1">IF(COUNTIF(H$13:OFFSET(H163,-1,0),$G163)&gt;=1,$G163," - ")</f>
        <v xml:space="preserve"> - </v>
      </c>
      <c r="J163" s="79" t="str">
        <f ca="1">IF(COUNTIF(I$13:OFFSET(I163,-1,0),$G163)&gt;=1,$G163," - ")</f>
        <v xml:space="preserve"> - </v>
      </c>
      <c r="K163" s="79" t="str">
        <f ca="1">IF(COUNTIF(J$13:OFFSET(J163,-1,0),$G163)&gt;=1,$G163," - ")</f>
        <v xml:space="preserve"> - </v>
      </c>
      <c r="L163" s="79" t="str">
        <f ca="1">IF(COUNTIF(K$13:OFFSET(K163,-1,0),$G163)&gt;=1,$G163," - ")</f>
        <v xml:space="preserve"> - </v>
      </c>
    </row>
    <row r="164" spans="2:12" x14ac:dyDescent="0.2">
      <c r="B164" s="52"/>
      <c r="C164" s="58"/>
      <c r="D164" s="52"/>
      <c r="E164" s="58"/>
      <c r="F164" s="52"/>
      <c r="G164" s="54" t="str">
        <f t="shared" si="9"/>
        <v xml:space="preserve"> - </v>
      </c>
      <c r="H164" s="79" t="str">
        <f ca="1">IF(COUNTIF(G$13:OFFSET(G164,-1,0),$G164)&gt;=1,$G164," - ")</f>
        <v xml:space="preserve"> - </v>
      </c>
      <c r="I164" s="79" t="str">
        <f ca="1">IF(COUNTIF(H$13:OFFSET(H164,-1,0),$G164)&gt;=1,$G164," - ")</f>
        <v xml:space="preserve"> - </v>
      </c>
      <c r="J164" s="79" t="str">
        <f ca="1">IF(COUNTIF(I$13:OFFSET(I164,-1,0),$G164)&gt;=1,$G164," - ")</f>
        <v xml:space="preserve"> - </v>
      </c>
      <c r="K164" s="79" t="str">
        <f ca="1">IF(COUNTIF(J$13:OFFSET(J164,-1,0),$G164)&gt;=1,$G164," - ")</f>
        <v xml:space="preserve"> - </v>
      </c>
      <c r="L164" s="79" t="str">
        <f ca="1">IF(COUNTIF(K$13:OFFSET(K164,-1,0),$G164)&gt;=1,$G164," - ")</f>
        <v xml:space="preserve"> - </v>
      </c>
    </row>
    <row r="165" spans="2:12" x14ac:dyDescent="0.2">
      <c r="B165" s="52"/>
      <c r="C165" s="58"/>
      <c r="D165" s="52"/>
      <c r="E165" s="58"/>
      <c r="F165" s="52"/>
      <c r="G165" s="54" t="str">
        <f t="shared" si="9"/>
        <v xml:space="preserve"> - </v>
      </c>
      <c r="H165" s="79" t="str">
        <f ca="1">IF(COUNTIF(G$13:OFFSET(G165,-1,0),$G165)&gt;=1,$G165," - ")</f>
        <v xml:space="preserve"> - </v>
      </c>
      <c r="I165" s="79" t="str">
        <f ca="1">IF(COUNTIF(H$13:OFFSET(H165,-1,0),$G165)&gt;=1,$G165," - ")</f>
        <v xml:space="preserve"> - </v>
      </c>
      <c r="J165" s="79" t="str">
        <f ca="1">IF(COUNTIF(I$13:OFFSET(I165,-1,0),$G165)&gt;=1,$G165," - ")</f>
        <v xml:space="preserve"> - </v>
      </c>
      <c r="K165" s="79" t="str">
        <f ca="1">IF(COUNTIF(J$13:OFFSET(J165,-1,0),$G165)&gt;=1,$G165," - ")</f>
        <v xml:space="preserve"> - </v>
      </c>
      <c r="L165" s="79" t="str">
        <f ca="1">IF(COUNTIF(K$13:OFFSET(K165,-1,0),$G165)&gt;=1,$G165," - ")</f>
        <v xml:space="preserve"> - </v>
      </c>
    </row>
    <row r="166" spans="2:12" x14ac:dyDescent="0.2">
      <c r="B166" s="52"/>
      <c r="C166" s="58"/>
      <c r="D166" s="52"/>
      <c r="E166" s="58"/>
      <c r="F166" s="52"/>
      <c r="G166" s="54" t="str">
        <f t="shared" si="9"/>
        <v xml:space="preserve"> - </v>
      </c>
      <c r="H166" s="79" t="str">
        <f ca="1">IF(COUNTIF(G$13:OFFSET(G166,-1,0),$G166)&gt;=1,$G166," - ")</f>
        <v xml:space="preserve"> - </v>
      </c>
      <c r="I166" s="79" t="str">
        <f ca="1">IF(COUNTIF(H$13:OFFSET(H166,-1,0),$G166)&gt;=1,$G166," - ")</f>
        <v xml:space="preserve"> - </v>
      </c>
      <c r="J166" s="79" t="str">
        <f ca="1">IF(COUNTIF(I$13:OFFSET(I166,-1,0),$G166)&gt;=1,$G166," - ")</f>
        <v xml:space="preserve"> - </v>
      </c>
      <c r="K166" s="79" t="str">
        <f ca="1">IF(COUNTIF(J$13:OFFSET(J166,-1,0),$G166)&gt;=1,$G166," - ")</f>
        <v xml:space="preserve"> - </v>
      </c>
      <c r="L166" s="79" t="str">
        <f ca="1">IF(COUNTIF(K$13:OFFSET(K166,-1,0),$G166)&gt;=1,$G166," - ")</f>
        <v xml:space="preserve"> - </v>
      </c>
    </row>
    <row r="167" spans="2:12" x14ac:dyDescent="0.2">
      <c r="B167" s="52"/>
      <c r="C167" s="58"/>
      <c r="D167" s="52"/>
      <c r="E167" s="58"/>
      <c r="F167" s="52"/>
      <c r="G167" s="54" t="str">
        <f t="shared" si="9"/>
        <v xml:space="preserve"> - </v>
      </c>
      <c r="H167" s="79" t="str">
        <f ca="1">IF(COUNTIF(G$13:OFFSET(G167,-1,0),$G167)&gt;=1,$G167," - ")</f>
        <v xml:space="preserve"> - </v>
      </c>
      <c r="I167" s="79" t="str">
        <f ca="1">IF(COUNTIF(H$13:OFFSET(H167,-1,0),$G167)&gt;=1,$G167," - ")</f>
        <v xml:space="preserve"> - </v>
      </c>
      <c r="J167" s="79" t="str">
        <f ca="1">IF(COUNTIF(I$13:OFFSET(I167,-1,0),$G167)&gt;=1,$G167," - ")</f>
        <v xml:space="preserve"> - </v>
      </c>
      <c r="K167" s="79" t="str">
        <f ca="1">IF(COUNTIF(J$13:OFFSET(J167,-1,0),$G167)&gt;=1,$G167," - ")</f>
        <v xml:space="preserve"> - </v>
      </c>
      <c r="L167" s="79" t="str">
        <f ca="1">IF(COUNTIF(K$13:OFFSET(K167,-1,0),$G167)&gt;=1,$G167," - ")</f>
        <v xml:space="preserve"> - </v>
      </c>
    </row>
    <row r="168" spans="2:12" x14ac:dyDescent="0.2">
      <c r="B168" s="52"/>
      <c r="C168" s="58"/>
      <c r="D168" s="52"/>
      <c r="E168" s="58"/>
      <c r="F168" s="52"/>
      <c r="G168" s="54" t="str">
        <f t="shared" si="9"/>
        <v xml:space="preserve"> - </v>
      </c>
      <c r="H168" s="79" t="str">
        <f ca="1">IF(COUNTIF(G$13:OFFSET(G168,-1,0),$G168)&gt;=1,$G168," - ")</f>
        <v xml:space="preserve"> - </v>
      </c>
      <c r="I168" s="79" t="str">
        <f ca="1">IF(COUNTIF(H$13:OFFSET(H168,-1,0),$G168)&gt;=1,$G168," - ")</f>
        <v xml:space="preserve"> - </v>
      </c>
      <c r="J168" s="79" t="str">
        <f ca="1">IF(COUNTIF(I$13:OFFSET(I168,-1,0),$G168)&gt;=1,$G168," - ")</f>
        <v xml:space="preserve"> - </v>
      </c>
      <c r="K168" s="79" t="str">
        <f ca="1">IF(COUNTIF(J$13:OFFSET(J168,-1,0),$G168)&gt;=1,$G168," - ")</f>
        <v xml:space="preserve"> - </v>
      </c>
      <c r="L168" s="79" t="str">
        <f ca="1">IF(COUNTIF(K$13:OFFSET(K168,-1,0),$G168)&gt;=1,$G168," - ")</f>
        <v xml:space="preserve"> - </v>
      </c>
    </row>
    <row r="169" spans="2:12" x14ac:dyDescent="0.2">
      <c r="B169" s="52"/>
      <c r="C169" s="58"/>
      <c r="D169" s="52"/>
      <c r="E169" s="58"/>
      <c r="F169" s="52"/>
      <c r="G169" s="54" t="str">
        <f t="shared" si="9"/>
        <v xml:space="preserve"> - </v>
      </c>
      <c r="H169" s="79" t="str">
        <f ca="1">IF(COUNTIF(G$13:OFFSET(G169,-1,0),$G169)&gt;=1,$G169," - ")</f>
        <v xml:space="preserve"> - </v>
      </c>
      <c r="I169" s="79" t="str">
        <f ca="1">IF(COUNTIF(H$13:OFFSET(H169,-1,0),$G169)&gt;=1,$G169," - ")</f>
        <v xml:space="preserve"> - </v>
      </c>
      <c r="J169" s="79" t="str">
        <f ca="1">IF(COUNTIF(I$13:OFFSET(I169,-1,0),$G169)&gt;=1,$G169," - ")</f>
        <v xml:space="preserve"> - </v>
      </c>
      <c r="K169" s="79" t="str">
        <f ca="1">IF(COUNTIF(J$13:OFFSET(J169,-1,0),$G169)&gt;=1,$G169," - ")</f>
        <v xml:space="preserve"> - </v>
      </c>
      <c r="L169" s="79" t="str">
        <f ca="1">IF(COUNTIF(K$13:OFFSET(K169,-1,0),$G169)&gt;=1,$G169," - ")</f>
        <v xml:space="preserve"> - </v>
      </c>
    </row>
    <row r="170" spans="2:12" x14ac:dyDescent="0.2">
      <c r="B170" s="52"/>
      <c r="C170" s="58"/>
      <c r="D170" s="52"/>
      <c r="E170" s="58"/>
      <c r="F170" s="52"/>
      <c r="G170" s="54" t="str">
        <f t="shared" si="9"/>
        <v xml:space="preserve"> - </v>
      </c>
      <c r="H170" s="79" t="str">
        <f ca="1">IF(COUNTIF(G$13:OFFSET(G170,-1,0),$G170)&gt;=1,$G170," - ")</f>
        <v xml:space="preserve"> - </v>
      </c>
      <c r="I170" s="79" t="str">
        <f ca="1">IF(COUNTIF(H$13:OFFSET(H170,-1,0),$G170)&gt;=1,$G170," - ")</f>
        <v xml:space="preserve"> - </v>
      </c>
      <c r="J170" s="79" t="str">
        <f ca="1">IF(COUNTIF(I$13:OFFSET(I170,-1,0),$G170)&gt;=1,$G170," - ")</f>
        <v xml:space="preserve"> - </v>
      </c>
      <c r="K170" s="79" t="str">
        <f ca="1">IF(COUNTIF(J$13:OFFSET(J170,-1,0),$G170)&gt;=1,$G170," - ")</f>
        <v xml:space="preserve"> - </v>
      </c>
      <c r="L170" s="79" t="str">
        <f ca="1">IF(COUNTIF(K$13:OFFSET(K170,-1,0),$G170)&gt;=1,$G170," - ")</f>
        <v xml:space="preserve"> - </v>
      </c>
    </row>
    <row r="171" spans="2:12" x14ac:dyDescent="0.2">
      <c r="B171" s="52"/>
      <c r="C171" s="58"/>
      <c r="D171" s="52"/>
      <c r="E171" s="58"/>
      <c r="F171" s="52"/>
      <c r="G171" s="54" t="str">
        <f t="shared" si="9"/>
        <v xml:space="preserve"> - </v>
      </c>
      <c r="H171" s="79" t="str">
        <f ca="1">IF(COUNTIF(G$13:OFFSET(G171,-1,0),$G171)&gt;=1,$G171," - ")</f>
        <v xml:space="preserve"> - </v>
      </c>
      <c r="I171" s="79" t="str">
        <f ca="1">IF(COUNTIF(H$13:OFFSET(H171,-1,0),$G171)&gt;=1,$G171," - ")</f>
        <v xml:space="preserve"> - </v>
      </c>
      <c r="J171" s="79" t="str">
        <f ca="1">IF(COUNTIF(I$13:OFFSET(I171,-1,0),$G171)&gt;=1,$G171," - ")</f>
        <v xml:space="preserve"> - </v>
      </c>
      <c r="K171" s="79" t="str">
        <f ca="1">IF(COUNTIF(J$13:OFFSET(J171,-1,0),$G171)&gt;=1,$G171," - ")</f>
        <v xml:space="preserve"> - </v>
      </c>
      <c r="L171" s="79" t="str">
        <f ca="1">IF(COUNTIF(K$13:OFFSET(K171,-1,0),$G171)&gt;=1,$G171," - ")</f>
        <v xml:space="preserve"> - </v>
      </c>
    </row>
    <row r="172" spans="2:12" x14ac:dyDescent="0.2">
      <c r="B172" s="52"/>
      <c r="C172" s="58"/>
      <c r="D172" s="52"/>
      <c r="E172" s="58"/>
      <c r="F172" s="52"/>
      <c r="G172" s="54" t="str">
        <f t="shared" si="9"/>
        <v xml:space="preserve"> - </v>
      </c>
      <c r="H172" s="79" t="str">
        <f ca="1">IF(COUNTIF(G$13:OFFSET(G172,-1,0),$G172)&gt;=1,$G172," - ")</f>
        <v xml:space="preserve"> - </v>
      </c>
      <c r="I172" s="79" t="str">
        <f ca="1">IF(COUNTIF(H$13:OFFSET(H172,-1,0),$G172)&gt;=1,$G172," - ")</f>
        <v xml:space="preserve"> - </v>
      </c>
      <c r="J172" s="79" t="str">
        <f ca="1">IF(COUNTIF(I$13:OFFSET(I172,-1,0),$G172)&gt;=1,$G172," - ")</f>
        <v xml:space="preserve"> - </v>
      </c>
      <c r="K172" s="79" t="str">
        <f ca="1">IF(COUNTIF(J$13:OFFSET(J172,-1,0),$G172)&gt;=1,$G172," - ")</f>
        <v xml:space="preserve"> - </v>
      </c>
      <c r="L172" s="79" t="str">
        <f ca="1">IF(COUNTIF(K$13:OFFSET(K172,-1,0),$G172)&gt;=1,$G172," - ")</f>
        <v xml:space="preserve"> - </v>
      </c>
    </row>
    <row r="173" spans="2:12" x14ac:dyDescent="0.2">
      <c r="B173" s="52"/>
      <c r="C173" s="58"/>
      <c r="D173" s="52"/>
      <c r="E173" s="58"/>
      <c r="F173" s="52"/>
      <c r="G173" s="54" t="str">
        <f t="shared" si="9"/>
        <v xml:space="preserve"> - </v>
      </c>
      <c r="H173" s="79" t="str">
        <f ca="1">IF(COUNTIF(G$13:OFFSET(G173,-1,0),$G173)&gt;=1,$G173," - ")</f>
        <v xml:space="preserve"> - </v>
      </c>
      <c r="I173" s="79" t="str">
        <f ca="1">IF(COUNTIF(H$13:OFFSET(H173,-1,0),$G173)&gt;=1,$G173," - ")</f>
        <v xml:space="preserve"> - </v>
      </c>
      <c r="J173" s="79" t="str">
        <f ca="1">IF(COUNTIF(I$13:OFFSET(I173,-1,0),$G173)&gt;=1,$G173," - ")</f>
        <v xml:space="preserve"> - </v>
      </c>
      <c r="K173" s="79" t="str">
        <f ca="1">IF(COUNTIF(J$13:OFFSET(J173,-1,0),$G173)&gt;=1,$G173," - ")</f>
        <v xml:space="preserve"> - </v>
      </c>
      <c r="L173" s="79" t="str">
        <f ca="1">IF(COUNTIF(K$13:OFFSET(K173,-1,0),$G173)&gt;=1,$G173," - ")</f>
        <v xml:space="preserve"> - </v>
      </c>
    </row>
    <row r="174" spans="2:12" x14ac:dyDescent="0.2">
      <c r="B174" s="52"/>
      <c r="C174" s="58"/>
      <c r="D174" s="52"/>
      <c r="E174" s="58"/>
      <c r="F174" s="52"/>
      <c r="G174" s="54" t="str">
        <f t="shared" si="9"/>
        <v xml:space="preserve"> - </v>
      </c>
      <c r="H174" s="79" t="str">
        <f ca="1">IF(COUNTIF(G$13:OFFSET(G174,-1,0),$G174)&gt;=1,$G174," - ")</f>
        <v xml:space="preserve"> - </v>
      </c>
      <c r="I174" s="79" t="str">
        <f ca="1">IF(COUNTIF(H$13:OFFSET(H174,-1,0),$G174)&gt;=1,$G174," - ")</f>
        <v xml:space="preserve"> - </v>
      </c>
      <c r="J174" s="79" t="str">
        <f ca="1">IF(COUNTIF(I$13:OFFSET(I174,-1,0),$G174)&gt;=1,$G174," - ")</f>
        <v xml:space="preserve"> - </v>
      </c>
      <c r="K174" s="79" t="str">
        <f ca="1">IF(COUNTIF(J$13:OFFSET(J174,-1,0),$G174)&gt;=1,$G174," - ")</f>
        <v xml:space="preserve"> - </v>
      </c>
      <c r="L174" s="79" t="str">
        <f ca="1">IF(COUNTIF(K$13:OFFSET(K174,-1,0),$G174)&gt;=1,$G174," - ")</f>
        <v xml:space="preserve"> - </v>
      </c>
    </row>
    <row r="175" spans="2:12" x14ac:dyDescent="0.2">
      <c r="B175" s="52"/>
      <c r="C175" s="58"/>
      <c r="D175" s="52"/>
      <c r="E175" s="58"/>
      <c r="F175" s="52"/>
      <c r="G175" s="54" t="str">
        <f t="shared" si="9"/>
        <v xml:space="preserve"> - </v>
      </c>
      <c r="H175" s="79" t="str">
        <f ca="1">IF(COUNTIF(G$13:OFFSET(G175,-1,0),$G175)&gt;=1,$G175," - ")</f>
        <v xml:space="preserve"> - </v>
      </c>
      <c r="I175" s="79" t="str">
        <f ca="1">IF(COUNTIF(H$13:OFFSET(H175,-1,0),$G175)&gt;=1,$G175," - ")</f>
        <v xml:space="preserve"> - </v>
      </c>
      <c r="J175" s="79" t="str">
        <f ca="1">IF(COUNTIF(I$13:OFFSET(I175,-1,0),$G175)&gt;=1,$G175," - ")</f>
        <v xml:space="preserve"> - </v>
      </c>
      <c r="K175" s="79" t="str">
        <f ca="1">IF(COUNTIF(J$13:OFFSET(J175,-1,0),$G175)&gt;=1,$G175," - ")</f>
        <v xml:space="preserve"> - </v>
      </c>
      <c r="L175" s="79" t="str">
        <f ca="1">IF(COUNTIF(K$13:OFFSET(K175,-1,0),$G175)&gt;=1,$G175," - ")</f>
        <v xml:space="preserve"> - </v>
      </c>
    </row>
    <row r="176" spans="2:12" x14ac:dyDescent="0.2">
      <c r="B176" s="52"/>
      <c r="C176" s="58"/>
      <c r="D176" s="52"/>
      <c r="E176" s="58"/>
      <c r="F176" s="52"/>
      <c r="G176" s="54" t="str">
        <f t="shared" si="9"/>
        <v xml:space="preserve"> - </v>
      </c>
      <c r="H176" s="79" t="str">
        <f ca="1">IF(COUNTIF(G$13:OFFSET(G176,-1,0),$G176)&gt;=1,$G176," - ")</f>
        <v xml:space="preserve"> - </v>
      </c>
      <c r="I176" s="79" t="str">
        <f ca="1">IF(COUNTIF(H$13:OFFSET(H176,-1,0),$G176)&gt;=1,$G176," - ")</f>
        <v xml:space="preserve"> - </v>
      </c>
      <c r="J176" s="79" t="str">
        <f ca="1">IF(COUNTIF(I$13:OFFSET(I176,-1,0),$G176)&gt;=1,$G176," - ")</f>
        <v xml:space="preserve"> - </v>
      </c>
      <c r="K176" s="79" t="str">
        <f ca="1">IF(COUNTIF(J$13:OFFSET(J176,-1,0),$G176)&gt;=1,$G176," - ")</f>
        <v xml:space="preserve"> - </v>
      </c>
      <c r="L176" s="79" t="str">
        <f ca="1">IF(COUNTIF(K$13:OFFSET(K176,-1,0),$G176)&gt;=1,$G176," - ")</f>
        <v xml:space="preserve"> - </v>
      </c>
    </row>
    <row r="177" spans="2:12" x14ac:dyDescent="0.2">
      <c r="B177" s="52"/>
      <c r="C177" s="58"/>
      <c r="D177" s="52"/>
      <c r="E177" s="58"/>
      <c r="F177" s="52"/>
      <c r="G177" s="54" t="str">
        <f t="shared" si="9"/>
        <v xml:space="preserve"> - </v>
      </c>
      <c r="H177" s="79" t="str">
        <f ca="1">IF(COUNTIF(G$13:OFFSET(G177,-1,0),$G177)&gt;=1,$G177," - ")</f>
        <v xml:space="preserve"> - </v>
      </c>
      <c r="I177" s="79" t="str">
        <f ca="1">IF(COUNTIF(H$13:OFFSET(H177,-1,0),$G177)&gt;=1,$G177," - ")</f>
        <v xml:space="preserve"> - </v>
      </c>
      <c r="J177" s="79" t="str">
        <f ca="1">IF(COUNTIF(I$13:OFFSET(I177,-1,0),$G177)&gt;=1,$G177," - ")</f>
        <v xml:space="preserve"> - </v>
      </c>
      <c r="K177" s="79" t="str">
        <f ca="1">IF(COUNTIF(J$13:OFFSET(J177,-1,0),$G177)&gt;=1,$G177," - ")</f>
        <v xml:space="preserve"> - </v>
      </c>
      <c r="L177" s="79" t="str">
        <f ca="1">IF(COUNTIF(K$13:OFFSET(K177,-1,0),$G177)&gt;=1,$G177," - ")</f>
        <v xml:space="preserve"> - </v>
      </c>
    </row>
    <row r="178" spans="2:12" x14ac:dyDescent="0.2">
      <c r="B178" s="52"/>
      <c r="C178" s="58"/>
      <c r="D178" s="52"/>
      <c r="E178" s="58"/>
      <c r="F178" s="52"/>
      <c r="G178" s="54" t="str">
        <f t="shared" si="9"/>
        <v xml:space="preserve"> - </v>
      </c>
      <c r="H178" s="79" t="str">
        <f ca="1">IF(COUNTIF(G$13:OFFSET(G178,-1,0),$G178)&gt;=1,$G178," - ")</f>
        <v xml:space="preserve"> - </v>
      </c>
      <c r="I178" s="79" t="str">
        <f ca="1">IF(COUNTIF(H$13:OFFSET(H178,-1,0),$G178)&gt;=1,$G178," - ")</f>
        <v xml:space="preserve"> - </v>
      </c>
      <c r="J178" s="79" t="str">
        <f ca="1">IF(COUNTIF(I$13:OFFSET(I178,-1,0),$G178)&gt;=1,$G178," - ")</f>
        <v xml:space="preserve"> - </v>
      </c>
      <c r="K178" s="79" t="str">
        <f ca="1">IF(COUNTIF(J$13:OFFSET(J178,-1,0),$G178)&gt;=1,$G178," - ")</f>
        <v xml:space="preserve"> - </v>
      </c>
      <c r="L178" s="79" t="str">
        <f ca="1">IF(COUNTIF(K$13:OFFSET(K178,-1,0),$G178)&gt;=1,$G178," - ")</f>
        <v xml:space="preserve"> - </v>
      </c>
    </row>
    <row r="179" spans="2:12" x14ac:dyDescent="0.2">
      <c r="B179" s="52"/>
      <c r="C179" s="58"/>
      <c r="D179" s="52"/>
      <c r="E179" s="58"/>
      <c r="F179" s="52"/>
      <c r="G179" s="54" t="str">
        <f t="shared" si="9"/>
        <v xml:space="preserve"> - </v>
      </c>
      <c r="H179" s="79" t="str">
        <f ca="1">IF(COUNTIF(G$13:OFFSET(G179,-1,0),$G179)&gt;=1,$G179," - ")</f>
        <v xml:space="preserve"> - </v>
      </c>
      <c r="I179" s="79" t="str">
        <f ca="1">IF(COUNTIF(H$13:OFFSET(H179,-1,0),$G179)&gt;=1,$G179," - ")</f>
        <v xml:space="preserve"> - </v>
      </c>
      <c r="J179" s="79" t="str">
        <f ca="1">IF(COUNTIF(I$13:OFFSET(I179,-1,0),$G179)&gt;=1,$G179," - ")</f>
        <v xml:space="preserve"> - </v>
      </c>
      <c r="K179" s="79" t="str">
        <f ca="1">IF(COUNTIF(J$13:OFFSET(J179,-1,0),$G179)&gt;=1,$G179," - ")</f>
        <v xml:space="preserve"> - </v>
      </c>
      <c r="L179" s="79" t="str">
        <f ca="1">IF(COUNTIF(K$13:OFFSET(K179,-1,0),$G179)&gt;=1,$G179," - ")</f>
        <v xml:space="preserve"> - </v>
      </c>
    </row>
    <row r="180" spans="2:12" x14ac:dyDescent="0.2">
      <c r="B180" s="52"/>
      <c r="C180" s="58"/>
      <c r="D180" s="52"/>
      <c r="E180" s="58"/>
      <c r="F180" s="52"/>
      <c r="G180" s="54" t="str">
        <f t="shared" si="9"/>
        <v xml:space="preserve"> - </v>
      </c>
      <c r="H180" s="79" t="str">
        <f ca="1">IF(COUNTIF(G$13:OFFSET(G180,-1,0),$G180)&gt;=1,$G180," - ")</f>
        <v xml:space="preserve"> - </v>
      </c>
      <c r="I180" s="79" t="str">
        <f ca="1">IF(COUNTIF(H$13:OFFSET(H180,-1,0),$G180)&gt;=1,$G180," - ")</f>
        <v xml:space="preserve"> - </v>
      </c>
      <c r="J180" s="79" t="str">
        <f ca="1">IF(COUNTIF(I$13:OFFSET(I180,-1,0),$G180)&gt;=1,$G180," - ")</f>
        <v xml:space="preserve"> - </v>
      </c>
      <c r="K180" s="79" t="str">
        <f ca="1">IF(COUNTIF(J$13:OFFSET(J180,-1,0),$G180)&gt;=1,$G180," - ")</f>
        <v xml:space="preserve"> - </v>
      </c>
      <c r="L180" s="79" t="str">
        <f ca="1">IF(COUNTIF(K$13:OFFSET(K180,-1,0),$G180)&gt;=1,$G180," - ")</f>
        <v xml:space="preserve"> - </v>
      </c>
    </row>
    <row r="181" spans="2:12" x14ac:dyDescent="0.2">
      <c r="B181" s="52"/>
      <c r="C181" s="58"/>
      <c r="D181" s="52"/>
      <c r="E181" s="58"/>
      <c r="F181" s="52"/>
      <c r="G181" s="54" t="str">
        <f t="shared" si="9"/>
        <v xml:space="preserve"> - </v>
      </c>
      <c r="H181" s="79" t="str">
        <f ca="1">IF(COUNTIF(G$13:OFFSET(G181,-1,0),$G181)&gt;=1,$G181," - ")</f>
        <v xml:space="preserve"> - </v>
      </c>
      <c r="I181" s="79" t="str">
        <f ca="1">IF(COUNTIF(H$13:OFFSET(H181,-1,0),$G181)&gt;=1,$G181," - ")</f>
        <v xml:space="preserve"> - </v>
      </c>
      <c r="J181" s="79" t="str">
        <f ca="1">IF(COUNTIF(I$13:OFFSET(I181,-1,0),$G181)&gt;=1,$G181," - ")</f>
        <v xml:space="preserve"> - </v>
      </c>
      <c r="K181" s="79" t="str">
        <f ca="1">IF(COUNTIF(J$13:OFFSET(J181,-1,0),$G181)&gt;=1,$G181," - ")</f>
        <v xml:space="preserve"> - </v>
      </c>
      <c r="L181" s="79" t="str">
        <f ca="1">IF(COUNTIF(K$13:OFFSET(K181,-1,0),$G181)&gt;=1,$G181," - ")</f>
        <v xml:space="preserve"> - </v>
      </c>
    </row>
    <row r="182" spans="2:12" x14ac:dyDescent="0.2">
      <c r="B182" s="52"/>
      <c r="C182" s="58"/>
      <c r="D182" s="52"/>
      <c r="E182" s="58"/>
      <c r="F182" s="52"/>
      <c r="G182" s="54" t="str">
        <f t="shared" si="9"/>
        <v xml:space="preserve"> - </v>
      </c>
      <c r="H182" s="79" t="str">
        <f ca="1">IF(COUNTIF(G$13:OFFSET(G182,-1,0),$G182)&gt;=1,$G182," - ")</f>
        <v xml:space="preserve"> - </v>
      </c>
      <c r="I182" s="79" t="str">
        <f ca="1">IF(COUNTIF(H$13:OFFSET(H182,-1,0),$G182)&gt;=1,$G182," - ")</f>
        <v xml:space="preserve"> - </v>
      </c>
      <c r="J182" s="79" t="str">
        <f ca="1">IF(COUNTIF(I$13:OFFSET(I182,-1,0),$G182)&gt;=1,$G182," - ")</f>
        <v xml:space="preserve"> - </v>
      </c>
      <c r="K182" s="79" t="str">
        <f ca="1">IF(COUNTIF(J$13:OFFSET(J182,-1,0),$G182)&gt;=1,$G182," - ")</f>
        <v xml:space="preserve"> - </v>
      </c>
      <c r="L182" s="79" t="str">
        <f ca="1">IF(COUNTIF(K$13:OFFSET(K182,-1,0),$G182)&gt;=1,$G182," - ")</f>
        <v xml:space="preserve"> - </v>
      </c>
    </row>
    <row r="183" spans="2:12" x14ac:dyDescent="0.2">
      <c r="B183" s="52"/>
      <c r="C183" s="58"/>
      <c r="D183" s="52"/>
      <c r="E183" s="58"/>
      <c r="F183" s="52"/>
      <c r="G183" s="54" t="str">
        <f t="shared" si="9"/>
        <v xml:space="preserve"> - </v>
      </c>
      <c r="H183" s="79" t="str">
        <f ca="1">IF(COUNTIF(G$13:OFFSET(G183,-1,0),$G183)&gt;=1,$G183," - ")</f>
        <v xml:space="preserve"> - </v>
      </c>
      <c r="I183" s="79" t="str">
        <f ca="1">IF(COUNTIF(H$13:OFFSET(H183,-1,0),$G183)&gt;=1,$G183," - ")</f>
        <v xml:space="preserve"> - </v>
      </c>
      <c r="J183" s="79" t="str">
        <f ca="1">IF(COUNTIF(I$13:OFFSET(I183,-1,0),$G183)&gt;=1,$G183," - ")</f>
        <v xml:space="preserve"> - </v>
      </c>
      <c r="K183" s="79" t="str">
        <f ca="1">IF(COUNTIF(J$13:OFFSET(J183,-1,0),$G183)&gt;=1,$G183," - ")</f>
        <v xml:space="preserve"> - </v>
      </c>
      <c r="L183" s="79" t="str">
        <f ca="1">IF(COUNTIF(K$13:OFFSET(K183,-1,0),$G183)&gt;=1,$G183," - ")</f>
        <v xml:space="preserve"> - </v>
      </c>
    </row>
    <row r="184" spans="2:12" x14ac:dyDescent="0.2">
      <c r="B184" s="52"/>
      <c r="C184" s="58"/>
      <c r="D184" s="52"/>
      <c r="E184" s="58"/>
      <c r="F184" s="52"/>
      <c r="G184" s="54" t="str">
        <f t="shared" si="9"/>
        <v xml:space="preserve"> - </v>
      </c>
      <c r="H184" s="79" t="str">
        <f ca="1">IF(COUNTIF(G$13:OFFSET(G184,-1,0),$G184)&gt;=1,$G184," - ")</f>
        <v xml:space="preserve"> - </v>
      </c>
      <c r="I184" s="79" t="str">
        <f ca="1">IF(COUNTIF(H$13:OFFSET(H184,-1,0),$G184)&gt;=1,$G184," - ")</f>
        <v xml:space="preserve"> - </v>
      </c>
      <c r="J184" s="79" t="str">
        <f ca="1">IF(COUNTIF(I$13:OFFSET(I184,-1,0),$G184)&gt;=1,$G184," - ")</f>
        <v xml:space="preserve"> - </v>
      </c>
      <c r="K184" s="79" t="str">
        <f ca="1">IF(COUNTIF(J$13:OFFSET(J184,-1,0),$G184)&gt;=1,$G184," - ")</f>
        <v xml:space="preserve"> - </v>
      </c>
      <c r="L184" s="79" t="str">
        <f ca="1">IF(COUNTIF(K$13:OFFSET(K184,-1,0),$G184)&gt;=1,$G184," - ")</f>
        <v xml:space="preserve"> - </v>
      </c>
    </row>
    <row r="185" spans="2:12" x14ac:dyDescent="0.2">
      <c r="B185" s="52"/>
      <c r="C185" s="58"/>
      <c r="D185" s="52"/>
      <c r="E185" s="58"/>
      <c r="F185" s="52"/>
      <c r="G185" s="54" t="str">
        <f t="shared" si="9"/>
        <v xml:space="preserve"> - </v>
      </c>
      <c r="H185" s="79" t="str">
        <f ca="1">IF(COUNTIF(G$13:OFFSET(G185,-1,0),$G185)&gt;=1,$G185," - ")</f>
        <v xml:space="preserve"> - </v>
      </c>
      <c r="I185" s="79" t="str">
        <f ca="1">IF(COUNTIF(H$13:OFFSET(H185,-1,0),$G185)&gt;=1,$G185," - ")</f>
        <v xml:space="preserve"> - </v>
      </c>
      <c r="J185" s="79" t="str">
        <f ca="1">IF(COUNTIF(I$13:OFFSET(I185,-1,0),$G185)&gt;=1,$G185," - ")</f>
        <v xml:space="preserve"> - </v>
      </c>
      <c r="K185" s="79" t="str">
        <f ca="1">IF(COUNTIF(J$13:OFFSET(J185,-1,0),$G185)&gt;=1,$G185," - ")</f>
        <v xml:space="preserve"> - </v>
      </c>
      <c r="L185" s="79" t="str">
        <f ca="1">IF(COUNTIF(K$13:OFFSET(K185,-1,0),$G185)&gt;=1,$G185," - ")</f>
        <v xml:space="preserve"> - </v>
      </c>
    </row>
    <row r="186" spans="2:12" x14ac:dyDescent="0.2">
      <c r="B186" s="52"/>
      <c r="C186" s="58"/>
      <c r="D186" s="52"/>
      <c r="E186" s="58"/>
      <c r="F186" s="52"/>
      <c r="G186" s="54" t="str">
        <f t="shared" si="9"/>
        <v xml:space="preserve"> - </v>
      </c>
      <c r="H186" s="79" t="str">
        <f ca="1">IF(COUNTIF(G$13:OFFSET(G186,-1,0),$G186)&gt;=1,$G186," - ")</f>
        <v xml:space="preserve"> - </v>
      </c>
      <c r="I186" s="79" t="str">
        <f ca="1">IF(COUNTIF(H$13:OFFSET(H186,-1,0),$G186)&gt;=1,$G186," - ")</f>
        <v xml:space="preserve"> - </v>
      </c>
      <c r="J186" s="79" t="str">
        <f ca="1">IF(COUNTIF(I$13:OFFSET(I186,-1,0),$G186)&gt;=1,$G186," - ")</f>
        <v xml:space="preserve"> - </v>
      </c>
      <c r="K186" s="79" t="str">
        <f ca="1">IF(COUNTIF(J$13:OFFSET(J186,-1,0),$G186)&gt;=1,$G186," - ")</f>
        <v xml:space="preserve"> - </v>
      </c>
      <c r="L186" s="79" t="str">
        <f ca="1">IF(COUNTIF(K$13:OFFSET(K186,-1,0),$G186)&gt;=1,$G186," - ")</f>
        <v xml:space="preserve"> - </v>
      </c>
    </row>
    <row r="187" spans="2:12" x14ac:dyDescent="0.2">
      <c r="B187" s="52"/>
      <c r="C187" s="58"/>
      <c r="D187" s="52"/>
      <c r="E187" s="58"/>
      <c r="F187" s="52"/>
      <c r="G187" s="54" t="str">
        <f t="shared" si="9"/>
        <v xml:space="preserve"> - </v>
      </c>
      <c r="H187" s="79" t="str">
        <f ca="1">IF(COUNTIF(G$13:OFFSET(G187,-1,0),$G187)&gt;=1,$G187," - ")</f>
        <v xml:space="preserve"> - </v>
      </c>
      <c r="I187" s="79" t="str">
        <f ca="1">IF(COUNTIF(H$13:OFFSET(H187,-1,0),$G187)&gt;=1,$G187," - ")</f>
        <v xml:space="preserve"> - </v>
      </c>
      <c r="J187" s="79" t="str">
        <f ca="1">IF(COUNTIF(I$13:OFFSET(I187,-1,0),$G187)&gt;=1,$G187," - ")</f>
        <v xml:space="preserve"> - </v>
      </c>
      <c r="K187" s="79" t="str">
        <f ca="1">IF(COUNTIF(J$13:OFFSET(J187,-1,0),$G187)&gt;=1,$G187," - ")</f>
        <v xml:space="preserve"> - </v>
      </c>
      <c r="L187" s="79" t="str">
        <f ca="1">IF(COUNTIF(K$13:OFFSET(K187,-1,0),$G187)&gt;=1,$G187," - ")</f>
        <v xml:space="preserve"> - </v>
      </c>
    </row>
    <row r="188" spans="2:12" x14ac:dyDescent="0.2">
      <c r="B188" s="52"/>
      <c r="C188" s="58"/>
      <c r="D188" s="52"/>
      <c r="E188" s="58"/>
      <c r="F188" s="52"/>
      <c r="G188" s="54" t="str">
        <f t="shared" si="9"/>
        <v xml:space="preserve"> - </v>
      </c>
      <c r="H188" s="79" t="str">
        <f ca="1">IF(COUNTIF(G$13:OFFSET(G188,-1,0),$G188)&gt;=1,$G188," - ")</f>
        <v xml:space="preserve"> - </v>
      </c>
      <c r="I188" s="79" t="str">
        <f ca="1">IF(COUNTIF(H$13:OFFSET(H188,-1,0),$G188)&gt;=1,$G188," - ")</f>
        <v xml:space="preserve"> - </v>
      </c>
      <c r="J188" s="79" t="str">
        <f ca="1">IF(COUNTIF(I$13:OFFSET(I188,-1,0),$G188)&gt;=1,$G188," - ")</f>
        <v xml:space="preserve"> - </v>
      </c>
      <c r="K188" s="79" t="str">
        <f ca="1">IF(COUNTIF(J$13:OFFSET(J188,-1,0),$G188)&gt;=1,$G188," - ")</f>
        <v xml:space="preserve"> - </v>
      </c>
      <c r="L188" s="79" t="str">
        <f ca="1">IF(COUNTIF(K$13:OFFSET(K188,-1,0),$G188)&gt;=1,$G188," - ")</f>
        <v xml:space="preserve"> - </v>
      </c>
    </row>
    <row r="189" spans="2:12" x14ac:dyDescent="0.2">
      <c r="B189" s="52"/>
      <c r="C189" s="58"/>
      <c r="D189" s="52"/>
      <c r="E189" s="58"/>
      <c r="F189" s="52"/>
      <c r="G189" s="54" t="str">
        <f t="shared" si="9"/>
        <v xml:space="preserve"> - </v>
      </c>
      <c r="H189" s="79" t="str">
        <f ca="1">IF(COUNTIF(G$13:OFFSET(G189,-1,0),$G189)&gt;=1,$G189," - ")</f>
        <v xml:space="preserve"> - </v>
      </c>
      <c r="I189" s="79" t="str">
        <f ca="1">IF(COUNTIF(H$13:OFFSET(H189,-1,0),$G189)&gt;=1,$G189," - ")</f>
        <v xml:space="preserve"> - </v>
      </c>
      <c r="J189" s="79" t="str">
        <f ca="1">IF(COUNTIF(I$13:OFFSET(I189,-1,0),$G189)&gt;=1,$G189," - ")</f>
        <v xml:space="preserve"> - </v>
      </c>
      <c r="K189" s="79" t="str">
        <f ca="1">IF(COUNTIF(J$13:OFFSET(J189,-1,0),$G189)&gt;=1,$G189," - ")</f>
        <v xml:space="preserve"> - </v>
      </c>
      <c r="L189" s="79" t="str">
        <f ca="1">IF(COUNTIF(K$13:OFFSET(K189,-1,0),$G189)&gt;=1,$G189," - ")</f>
        <v xml:space="preserve"> - </v>
      </c>
    </row>
    <row r="190" spans="2:12" x14ac:dyDescent="0.2">
      <c r="B190" s="52"/>
      <c r="C190" s="58"/>
      <c r="D190" s="52"/>
      <c r="E190" s="58"/>
      <c r="F190" s="52"/>
      <c r="G190" s="54" t="str">
        <f t="shared" si="9"/>
        <v xml:space="preserve"> - </v>
      </c>
      <c r="H190" s="79" t="str">
        <f ca="1">IF(COUNTIF(G$13:OFFSET(G190,-1,0),$G190)&gt;=1,$G190," - ")</f>
        <v xml:space="preserve"> - </v>
      </c>
      <c r="I190" s="79" t="str">
        <f ca="1">IF(COUNTIF(H$13:OFFSET(H190,-1,0),$G190)&gt;=1,$G190," - ")</f>
        <v xml:space="preserve"> - </v>
      </c>
      <c r="J190" s="79" t="str">
        <f ca="1">IF(COUNTIF(I$13:OFFSET(I190,-1,0),$G190)&gt;=1,$G190," - ")</f>
        <v xml:space="preserve"> - </v>
      </c>
      <c r="K190" s="79" t="str">
        <f ca="1">IF(COUNTIF(J$13:OFFSET(J190,-1,0),$G190)&gt;=1,$G190," - ")</f>
        <v xml:space="preserve"> - </v>
      </c>
      <c r="L190" s="79" t="str">
        <f ca="1">IF(COUNTIF(K$13:OFFSET(K190,-1,0),$G190)&gt;=1,$G190," - ")</f>
        <v xml:space="preserve"> - </v>
      </c>
    </row>
    <row r="191" spans="2:12" x14ac:dyDescent="0.2">
      <c r="B191" s="52"/>
      <c r="C191" s="58"/>
      <c r="D191" s="52"/>
      <c r="E191" s="58"/>
      <c r="F191" s="52"/>
      <c r="G191" s="54" t="str">
        <f t="shared" si="9"/>
        <v xml:space="preserve"> - </v>
      </c>
      <c r="H191" s="79" t="str">
        <f ca="1">IF(COUNTIF(G$13:OFFSET(G191,-1,0),$G191)&gt;=1,$G191," - ")</f>
        <v xml:space="preserve"> - </v>
      </c>
      <c r="I191" s="79" t="str">
        <f ca="1">IF(COUNTIF(H$13:OFFSET(H191,-1,0),$G191)&gt;=1,$G191," - ")</f>
        <v xml:space="preserve"> - </v>
      </c>
      <c r="J191" s="79" t="str">
        <f ca="1">IF(COUNTIF(I$13:OFFSET(I191,-1,0),$G191)&gt;=1,$G191," - ")</f>
        <v xml:space="preserve"> - </v>
      </c>
      <c r="K191" s="79" t="str">
        <f ca="1">IF(COUNTIF(J$13:OFFSET(J191,-1,0),$G191)&gt;=1,$G191," - ")</f>
        <v xml:space="preserve"> - </v>
      </c>
      <c r="L191" s="79" t="str">
        <f ca="1">IF(COUNTIF(K$13:OFFSET(K191,-1,0),$G191)&gt;=1,$G191," - ")</f>
        <v xml:space="preserve"> - </v>
      </c>
    </row>
    <row r="192" spans="2:12" x14ac:dyDescent="0.2">
      <c r="B192" s="52"/>
      <c r="C192" s="58"/>
      <c r="D192" s="52"/>
      <c r="E192" s="58"/>
      <c r="F192" s="52"/>
      <c r="G192" s="54" t="str">
        <f t="shared" ref="G192:G204" si="11">IF(OR(B192="",OR(C192="",D192=""))," - ",DATE(B192,C192,D192))</f>
        <v xml:space="preserve"> - </v>
      </c>
      <c r="H192" s="79" t="str">
        <f ca="1">IF(COUNTIF(G$13:OFFSET(G192,-1,0),$G192)&gt;=1,$G192," - ")</f>
        <v xml:space="preserve"> - </v>
      </c>
      <c r="I192" s="79" t="str">
        <f ca="1">IF(COUNTIF(H$13:OFFSET(H192,-1,0),$G192)&gt;=1,$G192," - ")</f>
        <v xml:space="preserve"> - </v>
      </c>
      <c r="J192" s="79" t="str">
        <f ca="1">IF(COUNTIF(I$13:OFFSET(I192,-1,0),$G192)&gt;=1,$G192," - ")</f>
        <v xml:space="preserve"> - </v>
      </c>
      <c r="K192" s="79" t="str">
        <f ca="1">IF(COUNTIF(J$13:OFFSET(J192,-1,0),$G192)&gt;=1,$G192," - ")</f>
        <v xml:space="preserve"> - </v>
      </c>
      <c r="L192" s="79" t="str">
        <f ca="1">IF(COUNTIF(K$13:OFFSET(K192,-1,0),$G192)&gt;=1,$G192," - ")</f>
        <v xml:space="preserve"> - </v>
      </c>
    </row>
    <row r="193" spans="1:12" x14ac:dyDescent="0.2">
      <c r="B193" s="52"/>
      <c r="C193" s="58"/>
      <c r="D193" s="52"/>
      <c r="E193" s="58"/>
      <c r="F193" s="52"/>
      <c r="G193" s="54" t="str">
        <f t="shared" si="11"/>
        <v xml:space="preserve"> - </v>
      </c>
      <c r="H193" s="79" t="str">
        <f ca="1">IF(COUNTIF(G$13:OFFSET(G193,-1,0),$G193)&gt;=1,$G193," - ")</f>
        <v xml:space="preserve"> - </v>
      </c>
      <c r="I193" s="79" t="str">
        <f ca="1">IF(COUNTIF(H$13:OFFSET(H193,-1,0),$G193)&gt;=1,$G193," - ")</f>
        <v xml:space="preserve"> - </v>
      </c>
      <c r="J193" s="79" t="str">
        <f ca="1">IF(COUNTIF(I$13:OFFSET(I193,-1,0),$G193)&gt;=1,$G193," - ")</f>
        <v xml:space="preserve"> - </v>
      </c>
      <c r="K193" s="79" t="str">
        <f ca="1">IF(COUNTIF(J$13:OFFSET(J193,-1,0),$G193)&gt;=1,$G193," - ")</f>
        <v xml:space="preserve"> - </v>
      </c>
      <c r="L193" s="79" t="str">
        <f ca="1">IF(COUNTIF(K$13:OFFSET(K193,-1,0),$G193)&gt;=1,$G193," - ")</f>
        <v xml:space="preserve"> - </v>
      </c>
    </row>
    <row r="194" spans="1:12" x14ac:dyDescent="0.2">
      <c r="B194" s="52"/>
      <c r="C194" s="58"/>
      <c r="D194" s="52"/>
      <c r="E194" s="58"/>
      <c r="F194" s="52"/>
      <c r="G194" s="54" t="str">
        <f t="shared" si="11"/>
        <v xml:space="preserve"> - </v>
      </c>
      <c r="H194" s="79" t="str">
        <f ca="1">IF(COUNTIF(G$13:OFFSET(G194,-1,0),$G194)&gt;=1,$G194," - ")</f>
        <v xml:space="preserve"> - </v>
      </c>
      <c r="I194" s="79" t="str">
        <f ca="1">IF(COUNTIF(H$13:OFFSET(H194,-1,0),$G194)&gt;=1,$G194," - ")</f>
        <v xml:space="preserve"> - </v>
      </c>
      <c r="J194" s="79" t="str">
        <f ca="1">IF(COUNTIF(I$13:OFFSET(I194,-1,0),$G194)&gt;=1,$G194," - ")</f>
        <v xml:space="preserve"> - </v>
      </c>
      <c r="K194" s="79" t="str">
        <f ca="1">IF(COUNTIF(J$13:OFFSET(J194,-1,0),$G194)&gt;=1,$G194," - ")</f>
        <v xml:space="preserve"> - </v>
      </c>
      <c r="L194" s="79" t="str">
        <f ca="1">IF(COUNTIF(K$13:OFFSET(K194,-1,0),$G194)&gt;=1,$G194," - ")</f>
        <v xml:space="preserve"> - </v>
      </c>
    </row>
    <row r="195" spans="1:12" x14ac:dyDescent="0.2">
      <c r="B195" s="52"/>
      <c r="C195" s="58"/>
      <c r="D195" s="52"/>
      <c r="E195" s="58"/>
      <c r="F195" s="52"/>
      <c r="G195" s="54" t="str">
        <f t="shared" si="11"/>
        <v xml:space="preserve"> - </v>
      </c>
      <c r="H195" s="79" t="str">
        <f ca="1">IF(COUNTIF(G$13:OFFSET(G195,-1,0),$G195)&gt;=1,$G195," - ")</f>
        <v xml:space="preserve"> - </v>
      </c>
      <c r="I195" s="79" t="str">
        <f ca="1">IF(COUNTIF(H$13:OFFSET(H195,-1,0),$G195)&gt;=1,$G195," - ")</f>
        <v xml:space="preserve"> - </v>
      </c>
      <c r="J195" s="79" t="str">
        <f ca="1">IF(COUNTIF(I$13:OFFSET(I195,-1,0),$G195)&gt;=1,$G195," - ")</f>
        <v xml:space="preserve"> - </v>
      </c>
      <c r="K195" s="79" t="str">
        <f ca="1">IF(COUNTIF(J$13:OFFSET(J195,-1,0),$G195)&gt;=1,$G195," - ")</f>
        <v xml:space="preserve"> - </v>
      </c>
      <c r="L195" s="79" t="str">
        <f ca="1">IF(COUNTIF(K$13:OFFSET(K195,-1,0),$G195)&gt;=1,$G195," - ")</f>
        <v xml:space="preserve"> - </v>
      </c>
    </row>
    <row r="196" spans="1:12" x14ac:dyDescent="0.2">
      <c r="B196" s="52"/>
      <c r="C196" s="58"/>
      <c r="D196" s="52"/>
      <c r="E196" s="58"/>
      <c r="F196" s="52"/>
      <c r="G196" s="54" t="str">
        <f t="shared" si="11"/>
        <v xml:space="preserve"> - </v>
      </c>
      <c r="H196" s="79" t="str">
        <f ca="1">IF(COUNTIF(G$13:OFFSET(G196,-1,0),$G196)&gt;=1,$G196," - ")</f>
        <v xml:space="preserve"> - </v>
      </c>
      <c r="I196" s="79" t="str">
        <f ca="1">IF(COUNTIF(H$13:OFFSET(H196,-1,0),$G196)&gt;=1,$G196," - ")</f>
        <v xml:space="preserve"> - </v>
      </c>
      <c r="J196" s="79" t="str">
        <f ca="1">IF(COUNTIF(I$13:OFFSET(I196,-1,0),$G196)&gt;=1,$G196," - ")</f>
        <v xml:space="preserve"> - </v>
      </c>
      <c r="K196" s="79" t="str">
        <f ca="1">IF(COUNTIF(J$13:OFFSET(J196,-1,0),$G196)&gt;=1,$G196," - ")</f>
        <v xml:space="preserve"> - </v>
      </c>
      <c r="L196" s="79" t="str">
        <f ca="1">IF(COUNTIF(K$13:OFFSET(K196,-1,0),$G196)&gt;=1,$G196," - ")</f>
        <v xml:space="preserve"> - </v>
      </c>
    </row>
    <row r="197" spans="1:12" x14ac:dyDescent="0.2">
      <c r="B197" s="52"/>
      <c r="C197" s="58"/>
      <c r="D197" s="52"/>
      <c r="E197" s="52"/>
      <c r="F197" s="52"/>
      <c r="G197" s="54" t="str">
        <f t="shared" si="11"/>
        <v xml:space="preserve"> - </v>
      </c>
      <c r="H197" s="79" t="str">
        <f ca="1">IF(COUNTIF(G$13:OFFSET(G197,-1,0),$G197)&gt;=1,$G197," - ")</f>
        <v xml:space="preserve"> - </v>
      </c>
      <c r="I197" s="79" t="str">
        <f ca="1">IF(COUNTIF(H$13:OFFSET(H197,-1,0),$G197)&gt;=1,$G197," - ")</f>
        <v xml:space="preserve"> - </v>
      </c>
      <c r="J197" s="79" t="str">
        <f ca="1">IF(COUNTIF(I$13:OFFSET(I197,-1,0),$G197)&gt;=1,$G197," - ")</f>
        <v xml:space="preserve"> - </v>
      </c>
      <c r="K197" s="79" t="str">
        <f ca="1">IF(COUNTIF(J$13:OFFSET(J197,-1,0),$G197)&gt;=1,$G197," - ")</f>
        <v xml:space="preserve"> - </v>
      </c>
      <c r="L197" s="79" t="str">
        <f ca="1">IF(COUNTIF(K$13:OFFSET(K197,-1,0),$G197)&gt;=1,$G197," - ")</f>
        <v xml:space="preserve"> - </v>
      </c>
    </row>
    <row r="198" spans="1:12" x14ac:dyDescent="0.2">
      <c r="B198" s="52"/>
      <c r="C198" s="58"/>
      <c r="D198" s="52"/>
      <c r="E198" s="52"/>
      <c r="F198" s="52"/>
      <c r="G198" s="54" t="str">
        <f t="shared" si="11"/>
        <v xml:space="preserve"> - </v>
      </c>
      <c r="H198" s="79" t="str">
        <f ca="1">IF(COUNTIF(G$13:OFFSET(G198,-1,0),$G198)&gt;=1,$G198," - ")</f>
        <v xml:space="preserve"> - </v>
      </c>
      <c r="I198" s="79" t="str">
        <f ca="1">IF(COUNTIF(H$13:OFFSET(H198,-1,0),$G198)&gt;=1,$G198," - ")</f>
        <v xml:space="preserve"> - </v>
      </c>
      <c r="J198" s="79" t="str">
        <f ca="1">IF(COUNTIF(I$13:OFFSET(I198,-1,0),$G198)&gt;=1,$G198," - ")</f>
        <v xml:space="preserve"> - </v>
      </c>
      <c r="K198" s="79" t="str">
        <f ca="1">IF(COUNTIF(J$13:OFFSET(J198,-1,0),$G198)&gt;=1,$G198," - ")</f>
        <v xml:space="preserve"> - </v>
      </c>
      <c r="L198" s="79" t="str">
        <f ca="1">IF(COUNTIF(K$13:OFFSET(K198,-1,0),$G198)&gt;=1,$G198," - ")</f>
        <v xml:space="preserve"> - </v>
      </c>
    </row>
    <row r="199" spans="1:12" x14ac:dyDescent="0.2">
      <c r="B199" s="52"/>
      <c r="C199" s="58"/>
      <c r="D199" s="52"/>
      <c r="E199" s="52"/>
      <c r="F199" s="52"/>
      <c r="G199" s="54" t="str">
        <f t="shared" si="11"/>
        <v xml:space="preserve"> - </v>
      </c>
      <c r="H199" s="79" t="str">
        <f ca="1">IF(COUNTIF(G$13:OFFSET(G199,-1,0),$G199)&gt;=1,$G199," - ")</f>
        <v xml:space="preserve"> - </v>
      </c>
      <c r="I199" s="79" t="str">
        <f ca="1">IF(COUNTIF(H$13:OFFSET(H199,-1,0),$G199)&gt;=1,$G199," - ")</f>
        <v xml:space="preserve"> - </v>
      </c>
      <c r="J199" s="79" t="str">
        <f ca="1">IF(COUNTIF(I$13:OFFSET(I199,-1,0),$G199)&gt;=1,$G199," - ")</f>
        <v xml:space="preserve"> - </v>
      </c>
      <c r="K199" s="79" t="str">
        <f ca="1">IF(COUNTIF(J$13:OFFSET(J199,-1,0),$G199)&gt;=1,$G199," - ")</f>
        <v xml:space="preserve"> - </v>
      </c>
      <c r="L199" s="79" t="str">
        <f ca="1">IF(COUNTIF(K$13:OFFSET(K199,-1,0),$G199)&gt;=1,$G199," - ")</f>
        <v xml:space="preserve"> - </v>
      </c>
    </row>
    <row r="200" spans="1:12" x14ac:dyDescent="0.2">
      <c r="B200" s="52"/>
      <c r="C200" s="58"/>
      <c r="D200" s="52"/>
      <c r="E200" s="52"/>
      <c r="F200" s="52"/>
      <c r="G200" s="54" t="str">
        <f t="shared" si="11"/>
        <v xml:space="preserve"> - </v>
      </c>
      <c r="H200" s="79" t="str">
        <f ca="1">IF(COUNTIF(G$13:OFFSET(G200,-1,0),$G200)&gt;=1,$G200," - ")</f>
        <v xml:space="preserve"> - </v>
      </c>
      <c r="I200" s="79" t="str">
        <f ca="1">IF(COUNTIF(H$13:OFFSET(H200,-1,0),$G200)&gt;=1,$G200," - ")</f>
        <v xml:space="preserve"> - </v>
      </c>
      <c r="J200" s="79" t="str">
        <f ca="1">IF(COUNTIF(I$13:OFFSET(I200,-1,0),$G200)&gt;=1,$G200," - ")</f>
        <v xml:space="preserve"> - </v>
      </c>
      <c r="K200" s="79" t="str">
        <f ca="1">IF(COUNTIF(J$13:OFFSET(J200,-1,0),$G200)&gt;=1,$G200," - ")</f>
        <v xml:space="preserve"> - </v>
      </c>
      <c r="L200" s="79" t="str">
        <f ca="1">IF(COUNTIF(K$13:OFFSET(K200,-1,0),$G200)&gt;=1,$G200," - ")</f>
        <v xml:space="preserve"> - </v>
      </c>
    </row>
    <row r="201" spans="1:12" x14ac:dyDescent="0.2">
      <c r="B201" s="52"/>
      <c r="C201" s="58"/>
      <c r="D201" s="52"/>
      <c r="E201" s="52"/>
      <c r="F201" s="52"/>
      <c r="G201" s="54" t="str">
        <f t="shared" si="11"/>
        <v xml:space="preserve"> - </v>
      </c>
      <c r="H201" s="79" t="str">
        <f ca="1">IF(COUNTIF(G$13:OFFSET(G201,-1,0),$G201)&gt;=1,$G201," - ")</f>
        <v xml:space="preserve"> - </v>
      </c>
      <c r="I201" s="79" t="str">
        <f ca="1">IF(COUNTIF(H$13:OFFSET(H201,-1,0),$G201)&gt;=1,$G201," - ")</f>
        <v xml:space="preserve"> - </v>
      </c>
      <c r="J201" s="79" t="str">
        <f ca="1">IF(COUNTIF(I$13:OFFSET(I201,-1,0),$G201)&gt;=1,$G201," - ")</f>
        <v xml:space="preserve"> - </v>
      </c>
      <c r="K201" s="79" t="str">
        <f ca="1">IF(COUNTIF(J$13:OFFSET(J201,-1,0),$G201)&gt;=1,$G201," - ")</f>
        <v xml:space="preserve"> - </v>
      </c>
      <c r="L201" s="79" t="str">
        <f ca="1">IF(COUNTIF(K$13:OFFSET(K201,-1,0),$G201)&gt;=1,$G201," - ")</f>
        <v xml:space="preserve"> - </v>
      </c>
    </row>
    <row r="202" spans="1:12" x14ac:dyDescent="0.2">
      <c r="B202" s="52"/>
      <c r="C202" s="58"/>
      <c r="D202" s="52"/>
      <c r="E202" s="52"/>
      <c r="F202" s="52"/>
      <c r="G202" s="54" t="str">
        <f t="shared" si="11"/>
        <v xml:space="preserve"> - </v>
      </c>
      <c r="H202" s="79" t="str">
        <f ca="1">IF(COUNTIF(G$13:OFFSET(G202,-1,0),$G202)&gt;=1,$G202," - ")</f>
        <v xml:space="preserve"> - </v>
      </c>
      <c r="I202" s="79" t="str">
        <f ca="1">IF(COUNTIF(H$13:OFFSET(H202,-1,0),$G202)&gt;=1,$G202," - ")</f>
        <v xml:space="preserve"> - </v>
      </c>
      <c r="J202" s="79" t="str">
        <f ca="1">IF(COUNTIF(I$13:OFFSET(I202,-1,0),$G202)&gt;=1,$G202," - ")</f>
        <v xml:space="preserve"> - </v>
      </c>
      <c r="K202" s="79" t="str">
        <f ca="1">IF(COUNTIF(J$13:OFFSET(J202,-1,0),$G202)&gt;=1,$G202," - ")</f>
        <v xml:space="preserve"> - </v>
      </c>
      <c r="L202" s="79" t="str">
        <f ca="1">IF(COUNTIF(K$13:OFFSET(K202,-1,0),$G202)&gt;=1,$G202," - ")</f>
        <v xml:space="preserve"> - </v>
      </c>
    </row>
    <row r="203" spans="1:12" x14ac:dyDescent="0.2">
      <c r="A203" s="23"/>
      <c r="B203" s="52"/>
      <c r="C203" s="52"/>
      <c r="D203" s="52"/>
      <c r="E203" s="52"/>
      <c r="F203" s="52"/>
      <c r="G203" s="54" t="str">
        <f t="shared" si="11"/>
        <v xml:space="preserve"> - </v>
      </c>
      <c r="H203" s="79" t="str">
        <f ca="1">IF(COUNTIF(G$13:OFFSET(G203,-1,0),$G203)&gt;=1,$G203," - ")</f>
        <v xml:space="preserve"> - </v>
      </c>
      <c r="I203" s="79" t="str">
        <f ca="1">IF(COUNTIF(H$13:OFFSET(H203,-1,0),$G203)&gt;=1,$G203," - ")</f>
        <v xml:space="preserve"> - </v>
      </c>
      <c r="J203" s="79" t="str">
        <f ca="1">IF(COUNTIF(I$13:OFFSET(I203,-1,0),$G203)&gt;=1,$G203," - ")</f>
        <v xml:space="preserve"> - </v>
      </c>
      <c r="K203" s="79" t="str">
        <f ca="1">IF(COUNTIF(J$13:OFFSET(J203,-1,0),$G203)&gt;=1,$G203," - ")</f>
        <v xml:space="preserve"> - </v>
      </c>
      <c r="L203" s="79" t="str">
        <f ca="1">IF(COUNTIF(K$13:OFFSET(K203,-1,0),$G203)&gt;=1,$G203," - ")</f>
        <v xml:space="preserve"> - </v>
      </c>
    </row>
    <row r="204" spans="1:12" x14ac:dyDescent="0.2">
      <c r="A204" s="23"/>
      <c r="B204" s="52"/>
      <c r="C204" s="52"/>
      <c r="D204" s="52"/>
      <c r="E204" s="52"/>
      <c r="F204" s="52"/>
      <c r="G204" s="54" t="str">
        <f t="shared" si="11"/>
        <v xml:space="preserve"> - </v>
      </c>
      <c r="H204" s="79" t="str">
        <f ca="1">IF(COUNTIF(G$13:OFFSET(G204,-1,0),$G204)&gt;=1,$G204," - ")</f>
        <v xml:space="preserve"> - </v>
      </c>
      <c r="I204" s="79" t="str">
        <f ca="1">IF(COUNTIF(H$13:OFFSET(H204,-1,0),$G204)&gt;=1,$G204," - ")</f>
        <v xml:space="preserve"> - </v>
      </c>
      <c r="J204" s="79" t="str">
        <f ca="1">IF(COUNTIF(I$13:OFFSET(I204,-1,0),$G204)&gt;=1,$G204," - ")</f>
        <v xml:space="preserve"> - </v>
      </c>
      <c r="K204" s="79" t="str">
        <f ca="1">IF(COUNTIF(J$13:OFFSET(J204,-1,0),$G204)&gt;=1,$G204," - ")</f>
        <v xml:space="preserve"> - </v>
      </c>
      <c r="L204" s="79" t="str">
        <f ca="1">IF(COUNTIF(K$13:OFFSET(K204,-1,0),$G204)&gt;=1,$G204," - ")</f>
        <v xml:space="preserve"> - </v>
      </c>
    </row>
  </sheetData>
  <printOptions horizontalCentered="1"/>
  <pageMargins left="0.35" right="0.35" top="0.5" bottom="0.5" header="0.25" footer="0.25"/>
  <pageSetup scale="98" fitToHeight="0" orientation="portrait" r:id="rId1"/>
  <headerFooter alignWithMargins="0"/>
  <ignoredErrors>
    <ignoredError sqref="B109:B204 B40:B53 B15:B38 B56:B106" formula="1"/>
    <ignoredError sqref="H137:L139 G140:G204 H151:L153" emptyCellReference="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election activeCell="A2" sqref="A2"/>
    </sheetView>
  </sheetViews>
  <sheetFormatPr defaultColWidth="8.85546875" defaultRowHeight="12.75" x14ac:dyDescent="0.2"/>
  <cols>
    <col min="1" max="1" width="10.42578125" style="23" customWidth="1"/>
    <col min="2" max="2" width="72.7109375" style="78" customWidth="1"/>
    <col min="3" max="3" width="19.140625" customWidth="1"/>
  </cols>
  <sheetData>
    <row r="1" spans="1:3" ht="32.1" customHeight="1" x14ac:dyDescent="0.2">
      <c r="A1" s="68" t="s">
        <v>82</v>
      </c>
      <c r="B1" s="69"/>
      <c r="C1" s="68"/>
    </row>
    <row r="2" spans="1:3" ht="15" x14ac:dyDescent="0.2">
      <c r="A2" s="21"/>
      <c r="B2" s="70"/>
      <c r="C2" s="22"/>
    </row>
    <row r="3" spans="1:3" ht="18" x14ac:dyDescent="0.2">
      <c r="A3" s="71" t="s">
        <v>99</v>
      </c>
      <c r="B3" s="72"/>
      <c r="C3" s="73"/>
    </row>
    <row r="4" spans="1:3" ht="28.5" x14ac:dyDescent="0.2">
      <c r="A4" s="21"/>
      <c r="B4" s="74" t="s">
        <v>83</v>
      </c>
      <c r="C4" s="22"/>
    </row>
    <row r="5" spans="1:3" x14ac:dyDescent="0.2">
      <c r="A5" s="21"/>
      <c r="B5" s="75"/>
      <c r="C5" s="22"/>
    </row>
    <row r="6" spans="1:3" ht="18" x14ac:dyDescent="0.2">
      <c r="A6" s="71" t="s">
        <v>100</v>
      </c>
      <c r="B6" s="72"/>
      <c r="C6" s="73"/>
    </row>
    <row r="7" spans="1:3" ht="57" x14ac:dyDescent="0.2">
      <c r="A7" s="21"/>
      <c r="B7" s="74" t="s">
        <v>84</v>
      </c>
      <c r="C7" s="22"/>
    </row>
    <row r="8" spans="1:3" x14ac:dyDescent="0.2">
      <c r="A8" s="21"/>
      <c r="B8" s="76"/>
      <c r="C8" s="22"/>
    </row>
    <row r="9" spans="1:3" ht="18" x14ac:dyDescent="0.2">
      <c r="A9" s="71" t="s">
        <v>101</v>
      </c>
      <c r="B9" s="72"/>
      <c r="C9" s="73"/>
    </row>
    <row r="10" spans="1:3" ht="42.75" x14ac:dyDescent="0.2">
      <c r="A10" s="21"/>
      <c r="B10" s="74" t="s">
        <v>85</v>
      </c>
      <c r="C10" s="22"/>
    </row>
    <row r="11" spans="1:3" x14ac:dyDescent="0.2">
      <c r="A11" s="21"/>
      <c r="B11" s="75"/>
      <c r="C11" s="22"/>
    </row>
    <row r="12" spans="1:3" ht="60" x14ac:dyDescent="0.2">
      <c r="A12" s="21"/>
      <c r="B12" s="77" t="s">
        <v>86</v>
      </c>
      <c r="C12" s="22"/>
    </row>
    <row r="14" spans="1:3" ht="71.25" x14ac:dyDescent="0.2">
      <c r="B14" s="74" t="s">
        <v>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19" workbookViewId="0">
      <selection activeCell="M41" sqref="K38:N41"/>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FEBRUARY 2022</v>
      </c>
      <c r="B4" s="93"/>
      <c r="C4" s="93"/>
      <c r="D4" s="93"/>
      <c r="E4" s="93"/>
      <c r="F4" s="93"/>
      <c r="G4" s="93"/>
      <c r="H4" s="93"/>
      <c r="I4" s="93"/>
      <c r="J4" s="93"/>
      <c r="K4" s="93"/>
      <c r="L4" s="93"/>
      <c r="M4" s="93"/>
      <c r="N4" s="93"/>
    </row>
    <row r="5" spans="1:14" s="1" customFormat="1" ht="11.25" hidden="1" x14ac:dyDescent="0.2">
      <c r="A5" s="1" t="s">
        <v>1</v>
      </c>
      <c r="B5" s="19">
        <f>DATE(YEAR('1'!B5),MONTH('1'!B5)+1,1)</f>
        <v>44593</v>
      </c>
    </row>
    <row r="6" spans="1:14" s="2" customFormat="1" ht="18" customHeight="1" x14ac:dyDescent="0.2">
      <c r="A6" s="83">
        <f>A13</f>
        <v>44598</v>
      </c>
      <c r="B6" s="84"/>
      <c r="C6" s="83">
        <f>C13</f>
        <v>44599</v>
      </c>
      <c r="D6" s="84"/>
      <c r="E6" s="83">
        <f>E13</f>
        <v>44600</v>
      </c>
      <c r="F6" s="84"/>
      <c r="G6" s="83">
        <f>G13</f>
        <v>44601</v>
      </c>
      <c r="H6" s="84"/>
      <c r="I6" s="83">
        <f>I13</f>
        <v>44602</v>
      </c>
      <c r="J6" s="84"/>
      <c r="K6" s="83">
        <f>K13</f>
        <v>44603</v>
      </c>
      <c r="L6" s="84"/>
      <c r="M6" s="83">
        <f>M13</f>
        <v>44604</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f>IF(C7="",IF(WEEKDAY($B$5,1)=MOD(startday+1,7)+1,$B$5,""),C7+1)</f>
        <v>44593</v>
      </c>
      <c r="F7" s="7" t="str">
        <f>IF(ISERROR(MATCH(E7,Events!$G:$G,0)),"",INDEX(Events!$A:$A,MATCH(E7,Events!$G:$G,0)))</f>
        <v>Chinese New  Year</v>
      </c>
      <c r="G7" s="18">
        <f>IF(E7="",IF(WEEKDAY($B$5,1)=MOD(startday+2,7)+1,$B$5,""),E7+1)</f>
        <v>44594</v>
      </c>
      <c r="H7" s="7" t="str">
        <f>IF(ISERROR(MATCH(G7,Events!$G:$G,0)),"",INDEX(Events!$A:$A,MATCH(G7,Events!$G:$G,0)))</f>
        <v>Groundhog Day</v>
      </c>
      <c r="I7" s="18">
        <f>IF(G7="",IF(WEEKDAY($B$5,1)=MOD(startday+3,7)+1,$B$5,""),G7+1)</f>
        <v>44595</v>
      </c>
      <c r="J7" s="7" t="str">
        <f>IF(ISERROR(MATCH(I7,Events!$G:$G,0)),"",INDEX(Events!$A:$A,MATCH(I7,Events!$G:$G,0)))</f>
        <v/>
      </c>
      <c r="K7" s="18">
        <f>IF(I7="",IF(WEEKDAY($B$5,1)=MOD(startday+4,7)+1,$B$5,""),I7+1)</f>
        <v>44596</v>
      </c>
      <c r="L7" s="7" t="str">
        <f>IF(ISERROR(MATCH(K7,Events!$G:$G,0)),"",INDEX(Events!$A:$A,MATCH(K7,Events!$G:$G,0)))</f>
        <v/>
      </c>
      <c r="M7" s="18">
        <f>IF(K7="",IF(WEEKDAY($B$5,1)=MOD(startday+5,7)+1,$B$5,""),K7+1)</f>
        <v>44597</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44598</v>
      </c>
      <c r="B13" s="7" t="str">
        <f>IF(ISERROR(MATCH(A13,Events!$G:$G,0)),"",INDEX(Events!$A:$A,MATCH(A13,Events!$G:$G,0)))</f>
        <v/>
      </c>
      <c r="C13" s="18">
        <f>IF(A13="","",IF(MONTH(A13+1)&lt;&gt;MONTH(A13),"",A13+1))</f>
        <v>44599</v>
      </c>
      <c r="D13" s="7" t="str">
        <f>IF(ISERROR(MATCH(C13,Events!$G:$G,0)),"",INDEX(Events!$A:$A,MATCH(C13,Events!$G:$G,0)))</f>
        <v/>
      </c>
      <c r="E13" s="18">
        <f>IF(C13="","",IF(MONTH(C13+1)&lt;&gt;MONTH(C13),"",C13+1))</f>
        <v>44600</v>
      </c>
      <c r="F13" s="7" t="str">
        <f>IF(ISERROR(MATCH(E13,Events!$G:$G,0)),"",INDEX(Events!$A:$A,MATCH(E13,Events!$G:$G,0)))</f>
        <v/>
      </c>
      <c r="G13" s="18">
        <f>IF(E13="","",IF(MONTH(E13+1)&lt;&gt;MONTH(E13),"",E13+1))</f>
        <v>44601</v>
      </c>
      <c r="H13" s="7" t="str">
        <f>IF(ISERROR(MATCH(G13,Events!$G:$G,0)),"",INDEX(Events!$A:$A,MATCH(G13,Events!$G:$G,0)))</f>
        <v/>
      </c>
      <c r="I13" s="18">
        <f>IF(G13="","",IF(MONTH(G13+1)&lt;&gt;MONTH(G13),"",G13+1))</f>
        <v>44602</v>
      </c>
      <c r="J13" s="7" t="str">
        <f>IF(ISERROR(MATCH(I13,Events!$G:$G,0)),"",INDEX(Events!$A:$A,MATCH(I13,Events!$G:$G,0)))</f>
        <v/>
      </c>
      <c r="K13" s="18">
        <f>IF(I13="","",IF(MONTH(I13+1)&lt;&gt;MONTH(I13),"",I13+1))</f>
        <v>44603</v>
      </c>
      <c r="L13" s="7" t="str">
        <f>IF(ISERROR(MATCH(K13,Events!$G:$G,0)),"",INDEX(Events!$A:$A,MATCH(K13,Events!$G:$G,0)))</f>
        <v/>
      </c>
      <c r="M13" s="18">
        <f>IF(K13="","",IF(MONTH(K13+1)&lt;&gt;MONTH(K13),"",K13+1))</f>
        <v>44604</v>
      </c>
      <c r="N13" s="7" t="str">
        <f>IF(ISERROR(MATCH(M13,Events!$G:$G,0)),"",INDEX(Events!$A:$A,MATCH(M13,Events!$G:$G,0)))</f>
        <v>Lincoln's B-Day</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44605</v>
      </c>
      <c r="B19" s="7" t="str">
        <f>IF(ISERROR(MATCH(A19,Events!$G:$G,0)),"",INDEX(Events!$A:$A,MATCH(A19,Events!$G:$G,0)))</f>
        <v/>
      </c>
      <c r="C19" s="18">
        <f>IF(A19="","",IF(MONTH(A19+1)&lt;&gt;MONTH(A19),"",A19+1))</f>
        <v>44606</v>
      </c>
      <c r="D19" s="7" t="str">
        <f>IF(ISERROR(MATCH(C19,Events!$G:$G,0)),"",INDEX(Events!$A:$A,MATCH(C19,Events!$G:$G,0)))</f>
        <v>Valentine's Day</v>
      </c>
      <c r="E19" s="18">
        <f>IF(C19="","",IF(MONTH(C19+1)&lt;&gt;MONTH(C19),"",C19+1))</f>
        <v>44607</v>
      </c>
      <c r="F19" s="7" t="str">
        <f>IF(ISERROR(MATCH(E19,Events!$G:$G,0)),"",INDEX(Events!$A:$A,MATCH(E19,Events!$G:$G,0)))</f>
        <v/>
      </c>
      <c r="G19" s="18">
        <f>IF(E19="","",IF(MONTH(E19+1)&lt;&gt;MONTH(E19),"",E19+1))</f>
        <v>44608</v>
      </c>
      <c r="H19" s="7" t="str">
        <f>IF(ISERROR(MATCH(G19,Events!$G:$G,0)),"",INDEX(Events!$A:$A,MATCH(G19,Events!$G:$G,0)))</f>
        <v/>
      </c>
      <c r="I19" s="18">
        <f>IF(G19="","",IF(MONTH(G19+1)&lt;&gt;MONTH(G19),"",G19+1))</f>
        <v>44609</v>
      </c>
      <c r="J19" s="7" t="str">
        <f>IF(ISERROR(MATCH(I19,Events!$G:$G,0)),"",INDEX(Events!$A:$A,MATCH(I19,Events!$G:$G,0)))</f>
        <v/>
      </c>
      <c r="K19" s="18">
        <f>IF(I19="","",IF(MONTH(I19+1)&lt;&gt;MONTH(I19),"",I19+1))</f>
        <v>44610</v>
      </c>
      <c r="L19" s="7" t="str">
        <f>IF(ISERROR(MATCH(K19,Events!$G:$G,0)),"",INDEX(Events!$A:$A,MATCH(K19,Events!$G:$G,0)))</f>
        <v/>
      </c>
      <c r="M19" s="18">
        <f>IF(K19="","",IF(MONTH(K19+1)&lt;&gt;MONTH(K19),"",K19+1))</f>
        <v>44611</v>
      </c>
      <c r="N19" s="7" t="str">
        <f>IF(ISERROR(MATCH(M19,Events!$G:$G,0)),"",INDEX(Events!$A:$A,MATCH(M19,Events!$G:$G,0)))</f>
        <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44612</v>
      </c>
      <c r="B25" s="7" t="str">
        <f>IF(ISERROR(MATCH(A25,Events!$G:$G,0)),"",INDEX(Events!$A:$A,MATCH(A25,Events!$G:$G,0)))</f>
        <v/>
      </c>
      <c r="C25" s="18">
        <f>IF(A25="","",IF(MONTH(A25+1)&lt;&gt;MONTH(A25),"",A25+1))</f>
        <v>44613</v>
      </c>
      <c r="D25" s="7" t="str">
        <f>IF(ISERROR(MATCH(C25,Events!$G:$G,0)),"",INDEX(Events!$A:$A,MATCH(C25,Events!$G:$G,0)))</f>
        <v>Presidents' Day</v>
      </c>
      <c r="E25" s="18">
        <f>IF(C25="","",IF(MONTH(C25+1)&lt;&gt;MONTH(C25),"",C25+1))</f>
        <v>44614</v>
      </c>
      <c r="F25" s="7" t="str">
        <f>IF(ISERROR(MATCH(E25,Events!$G:$G,0)),"",INDEX(Events!$A:$A,MATCH(E25,Events!$G:$G,0)))</f>
        <v/>
      </c>
      <c r="G25" s="18">
        <f>IF(E25="","",IF(MONTH(E25+1)&lt;&gt;MONTH(E25),"",E25+1))</f>
        <v>44615</v>
      </c>
      <c r="H25" s="7" t="str">
        <f>IF(ISERROR(MATCH(G25,Events!$G:$G,0)),"",INDEX(Events!$A:$A,MATCH(G25,Events!$G:$G,0)))</f>
        <v/>
      </c>
      <c r="I25" s="18">
        <f>IF(G25="","",IF(MONTH(G25+1)&lt;&gt;MONTH(G25),"",G25+1))</f>
        <v>44616</v>
      </c>
      <c r="J25" s="7" t="str">
        <f>IF(ISERROR(MATCH(I25,Events!$G:$G,0)),"",INDEX(Events!$A:$A,MATCH(I25,Events!$G:$G,0)))</f>
        <v/>
      </c>
      <c r="K25" s="18">
        <f>IF(I25="","",IF(MONTH(I25+1)&lt;&gt;MONTH(I25),"",I25+1))</f>
        <v>44617</v>
      </c>
      <c r="L25" s="7" t="str">
        <f>IF(ISERROR(MATCH(K25,Events!$G:$G,0)),"",INDEX(Events!$A:$A,MATCH(K25,Events!$G:$G,0)))</f>
        <v/>
      </c>
      <c r="M25" s="18">
        <f>IF(K25="","",IF(MONTH(K25+1)&lt;&gt;MONTH(K25),"",K25+1))</f>
        <v>44618</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44619</v>
      </c>
      <c r="B31" s="7" t="str">
        <f>IF(ISERROR(MATCH(A31,Events!$G:$G,0)),"",INDEX(Events!$A:$A,MATCH(A31,Events!$G:$G,0)))</f>
        <v/>
      </c>
      <c r="C31" s="18">
        <f>IF(A31="","",IF(MONTH(A31+1)&lt;&gt;MONTH(A31),"",A31+1))</f>
        <v>44620</v>
      </c>
      <c r="D31" s="7" t="str">
        <f>IF(ISERROR(MATCH(C31,Events!$G:$G,0)),"",INDEX(Events!$A:$A,MATCH(C31,Events!$G:$G,0)))</f>
        <v/>
      </c>
      <c r="E31" s="18" t="str">
        <f>IF(C31="","",IF(MONTH(C31+1)&lt;&gt;MONTH(C31),"",C31+1))</f>
        <v/>
      </c>
      <c r="F31" s="7" t="str">
        <f>IF(ISERROR(MATCH(E31,Events!$G:$G,0)),"",INDEX(Events!$A:$A,MATCH(E31,Events!$G:$G,0)))</f>
        <v/>
      </c>
      <c r="G31" s="18" t="str">
        <f>IF(E31="","",IF(MONTH(E31+1)&lt;&gt;MONTH(E31),"",E31+1))</f>
        <v/>
      </c>
      <c r="H31" s="7" t="str">
        <f>IF(ISERROR(MATCH(G31,Events!$G:$G,0)),"",INDEX(Events!$A:$A,MATCH(G31,Events!$G:$G,0)))</f>
        <v/>
      </c>
      <c r="I31" s="18" t="str">
        <f>IF(G31="","",IF(MONTH(G31+1)&lt;&gt;MONTH(G31),"",G31+1))</f>
        <v/>
      </c>
      <c r="J31" s="7" t="str">
        <f>IF(ISERROR(MATCH(I31,Events!$G:$G,0)),"",INDEX(Events!$A:$A,MATCH(I31,Events!$G:$G,0)))</f>
        <v/>
      </c>
      <c r="K31" s="18" t="str">
        <f>IF(I31="","",IF(MONTH(I31+1)&lt;&gt;MONTH(I31),"",I31+1))</f>
        <v/>
      </c>
      <c r="L31" s="7" t="str">
        <f>IF(ISERROR(MATCH(K31,Events!$G:$G,0)),"",INDEX(Events!$A:$A,MATCH(K31,Events!$G:$G,0)))</f>
        <v/>
      </c>
      <c r="M31" s="18" t="str">
        <f>IF(K31="","",IF(MONTH(K31+1)&lt;&gt;MONTH(K31),"",K31+1))</f>
        <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t="str">
        <f>IF(M31="","",IF(MONTH(M31+1)&lt;&gt;MONTH(M31),"",M31+1))</f>
        <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76" priority="6">
      <formula>A7=""</formula>
    </cfRule>
  </conditionalFormatting>
  <conditionalFormatting sqref="A8:N8 A14:N14 A20:N20 A26:N26 A32:N32 A38:D38">
    <cfRule type="expression" dxfId="75" priority="5">
      <formula>A7=""</formula>
    </cfRule>
  </conditionalFormatting>
  <conditionalFormatting sqref="A9:N9 A15:N15 A21:N21 A27:N27 A33:N33 A39:D39">
    <cfRule type="expression" dxfId="74" priority="4">
      <formula>A7=""</formula>
    </cfRule>
  </conditionalFormatting>
  <conditionalFormatting sqref="A10:N10 A16:N16 A22:N22 A28:N28 A34:N34 A40:D40">
    <cfRule type="expression" dxfId="73" priority="3">
      <formula>A7=""</formula>
    </cfRule>
  </conditionalFormatting>
  <conditionalFormatting sqref="A11:N11 A17:N17 A23:N23 A29:N29 A35:N35 A41:D41">
    <cfRule type="expression" dxfId="72" priority="2">
      <formula>A7=""</formula>
    </cfRule>
  </conditionalFormatting>
  <conditionalFormatting sqref="A12:N12 A18:N18 A24:N24 A30:N30 A36:N36 A42:D42">
    <cfRule type="expression" dxfId="71" priority="1">
      <formula>A7=""</formula>
    </cfRule>
  </conditionalFormatting>
  <conditionalFormatting sqref="A7 C7 E7 G7 I7 K7 M7 A13 C13 E13 G13 I13 K13 M13 A19 C19 E19 G19 I19 K19 M19 A25 C25 E25 G25 I25 K25 M25 A31 C31 E31 G31 I31 K31 M31 A37 C37">
    <cfRule type="expression" dxfId="70"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32:B36 A38:D42 A37:B37" emptyCellReference="1"/>
    <ignoredError sqref="A8:B31 A7:B7 C37:D37 C32:D36 C7:D7 C8:D31 E8:N31 E32:N36 E7:N7" formula="1" emptyCellReference="1"/>
    <ignoredError sqref="E37:N3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abSelected="1" topLeftCell="A4" workbookViewId="0">
      <selection activeCell="L43" sqref="K38:N43"/>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MARCH 2022</v>
      </c>
      <c r="B4" s="93"/>
      <c r="C4" s="93"/>
      <c r="D4" s="93"/>
      <c r="E4" s="93"/>
      <c r="F4" s="93"/>
      <c r="G4" s="93"/>
      <c r="H4" s="93"/>
      <c r="I4" s="93"/>
      <c r="J4" s="93"/>
      <c r="K4" s="93"/>
      <c r="L4" s="93"/>
      <c r="M4" s="93"/>
      <c r="N4" s="93"/>
    </row>
    <row r="5" spans="1:14" s="1" customFormat="1" ht="11.25" hidden="1" x14ac:dyDescent="0.2">
      <c r="A5" s="1" t="s">
        <v>1</v>
      </c>
      <c r="B5" s="19">
        <f>DATE(YEAR('1'!B5),MONTH('1'!B5)+2,1)</f>
        <v>44621</v>
      </c>
    </row>
    <row r="6" spans="1:14" s="2" customFormat="1" ht="18" customHeight="1" x14ac:dyDescent="0.2">
      <c r="A6" s="83">
        <f>A13</f>
        <v>44626</v>
      </c>
      <c r="B6" s="84"/>
      <c r="C6" s="83">
        <f>C13</f>
        <v>44627</v>
      </c>
      <c r="D6" s="84"/>
      <c r="E6" s="83">
        <f>E13</f>
        <v>44628</v>
      </c>
      <c r="F6" s="84"/>
      <c r="G6" s="83">
        <f>G13</f>
        <v>44629</v>
      </c>
      <c r="H6" s="84"/>
      <c r="I6" s="83">
        <f>I13</f>
        <v>44630</v>
      </c>
      <c r="J6" s="84"/>
      <c r="K6" s="83">
        <f>K13</f>
        <v>44631</v>
      </c>
      <c r="L6" s="84"/>
      <c r="M6" s="83">
        <f>M13</f>
        <v>44632</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f>IF(C7="",IF(WEEKDAY($B$5,1)=MOD(startday+1,7)+1,$B$5,""),C7+1)</f>
        <v>44621</v>
      </c>
      <c r="F7" s="7" t="str">
        <f>IF(ISERROR(MATCH(E7,Events!$G:$G,0)),"",INDEX(Events!$A:$A,MATCH(E7,Events!$G:$G,0)))</f>
        <v>Mardi Gras</v>
      </c>
      <c r="G7" s="18">
        <f>IF(E7="",IF(WEEKDAY($B$5,1)=MOD(startday+2,7)+1,$B$5,""),E7+1)</f>
        <v>44622</v>
      </c>
      <c r="H7" s="7" t="str">
        <f>IF(ISERROR(MATCH(G7,Events!$G:$G,0)),"",INDEX(Events!$A:$A,MATCH(G7,Events!$G:$G,0)))</f>
        <v>Ash Wednesday</v>
      </c>
      <c r="I7" s="18">
        <f>IF(G7="",IF(WEEKDAY($B$5,1)=MOD(startday+3,7)+1,$B$5,""),G7+1)</f>
        <v>44623</v>
      </c>
      <c r="J7" s="7" t="str">
        <f>IF(ISERROR(MATCH(I7,Events!$G:$G,0)),"",INDEX(Events!$A:$A,MATCH(I7,Events!$G:$G,0)))</f>
        <v/>
      </c>
      <c r="K7" s="18">
        <f>IF(I7="",IF(WEEKDAY($B$5,1)=MOD(startday+4,7)+1,$B$5,""),I7+1)</f>
        <v>44624</v>
      </c>
      <c r="L7" s="7" t="str">
        <f>IF(ISERROR(MATCH(K7,Events!$G:$G,0)),"",INDEX(Events!$A:$A,MATCH(K7,Events!$G:$G,0)))</f>
        <v/>
      </c>
      <c r="M7" s="18">
        <f>IF(K7="",IF(WEEKDAY($B$5,1)=MOD(startday+5,7)+1,$B$5,""),K7+1)</f>
        <v>44625</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44626</v>
      </c>
      <c r="B13" s="7" t="str">
        <f>IF(ISERROR(MATCH(A13,Events!$G:$G,0)),"",INDEX(Events!$A:$A,MATCH(A13,Events!$G:$G,0)))</f>
        <v/>
      </c>
      <c r="C13" s="18">
        <f>IF(A13="","",IF(MONTH(A13+1)&lt;&gt;MONTH(A13),"",A13+1))</f>
        <v>44627</v>
      </c>
      <c r="D13" s="7" t="str">
        <f>IF(ISERROR(MATCH(C13,Events!$G:$G,0)),"",INDEX(Events!$A:$A,MATCH(C13,Events!$G:$G,0)))</f>
        <v/>
      </c>
      <c r="E13" s="18">
        <f>IF(C13="","",IF(MONTH(C13+1)&lt;&gt;MONTH(C13),"",C13+1))</f>
        <v>44628</v>
      </c>
      <c r="F13" s="7" t="str">
        <f>IF(ISERROR(MATCH(E13,Events!$G:$G,0)),"",INDEX(Events!$A:$A,MATCH(E13,Events!$G:$G,0)))</f>
        <v/>
      </c>
      <c r="G13" s="18">
        <f>IF(E13="","",IF(MONTH(E13+1)&lt;&gt;MONTH(E13),"",E13+1))</f>
        <v>44629</v>
      </c>
      <c r="H13" s="7" t="str">
        <f>IF(ISERROR(MATCH(G13,Events!$G:$G,0)),"",INDEX(Events!$A:$A,MATCH(G13,Events!$G:$G,0)))</f>
        <v/>
      </c>
      <c r="I13" s="18">
        <f>IF(G13="","",IF(MONTH(G13+1)&lt;&gt;MONTH(G13),"",G13+1))</f>
        <v>44630</v>
      </c>
      <c r="J13" s="7" t="str">
        <f>IF(ISERROR(MATCH(I13,Events!$G:$G,0)),"",INDEX(Events!$A:$A,MATCH(I13,Events!$G:$G,0)))</f>
        <v/>
      </c>
      <c r="K13" s="18">
        <f>IF(I13="","",IF(MONTH(I13+1)&lt;&gt;MONTH(I13),"",I13+1))</f>
        <v>44631</v>
      </c>
      <c r="L13" s="7" t="str">
        <f>IF(ISERROR(MATCH(K13,Events!$G:$G,0)),"",INDEX(Events!$A:$A,MATCH(K13,Events!$G:$G,0)))</f>
        <v/>
      </c>
      <c r="M13" s="18">
        <f>IF(K13="","",IF(MONTH(K13+1)&lt;&gt;MONTH(K13),"",K13+1))</f>
        <v>44632</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44633</v>
      </c>
      <c r="B19" s="7" t="str">
        <f>IF(ISERROR(MATCH(A19,Events!$G:$G,0)),"",INDEX(Events!$A:$A,MATCH(A19,Events!$G:$G,0)))</f>
        <v>Daylight Saving</v>
      </c>
      <c r="C19" s="18">
        <f>IF(A19="","",IF(MONTH(A19+1)&lt;&gt;MONTH(A19),"",A19+1))</f>
        <v>44634</v>
      </c>
      <c r="D19" s="7" t="str">
        <f>IF(ISERROR(MATCH(C19,Events!$G:$G,0)),"",INDEX(Events!$A:$A,MATCH(C19,Events!$G:$G,0)))</f>
        <v/>
      </c>
      <c r="E19" s="18">
        <f>IF(C19="","",IF(MONTH(C19+1)&lt;&gt;MONTH(C19),"",C19+1))</f>
        <v>44635</v>
      </c>
      <c r="F19" s="7" t="str">
        <f>IF(ISERROR(MATCH(E19,Events!$G:$G,0)),"",INDEX(Events!$A:$A,MATCH(E19,Events!$G:$G,0)))</f>
        <v/>
      </c>
      <c r="G19" s="18">
        <f>IF(E19="","",IF(MONTH(E19+1)&lt;&gt;MONTH(E19),"",E19+1))</f>
        <v>44636</v>
      </c>
      <c r="H19" s="7" t="str">
        <f>IF(ISERROR(MATCH(G19,Events!$G:$G,0)),"",INDEX(Events!$A:$A,MATCH(G19,Events!$G:$G,0)))</f>
        <v/>
      </c>
      <c r="I19" s="18">
        <f>IF(G19="","",IF(MONTH(G19+1)&lt;&gt;MONTH(G19),"",G19+1))</f>
        <v>44637</v>
      </c>
      <c r="J19" s="7" t="str">
        <f>IF(ISERROR(MATCH(I19,Events!$G:$G,0)),"",INDEX(Events!$A:$A,MATCH(I19,Events!$G:$G,0)))</f>
        <v>St. Patrick's Day</v>
      </c>
      <c r="K19" s="18">
        <f>IF(I19="","",IF(MONTH(I19+1)&lt;&gt;MONTH(I19),"",I19+1))</f>
        <v>44638</v>
      </c>
      <c r="L19" s="7" t="str">
        <f>IF(ISERROR(MATCH(K19,Events!$G:$G,0)),"",INDEX(Events!$A:$A,MATCH(K19,Events!$G:$G,0)))</f>
        <v/>
      </c>
      <c r="M19" s="18">
        <f>IF(K19="","",IF(MONTH(K19+1)&lt;&gt;MONTH(K19),"",K19+1))</f>
        <v>44639</v>
      </c>
      <c r="N19" s="7" t="str">
        <f>IF(ISERROR(MATCH(M19,Events!$G:$G,0)),"",INDEX(Events!$A:$A,MATCH(M19,Events!$G:$G,0)))</f>
        <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44640</v>
      </c>
      <c r="B25" s="7" t="str">
        <f>IF(ISERROR(MATCH(A25,Events!$G:$G,0)),"",INDEX(Events!$A:$A,MATCH(A25,Events!$G:$G,0)))</f>
        <v>Vernal equinox (GMT)</v>
      </c>
      <c r="C25" s="18">
        <f>IF(A25="","",IF(MONTH(A25+1)&lt;&gt;MONTH(A25),"",A25+1))</f>
        <v>44641</v>
      </c>
      <c r="D25" s="7" t="str">
        <f>IF(ISERROR(MATCH(C25,Events!$G:$G,0)),"",INDEX(Events!$A:$A,MATCH(C25,Events!$G:$G,0)))</f>
        <v/>
      </c>
      <c r="E25" s="18">
        <f>IF(C25="","",IF(MONTH(C25+1)&lt;&gt;MONTH(C25),"",C25+1))</f>
        <v>44642</v>
      </c>
      <c r="F25" s="7" t="str">
        <f>IF(ISERROR(MATCH(E25,Events!$G:$G,0)),"",INDEX(Events!$A:$A,MATCH(E25,Events!$G:$G,0)))</f>
        <v/>
      </c>
      <c r="G25" s="18">
        <f>IF(E25="","",IF(MONTH(E25+1)&lt;&gt;MONTH(E25),"",E25+1))</f>
        <v>44643</v>
      </c>
      <c r="H25" s="7" t="str">
        <f>IF(ISERROR(MATCH(G25,Events!$G:$G,0)),"",INDEX(Events!$A:$A,MATCH(G25,Events!$G:$G,0)))</f>
        <v/>
      </c>
      <c r="I25" s="18">
        <f>IF(G25="","",IF(MONTH(G25+1)&lt;&gt;MONTH(G25),"",G25+1))</f>
        <v>44644</v>
      </c>
      <c r="J25" s="7" t="str">
        <f>IF(ISERROR(MATCH(I25,Events!$G:$G,0)),"",INDEX(Events!$A:$A,MATCH(I25,Events!$G:$G,0)))</f>
        <v/>
      </c>
      <c r="K25" s="18">
        <f>IF(I25="","",IF(MONTH(I25+1)&lt;&gt;MONTH(I25),"",I25+1))</f>
        <v>44645</v>
      </c>
      <c r="L25" s="7" t="str">
        <f>IF(ISERROR(MATCH(K25,Events!$G:$G,0)),"",INDEX(Events!$A:$A,MATCH(K25,Events!$G:$G,0)))</f>
        <v/>
      </c>
      <c r="M25" s="18">
        <f>IF(K25="","",IF(MONTH(K25+1)&lt;&gt;MONTH(K25),"",K25+1))</f>
        <v>44646</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44647</v>
      </c>
      <c r="B31" s="7" t="str">
        <f>IF(ISERROR(MATCH(A31,Events!$G:$G,0)),"",INDEX(Events!$A:$A,MATCH(A31,Events!$G:$G,0)))</f>
        <v/>
      </c>
      <c r="C31" s="18">
        <f>IF(A31="","",IF(MONTH(A31+1)&lt;&gt;MONTH(A31),"",A31+1))</f>
        <v>44648</v>
      </c>
      <c r="D31" s="7" t="str">
        <f>IF(ISERROR(MATCH(C31,Events!$G:$G,0)),"",INDEX(Events!$A:$A,MATCH(C31,Events!$G:$G,0)))</f>
        <v/>
      </c>
      <c r="E31" s="18">
        <f>IF(C31="","",IF(MONTH(C31+1)&lt;&gt;MONTH(C31),"",C31+1))</f>
        <v>44649</v>
      </c>
      <c r="F31" s="7" t="str">
        <f>IF(ISERROR(MATCH(E31,Events!$G:$G,0)),"",INDEX(Events!$A:$A,MATCH(E31,Events!$G:$G,0)))</f>
        <v/>
      </c>
      <c r="G31" s="18">
        <f>IF(E31="","",IF(MONTH(E31+1)&lt;&gt;MONTH(E31),"",E31+1))</f>
        <v>44650</v>
      </c>
      <c r="H31" s="7" t="str">
        <f>IF(ISERROR(MATCH(G31,Events!$G:$G,0)),"",INDEX(Events!$A:$A,MATCH(G31,Events!$G:$G,0)))</f>
        <v/>
      </c>
      <c r="I31" s="18">
        <f>IF(G31="","",IF(MONTH(G31+1)&lt;&gt;MONTH(G31),"",G31+1))</f>
        <v>44651</v>
      </c>
      <c r="J31" s="7" t="str">
        <f>IF(ISERROR(MATCH(I31,Events!$G:$G,0)),"",INDEX(Events!$A:$A,MATCH(I31,Events!$G:$G,0)))</f>
        <v/>
      </c>
      <c r="K31" s="18" t="str">
        <f>IF(I31="","",IF(MONTH(I31+1)&lt;&gt;MONTH(I31),"",I31+1))</f>
        <v/>
      </c>
      <c r="L31" s="7" t="str">
        <f>IF(ISERROR(MATCH(K31,Events!$G:$G,0)),"",INDEX(Events!$A:$A,MATCH(K31,Events!$G:$G,0)))</f>
        <v/>
      </c>
      <c r="M31" s="18" t="str">
        <f>IF(K31="","",IF(MONTH(K31+1)&lt;&gt;MONTH(K31),"",K31+1))</f>
        <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t="str">
        <f>IF(M31="","",IF(MONTH(M31+1)&lt;&gt;MONTH(M31),"",M31+1))</f>
        <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69" priority="6">
      <formula>A7=""</formula>
    </cfRule>
  </conditionalFormatting>
  <conditionalFormatting sqref="A8:N8 A14:N14 A20:N20 A26:N26 A32:N32 A38:D38">
    <cfRule type="expression" dxfId="68" priority="5">
      <formula>A7=""</formula>
    </cfRule>
  </conditionalFormatting>
  <conditionalFormatting sqref="A9:N9 A15:N15 A21:N21 A27:N27 A33:N33 A39:D39">
    <cfRule type="expression" dxfId="67" priority="4">
      <formula>A7=""</formula>
    </cfRule>
  </conditionalFormatting>
  <conditionalFormatting sqref="A10:N10 A16:N16 A22:N22 A28:N28 A34:N34 A40:D40">
    <cfRule type="expression" dxfId="66" priority="3">
      <formula>A7=""</formula>
    </cfRule>
  </conditionalFormatting>
  <conditionalFormatting sqref="A11:N11 A17:N17 A23:N23 A29:N29 A35:N35 A41:D41">
    <cfRule type="expression" dxfId="65" priority="2">
      <formula>A7=""</formula>
    </cfRule>
  </conditionalFormatting>
  <conditionalFormatting sqref="A12:N12 A18:N18 A24:N24 A30:N30 A36:N36 A42:D42">
    <cfRule type="expression" dxfId="64" priority="1">
      <formula>A7=""</formula>
    </cfRule>
  </conditionalFormatting>
  <conditionalFormatting sqref="A7 C7 E7 G7 I7 K7 M7 A13 C13 E13 G13 I13 K13 M13 A19 C19 E19 G19 I19 K19 M19 A25 C25 E25 G25 I25 K25 M25 A31 C31 E31 G31 I31 K31 M31 A37 C37">
    <cfRule type="expression" dxfId="63"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7 C40:J42 C39:J39 C38:J38" formula="1" emptyCellReferenc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19" workbookViewId="0">
      <selection activeCell="P37" sqref="K37:P41"/>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APRIL 2022</v>
      </c>
      <c r="B4" s="93"/>
      <c r="C4" s="93"/>
      <c r="D4" s="93"/>
      <c r="E4" s="93"/>
      <c r="F4" s="93"/>
      <c r="G4" s="93"/>
      <c r="H4" s="93"/>
      <c r="I4" s="93"/>
      <c r="J4" s="93"/>
      <c r="K4" s="93"/>
      <c r="L4" s="93"/>
      <c r="M4" s="93"/>
      <c r="N4" s="93"/>
    </row>
    <row r="5" spans="1:14" s="1" customFormat="1" ht="11.25" hidden="1" x14ac:dyDescent="0.2">
      <c r="A5" s="1" t="s">
        <v>1</v>
      </c>
      <c r="B5" s="19">
        <f>DATE(YEAR('1'!B5),MONTH('1'!B5)+3,1)</f>
        <v>44652</v>
      </c>
    </row>
    <row r="6" spans="1:14" s="2" customFormat="1" ht="18" customHeight="1" x14ac:dyDescent="0.2">
      <c r="A6" s="83">
        <f>A13</f>
        <v>44654</v>
      </c>
      <c r="B6" s="84"/>
      <c r="C6" s="83">
        <f>C13</f>
        <v>44655</v>
      </c>
      <c r="D6" s="84"/>
      <c r="E6" s="83">
        <f>E13</f>
        <v>44656</v>
      </c>
      <c r="F6" s="84"/>
      <c r="G6" s="83">
        <f>G13</f>
        <v>44657</v>
      </c>
      <c r="H6" s="84"/>
      <c r="I6" s="83">
        <f>I13</f>
        <v>44658</v>
      </c>
      <c r="J6" s="84"/>
      <c r="K6" s="83">
        <f>K13</f>
        <v>44659</v>
      </c>
      <c r="L6" s="84"/>
      <c r="M6" s="83">
        <f>M13</f>
        <v>44660</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t="str">
        <f>IF(C7="",IF(WEEKDAY($B$5,1)=MOD(startday+1,7)+1,$B$5,""),C7+1)</f>
        <v/>
      </c>
      <c r="F7" s="7" t="str">
        <f>IF(ISERROR(MATCH(E7,Events!$G:$G,0)),"",INDEX(Events!$A:$A,MATCH(E7,Events!$G:$G,0)))</f>
        <v/>
      </c>
      <c r="G7" s="18" t="str">
        <f>IF(E7="",IF(WEEKDAY($B$5,1)=MOD(startday+2,7)+1,$B$5,""),E7+1)</f>
        <v/>
      </c>
      <c r="H7" s="7" t="str">
        <f>IF(ISERROR(MATCH(G7,Events!$G:$G,0)),"",INDEX(Events!$A:$A,MATCH(G7,Events!$G:$G,0)))</f>
        <v/>
      </c>
      <c r="I7" s="18" t="str">
        <f>IF(G7="",IF(WEEKDAY($B$5,1)=MOD(startday+3,7)+1,$B$5,""),G7+1)</f>
        <v/>
      </c>
      <c r="J7" s="7" t="str">
        <f>IF(ISERROR(MATCH(I7,Events!$G:$G,0)),"",INDEX(Events!$A:$A,MATCH(I7,Events!$G:$G,0)))</f>
        <v/>
      </c>
      <c r="K7" s="18">
        <f>IF(I7="",IF(WEEKDAY($B$5,1)=MOD(startday+4,7)+1,$B$5,""),I7+1)</f>
        <v>44652</v>
      </c>
      <c r="L7" s="7" t="str">
        <f>IF(ISERROR(MATCH(K7,Events!$G:$G,0)),"",INDEX(Events!$A:$A,MATCH(K7,Events!$G:$G,0)))</f>
        <v>April Fool's Day</v>
      </c>
      <c r="M7" s="18">
        <f>IF(K7="",IF(WEEKDAY($B$5,1)=MOD(startday+5,7)+1,$B$5,""),K7+1)</f>
        <v>44653</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44654</v>
      </c>
      <c r="B13" s="7" t="str">
        <f>IF(ISERROR(MATCH(A13,Events!$G:$G,0)),"",INDEX(Events!$A:$A,MATCH(A13,Events!$G:$G,0)))</f>
        <v>Ramadan begins</v>
      </c>
      <c r="C13" s="18">
        <f>IF(A13="","",IF(MONTH(A13+1)&lt;&gt;MONTH(A13),"",A13+1))</f>
        <v>44655</v>
      </c>
      <c r="D13" s="7" t="str">
        <f>IF(ISERROR(MATCH(C13,Events!$G:$G,0)),"",INDEX(Events!$A:$A,MATCH(C13,Events!$G:$G,0)))</f>
        <v/>
      </c>
      <c r="E13" s="18">
        <f>IF(C13="","",IF(MONTH(C13+1)&lt;&gt;MONTH(C13),"",C13+1))</f>
        <v>44656</v>
      </c>
      <c r="F13" s="7" t="str">
        <f>IF(ISERROR(MATCH(E13,Events!$G:$G,0)),"",INDEX(Events!$A:$A,MATCH(E13,Events!$G:$G,0)))</f>
        <v/>
      </c>
      <c r="G13" s="18">
        <f>IF(E13="","",IF(MONTH(E13+1)&lt;&gt;MONTH(E13),"",E13+1))</f>
        <v>44657</v>
      </c>
      <c r="H13" s="7" t="str">
        <f>IF(ISERROR(MATCH(G13,Events!$G:$G,0)),"",INDEX(Events!$A:$A,MATCH(G13,Events!$G:$G,0)))</f>
        <v/>
      </c>
      <c r="I13" s="18">
        <f>IF(G13="","",IF(MONTH(G13+1)&lt;&gt;MONTH(G13),"",G13+1))</f>
        <v>44658</v>
      </c>
      <c r="J13" s="7" t="str">
        <f>IF(ISERROR(MATCH(I13,Events!$G:$G,0)),"",INDEX(Events!$A:$A,MATCH(I13,Events!$G:$G,0)))</f>
        <v/>
      </c>
      <c r="K13" s="18">
        <f>IF(I13="","",IF(MONTH(I13+1)&lt;&gt;MONTH(I13),"",I13+1))</f>
        <v>44659</v>
      </c>
      <c r="L13" s="7" t="str">
        <f>IF(ISERROR(MATCH(K13,Events!$G:$G,0)),"",INDEX(Events!$A:$A,MATCH(K13,Events!$G:$G,0)))</f>
        <v/>
      </c>
      <c r="M13" s="18">
        <f>IF(K13="","",IF(MONTH(K13+1)&lt;&gt;MONTH(K13),"",K13+1))</f>
        <v>44660</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44661</v>
      </c>
      <c r="B19" s="7" t="str">
        <f>IF(ISERROR(MATCH(A19,Events!$G:$G,0)),"",INDEX(Events!$A:$A,MATCH(A19,Events!$G:$G,0)))</f>
        <v/>
      </c>
      <c r="C19" s="18">
        <f>IF(A19="","",IF(MONTH(A19+1)&lt;&gt;MONTH(A19),"",A19+1))</f>
        <v>44662</v>
      </c>
      <c r="D19" s="7" t="str">
        <f>IF(ISERROR(MATCH(C19,Events!$G:$G,0)),"",INDEX(Events!$A:$A,MATCH(C19,Events!$G:$G,0)))</f>
        <v/>
      </c>
      <c r="E19" s="18">
        <f>IF(C19="","",IF(MONTH(C19+1)&lt;&gt;MONTH(C19),"",C19+1))</f>
        <v>44663</v>
      </c>
      <c r="F19" s="7" t="str">
        <f>IF(ISERROR(MATCH(E19,Events!$G:$G,0)),"",INDEX(Events!$A:$A,MATCH(E19,Events!$G:$G,0)))</f>
        <v/>
      </c>
      <c r="G19" s="18">
        <f>IF(E19="","",IF(MONTH(E19+1)&lt;&gt;MONTH(E19),"",E19+1))</f>
        <v>44664</v>
      </c>
      <c r="H19" s="7" t="str">
        <f>IF(ISERROR(MATCH(G19,Events!$G:$G,0)),"",INDEX(Events!$A:$A,MATCH(G19,Events!$G:$G,0)))</f>
        <v/>
      </c>
      <c r="I19" s="18">
        <f>IF(G19="","",IF(MONTH(G19+1)&lt;&gt;MONTH(G19),"",G19+1))</f>
        <v>44665</v>
      </c>
      <c r="J19" s="7" t="str">
        <f>IF(ISERROR(MATCH(I19,Events!$G:$G,0)),"",INDEX(Events!$A:$A,MATCH(I19,Events!$G:$G,0)))</f>
        <v/>
      </c>
      <c r="K19" s="18">
        <f>IF(I19="","",IF(MONTH(I19+1)&lt;&gt;MONTH(I19),"",I19+1))</f>
        <v>44666</v>
      </c>
      <c r="L19" s="7" t="str">
        <f>IF(ISERROR(MATCH(K19,Events!$G:$G,0)),"",INDEX(Events!$A:$A,MATCH(K19,Events!$G:$G,0)))</f>
        <v>Good Friday</v>
      </c>
      <c r="M19" s="18">
        <f>IF(K19="","",IF(MONTH(K19+1)&lt;&gt;MONTH(K19),"",K19+1))</f>
        <v>44667</v>
      </c>
      <c r="N19" s="7" t="str">
        <f>IF(ISERROR(MATCH(M19,Events!$G:$G,0)),"",INDEX(Events!$A:$A,MATCH(M19,Events!$G:$G,0)))</f>
        <v>Passover</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44668</v>
      </c>
      <c r="B25" s="7" t="str">
        <f>IF(ISERROR(MATCH(A25,Events!$G:$G,0)),"",INDEX(Events!$A:$A,MATCH(A25,Events!$G:$G,0)))</f>
        <v>Easter</v>
      </c>
      <c r="C25" s="18">
        <f>IF(A25="","",IF(MONTH(A25+1)&lt;&gt;MONTH(A25),"",A25+1))</f>
        <v>44669</v>
      </c>
      <c r="D25" s="7" t="str">
        <f>IF(ISERROR(MATCH(C25,Events!$G:$G,0)),"",INDEX(Events!$A:$A,MATCH(C25,Events!$G:$G,0)))</f>
        <v>Taxes Due</v>
      </c>
      <c r="E25" s="18">
        <f>IF(C25="","",IF(MONTH(C25+1)&lt;&gt;MONTH(C25),"",C25+1))</f>
        <v>44670</v>
      </c>
      <c r="F25" s="7" t="str">
        <f>IF(ISERROR(MATCH(E25,Events!$G:$G,0)),"",INDEX(Events!$A:$A,MATCH(E25,Events!$G:$G,0)))</f>
        <v/>
      </c>
      <c r="G25" s="18">
        <f>IF(E25="","",IF(MONTH(E25+1)&lt;&gt;MONTH(E25),"",E25+1))</f>
        <v>44671</v>
      </c>
      <c r="H25" s="7" t="str">
        <f>IF(ISERROR(MATCH(G25,Events!$G:$G,0)),"",INDEX(Events!$A:$A,MATCH(G25,Events!$G:$G,0)))</f>
        <v/>
      </c>
      <c r="I25" s="18">
        <f>IF(G25="","",IF(MONTH(G25+1)&lt;&gt;MONTH(G25),"",G25+1))</f>
        <v>44672</v>
      </c>
      <c r="J25" s="7" t="str">
        <f>IF(ISERROR(MATCH(I25,Events!$G:$G,0)),"",INDEX(Events!$A:$A,MATCH(I25,Events!$G:$G,0)))</f>
        <v/>
      </c>
      <c r="K25" s="18">
        <f>IF(I25="","",IF(MONTH(I25+1)&lt;&gt;MONTH(I25),"",I25+1))</f>
        <v>44673</v>
      </c>
      <c r="L25" s="7" t="str">
        <f>IF(ISERROR(MATCH(K25,Events!$G:$G,0)),"",INDEX(Events!$A:$A,MATCH(K25,Events!$G:$G,0)))</f>
        <v>Earth Day</v>
      </c>
      <c r="M25" s="18">
        <f>IF(K25="","",IF(MONTH(K25+1)&lt;&gt;MONTH(K25),"",K25+1))</f>
        <v>44674</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Easter Monday (UK)</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44675</v>
      </c>
      <c r="B31" s="7" t="str">
        <f>IF(ISERROR(MATCH(A31,Events!$G:$G,0)),"",INDEX(Events!$A:$A,MATCH(A31,Events!$G:$G,0)))</f>
        <v/>
      </c>
      <c r="C31" s="18">
        <f>IF(A31="","",IF(MONTH(A31+1)&lt;&gt;MONTH(A31),"",A31+1))</f>
        <v>44676</v>
      </c>
      <c r="D31" s="7" t="str">
        <f>IF(ISERROR(MATCH(C31,Events!$G:$G,0)),"",INDEX(Events!$A:$A,MATCH(C31,Events!$G:$G,0)))</f>
        <v/>
      </c>
      <c r="E31" s="18">
        <f>IF(C31="","",IF(MONTH(C31+1)&lt;&gt;MONTH(C31),"",C31+1))</f>
        <v>44677</v>
      </c>
      <c r="F31" s="7" t="str">
        <f>IF(ISERROR(MATCH(E31,Events!$G:$G,0)),"",INDEX(Events!$A:$A,MATCH(E31,Events!$G:$G,0)))</f>
        <v/>
      </c>
      <c r="G31" s="18">
        <f>IF(E31="","",IF(MONTH(E31+1)&lt;&gt;MONTH(E31),"",E31+1))</f>
        <v>44678</v>
      </c>
      <c r="H31" s="7" t="str">
        <f>IF(ISERROR(MATCH(G31,Events!$G:$G,0)),"",INDEX(Events!$A:$A,MATCH(G31,Events!$G:$G,0)))</f>
        <v>Admin Assist Day</v>
      </c>
      <c r="I31" s="18">
        <f>IF(G31="","",IF(MONTH(G31+1)&lt;&gt;MONTH(G31),"",G31+1))</f>
        <v>44679</v>
      </c>
      <c r="J31" s="7" t="str">
        <f>IF(ISERROR(MATCH(I31,Events!$G:$G,0)),"",INDEX(Events!$A:$A,MATCH(I31,Events!$G:$G,0)))</f>
        <v/>
      </c>
      <c r="K31" s="18">
        <f>IF(I31="","",IF(MONTH(I31+1)&lt;&gt;MONTH(I31),"",I31+1))</f>
        <v>44680</v>
      </c>
      <c r="L31" s="7" t="str">
        <f>IF(ISERROR(MATCH(K31,Events!$G:$G,0)),"",INDEX(Events!$A:$A,MATCH(K31,Events!$G:$G,0)))</f>
        <v/>
      </c>
      <c r="M31" s="18">
        <f>IF(K31="","",IF(MONTH(K31+1)&lt;&gt;MONTH(K31),"",K31+1))</f>
        <v>44681</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t="str">
        <f>IF(M31="","",IF(MONTH(M31+1)&lt;&gt;MONTH(M31),"",M31+1))</f>
        <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62" priority="6">
      <formula>A7=""</formula>
    </cfRule>
  </conditionalFormatting>
  <conditionalFormatting sqref="A8:N8 A14:N14 A20:N20 A26:N26 A32:N32 A38:D38">
    <cfRule type="expression" dxfId="61" priority="5">
      <formula>A7=""</formula>
    </cfRule>
  </conditionalFormatting>
  <conditionalFormatting sqref="A9:N9 A15:N15 A21:N21 A27:N27 A33:N33 A39:D39">
    <cfRule type="expression" dxfId="60" priority="4">
      <formula>A7=""</formula>
    </cfRule>
  </conditionalFormatting>
  <conditionalFormatting sqref="A10:N10 A16:N16 A22:N22 A28:N28 A34:N34 A40:D40">
    <cfRule type="expression" dxfId="59" priority="3">
      <formula>A7=""</formula>
    </cfRule>
  </conditionalFormatting>
  <conditionalFormatting sqref="A11:N11 A17:N17 A23:N23 A29:N29 A35:N35 A41:D41">
    <cfRule type="expression" dxfId="58" priority="2">
      <formula>A7=""</formula>
    </cfRule>
  </conditionalFormatting>
  <conditionalFormatting sqref="A12:N12 A18:N18 A24:N24 A30:N30 A36:N36 A42:D42">
    <cfRule type="expression" dxfId="57" priority="1">
      <formula>A7=""</formula>
    </cfRule>
  </conditionalFormatting>
  <conditionalFormatting sqref="A7 C7 E7 G7 I7 K7 M7 A13 C13 E13 G13 I13 K13 M13 A19 C19 E19 G19 I19 K19 M19 A25 C25 E25 G25 I25 K25 M25 A31 C31 E31 G31 I31 K31 M31 A37 C37">
    <cfRule type="expression" dxfId="56"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6 C42:N42 C39:J39 C37:J38 C40:J41" formula="1" emptyCellReferenc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24" workbookViewId="0">
      <selection activeCell="P38" sqref="K38:P43"/>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MAY 2022</v>
      </c>
      <c r="B4" s="93"/>
      <c r="C4" s="93"/>
      <c r="D4" s="93"/>
      <c r="E4" s="93"/>
      <c r="F4" s="93"/>
      <c r="G4" s="93"/>
      <c r="H4" s="93"/>
      <c r="I4" s="93"/>
      <c r="J4" s="93"/>
      <c r="K4" s="93"/>
      <c r="L4" s="93"/>
      <c r="M4" s="93"/>
      <c r="N4" s="93"/>
    </row>
    <row r="5" spans="1:14" s="1" customFormat="1" ht="11.25" hidden="1" x14ac:dyDescent="0.2">
      <c r="A5" s="1" t="s">
        <v>1</v>
      </c>
      <c r="B5" s="19">
        <f>DATE(YEAR('1'!B5),MONTH('1'!B5)+4,1)</f>
        <v>44682</v>
      </c>
    </row>
    <row r="6" spans="1:14" s="2" customFormat="1" ht="18" customHeight="1" x14ac:dyDescent="0.2">
      <c r="A6" s="83">
        <f>A13</f>
        <v>44689</v>
      </c>
      <c r="B6" s="84"/>
      <c r="C6" s="83">
        <f>C13</f>
        <v>44690</v>
      </c>
      <c r="D6" s="84"/>
      <c r="E6" s="83">
        <f>E13</f>
        <v>44691</v>
      </c>
      <c r="F6" s="84"/>
      <c r="G6" s="83">
        <f>G13</f>
        <v>44692</v>
      </c>
      <c r="H6" s="84"/>
      <c r="I6" s="83">
        <f>I13</f>
        <v>44693</v>
      </c>
      <c r="J6" s="84"/>
      <c r="K6" s="83">
        <f>K13</f>
        <v>44694</v>
      </c>
      <c r="L6" s="84"/>
      <c r="M6" s="83">
        <f>M13</f>
        <v>44695</v>
      </c>
      <c r="N6" s="84"/>
    </row>
    <row r="7" spans="1:14" s="2" customFormat="1" ht="15.75" customHeight="1" x14ac:dyDescent="0.2">
      <c r="A7" s="18">
        <f>IF(WEEKDAY($B$5,1)=startday,$B$5,"")</f>
        <v>44682</v>
      </c>
      <c r="B7" s="7" t="str">
        <f>IF(ISERROR(MATCH(A7,Events!$G:$G,0)),"",INDEX(Events!$A:$A,MATCH(A7,Events!$G:$G,0)))</f>
        <v/>
      </c>
      <c r="C7" s="18">
        <f>IF(A7="",IF(WEEKDAY($B$5,1)=MOD(startday,7)+1,$B$5,""),A7+1)</f>
        <v>44683</v>
      </c>
      <c r="D7" s="7" t="str">
        <f>IF(ISERROR(MATCH(C7,Events!$G:$G,0)),"",INDEX(Events!$A:$A,MATCH(C7,Events!$G:$G,0)))</f>
        <v>May Day (UK)</v>
      </c>
      <c r="E7" s="18">
        <f>IF(C7="",IF(WEEKDAY($B$5,1)=MOD(startday+1,7)+1,$B$5,""),C7+1)</f>
        <v>44684</v>
      </c>
      <c r="F7" s="7" t="str">
        <f>IF(ISERROR(MATCH(E7,Events!$G:$G,0)),"",INDEX(Events!$A:$A,MATCH(E7,Events!$G:$G,0)))</f>
        <v>End of Ramadan</v>
      </c>
      <c r="G7" s="18">
        <f>IF(E7="",IF(WEEKDAY($B$5,1)=MOD(startday+2,7)+1,$B$5,""),E7+1)</f>
        <v>44685</v>
      </c>
      <c r="H7" s="7" t="str">
        <f>IF(ISERROR(MATCH(G7,Events!$G:$G,0)),"",INDEX(Events!$A:$A,MATCH(G7,Events!$G:$G,0)))</f>
        <v/>
      </c>
      <c r="I7" s="18">
        <f>IF(G7="",IF(WEEKDAY($B$5,1)=MOD(startday+3,7)+1,$B$5,""),G7+1)</f>
        <v>44686</v>
      </c>
      <c r="J7" s="7" t="str">
        <f>IF(ISERROR(MATCH(I7,Events!$G:$G,0)),"",INDEX(Events!$A:$A,MATCH(I7,Events!$G:$G,0)))</f>
        <v>Cinco de Mayo</v>
      </c>
      <c r="K7" s="18">
        <f>IF(I7="",IF(WEEKDAY($B$5,1)=MOD(startday+4,7)+1,$B$5,""),I7+1)</f>
        <v>44687</v>
      </c>
      <c r="L7" s="7" t="str">
        <f>IF(ISERROR(MATCH(K7,Events!$G:$G,0)),"",INDEX(Events!$A:$A,MATCH(K7,Events!$G:$G,0)))</f>
        <v/>
      </c>
      <c r="M7" s="18">
        <f>IF(K7="",IF(WEEKDAY($B$5,1)=MOD(startday+5,7)+1,$B$5,""),K7+1)</f>
        <v>44688</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44689</v>
      </c>
      <c r="B13" s="7" t="str">
        <f>IF(ISERROR(MATCH(A13,Events!$G:$G,0)),"",INDEX(Events!$A:$A,MATCH(A13,Events!$G:$G,0)))</f>
        <v>Mother's Day</v>
      </c>
      <c r="C13" s="18">
        <f>IF(A13="","",IF(MONTH(A13+1)&lt;&gt;MONTH(A13),"",A13+1))</f>
        <v>44690</v>
      </c>
      <c r="D13" s="7" t="str">
        <f>IF(ISERROR(MATCH(C13,Events!$G:$G,0)),"",INDEX(Events!$A:$A,MATCH(C13,Events!$G:$G,0)))</f>
        <v/>
      </c>
      <c r="E13" s="18">
        <f>IF(C13="","",IF(MONTH(C13+1)&lt;&gt;MONTH(C13),"",C13+1))</f>
        <v>44691</v>
      </c>
      <c r="F13" s="7" t="str">
        <f>IF(ISERROR(MATCH(E13,Events!$G:$G,0)),"",INDEX(Events!$A:$A,MATCH(E13,Events!$G:$G,0)))</f>
        <v/>
      </c>
      <c r="G13" s="18">
        <f>IF(E13="","",IF(MONTH(E13+1)&lt;&gt;MONTH(E13),"",E13+1))</f>
        <v>44692</v>
      </c>
      <c r="H13" s="7" t="str">
        <f>IF(ISERROR(MATCH(G13,Events!$G:$G,0)),"",INDEX(Events!$A:$A,MATCH(G13,Events!$G:$G,0)))</f>
        <v/>
      </c>
      <c r="I13" s="18">
        <f>IF(G13="","",IF(MONTH(G13+1)&lt;&gt;MONTH(G13),"",G13+1))</f>
        <v>44693</v>
      </c>
      <c r="J13" s="7" t="str">
        <f>IF(ISERROR(MATCH(I13,Events!$G:$G,0)),"",INDEX(Events!$A:$A,MATCH(I13,Events!$G:$G,0)))</f>
        <v/>
      </c>
      <c r="K13" s="18">
        <f>IF(I13="","",IF(MONTH(I13+1)&lt;&gt;MONTH(I13),"",I13+1))</f>
        <v>44694</v>
      </c>
      <c r="L13" s="7" t="str">
        <f>IF(ISERROR(MATCH(K13,Events!$G:$G,0)),"",INDEX(Events!$A:$A,MATCH(K13,Events!$G:$G,0)))</f>
        <v/>
      </c>
      <c r="M13" s="18">
        <f>IF(K13="","",IF(MONTH(K13+1)&lt;&gt;MONTH(K13),"",K13+1))</f>
        <v>44695</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44696</v>
      </c>
      <c r="B19" s="7" t="str">
        <f>IF(ISERROR(MATCH(A19,Events!$G:$G,0)),"",INDEX(Events!$A:$A,MATCH(A19,Events!$G:$G,0)))</f>
        <v/>
      </c>
      <c r="C19" s="18">
        <f>IF(A19="","",IF(MONTH(A19+1)&lt;&gt;MONTH(A19),"",A19+1))</f>
        <v>44697</v>
      </c>
      <c r="D19" s="7" t="str">
        <f>IF(ISERROR(MATCH(C19,Events!$G:$G,0)),"",INDEX(Events!$A:$A,MATCH(C19,Events!$G:$G,0)))</f>
        <v/>
      </c>
      <c r="E19" s="18">
        <f>IF(C19="","",IF(MONTH(C19+1)&lt;&gt;MONTH(C19),"",C19+1))</f>
        <v>44698</v>
      </c>
      <c r="F19" s="7" t="str">
        <f>IF(ISERROR(MATCH(E19,Events!$G:$G,0)),"",INDEX(Events!$A:$A,MATCH(E19,Events!$G:$G,0)))</f>
        <v/>
      </c>
      <c r="G19" s="18">
        <f>IF(E19="","",IF(MONTH(E19+1)&lt;&gt;MONTH(E19),"",E19+1))</f>
        <v>44699</v>
      </c>
      <c r="H19" s="7" t="str">
        <f>IF(ISERROR(MATCH(G19,Events!$G:$G,0)),"",INDEX(Events!$A:$A,MATCH(G19,Events!$G:$G,0)))</f>
        <v/>
      </c>
      <c r="I19" s="18">
        <f>IF(G19="","",IF(MONTH(G19+1)&lt;&gt;MONTH(G19),"",G19+1))</f>
        <v>44700</v>
      </c>
      <c r="J19" s="7" t="str">
        <f>IF(ISERROR(MATCH(I19,Events!$G:$G,0)),"",INDEX(Events!$A:$A,MATCH(I19,Events!$G:$G,0)))</f>
        <v/>
      </c>
      <c r="K19" s="18">
        <f>IF(I19="","",IF(MONTH(I19+1)&lt;&gt;MONTH(I19),"",I19+1))</f>
        <v>44701</v>
      </c>
      <c r="L19" s="7" t="str">
        <f>IF(ISERROR(MATCH(K19,Events!$G:$G,0)),"",INDEX(Events!$A:$A,MATCH(K19,Events!$G:$G,0)))</f>
        <v/>
      </c>
      <c r="M19" s="18">
        <f>IF(K19="","",IF(MONTH(K19+1)&lt;&gt;MONTH(K19),"",K19+1))</f>
        <v>44702</v>
      </c>
      <c r="N19" s="7" t="str">
        <f>IF(ISERROR(MATCH(M19,Events!$G:$G,0)),"",INDEX(Events!$A:$A,MATCH(M19,Events!$G:$G,0)))</f>
        <v>Armed Forces Day</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44703</v>
      </c>
      <c r="B25" s="7" t="str">
        <f>IF(ISERROR(MATCH(A25,Events!$G:$G,0)),"",INDEX(Events!$A:$A,MATCH(A25,Events!$G:$G,0)))</f>
        <v/>
      </c>
      <c r="C25" s="18">
        <f>IF(A25="","",IF(MONTH(A25+1)&lt;&gt;MONTH(A25),"",A25+1))</f>
        <v>44704</v>
      </c>
      <c r="D25" s="7" t="str">
        <f>IF(ISERROR(MATCH(C25,Events!$G:$G,0)),"",INDEX(Events!$A:$A,MATCH(C25,Events!$G:$G,0)))</f>
        <v>Victoria Day (Canada)</v>
      </c>
      <c r="E25" s="18">
        <f>IF(C25="","",IF(MONTH(C25+1)&lt;&gt;MONTH(C25),"",C25+1))</f>
        <v>44705</v>
      </c>
      <c r="F25" s="7" t="str">
        <f>IF(ISERROR(MATCH(E25,Events!$G:$G,0)),"",INDEX(Events!$A:$A,MATCH(E25,Events!$G:$G,0)))</f>
        <v/>
      </c>
      <c r="G25" s="18">
        <f>IF(E25="","",IF(MONTH(E25+1)&lt;&gt;MONTH(E25),"",E25+1))</f>
        <v>44706</v>
      </c>
      <c r="H25" s="7" t="str">
        <f>IF(ISERROR(MATCH(G25,Events!$G:$G,0)),"",INDEX(Events!$A:$A,MATCH(G25,Events!$G:$G,0)))</f>
        <v/>
      </c>
      <c r="I25" s="18">
        <f>IF(G25="","",IF(MONTH(G25+1)&lt;&gt;MONTH(G25),"",G25+1))</f>
        <v>44707</v>
      </c>
      <c r="J25" s="7" t="str">
        <f>IF(ISERROR(MATCH(I25,Events!$G:$G,0)),"",INDEX(Events!$A:$A,MATCH(I25,Events!$G:$G,0)))</f>
        <v/>
      </c>
      <c r="K25" s="18">
        <f>IF(I25="","",IF(MONTH(I25+1)&lt;&gt;MONTH(I25),"",I25+1))</f>
        <v>44708</v>
      </c>
      <c r="L25" s="7" t="str">
        <f>IF(ISERROR(MATCH(K25,Events!$G:$G,0)),"",INDEX(Events!$A:$A,MATCH(K25,Events!$G:$G,0)))</f>
        <v/>
      </c>
      <c r="M25" s="18">
        <f>IF(K25="","",IF(MONTH(K25+1)&lt;&gt;MONTH(K25),"",K25+1))</f>
        <v>44709</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44710</v>
      </c>
      <c r="B31" s="7" t="str">
        <f>IF(ISERROR(MATCH(A31,Events!$G:$G,0)),"",INDEX(Events!$A:$A,MATCH(A31,Events!$G:$G,0)))</f>
        <v/>
      </c>
      <c r="C31" s="18">
        <f>IF(A31="","",IF(MONTH(A31+1)&lt;&gt;MONTH(A31),"",A31+1))</f>
        <v>44711</v>
      </c>
      <c r="D31" s="7" t="str">
        <f>IF(ISERROR(MATCH(C31,Events!$G:$G,0)),"",INDEX(Events!$A:$A,MATCH(C31,Events!$G:$G,0)))</f>
        <v>Memorial Day</v>
      </c>
      <c r="E31" s="18">
        <f>IF(C31="","",IF(MONTH(C31+1)&lt;&gt;MONTH(C31),"",C31+1))</f>
        <v>44712</v>
      </c>
      <c r="F31" s="7" t="str">
        <f>IF(ISERROR(MATCH(E31,Events!$G:$G,0)),"",INDEX(Events!$A:$A,MATCH(E31,Events!$G:$G,0)))</f>
        <v/>
      </c>
      <c r="G31" s="18" t="str">
        <f>IF(E31="","",IF(MONTH(E31+1)&lt;&gt;MONTH(E31),"",E31+1))</f>
        <v/>
      </c>
      <c r="H31" s="7" t="str">
        <f>IF(ISERROR(MATCH(G31,Events!$G:$G,0)),"",INDEX(Events!$A:$A,MATCH(G31,Events!$G:$G,0)))</f>
        <v/>
      </c>
      <c r="I31" s="18" t="str">
        <f>IF(G31="","",IF(MONTH(G31+1)&lt;&gt;MONTH(G31),"",G31+1))</f>
        <v/>
      </c>
      <c r="J31" s="7" t="str">
        <f>IF(ISERROR(MATCH(I31,Events!$G:$G,0)),"",INDEX(Events!$A:$A,MATCH(I31,Events!$G:$G,0)))</f>
        <v/>
      </c>
      <c r="K31" s="18" t="str">
        <f>IF(I31="","",IF(MONTH(I31+1)&lt;&gt;MONTH(I31),"",I31+1))</f>
        <v/>
      </c>
      <c r="L31" s="7" t="str">
        <f>IF(ISERROR(MATCH(K31,Events!$G:$G,0)),"",INDEX(Events!$A:$A,MATCH(K31,Events!$G:$G,0)))</f>
        <v/>
      </c>
      <c r="M31" s="18" t="str">
        <f>IF(K31="","",IF(MONTH(K31+1)&lt;&gt;MONTH(K31),"",K31+1))</f>
        <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t="str">
        <f>IF(M31="","",IF(MONTH(M31+1)&lt;&gt;MONTH(M31),"",M31+1))</f>
        <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55" priority="6">
      <formula>A7=""</formula>
    </cfRule>
  </conditionalFormatting>
  <conditionalFormatting sqref="A8:N8 A14:N14 A20:N20 A26:N26 A32:N32 A38:D38">
    <cfRule type="expression" dxfId="54" priority="5">
      <formula>A7=""</formula>
    </cfRule>
  </conditionalFormatting>
  <conditionalFormatting sqref="A9:N9 A15:N15 A21:N21 A27:N27 A33:N33 A39:D39">
    <cfRule type="expression" dxfId="53" priority="4">
      <formula>A7=""</formula>
    </cfRule>
  </conditionalFormatting>
  <conditionalFormatting sqref="A10:N10 A16:N16 A22:N22 A28:N28 A34:N34 A40:D40">
    <cfRule type="expression" dxfId="52" priority="3">
      <formula>A7=""</formula>
    </cfRule>
  </conditionalFormatting>
  <conditionalFormatting sqref="A11:N11 A17:N17 A23:N23 A29:N29 A35:N35 A41:D41">
    <cfRule type="expression" dxfId="51" priority="2">
      <formula>A7=""</formula>
    </cfRule>
  </conditionalFormatting>
  <conditionalFormatting sqref="A12:N12 A18:N18 A24:N24 A30:N30 A36:N36 A42:D42">
    <cfRule type="expression" dxfId="50" priority="1">
      <formula>A7=""</formula>
    </cfRule>
  </conditionalFormatting>
  <conditionalFormatting sqref="A7 C7 E7 G7 I7 K7 M7 A13 C13 E13 G13 I13 K13 M13 A19 C19 E19 G19 I19 K19 M19 A25 C25 E25 G25 I25 K25 M25 A31 C31 E31 G31 I31 K31 M31 A37 C37">
    <cfRule type="expression" dxfId="49"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7 C40:J42 C39:J39 C38:J38" formula="1" emptyCellReferenc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24" workbookViewId="0">
      <selection activeCell="O37" sqref="K37:O44"/>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JUNE 2022</v>
      </c>
      <c r="B4" s="93"/>
      <c r="C4" s="93"/>
      <c r="D4" s="93"/>
      <c r="E4" s="93"/>
      <c r="F4" s="93"/>
      <c r="G4" s="93"/>
      <c r="H4" s="93"/>
      <c r="I4" s="93"/>
      <c r="J4" s="93"/>
      <c r="K4" s="93"/>
      <c r="L4" s="93"/>
      <c r="M4" s="93"/>
      <c r="N4" s="93"/>
    </row>
    <row r="5" spans="1:14" s="1" customFormat="1" ht="11.25" hidden="1" x14ac:dyDescent="0.2">
      <c r="A5" s="1" t="s">
        <v>1</v>
      </c>
      <c r="B5" s="19">
        <f>DATE(YEAR('1'!B5),MONTH('1'!B5)+5,1)</f>
        <v>44713</v>
      </c>
    </row>
    <row r="6" spans="1:14" s="2" customFormat="1" ht="18" customHeight="1" x14ac:dyDescent="0.2">
      <c r="A6" s="83">
        <f>A13</f>
        <v>44717</v>
      </c>
      <c r="B6" s="84"/>
      <c r="C6" s="83">
        <f>C13</f>
        <v>44718</v>
      </c>
      <c r="D6" s="84"/>
      <c r="E6" s="83">
        <f>E13</f>
        <v>44719</v>
      </c>
      <c r="F6" s="84"/>
      <c r="G6" s="83">
        <f>G13</f>
        <v>44720</v>
      </c>
      <c r="H6" s="84"/>
      <c r="I6" s="83">
        <f>I13</f>
        <v>44721</v>
      </c>
      <c r="J6" s="84"/>
      <c r="K6" s="83">
        <f>K13</f>
        <v>44722</v>
      </c>
      <c r="L6" s="84"/>
      <c r="M6" s="83">
        <f>M13</f>
        <v>44723</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t="str">
        <f>IF(C7="",IF(WEEKDAY($B$5,1)=MOD(startday+1,7)+1,$B$5,""),C7+1)</f>
        <v/>
      </c>
      <c r="F7" s="7" t="str">
        <f>IF(ISERROR(MATCH(E7,Events!$G:$G,0)),"",INDEX(Events!$A:$A,MATCH(E7,Events!$G:$G,0)))</f>
        <v/>
      </c>
      <c r="G7" s="18">
        <f>IF(E7="",IF(WEEKDAY($B$5,1)=MOD(startday+2,7)+1,$B$5,""),E7+1)</f>
        <v>44713</v>
      </c>
      <c r="H7" s="7" t="str">
        <f>IF(ISERROR(MATCH(G7,Events!$G:$G,0)),"",INDEX(Events!$A:$A,MATCH(G7,Events!$G:$G,0)))</f>
        <v/>
      </c>
      <c r="I7" s="18">
        <f>IF(G7="",IF(WEEKDAY($B$5,1)=MOD(startday+3,7)+1,$B$5,""),G7+1)</f>
        <v>44714</v>
      </c>
      <c r="J7" s="7" t="str">
        <f>IF(ISERROR(MATCH(I7,Events!$G:$G,0)),"",INDEX(Events!$A:$A,MATCH(I7,Events!$G:$G,0)))</f>
        <v/>
      </c>
      <c r="K7" s="18">
        <f>IF(I7="",IF(WEEKDAY($B$5,1)=MOD(startday+4,7)+1,$B$5,""),I7+1)</f>
        <v>44715</v>
      </c>
      <c r="L7" s="7" t="str">
        <f>IF(ISERROR(MATCH(K7,Events!$G:$G,0)),"",INDEX(Events!$A:$A,MATCH(K7,Events!$G:$G,0)))</f>
        <v/>
      </c>
      <c r="M7" s="18">
        <f>IF(K7="",IF(WEEKDAY($B$5,1)=MOD(startday+5,7)+1,$B$5,""),K7+1)</f>
        <v>44716</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44717</v>
      </c>
      <c r="B13" s="7" t="str">
        <f>IF(ISERROR(MATCH(A13,Events!$G:$G,0)),"",INDEX(Events!$A:$A,MATCH(A13,Events!$G:$G,0)))</f>
        <v>Pentecost</v>
      </c>
      <c r="C13" s="18">
        <f>IF(A13="","",IF(MONTH(A13+1)&lt;&gt;MONTH(A13),"",A13+1))</f>
        <v>44718</v>
      </c>
      <c r="D13" s="7" t="str">
        <f>IF(ISERROR(MATCH(C13,Events!$G:$G,0)),"",INDEX(Events!$A:$A,MATCH(C13,Events!$G:$G,0)))</f>
        <v/>
      </c>
      <c r="E13" s="18">
        <f>IF(C13="","",IF(MONTH(C13+1)&lt;&gt;MONTH(C13),"",C13+1))</f>
        <v>44719</v>
      </c>
      <c r="F13" s="7" t="str">
        <f>IF(ISERROR(MATCH(E13,Events!$G:$G,0)),"",INDEX(Events!$A:$A,MATCH(E13,Events!$G:$G,0)))</f>
        <v/>
      </c>
      <c r="G13" s="18">
        <f>IF(E13="","",IF(MONTH(E13+1)&lt;&gt;MONTH(E13),"",E13+1))</f>
        <v>44720</v>
      </c>
      <c r="H13" s="7" t="str">
        <f>IF(ISERROR(MATCH(G13,Events!$G:$G,0)),"",INDEX(Events!$A:$A,MATCH(G13,Events!$G:$G,0)))</f>
        <v/>
      </c>
      <c r="I13" s="18">
        <f>IF(G13="","",IF(MONTH(G13+1)&lt;&gt;MONTH(G13),"",G13+1))</f>
        <v>44721</v>
      </c>
      <c r="J13" s="7" t="str">
        <f>IF(ISERROR(MATCH(I13,Events!$G:$G,0)),"",INDEX(Events!$A:$A,MATCH(I13,Events!$G:$G,0)))</f>
        <v/>
      </c>
      <c r="K13" s="18">
        <f>IF(I13="","",IF(MONTH(I13+1)&lt;&gt;MONTH(I13),"",I13+1))</f>
        <v>44722</v>
      </c>
      <c r="L13" s="7" t="str">
        <f>IF(ISERROR(MATCH(K13,Events!$G:$G,0)),"",INDEX(Events!$A:$A,MATCH(K13,Events!$G:$G,0)))</f>
        <v/>
      </c>
      <c r="M13" s="18">
        <f>IF(K13="","",IF(MONTH(K13+1)&lt;&gt;MONTH(K13),"",K13+1))</f>
        <v>44723</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44724</v>
      </c>
      <c r="B19" s="7" t="str">
        <f>IF(ISERROR(MATCH(A19,Events!$G:$G,0)),"",INDEX(Events!$A:$A,MATCH(A19,Events!$G:$G,0)))</f>
        <v/>
      </c>
      <c r="C19" s="18">
        <f>IF(A19="","",IF(MONTH(A19+1)&lt;&gt;MONTH(A19),"",A19+1))</f>
        <v>44725</v>
      </c>
      <c r="D19" s="7" t="str">
        <f>IF(ISERROR(MATCH(C19,Events!$G:$G,0)),"",INDEX(Events!$A:$A,MATCH(C19,Events!$G:$G,0)))</f>
        <v/>
      </c>
      <c r="E19" s="18">
        <f>IF(C19="","",IF(MONTH(C19+1)&lt;&gt;MONTH(C19),"",C19+1))</f>
        <v>44726</v>
      </c>
      <c r="F19" s="7" t="str">
        <f>IF(ISERROR(MATCH(E19,Events!$G:$G,0)),"",INDEX(Events!$A:$A,MATCH(E19,Events!$G:$G,0)))</f>
        <v>Flag Day</v>
      </c>
      <c r="G19" s="18">
        <f>IF(E19="","",IF(MONTH(E19+1)&lt;&gt;MONTH(E19),"",E19+1))</f>
        <v>44727</v>
      </c>
      <c r="H19" s="7" t="str">
        <f>IF(ISERROR(MATCH(G19,Events!$G:$G,0)),"",INDEX(Events!$A:$A,MATCH(G19,Events!$G:$G,0)))</f>
        <v/>
      </c>
      <c r="I19" s="18">
        <f>IF(G19="","",IF(MONTH(G19+1)&lt;&gt;MONTH(G19),"",G19+1))</f>
        <v>44728</v>
      </c>
      <c r="J19" s="7" t="str">
        <f>IF(ISERROR(MATCH(I19,Events!$G:$G,0)),"",INDEX(Events!$A:$A,MATCH(I19,Events!$G:$G,0)))</f>
        <v/>
      </c>
      <c r="K19" s="18">
        <f>IF(I19="","",IF(MONTH(I19+1)&lt;&gt;MONTH(I19),"",I19+1))</f>
        <v>44729</v>
      </c>
      <c r="L19" s="7" t="str">
        <f>IF(ISERROR(MATCH(K19,Events!$G:$G,0)),"",INDEX(Events!$A:$A,MATCH(K19,Events!$G:$G,0)))</f>
        <v/>
      </c>
      <c r="M19" s="18">
        <f>IF(K19="","",IF(MONTH(K19+1)&lt;&gt;MONTH(K19),"",K19+1))</f>
        <v>44730</v>
      </c>
      <c r="N19" s="7" t="str">
        <f>IF(ISERROR(MATCH(M19,Events!$G:$G,0)),"",INDEX(Events!$A:$A,MATCH(M19,Events!$G:$G,0)))</f>
        <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44731</v>
      </c>
      <c r="B25" s="7" t="str">
        <f>IF(ISERROR(MATCH(A25,Events!$G:$G,0)),"",INDEX(Events!$A:$A,MATCH(A25,Events!$G:$G,0)))</f>
        <v>Father's Day</v>
      </c>
      <c r="C25" s="18">
        <f>IF(A25="","",IF(MONTH(A25+1)&lt;&gt;MONTH(A25),"",A25+1))</f>
        <v>44732</v>
      </c>
      <c r="D25" s="7" t="str">
        <f>IF(ISERROR(MATCH(C25,Events!$G:$G,0)),"",INDEX(Events!$A:$A,MATCH(C25,Events!$G:$G,0)))</f>
        <v/>
      </c>
      <c r="E25" s="18">
        <f>IF(C25="","",IF(MONTH(C25+1)&lt;&gt;MONTH(C25),"",C25+1))</f>
        <v>44733</v>
      </c>
      <c r="F25" s="7" t="str">
        <f>IF(ISERROR(MATCH(E25,Events!$G:$G,0)),"",INDEX(Events!$A:$A,MATCH(E25,Events!$G:$G,0)))</f>
        <v>June Solstice (GMT)</v>
      </c>
      <c r="G25" s="18">
        <f>IF(E25="","",IF(MONTH(E25+1)&lt;&gt;MONTH(E25),"",E25+1))</f>
        <v>44734</v>
      </c>
      <c r="H25" s="7" t="str">
        <f>IF(ISERROR(MATCH(G25,Events!$G:$G,0)),"",INDEX(Events!$A:$A,MATCH(G25,Events!$G:$G,0)))</f>
        <v/>
      </c>
      <c r="I25" s="18">
        <f>IF(G25="","",IF(MONTH(G25+1)&lt;&gt;MONTH(G25),"",G25+1))</f>
        <v>44735</v>
      </c>
      <c r="J25" s="7" t="str">
        <f>IF(ISERROR(MATCH(I25,Events!$G:$G,0)),"",INDEX(Events!$A:$A,MATCH(I25,Events!$G:$G,0)))</f>
        <v/>
      </c>
      <c r="K25" s="18">
        <f>IF(I25="","",IF(MONTH(I25+1)&lt;&gt;MONTH(I25),"",I25+1))</f>
        <v>44736</v>
      </c>
      <c r="L25" s="7" t="str">
        <f>IF(ISERROR(MATCH(K25,Events!$G:$G,0)),"",INDEX(Events!$A:$A,MATCH(K25,Events!$G:$G,0)))</f>
        <v/>
      </c>
      <c r="M25" s="18">
        <f>IF(K25="","",IF(MONTH(K25+1)&lt;&gt;MONTH(K25),"",K25+1))</f>
        <v>44737</v>
      </c>
      <c r="N25" s="7" t="str">
        <f>IF(ISERROR(MATCH(M25,Events!$G:$G,0)),"",INDEX(Events!$A:$A,MATCH(M25,Events!$G:$G,0)))</f>
        <v/>
      </c>
    </row>
    <row r="26" spans="1:14" s="2" customFormat="1" ht="13.5" customHeight="1" x14ac:dyDescent="0.2">
      <c r="A26" s="91" t="str">
        <f ca="1">IF(ISERROR(MATCH(A25,Events!$H:$H,0)),"",INDEX(Events!$A:$A,MATCH(A25,Events!$H:$H,0)))</f>
        <v>Juneteenth</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44738</v>
      </c>
      <c r="B31" s="7" t="str">
        <f>IF(ISERROR(MATCH(A31,Events!$G:$G,0)),"",INDEX(Events!$A:$A,MATCH(A31,Events!$G:$G,0)))</f>
        <v/>
      </c>
      <c r="C31" s="18">
        <f>IF(A31="","",IF(MONTH(A31+1)&lt;&gt;MONTH(A31),"",A31+1))</f>
        <v>44739</v>
      </c>
      <c r="D31" s="7" t="str">
        <f>IF(ISERROR(MATCH(C31,Events!$G:$G,0)),"",INDEX(Events!$A:$A,MATCH(C31,Events!$G:$G,0)))</f>
        <v/>
      </c>
      <c r="E31" s="18">
        <f>IF(C31="","",IF(MONTH(C31+1)&lt;&gt;MONTH(C31),"",C31+1))</f>
        <v>44740</v>
      </c>
      <c r="F31" s="7" t="str">
        <f>IF(ISERROR(MATCH(E31,Events!$G:$G,0)),"",INDEX(Events!$A:$A,MATCH(E31,Events!$G:$G,0)))</f>
        <v/>
      </c>
      <c r="G31" s="18">
        <f>IF(E31="","",IF(MONTH(E31+1)&lt;&gt;MONTH(E31),"",E31+1))</f>
        <v>44741</v>
      </c>
      <c r="H31" s="7" t="str">
        <f>IF(ISERROR(MATCH(G31,Events!$G:$G,0)),"",INDEX(Events!$A:$A,MATCH(G31,Events!$G:$G,0)))</f>
        <v/>
      </c>
      <c r="I31" s="18">
        <f>IF(G31="","",IF(MONTH(G31+1)&lt;&gt;MONTH(G31),"",G31+1))</f>
        <v>44742</v>
      </c>
      <c r="J31" s="7" t="str">
        <f>IF(ISERROR(MATCH(I31,Events!$G:$G,0)),"",INDEX(Events!$A:$A,MATCH(I31,Events!$G:$G,0)))</f>
        <v/>
      </c>
      <c r="K31" s="18" t="str">
        <f>IF(I31="","",IF(MONTH(I31+1)&lt;&gt;MONTH(I31),"",I31+1))</f>
        <v/>
      </c>
      <c r="L31" s="7" t="str">
        <f>IF(ISERROR(MATCH(K31,Events!$G:$G,0)),"",INDEX(Events!$A:$A,MATCH(K31,Events!$G:$G,0)))</f>
        <v/>
      </c>
      <c r="M31" s="18" t="str">
        <f>IF(K31="","",IF(MONTH(K31+1)&lt;&gt;MONTH(K31),"",K31+1))</f>
        <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t="str">
        <f>IF(M31="","",IF(MONTH(M31+1)&lt;&gt;MONTH(M31),"",M31+1))</f>
        <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48" priority="6">
      <formula>A7=""</formula>
    </cfRule>
  </conditionalFormatting>
  <conditionalFormatting sqref="A8:N8 A14:N14 A20:N20 A26:N26 A32:N32 A38:D38">
    <cfRule type="expression" dxfId="47" priority="5">
      <formula>A7=""</formula>
    </cfRule>
  </conditionalFormatting>
  <conditionalFormatting sqref="A9:N9 A15:N15 A21:N21 A27:N27 A33:N33 A39:D39">
    <cfRule type="expression" dxfId="46" priority="4">
      <formula>A7=""</formula>
    </cfRule>
  </conditionalFormatting>
  <conditionalFormatting sqref="A10:N10 A16:N16 A22:N22 A28:N28 A34:N34 A40:D40">
    <cfRule type="expression" dxfId="45" priority="3">
      <formula>A7=""</formula>
    </cfRule>
  </conditionalFormatting>
  <conditionalFormatting sqref="A11:N11 A17:N17 A23:N23 A29:N29 A35:N35 A41:D41">
    <cfRule type="expression" dxfId="44" priority="2">
      <formula>A7=""</formula>
    </cfRule>
  </conditionalFormatting>
  <conditionalFormatting sqref="A12:N12 A18:N18 A24:N24 A30:N30 A36:N36 A42:D42">
    <cfRule type="expression" dxfId="43" priority="1">
      <formula>A7=""</formula>
    </cfRule>
  </conditionalFormatting>
  <conditionalFormatting sqref="A7 C7 E7 G7 I7 K7 M7 A13 C13 E13 G13 I13 K13 M13 A19 C19 E19 G19 I19 K19 M19 A25 C25 E25 G25 I25 K25 M25 A31 C31 E31 G31 I31 K31 M31 A37 C37">
    <cfRule type="expression" dxfId="42"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6 C40:J42 C39:J39 C37:J38" formula="1" emptyCellReferenc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24" workbookViewId="0">
      <selection activeCell="O37" sqref="K37:O44"/>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JULY 2022</v>
      </c>
      <c r="B4" s="93"/>
      <c r="C4" s="93"/>
      <c r="D4" s="93"/>
      <c r="E4" s="93"/>
      <c r="F4" s="93"/>
      <c r="G4" s="93"/>
      <c r="H4" s="93"/>
      <c r="I4" s="93"/>
      <c r="J4" s="93"/>
      <c r="K4" s="93"/>
      <c r="L4" s="93"/>
      <c r="M4" s="93"/>
      <c r="N4" s="93"/>
    </row>
    <row r="5" spans="1:14" s="1" customFormat="1" ht="11.25" hidden="1" x14ac:dyDescent="0.2">
      <c r="A5" s="1" t="s">
        <v>1</v>
      </c>
      <c r="B5" s="19">
        <f>DATE(YEAR('1'!B5),MONTH('1'!B5)+6,1)</f>
        <v>44743</v>
      </c>
    </row>
    <row r="6" spans="1:14" s="2" customFormat="1" ht="18" customHeight="1" x14ac:dyDescent="0.2">
      <c r="A6" s="83">
        <f>A13</f>
        <v>44745</v>
      </c>
      <c r="B6" s="84"/>
      <c r="C6" s="83">
        <f>C13</f>
        <v>44746</v>
      </c>
      <c r="D6" s="84"/>
      <c r="E6" s="83">
        <f>E13</f>
        <v>44747</v>
      </c>
      <c r="F6" s="84"/>
      <c r="G6" s="83">
        <f>G13</f>
        <v>44748</v>
      </c>
      <c r="H6" s="84"/>
      <c r="I6" s="83">
        <f>I13</f>
        <v>44749</v>
      </c>
      <c r="J6" s="84"/>
      <c r="K6" s="83">
        <f>K13</f>
        <v>44750</v>
      </c>
      <c r="L6" s="84"/>
      <c r="M6" s="83">
        <f>M13</f>
        <v>44751</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t="str">
        <f>IF(C7="",IF(WEEKDAY($B$5,1)=MOD(startday+1,7)+1,$B$5,""),C7+1)</f>
        <v/>
      </c>
      <c r="F7" s="7" t="str">
        <f>IF(ISERROR(MATCH(E7,Events!$G:$G,0)),"",INDEX(Events!$A:$A,MATCH(E7,Events!$G:$G,0)))</f>
        <v/>
      </c>
      <c r="G7" s="18" t="str">
        <f>IF(E7="",IF(WEEKDAY($B$5,1)=MOD(startday+2,7)+1,$B$5,""),E7+1)</f>
        <v/>
      </c>
      <c r="H7" s="7" t="str">
        <f>IF(ISERROR(MATCH(G7,Events!$G:$G,0)),"",INDEX(Events!$A:$A,MATCH(G7,Events!$G:$G,0)))</f>
        <v/>
      </c>
      <c r="I7" s="18" t="str">
        <f>IF(G7="",IF(WEEKDAY($B$5,1)=MOD(startday+3,7)+1,$B$5,""),G7+1)</f>
        <v/>
      </c>
      <c r="J7" s="7" t="str">
        <f>IF(ISERROR(MATCH(I7,Events!$G:$G,0)),"",INDEX(Events!$A:$A,MATCH(I7,Events!$G:$G,0)))</f>
        <v/>
      </c>
      <c r="K7" s="18">
        <f>IF(I7="",IF(WEEKDAY($B$5,1)=MOD(startday+4,7)+1,$B$5,""),I7+1)</f>
        <v>44743</v>
      </c>
      <c r="L7" s="7" t="str">
        <f>IF(ISERROR(MATCH(K7,Events!$G:$G,0)),"",INDEX(Events!$A:$A,MATCH(K7,Events!$G:$G,0)))</f>
        <v/>
      </c>
      <c r="M7" s="18">
        <f>IF(K7="",IF(WEEKDAY($B$5,1)=MOD(startday+5,7)+1,$B$5,""),K7+1)</f>
        <v>44744</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44745</v>
      </c>
      <c r="B13" s="7" t="str">
        <f>IF(ISERROR(MATCH(A13,Events!$G:$G,0)),"",INDEX(Events!$A:$A,MATCH(A13,Events!$G:$G,0)))</f>
        <v/>
      </c>
      <c r="C13" s="18">
        <f>IF(A13="","",IF(MONTH(A13+1)&lt;&gt;MONTH(A13),"",A13+1))</f>
        <v>44746</v>
      </c>
      <c r="D13" s="7" t="str">
        <f>IF(ISERROR(MATCH(C13,Events!$G:$G,0)),"",INDEX(Events!$A:$A,MATCH(C13,Events!$G:$G,0)))</f>
        <v>Independence Day</v>
      </c>
      <c r="E13" s="18">
        <f>IF(C13="","",IF(MONTH(C13+1)&lt;&gt;MONTH(C13),"",C13+1))</f>
        <v>44747</v>
      </c>
      <c r="F13" s="7" t="str">
        <f>IF(ISERROR(MATCH(E13,Events!$G:$G,0)),"",INDEX(Events!$A:$A,MATCH(E13,Events!$G:$G,0)))</f>
        <v/>
      </c>
      <c r="G13" s="18">
        <f>IF(E13="","",IF(MONTH(E13+1)&lt;&gt;MONTH(E13),"",E13+1))</f>
        <v>44748</v>
      </c>
      <c r="H13" s="7" t="str">
        <f>IF(ISERROR(MATCH(G13,Events!$G:$G,0)),"",INDEX(Events!$A:$A,MATCH(G13,Events!$G:$G,0)))</f>
        <v/>
      </c>
      <c r="I13" s="18">
        <f>IF(G13="","",IF(MONTH(G13+1)&lt;&gt;MONTH(G13),"",G13+1))</f>
        <v>44749</v>
      </c>
      <c r="J13" s="7" t="str">
        <f>IF(ISERROR(MATCH(I13,Events!$G:$G,0)),"",INDEX(Events!$A:$A,MATCH(I13,Events!$G:$G,0)))</f>
        <v/>
      </c>
      <c r="K13" s="18">
        <f>IF(I13="","",IF(MONTH(I13+1)&lt;&gt;MONTH(I13),"",I13+1))</f>
        <v>44750</v>
      </c>
      <c r="L13" s="7" t="str">
        <f>IF(ISERROR(MATCH(K13,Events!$G:$G,0)),"",INDEX(Events!$A:$A,MATCH(K13,Events!$G:$G,0)))</f>
        <v/>
      </c>
      <c r="M13" s="18">
        <f>IF(K13="","",IF(MONTH(K13+1)&lt;&gt;MONTH(K13),"",K13+1))</f>
        <v>44751</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44752</v>
      </c>
      <c r="B19" s="7" t="str">
        <f>IF(ISERROR(MATCH(A19,Events!$G:$G,0)),"",INDEX(Events!$A:$A,MATCH(A19,Events!$G:$G,0)))</f>
        <v/>
      </c>
      <c r="C19" s="18">
        <f>IF(A19="","",IF(MONTH(A19+1)&lt;&gt;MONTH(A19),"",A19+1))</f>
        <v>44753</v>
      </c>
      <c r="D19" s="7" t="str">
        <f>IF(ISERROR(MATCH(C19,Events!$G:$G,0)),"",INDEX(Events!$A:$A,MATCH(C19,Events!$G:$G,0)))</f>
        <v/>
      </c>
      <c r="E19" s="18">
        <f>IF(C19="","",IF(MONTH(C19+1)&lt;&gt;MONTH(C19),"",C19+1))</f>
        <v>44754</v>
      </c>
      <c r="F19" s="7" t="str">
        <f>IF(ISERROR(MATCH(E19,Events!$G:$G,0)),"",INDEX(Events!$A:$A,MATCH(E19,Events!$G:$G,0)))</f>
        <v/>
      </c>
      <c r="G19" s="18">
        <f>IF(E19="","",IF(MONTH(E19+1)&lt;&gt;MONTH(E19),"",E19+1))</f>
        <v>44755</v>
      </c>
      <c r="H19" s="7" t="str">
        <f>IF(ISERROR(MATCH(G19,Events!$G:$G,0)),"",INDEX(Events!$A:$A,MATCH(G19,Events!$G:$G,0)))</f>
        <v/>
      </c>
      <c r="I19" s="18">
        <f>IF(G19="","",IF(MONTH(G19+1)&lt;&gt;MONTH(G19),"",G19+1))</f>
        <v>44756</v>
      </c>
      <c r="J19" s="7" t="str">
        <f>IF(ISERROR(MATCH(I19,Events!$G:$G,0)),"",INDEX(Events!$A:$A,MATCH(I19,Events!$G:$G,0)))</f>
        <v/>
      </c>
      <c r="K19" s="18">
        <f>IF(I19="","",IF(MONTH(I19+1)&lt;&gt;MONTH(I19),"",I19+1))</f>
        <v>44757</v>
      </c>
      <c r="L19" s="7" t="str">
        <f>IF(ISERROR(MATCH(K19,Events!$G:$G,0)),"",INDEX(Events!$A:$A,MATCH(K19,Events!$G:$G,0)))</f>
        <v/>
      </c>
      <c r="M19" s="18">
        <f>IF(K19="","",IF(MONTH(K19+1)&lt;&gt;MONTH(K19),"",K19+1))</f>
        <v>44758</v>
      </c>
      <c r="N19" s="7" t="str">
        <f>IF(ISERROR(MATCH(M19,Events!$G:$G,0)),"",INDEX(Events!$A:$A,MATCH(M19,Events!$G:$G,0)))</f>
        <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44759</v>
      </c>
      <c r="B25" s="7" t="str">
        <f>IF(ISERROR(MATCH(A25,Events!$G:$G,0)),"",INDEX(Events!$A:$A,MATCH(A25,Events!$G:$G,0)))</f>
        <v/>
      </c>
      <c r="C25" s="18">
        <f>IF(A25="","",IF(MONTH(A25+1)&lt;&gt;MONTH(A25),"",A25+1))</f>
        <v>44760</v>
      </c>
      <c r="D25" s="7" t="str">
        <f>IF(ISERROR(MATCH(C25,Events!$G:$G,0)),"",INDEX(Events!$A:$A,MATCH(C25,Events!$G:$G,0)))</f>
        <v/>
      </c>
      <c r="E25" s="18">
        <f>IF(C25="","",IF(MONTH(C25+1)&lt;&gt;MONTH(C25),"",C25+1))</f>
        <v>44761</v>
      </c>
      <c r="F25" s="7" t="str">
        <f>IF(ISERROR(MATCH(E25,Events!$G:$G,0)),"",INDEX(Events!$A:$A,MATCH(E25,Events!$G:$G,0)))</f>
        <v/>
      </c>
      <c r="G25" s="18">
        <f>IF(E25="","",IF(MONTH(E25+1)&lt;&gt;MONTH(E25),"",E25+1))</f>
        <v>44762</v>
      </c>
      <c r="H25" s="7" t="str">
        <f>IF(ISERROR(MATCH(G25,Events!$G:$G,0)),"",INDEX(Events!$A:$A,MATCH(G25,Events!$G:$G,0)))</f>
        <v/>
      </c>
      <c r="I25" s="18">
        <f>IF(G25="","",IF(MONTH(G25+1)&lt;&gt;MONTH(G25),"",G25+1))</f>
        <v>44763</v>
      </c>
      <c r="J25" s="7" t="str">
        <f>IF(ISERROR(MATCH(I25,Events!$G:$G,0)),"",INDEX(Events!$A:$A,MATCH(I25,Events!$G:$G,0)))</f>
        <v/>
      </c>
      <c r="K25" s="18">
        <f>IF(I25="","",IF(MONTH(I25+1)&lt;&gt;MONTH(I25),"",I25+1))</f>
        <v>44764</v>
      </c>
      <c r="L25" s="7" t="str">
        <f>IF(ISERROR(MATCH(K25,Events!$G:$G,0)),"",INDEX(Events!$A:$A,MATCH(K25,Events!$G:$G,0)))</f>
        <v/>
      </c>
      <c r="M25" s="18">
        <f>IF(K25="","",IF(MONTH(K25+1)&lt;&gt;MONTH(K25),"",K25+1))</f>
        <v>44765</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44766</v>
      </c>
      <c r="B31" s="7" t="str">
        <f>IF(ISERROR(MATCH(A31,Events!$G:$G,0)),"",INDEX(Events!$A:$A,MATCH(A31,Events!$G:$G,0)))</f>
        <v>Parents' Day</v>
      </c>
      <c r="C31" s="18">
        <f>IF(A31="","",IF(MONTH(A31+1)&lt;&gt;MONTH(A31),"",A31+1))</f>
        <v>44767</v>
      </c>
      <c r="D31" s="7" t="str">
        <f>IF(ISERROR(MATCH(C31,Events!$G:$G,0)),"",INDEX(Events!$A:$A,MATCH(C31,Events!$G:$G,0)))</f>
        <v/>
      </c>
      <c r="E31" s="18">
        <f>IF(C31="","",IF(MONTH(C31+1)&lt;&gt;MONTH(C31),"",C31+1))</f>
        <v>44768</v>
      </c>
      <c r="F31" s="7" t="str">
        <f>IF(ISERROR(MATCH(E31,Events!$G:$G,0)),"",INDEX(Events!$A:$A,MATCH(E31,Events!$G:$G,0)))</f>
        <v/>
      </c>
      <c r="G31" s="18">
        <f>IF(E31="","",IF(MONTH(E31+1)&lt;&gt;MONTH(E31),"",E31+1))</f>
        <v>44769</v>
      </c>
      <c r="H31" s="7" t="str">
        <f>IF(ISERROR(MATCH(G31,Events!$G:$G,0)),"",INDEX(Events!$A:$A,MATCH(G31,Events!$G:$G,0)))</f>
        <v/>
      </c>
      <c r="I31" s="18">
        <f>IF(G31="","",IF(MONTH(G31+1)&lt;&gt;MONTH(G31),"",G31+1))</f>
        <v>44770</v>
      </c>
      <c r="J31" s="7" t="str">
        <f>IF(ISERROR(MATCH(I31,Events!$G:$G,0)),"",INDEX(Events!$A:$A,MATCH(I31,Events!$G:$G,0)))</f>
        <v/>
      </c>
      <c r="K31" s="18">
        <f>IF(I31="","",IF(MONTH(I31+1)&lt;&gt;MONTH(I31),"",I31+1))</f>
        <v>44771</v>
      </c>
      <c r="L31" s="7" t="str">
        <f>IF(ISERROR(MATCH(K31,Events!$G:$G,0)),"",INDEX(Events!$A:$A,MATCH(K31,Events!$G:$G,0)))</f>
        <v/>
      </c>
      <c r="M31" s="18">
        <f>IF(K31="","",IF(MONTH(K31+1)&lt;&gt;MONTH(K31),"",K31+1))</f>
        <v>44772</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f>IF(M31="","",IF(MONTH(M31+1)&lt;&gt;MONTH(M31),"",M31+1))</f>
        <v>44773</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41" priority="6">
      <formula>A7=""</formula>
    </cfRule>
  </conditionalFormatting>
  <conditionalFormatting sqref="A8:N8 A14:N14 A20:N20 A26:N26 A32:N32 A38:D38">
    <cfRule type="expression" dxfId="40" priority="5">
      <formula>A7=""</formula>
    </cfRule>
  </conditionalFormatting>
  <conditionalFormatting sqref="A9:N9 A15:N15 A21:N21 A27:N27 A33:N33 A39:D39">
    <cfRule type="expression" dxfId="39" priority="4">
      <formula>A7=""</formula>
    </cfRule>
  </conditionalFormatting>
  <conditionalFormatting sqref="A10:N10 A16:N16 A22:N22 A28:N28 A34:N34 A40:D40">
    <cfRule type="expression" dxfId="38" priority="3">
      <formula>A7=""</formula>
    </cfRule>
  </conditionalFormatting>
  <conditionalFormatting sqref="A11:N11 A17:N17 A23:N23 A29:N29 A35:N35 A41:D41">
    <cfRule type="expression" dxfId="37" priority="2">
      <formula>A7=""</formula>
    </cfRule>
  </conditionalFormatting>
  <conditionalFormatting sqref="A12:N12 A18:N18 A24:N24 A30:N30 A36:N36 A42:D42">
    <cfRule type="expression" dxfId="36" priority="1">
      <formula>A7=""</formula>
    </cfRule>
  </conditionalFormatting>
  <conditionalFormatting sqref="A7 C7 E7 G7 I7 K7 M7 A13 C13 E13 G13 I13 K13 M13 A19 C19 E19 G19 I19 K19 M19 A25 C25 E25 G25 I25 K25 M25 A31 C31 E31 G31 I31 K31 M31 A37 C37">
    <cfRule type="expression" dxfId="35"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6 C40:J42 C39:J39 C37:J38" formula="1" emptyCellReferenc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24" workbookViewId="0">
      <selection activeCell="P37" sqref="K37:P44"/>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AUGUST 2022</v>
      </c>
      <c r="B4" s="93"/>
      <c r="C4" s="93"/>
      <c r="D4" s="93"/>
      <c r="E4" s="93"/>
      <c r="F4" s="93"/>
      <c r="G4" s="93"/>
      <c r="H4" s="93"/>
      <c r="I4" s="93"/>
      <c r="J4" s="93"/>
      <c r="K4" s="93"/>
      <c r="L4" s="93"/>
      <c r="M4" s="93"/>
      <c r="N4" s="93"/>
    </row>
    <row r="5" spans="1:14" s="1" customFormat="1" ht="11.25" hidden="1" x14ac:dyDescent="0.2">
      <c r="A5" s="1" t="s">
        <v>1</v>
      </c>
      <c r="B5" s="19">
        <f>DATE(YEAR('1'!B5),MONTH('1'!B5)+7,1)</f>
        <v>44774</v>
      </c>
    </row>
    <row r="6" spans="1:14" s="2" customFormat="1" ht="18" customHeight="1" x14ac:dyDescent="0.2">
      <c r="A6" s="83">
        <f>A13</f>
        <v>44780</v>
      </c>
      <c r="B6" s="84"/>
      <c r="C6" s="83">
        <f>C13</f>
        <v>44781</v>
      </c>
      <c r="D6" s="84"/>
      <c r="E6" s="83">
        <f>E13</f>
        <v>44782</v>
      </c>
      <c r="F6" s="84"/>
      <c r="G6" s="83">
        <f>G13</f>
        <v>44783</v>
      </c>
      <c r="H6" s="84"/>
      <c r="I6" s="83">
        <f>I13</f>
        <v>44784</v>
      </c>
      <c r="J6" s="84"/>
      <c r="K6" s="83">
        <f>K13</f>
        <v>44785</v>
      </c>
      <c r="L6" s="84"/>
      <c r="M6" s="83">
        <f>M13</f>
        <v>44786</v>
      </c>
      <c r="N6" s="84"/>
    </row>
    <row r="7" spans="1:14" s="2" customFormat="1" ht="15.75" customHeight="1" x14ac:dyDescent="0.2">
      <c r="A7" s="18" t="str">
        <f>IF(WEEKDAY($B$5,1)=startday,$B$5,"")</f>
        <v/>
      </c>
      <c r="B7" s="7" t="str">
        <f>IF(ISERROR(MATCH(A7,Events!$G:$G,0)),"",INDEX(Events!$A:$A,MATCH(A7,Events!$G:$G,0)))</f>
        <v/>
      </c>
      <c r="C7" s="18">
        <f>IF(A7="",IF(WEEKDAY($B$5,1)=MOD(startday,7)+1,$B$5,""),A7+1)</f>
        <v>44774</v>
      </c>
      <c r="D7" s="7" t="str">
        <f>IF(ISERROR(MATCH(C7,Events!$G:$G,0)),"",INDEX(Events!$A:$A,MATCH(C7,Events!$G:$G,0)))</f>
        <v>Summer Bank Holiday (UK)</v>
      </c>
      <c r="E7" s="18">
        <f>IF(C7="",IF(WEEKDAY($B$5,1)=MOD(startday+1,7)+1,$B$5,""),C7+1)</f>
        <v>44775</v>
      </c>
      <c r="F7" s="7" t="str">
        <f>IF(ISERROR(MATCH(E7,Events!$G:$G,0)),"",INDEX(Events!$A:$A,MATCH(E7,Events!$G:$G,0)))</f>
        <v/>
      </c>
      <c r="G7" s="18">
        <f>IF(E7="",IF(WEEKDAY($B$5,1)=MOD(startday+2,7)+1,$B$5,""),E7+1)</f>
        <v>44776</v>
      </c>
      <c r="H7" s="7" t="str">
        <f>IF(ISERROR(MATCH(G7,Events!$G:$G,0)),"",INDEX(Events!$A:$A,MATCH(G7,Events!$G:$G,0)))</f>
        <v/>
      </c>
      <c r="I7" s="18">
        <f>IF(G7="",IF(WEEKDAY($B$5,1)=MOD(startday+3,7)+1,$B$5,""),G7+1)</f>
        <v>44777</v>
      </c>
      <c r="J7" s="7" t="str">
        <f>IF(ISERROR(MATCH(I7,Events!$G:$G,0)),"",INDEX(Events!$A:$A,MATCH(I7,Events!$G:$G,0)))</f>
        <v/>
      </c>
      <c r="K7" s="18">
        <f>IF(I7="",IF(WEEKDAY($B$5,1)=MOD(startday+4,7)+1,$B$5,""),I7+1)</f>
        <v>44778</v>
      </c>
      <c r="L7" s="7" t="str">
        <f>IF(ISERROR(MATCH(K7,Events!$G:$G,0)),"",INDEX(Events!$A:$A,MATCH(K7,Events!$G:$G,0)))</f>
        <v/>
      </c>
      <c r="M7" s="18">
        <f>IF(K7="",IF(WEEKDAY($B$5,1)=MOD(startday+5,7)+1,$B$5,""),K7+1)</f>
        <v>44779</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44780</v>
      </c>
      <c r="B13" s="7" t="str">
        <f>IF(ISERROR(MATCH(A13,Events!$G:$G,0)),"",INDEX(Events!$A:$A,MATCH(A13,Events!$G:$G,0)))</f>
        <v/>
      </c>
      <c r="C13" s="18">
        <f>IF(A13="","",IF(MONTH(A13+1)&lt;&gt;MONTH(A13),"",A13+1))</f>
        <v>44781</v>
      </c>
      <c r="D13" s="7" t="str">
        <f>IF(ISERROR(MATCH(C13,Events!$G:$G,0)),"",INDEX(Events!$A:$A,MATCH(C13,Events!$G:$G,0)))</f>
        <v/>
      </c>
      <c r="E13" s="18">
        <f>IF(C13="","",IF(MONTH(C13+1)&lt;&gt;MONTH(C13),"",C13+1))</f>
        <v>44782</v>
      </c>
      <c r="F13" s="7" t="str">
        <f>IF(ISERROR(MATCH(E13,Events!$G:$G,0)),"",INDEX(Events!$A:$A,MATCH(E13,Events!$G:$G,0)))</f>
        <v/>
      </c>
      <c r="G13" s="18">
        <f>IF(E13="","",IF(MONTH(E13+1)&lt;&gt;MONTH(E13),"",E13+1))</f>
        <v>44783</v>
      </c>
      <c r="H13" s="7" t="str">
        <f>IF(ISERROR(MATCH(G13,Events!$G:$G,0)),"",INDEX(Events!$A:$A,MATCH(G13,Events!$G:$G,0)))</f>
        <v/>
      </c>
      <c r="I13" s="18">
        <f>IF(G13="","",IF(MONTH(G13+1)&lt;&gt;MONTH(G13),"",G13+1))</f>
        <v>44784</v>
      </c>
      <c r="J13" s="7" t="str">
        <f>IF(ISERROR(MATCH(I13,Events!$G:$G,0)),"",INDEX(Events!$A:$A,MATCH(I13,Events!$G:$G,0)))</f>
        <v/>
      </c>
      <c r="K13" s="18">
        <f>IF(I13="","",IF(MONTH(I13+1)&lt;&gt;MONTH(I13),"",I13+1))</f>
        <v>44785</v>
      </c>
      <c r="L13" s="7" t="str">
        <f>IF(ISERROR(MATCH(K13,Events!$G:$G,0)),"",INDEX(Events!$A:$A,MATCH(K13,Events!$G:$G,0)))</f>
        <v/>
      </c>
      <c r="M13" s="18">
        <f>IF(K13="","",IF(MONTH(K13+1)&lt;&gt;MONTH(K13),"",K13+1))</f>
        <v>44786</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44787</v>
      </c>
      <c r="B19" s="7" t="str">
        <f>IF(ISERROR(MATCH(A19,Events!$G:$G,0)),"",INDEX(Events!$A:$A,MATCH(A19,Events!$G:$G,0)))</f>
        <v/>
      </c>
      <c r="C19" s="18">
        <f>IF(A19="","",IF(MONTH(A19+1)&lt;&gt;MONTH(A19),"",A19+1))</f>
        <v>44788</v>
      </c>
      <c r="D19" s="7" t="str">
        <f>IF(ISERROR(MATCH(C19,Events!$G:$G,0)),"",INDEX(Events!$A:$A,MATCH(C19,Events!$G:$G,0)))</f>
        <v/>
      </c>
      <c r="E19" s="18">
        <f>IF(C19="","",IF(MONTH(C19+1)&lt;&gt;MONTH(C19),"",C19+1))</f>
        <v>44789</v>
      </c>
      <c r="F19" s="7" t="str">
        <f>IF(ISERROR(MATCH(E19,Events!$G:$G,0)),"",INDEX(Events!$A:$A,MATCH(E19,Events!$G:$G,0)))</f>
        <v/>
      </c>
      <c r="G19" s="18">
        <f>IF(E19="","",IF(MONTH(E19+1)&lt;&gt;MONTH(E19),"",E19+1))</f>
        <v>44790</v>
      </c>
      <c r="H19" s="7" t="str">
        <f>IF(ISERROR(MATCH(G19,Events!$G:$G,0)),"",INDEX(Events!$A:$A,MATCH(G19,Events!$G:$G,0)))</f>
        <v/>
      </c>
      <c r="I19" s="18">
        <f>IF(G19="","",IF(MONTH(G19+1)&lt;&gt;MONTH(G19),"",G19+1))</f>
        <v>44791</v>
      </c>
      <c r="J19" s="7" t="str">
        <f>IF(ISERROR(MATCH(I19,Events!$G:$G,0)),"",INDEX(Events!$A:$A,MATCH(I19,Events!$G:$G,0)))</f>
        <v/>
      </c>
      <c r="K19" s="18">
        <f>IF(I19="","",IF(MONTH(I19+1)&lt;&gt;MONTH(I19),"",I19+1))</f>
        <v>44792</v>
      </c>
      <c r="L19" s="7" t="str">
        <f>IF(ISERROR(MATCH(K19,Events!$G:$G,0)),"",INDEX(Events!$A:$A,MATCH(K19,Events!$G:$G,0)))</f>
        <v>Aviation Day</v>
      </c>
      <c r="M19" s="18">
        <f>IF(K19="","",IF(MONTH(K19+1)&lt;&gt;MONTH(K19),"",K19+1))</f>
        <v>44793</v>
      </c>
      <c r="N19" s="7" t="str">
        <f>IF(ISERROR(MATCH(M19,Events!$G:$G,0)),"",INDEX(Events!$A:$A,MATCH(M19,Events!$G:$G,0)))</f>
        <v/>
      </c>
    </row>
    <row r="20" spans="1:14" s="2" customFormat="1" ht="13.5" customHeight="1" x14ac:dyDescent="0.2">
      <c r="A20" s="91" t="str">
        <f ca="1">IF(ISERROR(MATCH(A19,Events!$H:$H,0)),"",INDEX(Events!$A:$A,MATCH(A19,Events!$H:$H,0)))</f>
        <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44794</v>
      </c>
      <c r="B25" s="7" t="str">
        <f>IF(ISERROR(MATCH(A25,Events!$G:$G,0)),"",INDEX(Events!$A:$A,MATCH(A25,Events!$G:$G,0)))</f>
        <v/>
      </c>
      <c r="C25" s="18">
        <f>IF(A25="","",IF(MONTH(A25+1)&lt;&gt;MONTH(A25),"",A25+1))</f>
        <v>44795</v>
      </c>
      <c r="D25" s="7" t="str">
        <f>IF(ISERROR(MATCH(C25,Events!$G:$G,0)),"",INDEX(Events!$A:$A,MATCH(C25,Events!$G:$G,0)))</f>
        <v/>
      </c>
      <c r="E25" s="18">
        <f>IF(C25="","",IF(MONTH(C25+1)&lt;&gt;MONTH(C25),"",C25+1))</f>
        <v>44796</v>
      </c>
      <c r="F25" s="7" t="str">
        <f>IF(ISERROR(MATCH(E25,Events!$G:$G,0)),"",INDEX(Events!$A:$A,MATCH(E25,Events!$G:$G,0)))</f>
        <v/>
      </c>
      <c r="G25" s="18">
        <f>IF(E25="","",IF(MONTH(E25+1)&lt;&gt;MONTH(E25),"",E25+1))</f>
        <v>44797</v>
      </c>
      <c r="H25" s="7" t="str">
        <f>IF(ISERROR(MATCH(G25,Events!$G:$G,0)),"",INDEX(Events!$A:$A,MATCH(G25,Events!$G:$G,0)))</f>
        <v/>
      </c>
      <c r="I25" s="18">
        <f>IF(G25="","",IF(MONTH(G25+1)&lt;&gt;MONTH(G25),"",G25+1))</f>
        <v>44798</v>
      </c>
      <c r="J25" s="7" t="str">
        <f>IF(ISERROR(MATCH(I25,Events!$G:$G,0)),"",INDEX(Events!$A:$A,MATCH(I25,Events!$G:$G,0)))</f>
        <v/>
      </c>
      <c r="K25" s="18">
        <f>IF(I25="","",IF(MONTH(I25+1)&lt;&gt;MONTH(I25),"",I25+1))</f>
        <v>44799</v>
      </c>
      <c r="L25" s="7" t="str">
        <f>IF(ISERROR(MATCH(K25,Events!$G:$G,0)),"",INDEX(Events!$A:$A,MATCH(K25,Events!$G:$G,0)))</f>
        <v/>
      </c>
      <c r="M25" s="18">
        <f>IF(K25="","",IF(MONTH(K25+1)&lt;&gt;MONTH(K25),"",K25+1))</f>
        <v>44800</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44801</v>
      </c>
      <c r="B31" s="7" t="str">
        <f>IF(ISERROR(MATCH(A31,Events!$G:$G,0)),"",INDEX(Events!$A:$A,MATCH(A31,Events!$G:$G,0)))</f>
        <v/>
      </c>
      <c r="C31" s="18">
        <f>IF(A31="","",IF(MONTH(A31+1)&lt;&gt;MONTH(A31),"",A31+1))</f>
        <v>44802</v>
      </c>
      <c r="D31" s="7" t="str">
        <f>IF(ISERROR(MATCH(C31,Events!$G:$G,0)),"",INDEX(Events!$A:$A,MATCH(C31,Events!$G:$G,0)))</f>
        <v>Late Summer Bank Holiday (UK)</v>
      </c>
      <c r="E31" s="18">
        <f>IF(C31="","",IF(MONTH(C31+1)&lt;&gt;MONTH(C31),"",C31+1))</f>
        <v>44803</v>
      </c>
      <c r="F31" s="7" t="str">
        <f>IF(ISERROR(MATCH(E31,Events!$G:$G,0)),"",INDEX(Events!$A:$A,MATCH(E31,Events!$G:$G,0)))</f>
        <v/>
      </c>
      <c r="G31" s="18">
        <f>IF(E31="","",IF(MONTH(E31+1)&lt;&gt;MONTH(E31),"",E31+1))</f>
        <v>44804</v>
      </c>
      <c r="H31" s="7" t="str">
        <f>IF(ISERROR(MATCH(G31,Events!$G:$G,0)),"",INDEX(Events!$A:$A,MATCH(G31,Events!$G:$G,0)))</f>
        <v/>
      </c>
      <c r="I31" s="18" t="str">
        <f>IF(G31="","",IF(MONTH(G31+1)&lt;&gt;MONTH(G31),"",G31+1))</f>
        <v/>
      </c>
      <c r="J31" s="7" t="str">
        <f>IF(ISERROR(MATCH(I31,Events!$G:$G,0)),"",INDEX(Events!$A:$A,MATCH(I31,Events!$G:$G,0)))</f>
        <v/>
      </c>
      <c r="K31" s="18" t="str">
        <f>IF(I31="","",IF(MONTH(I31+1)&lt;&gt;MONTH(I31),"",I31+1))</f>
        <v/>
      </c>
      <c r="L31" s="7" t="str">
        <f>IF(ISERROR(MATCH(K31,Events!$G:$G,0)),"",INDEX(Events!$A:$A,MATCH(K31,Events!$G:$G,0)))</f>
        <v/>
      </c>
      <c r="M31" s="18" t="str">
        <f>IF(K31="","",IF(MONTH(K31+1)&lt;&gt;MONTH(K31),"",K31+1))</f>
        <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t="str">
        <f>IF(M31="","",IF(MONTH(M31+1)&lt;&gt;MONTH(M31),"",M31+1))</f>
        <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34" priority="6">
      <formula>A7=""</formula>
    </cfRule>
  </conditionalFormatting>
  <conditionalFormatting sqref="A8:N8 A14:N14 A20:N20 A26:N26 A32:N32 A38:D38">
    <cfRule type="expression" dxfId="33" priority="5">
      <formula>A7=""</formula>
    </cfRule>
  </conditionalFormatting>
  <conditionalFormatting sqref="A9:N9 A15:N15 A21:N21 A27:N27 A33:N33 A39:D39">
    <cfRule type="expression" dxfId="32" priority="4">
      <formula>A7=""</formula>
    </cfRule>
  </conditionalFormatting>
  <conditionalFormatting sqref="A10:N10 A16:N16 A22:N22 A28:N28 A34:N34 A40:D40">
    <cfRule type="expression" dxfId="31" priority="3">
      <formula>A7=""</formula>
    </cfRule>
  </conditionalFormatting>
  <conditionalFormatting sqref="A11:N11 A17:N17 A23:N23 A29:N29 A35:N35 A41:D41">
    <cfRule type="expression" dxfId="30" priority="2">
      <formula>A7=""</formula>
    </cfRule>
  </conditionalFormatting>
  <conditionalFormatting sqref="A12:N12 A18:N18 A24:N24 A30:N30 A36:N36 A42:D42">
    <cfRule type="expression" dxfId="29" priority="1">
      <formula>A7=""</formula>
    </cfRule>
  </conditionalFormatting>
  <conditionalFormatting sqref="A7 C7 E7 G7 I7 K7 M7 A13 C13 E13 G13 I13 K13 M13 A19 C19 E19 G19 I19 K19 M19 A25 C25 E25 G25 I25 K25 M25 A31 C31 E31 G31 I31 K31 M31 A37 C37">
    <cfRule type="expression" dxfId="28"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6 C40:J42 C39:J39 C37:J38" formula="1" emptyCellReferenc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0"/>
  <sheetViews>
    <sheetView showGridLines="0" topLeftCell="A24" workbookViewId="0">
      <selection activeCell="P38" sqref="K38:P42"/>
    </sheetView>
  </sheetViews>
  <sheetFormatPr defaultColWidth="9.140625"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1" width="4.85546875" customWidth="1"/>
    <col min="12" max="12" width="13.7109375" customWidth="1"/>
    <col min="13" max="13" width="4.85546875" customWidth="1"/>
    <col min="14" max="14" width="13.7109375" customWidth="1"/>
    <col min="15" max="15" width="3.5703125" customWidth="1"/>
    <col min="16" max="16" width="25.7109375" customWidth="1"/>
  </cols>
  <sheetData>
    <row r="1" spans="1:14" hidden="1" x14ac:dyDescent="0.2">
      <c r="A1" s="5"/>
      <c r="B1" s="5"/>
      <c r="C1" s="5"/>
      <c r="D1" s="5"/>
      <c r="E1" s="5"/>
      <c r="F1" s="5"/>
      <c r="G1" s="5"/>
      <c r="H1" s="5"/>
      <c r="I1" s="5"/>
      <c r="J1" s="5"/>
      <c r="K1" s="5"/>
      <c r="L1" s="5"/>
      <c r="M1" s="5"/>
      <c r="N1" s="5"/>
    </row>
    <row r="2" spans="1:14" hidden="1" x14ac:dyDescent="0.2">
      <c r="A2" s="5"/>
      <c r="B2" s="5"/>
      <c r="C2" s="5"/>
      <c r="D2" s="5"/>
      <c r="E2" s="5"/>
      <c r="F2" s="5"/>
      <c r="G2" s="5"/>
      <c r="H2" s="5"/>
      <c r="I2" s="5"/>
      <c r="J2" s="5"/>
      <c r="K2" s="5"/>
      <c r="L2" s="5"/>
      <c r="M2" s="5"/>
      <c r="N2" s="5"/>
    </row>
    <row r="3" spans="1:14" hidden="1" x14ac:dyDescent="0.2">
      <c r="A3" s="5"/>
      <c r="B3" s="5"/>
      <c r="C3" s="5"/>
      <c r="D3" s="5"/>
      <c r="E3" s="5"/>
      <c r="F3" s="5"/>
      <c r="G3" s="5"/>
      <c r="H3" s="5"/>
      <c r="I3" s="5"/>
      <c r="J3" s="5"/>
      <c r="K3" s="5"/>
      <c r="L3" s="5"/>
      <c r="M3" s="5"/>
      <c r="N3" s="5"/>
    </row>
    <row r="4" spans="1:14" s="2" customFormat="1" ht="59.25" x14ac:dyDescent="0.2">
      <c r="A4" s="93" t="str">
        <f>UPPER(TEXT(B5,"mmmm yyyy"))</f>
        <v>SEPTEMBER 2022</v>
      </c>
      <c r="B4" s="93"/>
      <c r="C4" s="93"/>
      <c r="D4" s="93"/>
      <c r="E4" s="93"/>
      <c r="F4" s="93"/>
      <c r="G4" s="93"/>
      <c r="H4" s="93"/>
      <c r="I4" s="93"/>
      <c r="J4" s="93"/>
      <c r="K4" s="93"/>
      <c r="L4" s="93"/>
      <c r="M4" s="93"/>
      <c r="N4" s="93"/>
    </row>
    <row r="5" spans="1:14" s="1" customFormat="1" ht="11.25" hidden="1" x14ac:dyDescent="0.2">
      <c r="A5" s="1" t="s">
        <v>1</v>
      </c>
      <c r="B5" s="19">
        <f>DATE(YEAR('1'!B5),MONTH('1'!B5)+8,1)</f>
        <v>44805</v>
      </c>
    </row>
    <row r="6" spans="1:14" s="2" customFormat="1" ht="18" customHeight="1" x14ac:dyDescent="0.2">
      <c r="A6" s="83">
        <f>A13</f>
        <v>44808</v>
      </c>
      <c r="B6" s="84"/>
      <c r="C6" s="83">
        <f>C13</f>
        <v>44809</v>
      </c>
      <c r="D6" s="84"/>
      <c r="E6" s="83">
        <f>E13</f>
        <v>44810</v>
      </c>
      <c r="F6" s="84"/>
      <c r="G6" s="83">
        <f>G13</f>
        <v>44811</v>
      </c>
      <c r="H6" s="84"/>
      <c r="I6" s="83">
        <f>I13</f>
        <v>44812</v>
      </c>
      <c r="J6" s="84"/>
      <c r="K6" s="83">
        <f>K13</f>
        <v>44813</v>
      </c>
      <c r="L6" s="84"/>
      <c r="M6" s="83">
        <f>M13</f>
        <v>44814</v>
      </c>
      <c r="N6" s="84"/>
    </row>
    <row r="7" spans="1:14" s="2" customFormat="1" ht="15.75" customHeight="1" x14ac:dyDescent="0.2">
      <c r="A7" s="18" t="str">
        <f>IF(WEEKDAY($B$5,1)=startday,$B$5,"")</f>
        <v/>
      </c>
      <c r="B7" s="7" t="str">
        <f>IF(ISERROR(MATCH(A7,Events!$G:$G,0)),"",INDEX(Events!$A:$A,MATCH(A7,Events!$G:$G,0)))</f>
        <v/>
      </c>
      <c r="C7" s="18" t="str">
        <f>IF(A7="",IF(WEEKDAY($B$5,1)=MOD(startday,7)+1,$B$5,""),A7+1)</f>
        <v/>
      </c>
      <c r="D7" s="7" t="str">
        <f>IF(ISERROR(MATCH(C7,Events!$G:$G,0)),"",INDEX(Events!$A:$A,MATCH(C7,Events!$G:$G,0)))</f>
        <v/>
      </c>
      <c r="E7" s="18" t="str">
        <f>IF(C7="",IF(WEEKDAY($B$5,1)=MOD(startday+1,7)+1,$B$5,""),C7+1)</f>
        <v/>
      </c>
      <c r="F7" s="7" t="str">
        <f>IF(ISERROR(MATCH(E7,Events!$G:$G,0)),"",INDEX(Events!$A:$A,MATCH(E7,Events!$G:$G,0)))</f>
        <v/>
      </c>
      <c r="G7" s="18" t="str">
        <f>IF(E7="",IF(WEEKDAY($B$5,1)=MOD(startday+2,7)+1,$B$5,""),E7+1)</f>
        <v/>
      </c>
      <c r="H7" s="7" t="str">
        <f>IF(ISERROR(MATCH(G7,Events!$G:$G,0)),"",INDEX(Events!$A:$A,MATCH(G7,Events!$G:$G,0)))</f>
        <v/>
      </c>
      <c r="I7" s="18">
        <f>IF(G7="",IF(WEEKDAY($B$5,1)=MOD(startday+3,7)+1,$B$5,""),G7+1)</f>
        <v>44805</v>
      </c>
      <c r="J7" s="7" t="str">
        <f>IF(ISERROR(MATCH(I7,Events!$G:$G,0)),"",INDEX(Events!$A:$A,MATCH(I7,Events!$G:$G,0)))</f>
        <v/>
      </c>
      <c r="K7" s="18">
        <f>IF(I7="",IF(WEEKDAY($B$5,1)=MOD(startday+4,7)+1,$B$5,""),I7+1)</f>
        <v>44806</v>
      </c>
      <c r="L7" s="7" t="str">
        <f>IF(ISERROR(MATCH(K7,Events!$G:$G,0)),"",INDEX(Events!$A:$A,MATCH(K7,Events!$G:$G,0)))</f>
        <v/>
      </c>
      <c r="M7" s="18">
        <f>IF(K7="",IF(WEEKDAY($B$5,1)=MOD(startday+5,7)+1,$B$5,""),K7+1)</f>
        <v>44807</v>
      </c>
      <c r="N7" s="7" t="str">
        <f>IF(ISERROR(MATCH(M7,Events!$G:$G,0)),"",INDEX(Events!$A:$A,MATCH(M7,Events!$G:$G,0)))</f>
        <v/>
      </c>
    </row>
    <row r="8" spans="1:14" s="2" customFormat="1" ht="13.5" customHeight="1" x14ac:dyDescent="0.2">
      <c r="A8" s="91" t="str">
        <f ca="1">IF(ISERROR(MATCH(A7,Events!$H:$H,0)),"",INDEX(Events!$A:$A,MATCH(A7,Events!$H:$H,0)))</f>
        <v/>
      </c>
      <c r="B8" s="92" t="str">
        <f ca="1">IFERROR(INDEX(Events!#REF!,MATCH(A8,Events!A:A,0)),"")</f>
        <v/>
      </c>
      <c r="C8" s="91" t="str">
        <f ca="1">IF(ISERROR(MATCH(C7,Events!$H:$H,0)),"",INDEX(Events!$A:$A,MATCH(C7,Events!$H:$H,0)))</f>
        <v/>
      </c>
      <c r="D8" s="92" t="str">
        <f ca="1">IFERROR(INDEX(Events!#REF!,MATCH(C8,Events!C:C,0)),"")</f>
        <v/>
      </c>
      <c r="E8" s="91" t="str">
        <f ca="1">IF(ISERROR(MATCH(E7,Events!$H:$H,0)),"",INDEX(Events!$A:$A,MATCH(E7,Events!$H:$H,0)))</f>
        <v/>
      </c>
      <c r="F8" s="92" t="str">
        <f ca="1">IFERROR(INDEX(Events!#REF!,MATCH(E8,Events!E:E,0)),"")</f>
        <v/>
      </c>
      <c r="G8" s="91" t="str">
        <f ca="1">IF(ISERROR(MATCH(G7,Events!$H:$H,0)),"",INDEX(Events!$A:$A,MATCH(G7,Events!$H:$H,0)))</f>
        <v/>
      </c>
      <c r="H8" s="92" t="str">
        <f ca="1">IFERROR(INDEX(Events!#REF!,MATCH(G8,Events!G:G,0)),"")</f>
        <v/>
      </c>
      <c r="I8" s="91" t="str">
        <f ca="1">IF(ISERROR(MATCH(I7,Events!$H:$H,0)),"",INDEX(Events!$A:$A,MATCH(I7,Events!$H:$H,0)))</f>
        <v/>
      </c>
      <c r="J8" s="92" t="str">
        <f ca="1">IFERROR(INDEX(Events!#REF!,MATCH(I8,Events!I:I,0)),"")</f>
        <v/>
      </c>
      <c r="K8" s="91" t="str">
        <f ca="1">IF(ISERROR(MATCH(K7,Events!$H:$H,0)),"",INDEX(Events!$A:$A,MATCH(K7,Events!$H:$H,0)))</f>
        <v/>
      </c>
      <c r="L8" s="92" t="str">
        <f ca="1">IFERROR(INDEX(Events!#REF!,MATCH(K8,Events!K:K,0)),"")</f>
        <v/>
      </c>
      <c r="M8" s="91" t="str">
        <f ca="1">IF(ISERROR(MATCH(M7,Events!$H:$H,0)),"",INDEX(Events!$A:$A,MATCH(M7,Events!$H:$H,0)))</f>
        <v/>
      </c>
      <c r="N8" s="92" t="str">
        <f ca="1">IFERROR(INDEX(Events!#REF!,MATCH(M8,Events!M:M,0)),"")</f>
        <v/>
      </c>
    </row>
    <row r="9" spans="1:14" s="2" customFormat="1" ht="13.5" customHeight="1" x14ac:dyDescent="0.2">
      <c r="A9" s="91" t="str">
        <f ca="1">IF(ISERROR(MATCH(A7,Events!$I:$I,0)),"",INDEX(Events!$A:$A,MATCH(A7,Events!$I:$I,0)))</f>
        <v/>
      </c>
      <c r="B9" s="92"/>
      <c r="C9" s="91" t="str">
        <f ca="1">IF(ISERROR(MATCH(C7,Events!$I:$I,0)),"",INDEX(Events!$A:$A,MATCH(C7,Events!$I:$I,0)))</f>
        <v/>
      </c>
      <c r="D9" s="92"/>
      <c r="E9" s="91" t="str">
        <f ca="1">IF(ISERROR(MATCH(E7,Events!$I:$I,0)),"",INDEX(Events!$A:$A,MATCH(E7,Events!$I:$I,0)))</f>
        <v/>
      </c>
      <c r="F9" s="92"/>
      <c r="G9" s="91" t="str">
        <f ca="1">IF(ISERROR(MATCH(G7,Events!$I:$I,0)),"",INDEX(Events!$A:$A,MATCH(G7,Events!$I:$I,0)))</f>
        <v/>
      </c>
      <c r="H9" s="92"/>
      <c r="I9" s="91" t="str">
        <f ca="1">IF(ISERROR(MATCH(I7,Events!$I:$I,0)),"",INDEX(Events!$A:$A,MATCH(I7,Events!$I:$I,0)))</f>
        <v/>
      </c>
      <c r="J9" s="92"/>
      <c r="K9" s="91" t="str">
        <f ca="1">IF(ISERROR(MATCH(K7,Events!$I:$I,0)),"",INDEX(Events!$A:$A,MATCH(K7,Events!$I:$I,0)))</f>
        <v/>
      </c>
      <c r="L9" s="92"/>
      <c r="M9" s="91" t="str">
        <f ca="1">IF(ISERROR(MATCH(M7,Events!$I:$I,0)),"",INDEX(Events!$A:$A,MATCH(M7,Events!$I:$I,0)))</f>
        <v/>
      </c>
      <c r="N9" s="92"/>
    </row>
    <row r="10" spans="1:14" s="2" customFormat="1" ht="13.5" customHeight="1" x14ac:dyDescent="0.2">
      <c r="A10" s="91" t="str">
        <f ca="1">IF(ISERROR(MATCH(A7,Events!$J:$J,0)),"",INDEX(Events!$A:$A,MATCH(A7,Events!$J:$J,0)))</f>
        <v/>
      </c>
      <c r="B10" s="92"/>
      <c r="C10" s="91" t="str">
        <f ca="1">IF(ISERROR(MATCH(C7,Events!$J:$J,0)),"",INDEX(Events!$A:$A,MATCH(C7,Events!$J:$J,0)))</f>
        <v/>
      </c>
      <c r="D10" s="92"/>
      <c r="E10" s="91" t="str">
        <f ca="1">IF(ISERROR(MATCH(E7,Events!$J:$J,0)),"",INDEX(Events!$A:$A,MATCH(E7,Events!$J:$J,0)))</f>
        <v/>
      </c>
      <c r="F10" s="92"/>
      <c r="G10" s="91" t="str">
        <f ca="1">IF(ISERROR(MATCH(G7,Events!$J:$J,0)),"",INDEX(Events!$A:$A,MATCH(G7,Events!$J:$J,0)))</f>
        <v/>
      </c>
      <c r="H10" s="92"/>
      <c r="I10" s="91" t="str">
        <f ca="1">IF(ISERROR(MATCH(I7,Events!$J:$J,0)),"",INDEX(Events!$A:$A,MATCH(I7,Events!$J:$J,0)))</f>
        <v/>
      </c>
      <c r="J10" s="92"/>
      <c r="K10" s="91" t="str">
        <f ca="1">IF(ISERROR(MATCH(K7,Events!$J:$J,0)),"",INDEX(Events!$A:$A,MATCH(K7,Events!$J:$J,0)))</f>
        <v/>
      </c>
      <c r="L10" s="92"/>
      <c r="M10" s="91" t="str">
        <f ca="1">IF(ISERROR(MATCH(M7,Events!$J:$J,0)),"",INDEX(Events!$A:$A,MATCH(M7,Events!$J:$J,0)))</f>
        <v/>
      </c>
      <c r="N10" s="92"/>
    </row>
    <row r="11" spans="1:14" s="2" customFormat="1" ht="13.5" customHeight="1" x14ac:dyDescent="0.2">
      <c r="A11" s="91" t="str">
        <f ca="1">IF(ISERROR(MATCH(A7,Events!$K:$K,0)),"",INDEX(Events!$A:$A,MATCH(A7,Events!$K:$K,0)))</f>
        <v/>
      </c>
      <c r="B11" s="92"/>
      <c r="C11" s="91" t="str">
        <f ca="1">IF(ISERROR(MATCH(C7,Events!$K:$K,0)),"",INDEX(Events!$A:$A,MATCH(C7,Events!$K:$K,0)))</f>
        <v/>
      </c>
      <c r="D11" s="92"/>
      <c r="E11" s="91" t="str">
        <f ca="1">IF(ISERROR(MATCH(E7,Events!$K:$K,0)),"",INDEX(Events!$A:$A,MATCH(E7,Events!$K:$K,0)))</f>
        <v/>
      </c>
      <c r="F11" s="92"/>
      <c r="G11" s="91" t="str">
        <f ca="1">IF(ISERROR(MATCH(G7,Events!$K:$K,0)),"",INDEX(Events!$A:$A,MATCH(G7,Events!$K:$K,0)))</f>
        <v/>
      </c>
      <c r="H11" s="92"/>
      <c r="I11" s="91" t="str">
        <f ca="1">IF(ISERROR(MATCH(I7,Events!$K:$K,0)),"",INDEX(Events!$A:$A,MATCH(I7,Events!$K:$K,0)))</f>
        <v/>
      </c>
      <c r="J11" s="92"/>
      <c r="K11" s="91" t="str">
        <f ca="1">IF(ISERROR(MATCH(K7,Events!$K:$K,0)),"",INDEX(Events!$A:$A,MATCH(K7,Events!$K:$K,0)))</f>
        <v/>
      </c>
      <c r="L11" s="92"/>
      <c r="M11" s="91" t="str">
        <f ca="1">IF(ISERROR(MATCH(M7,Events!$K:$K,0)),"",INDEX(Events!$A:$A,MATCH(M7,Events!$K:$K,0)))</f>
        <v/>
      </c>
      <c r="N11" s="92"/>
    </row>
    <row r="12" spans="1:14" s="3" customFormat="1" ht="13.5" customHeight="1" x14ac:dyDescent="0.2">
      <c r="A12" s="94" t="str">
        <f ca="1">IF(ISERROR(MATCH(A7,Events!$L:$L,0)),"",INDEX(Events!$A:$A,MATCH(A7,Events!$L:$L,0)))</f>
        <v/>
      </c>
      <c r="B12" s="95"/>
      <c r="C12" s="94" t="str">
        <f ca="1">IF(ISERROR(MATCH(C7,Events!$L:$L,0)),"",INDEX(Events!$A:$A,MATCH(C7,Events!$L:$L,0)))</f>
        <v/>
      </c>
      <c r="D12" s="95"/>
      <c r="E12" s="94" t="str">
        <f ca="1">IF(ISERROR(MATCH(E7,Events!$L:$L,0)),"",INDEX(Events!$A:$A,MATCH(E7,Events!$L:$L,0)))</f>
        <v/>
      </c>
      <c r="F12" s="95"/>
      <c r="G12" s="94" t="str">
        <f ca="1">IF(ISERROR(MATCH(G7,Events!$L:$L,0)),"",INDEX(Events!$A:$A,MATCH(G7,Events!$L:$L,0)))</f>
        <v/>
      </c>
      <c r="H12" s="95"/>
      <c r="I12" s="94" t="str">
        <f ca="1">IF(ISERROR(MATCH(I7,Events!$L:$L,0)),"",INDEX(Events!$A:$A,MATCH(I7,Events!$L:$L,0)))</f>
        <v/>
      </c>
      <c r="J12" s="95"/>
      <c r="K12" s="94" t="str">
        <f ca="1">IF(ISERROR(MATCH(K7,Events!$L:$L,0)),"",INDEX(Events!$A:$A,MATCH(K7,Events!$L:$L,0)))</f>
        <v/>
      </c>
      <c r="L12" s="95"/>
      <c r="M12" s="94" t="str">
        <f ca="1">IF(ISERROR(MATCH(M7,Events!$L:$L,0)),"",INDEX(Events!$A:$A,MATCH(M7,Events!$L:$L,0)))</f>
        <v/>
      </c>
      <c r="N12" s="95"/>
    </row>
    <row r="13" spans="1:14" s="2" customFormat="1" ht="15.75" customHeight="1" x14ac:dyDescent="0.2">
      <c r="A13" s="18">
        <f>IF(M7="","",IF(MONTH(M7+1)&lt;&gt;MONTH(M7),"",M7+1))</f>
        <v>44808</v>
      </c>
      <c r="B13" s="7" t="str">
        <f>IF(ISERROR(MATCH(A13,Events!$G:$G,0)),"",INDEX(Events!$A:$A,MATCH(A13,Events!$G:$G,0)))</f>
        <v/>
      </c>
      <c r="C13" s="18">
        <f>IF(A13="","",IF(MONTH(A13+1)&lt;&gt;MONTH(A13),"",A13+1))</f>
        <v>44809</v>
      </c>
      <c r="D13" s="7" t="str">
        <f>IF(ISERROR(MATCH(C13,Events!$G:$G,0)),"",INDEX(Events!$A:$A,MATCH(C13,Events!$G:$G,0)))</f>
        <v>Labor Day</v>
      </c>
      <c r="E13" s="18">
        <f>IF(C13="","",IF(MONTH(C13+1)&lt;&gt;MONTH(C13),"",C13+1))</f>
        <v>44810</v>
      </c>
      <c r="F13" s="7" t="str">
        <f>IF(ISERROR(MATCH(E13,Events!$G:$G,0)),"",INDEX(Events!$A:$A,MATCH(E13,Events!$G:$G,0)))</f>
        <v/>
      </c>
      <c r="G13" s="18">
        <f>IF(E13="","",IF(MONTH(E13+1)&lt;&gt;MONTH(E13),"",E13+1))</f>
        <v>44811</v>
      </c>
      <c r="H13" s="7" t="str">
        <f>IF(ISERROR(MATCH(G13,Events!$G:$G,0)),"",INDEX(Events!$A:$A,MATCH(G13,Events!$G:$G,0)))</f>
        <v/>
      </c>
      <c r="I13" s="18">
        <f>IF(G13="","",IF(MONTH(G13+1)&lt;&gt;MONTH(G13),"",G13+1))</f>
        <v>44812</v>
      </c>
      <c r="J13" s="7" t="str">
        <f>IF(ISERROR(MATCH(I13,Events!$G:$G,0)),"",INDEX(Events!$A:$A,MATCH(I13,Events!$G:$G,0)))</f>
        <v/>
      </c>
      <c r="K13" s="18">
        <f>IF(I13="","",IF(MONTH(I13+1)&lt;&gt;MONTH(I13),"",I13+1))</f>
        <v>44813</v>
      </c>
      <c r="L13" s="7" t="str">
        <f>IF(ISERROR(MATCH(K13,Events!$G:$G,0)),"",INDEX(Events!$A:$A,MATCH(K13,Events!$G:$G,0)))</f>
        <v/>
      </c>
      <c r="M13" s="18">
        <f>IF(K13="","",IF(MONTH(K13+1)&lt;&gt;MONTH(K13),"",K13+1))</f>
        <v>44814</v>
      </c>
      <c r="N13" s="7" t="str">
        <f>IF(ISERROR(MATCH(M13,Events!$G:$G,0)),"",INDEX(Events!$A:$A,MATCH(M13,Events!$G:$G,0)))</f>
        <v/>
      </c>
    </row>
    <row r="14" spans="1:14" s="2" customFormat="1" ht="13.5" customHeight="1" x14ac:dyDescent="0.2">
      <c r="A14" s="91" t="str">
        <f ca="1">IF(ISERROR(MATCH(A13,Events!$H:$H,0)),"",INDEX(Events!$A:$A,MATCH(A13,Events!$H:$H,0)))</f>
        <v/>
      </c>
      <c r="B14" s="92" t="str">
        <f ca="1">IFERROR(INDEX(Events!#REF!,MATCH(A14,Events!A:A,0)),"")</f>
        <v/>
      </c>
      <c r="C14" s="91" t="str">
        <f ca="1">IF(ISERROR(MATCH(C13,Events!$H:$H,0)),"",INDEX(Events!$A:$A,MATCH(C13,Events!$H:$H,0)))</f>
        <v/>
      </c>
      <c r="D14" s="92" t="str">
        <f ca="1">IFERROR(INDEX(Events!#REF!,MATCH(C14,Events!C:C,0)),"")</f>
        <v/>
      </c>
      <c r="E14" s="91" t="str">
        <f ca="1">IF(ISERROR(MATCH(E13,Events!$H:$H,0)),"",INDEX(Events!$A:$A,MATCH(E13,Events!$H:$H,0)))</f>
        <v/>
      </c>
      <c r="F14" s="92" t="str">
        <f ca="1">IFERROR(INDEX(Events!#REF!,MATCH(E14,Events!E:E,0)),"")</f>
        <v/>
      </c>
      <c r="G14" s="91" t="str">
        <f ca="1">IF(ISERROR(MATCH(G13,Events!$H:$H,0)),"",INDEX(Events!$A:$A,MATCH(G13,Events!$H:$H,0)))</f>
        <v/>
      </c>
      <c r="H14" s="92" t="str">
        <f ca="1">IFERROR(INDEX(Events!#REF!,MATCH(G14,Events!G:G,0)),"")</f>
        <v/>
      </c>
      <c r="I14" s="91" t="str">
        <f ca="1">IF(ISERROR(MATCH(I13,Events!$H:$H,0)),"",INDEX(Events!$A:$A,MATCH(I13,Events!$H:$H,0)))</f>
        <v/>
      </c>
      <c r="J14" s="92" t="str">
        <f ca="1">IFERROR(INDEX(Events!#REF!,MATCH(I14,Events!I:I,0)),"")</f>
        <v/>
      </c>
      <c r="K14" s="91" t="str">
        <f ca="1">IF(ISERROR(MATCH(K13,Events!$H:$H,0)),"",INDEX(Events!$A:$A,MATCH(K13,Events!$H:$H,0)))</f>
        <v/>
      </c>
      <c r="L14" s="92" t="str">
        <f ca="1">IFERROR(INDEX(Events!#REF!,MATCH(K14,Events!K:K,0)),"")</f>
        <v/>
      </c>
      <c r="M14" s="91" t="str">
        <f ca="1">IF(ISERROR(MATCH(M13,Events!$H:$H,0)),"",INDEX(Events!$A:$A,MATCH(M13,Events!$H:$H,0)))</f>
        <v/>
      </c>
      <c r="N14" s="92" t="str">
        <f ca="1">IFERROR(INDEX(Events!#REF!,MATCH(M14,Events!M:M,0)),"")</f>
        <v/>
      </c>
    </row>
    <row r="15" spans="1:14" s="2" customFormat="1" ht="13.5" customHeight="1" x14ac:dyDescent="0.2">
      <c r="A15" s="91" t="str">
        <f ca="1">IF(ISERROR(MATCH(A13,Events!$I:$I,0)),"",INDEX(Events!$A:$A,MATCH(A13,Events!$I:$I,0)))</f>
        <v/>
      </c>
      <c r="B15" s="92"/>
      <c r="C15" s="91" t="str">
        <f ca="1">IF(ISERROR(MATCH(C13,Events!$I:$I,0)),"",INDEX(Events!$A:$A,MATCH(C13,Events!$I:$I,0)))</f>
        <v/>
      </c>
      <c r="D15" s="92"/>
      <c r="E15" s="91" t="str">
        <f ca="1">IF(ISERROR(MATCH(E13,Events!$I:$I,0)),"",INDEX(Events!$A:$A,MATCH(E13,Events!$I:$I,0)))</f>
        <v/>
      </c>
      <c r="F15" s="92"/>
      <c r="G15" s="91" t="str">
        <f ca="1">IF(ISERROR(MATCH(G13,Events!$I:$I,0)),"",INDEX(Events!$A:$A,MATCH(G13,Events!$I:$I,0)))</f>
        <v/>
      </c>
      <c r="H15" s="92"/>
      <c r="I15" s="91" t="str">
        <f ca="1">IF(ISERROR(MATCH(I13,Events!$I:$I,0)),"",INDEX(Events!$A:$A,MATCH(I13,Events!$I:$I,0)))</f>
        <v/>
      </c>
      <c r="J15" s="92"/>
      <c r="K15" s="91" t="str">
        <f ca="1">IF(ISERROR(MATCH(K13,Events!$I:$I,0)),"",INDEX(Events!$A:$A,MATCH(K13,Events!$I:$I,0)))</f>
        <v/>
      </c>
      <c r="L15" s="92"/>
      <c r="M15" s="91" t="str">
        <f ca="1">IF(ISERROR(MATCH(M13,Events!$I:$I,0)),"",INDEX(Events!$A:$A,MATCH(M13,Events!$I:$I,0)))</f>
        <v/>
      </c>
      <c r="N15" s="92"/>
    </row>
    <row r="16" spans="1:14" s="2" customFormat="1" ht="13.5" customHeight="1" x14ac:dyDescent="0.2">
      <c r="A16" s="91" t="str">
        <f ca="1">IF(ISERROR(MATCH(A13,Events!$J:$J,0)),"",INDEX(Events!$A:$A,MATCH(A13,Events!$J:$J,0)))</f>
        <v/>
      </c>
      <c r="B16" s="92"/>
      <c r="C16" s="91" t="str">
        <f ca="1">IF(ISERROR(MATCH(C13,Events!$J:$J,0)),"",INDEX(Events!$A:$A,MATCH(C13,Events!$J:$J,0)))</f>
        <v/>
      </c>
      <c r="D16" s="92"/>
      <c r="E16" s="91" t="str">
        <f ca="1">IF(ISERROR(MATCH(E13,Events!$J:$J,0)),"",INDEX(Events!$A:$A,MATCH(E13,Events!$J:$J,0)))</f>
        <v/>
      </c>
      <c r="F16" s="92"/>
      <c r="G16" s="91" t="str">
        <f ca="1">IF(ISERROR(MATCH(G13,Events!$J:$J,0)),"",INDEX(Events!$A:$A,MATCH(G13,Events!$J:$J,0)))</f>
        <v/>
      </c>
      <c r="H16" s="92"/>
      <c r="I16" s="91" t="str">
        <f ca="1">IF(ISERROR(MATCH(I13,Events!$J:$J,0)),"",INDEX(Events!$A:$A,MATCH(I13,Events!$J:$J,0)))</f>
        <v/>
      </c>
      <c r="J16" s="92"/>
      <c r="K16" s="91" t="str">
        <f ca="1">IF(ISERROR(MATCH(K13,Events!$J:$J,0)),"",INDEX(Events!$A:$A,MATCH(K13,Events!$J:$J,0)))</f>
        <v/>
      </c>
      <c r="L16" s="92"/>
      <c r="M16" s="91" t="str">
        <f ca="1">IF(ISERROR(MATCH(M13,Events!$J:$J,0)),"",INDEX(Events!$A:$A,MATCH(M13,Events!$J:$J,0)))</f>
        <v/>
      </c>
      <c r="N16" s="92"/>
    </row>
    <row r="17" spans="1:14" s="2" customFormat="1" ht="13.5" customHeight="1" x14ac:dyDescent="0.2">
      <c r="A17" s="91" t="str">
        <f ca="1">IF(ISERROR(MATCH(A13,Events!$K:$K,0)),"",INDEX(Events!$A:$A,MATCH(A13,Events!$K:$K,0)))</f>
        <v/>
      </c>
      <c r="B17" s="92"/>
      <c r="C17" s="91" t="str">
        <f ca="1">IF(ISERROR(MATCH(C13,Events!$K:$K,0)),"",INDEX(Events!$A:$A,MATCH(C13,Events!$K:$K,0)))</f>
        <v/>
      </c>
      <c r="D17" s="92"/>
      <c r="E17" s="91" t="str">
        <f ca="1">IF(ISERROR(MATCH(E13,Events!$K:$K,0)),"",INDEX(Events!$A:$A,MATCH(E13,Events!$K:$K,0)))</f>
        <v/>
      </c>
      <c r="F17" s="92"/>
      <c r="G17" s="91" t="str">
        <f ca="1">IF(ISERROR(MATCH(G13,Events!$K:$K,0)),"",INDEX(Events!$A:$A,MATCH(G13,Events!$K:$K,0)))</f>
        <v/>
      </c>
      <c r="H17" s="92"/>
      <c r="I17" s="91" t="str">
        <f ca="1">IF(ISERROR(MATCH(I13,Events!$K:$K,0)),"",INDEX(Events!$A:$A,MATCH(I13,Events!$K:$K,0)))</f>
        <v/>
      </c>
      <c r="J17" s="92"/>
      <c r="K17" s="91" t="str">
        <f ca="1">IF(ISERROR(MATCH(K13,Events!$K:$K,0)),"",INDEX(Events!$A:$A,MATCH(K13,Events!$K:$K,0)))</f>
        <v/>
      </c>
      <c r="L17" s="92"/>
      <c r="M17" s="91" t="str">
        <f ca="1">IF(ISERROR(MATCH(M13,Events!$K:$K,0)),"",INDEX(Events!$A:$A,MATCH(M13,Events!$K:$K,0)))</f>
        <v/>
      </c>
      <c r="N17" s="92"/>
    </row>
    <row r="18" spans="1:14" s="3" customFormat="1" ht="13.5" customHeight="1" x14ac:dyDescent="0.2">
      <c r="A18" s="94" t="str">
        <f ca="1">IF(ISERROR(MATCH(A13,Events!$L:$L,0)),"",INDEX(Events!$A:$A,MATCH(A13,Events!$L:$L,0)))</f>
        <v/>
      </c>
      <c r="B18" s="95"/>
      <c r="C18" s="94" t="str">
        <f ca="1">IF(ISERROR(MATCH(C13,Events!$L:$L,0)),"",INDEX(Events!$A:$A,MATCH(C13,Events!$L:$L,0)))</f>
        <v/>
      </c>
      <c r="D18" s="95"/>
      <c r="E18" s="94" t="str">
        <f ca="1">IF(ISERROR(MATCH(E13,Events!$L:$L,0)),"",INDEX(Events!$A:$A,MATCH(E13,Events!$L:$L,0)))</f>
        <v/>
      </c>
      <c r="F18" s="95"/>
      <c r="G18" s="94" t="str">
        <f ca="1">IF(ISERROR(MATCH(G13,Events!$L:$L,0)),"",INDEX(Events!$A:$A,MATCH(G13,Events!$L:$L,0)))</f>
        <v/>
      </c>
      <c r="H18" s="95"/>
      <c r="I18" s="94" t="str">
        <f ca="1">IF(ISERROR(MATCH(I13,Events!$L:$L,0)),"",INDEX(Events!$A:$A,MATCH(I13,Events!$L:$L,0)))</f>
        <v/>
      </c>
      <c r="J18" s="95"/>
      <c r="K18" s="94" t="str">
        <f ca="1">IF(ISERROR(MATCH(K13,Events!$L:$L,0)),"",INDEX(Events!$A:$A,MATCH(K13,Events!$L:$L,0)))</f>
        <v/>
      </c>
      <c r="L18" s="95"/>
      <c r="M18" s="94" t="str">
        <f ca="1">IF(ISERROR(MATCH(M13,Events!$L:$L,0)),"",INDEX(Events!$A:$A,MATCH(M13,Events!$L:$L,0)))</f>
        <v/>
      </c>
      <c r="N18" s="95"/>
    </row>
    <row r="19" spans="1:14" s="2" customFormat="1" ht="15.75" customHeight="1" x14ac:dyDescent="0.2">
      <c r="A19" s="18">
        <f>IF(M13="","",IF(MONTH(M13+1)&lt;&gt;MONTH(M13),"",M13+1))</f>
        <v>44815</v>
      </c>
      <c r="B19" s="7" t="str">
        <f>IF(ISERROR(MATCH(A19,Events!$G:$G,0)),"",INDEX(Events!$A:$A,MATCH(A19,Events!$G:$G,0)))</f>
        <v>Grandparents Day</v>
      </c>
      <c r="C19" s="18">
        <f>IF(A19="","",IF(MONTH(A19+1)&lt;&gt;MONTH(A19),"",A19+1))</f>
        <v>44816</v>
      </c>
      <c r="D19" s="7" t="str">
        <f>IF(ISERROR(MATCH(C19,Events!$G:$G,0)),"",INDEX(Events!$A:$A,MATCH(C19,Events!$G:$G,0)))</f>
        <v/>
      </c>
      <c r="E19" s="18">
        <f>IF(C19="","",IF(MONTH(C19+1)&lt;&gt;MONTH(C19),"",C19+1))</f>
        <v>44817</v>
      </c>
      <c r="F19" s="7" t="str">
        <f>IF(ISERROR(MATCH(E19,Events!$G:$G,0)),"",INDEX(Events!$A:$A,MATCH(E19,Events!$G:$G,0)))</f>
        <v/>
      </c>
      <c r="G19" s="18">
        <f>IF(E19="","",IF(MONTH(E19+1)&lt;&gt;MONTH(E19),"",E19+1))</f>
        <v>44818</v>
      </c>
      <c r="H19" s="7" t="str">
        <f>IF(ISERROR(MATCH(G19,Events!$G:$G,0)),"",INDEX(Events!$A:$A,MATCH(G19,Events!$G:$G,0)))</f>
        <v/>
      </c>
      <c r="I19" s="18">
        <f>IF(G19="","",IF(MONTH(G19+1)&lt;&gt;MONTH(G19),"",G19+1))</f>
        <v>44819</v>
      </c>
      <c r="J19" s="7" t="str">
        <f>IF(ISERROR(MATCH(I19,Events!$G:$G,0)),"",INDEX(Events!$A:$A,MATCH(I19,Events!$G:$G,0)))</f>
        <v/>
      </c>
      <c r="K19" s="18">
        <f>IF(I19="","",IF(MONTH(I19+1)&lt;&gt;MONTH(I19),"",I19+1))</f>
        <v>44820</v>
      </c>
      <c r="L19" s="7" t="str">
        <f>IF(ISERROR(MATCH(K19,Events!$G:$G,0)),"",INDEX(Events!$A:$A,MATCH(K19,Events!$G:$G,0)))</f>
        <v/>
      </c>
      <c r="M19" s="18">
        <f>IF(K19="","",IF(MONTH(K19+1)&lt;&gt;MONTH(K19),"",K19+1))</f>
        <v>44821</v>
      </c>
      <c r="N19" s="7" t="str">
        <f>IF(ISERROR(MATCH(M19,Events!$G:$G,0)),"",INDEX(Events!$A:$A,MATCH(M19,Events!$G:$G,0)))</f>
        <v>Constitution Day</v>
      </c>
    </row>
    <row r="20" spans="1:14" s="2" customFormat="1" ht="13.5" customHeight="1" x14ac:dyDescent="0.2">
      <c r="A20" s="91" t="str">
        <f ca="1">IF(ISERROR(MATCH(A19,Events!$H:$H,0)),"",INDEX(Events!$A:$A,MATCH(A19,Events!$H:$H,0)))</f>
        <v>Patriot Day</v>
      </c>
      <c r="B20" s="92" t="str">
        <f ca="1">IFERROR(INDEX(Events!#REF!,MATCH(A20,Events!A:A,0)),"")</f>
        <v/>
      </c>
      <c r="C20" s="91" t="str">
        <f ca="1">IF(ISERROR(MATCH(C19,Events!$H:$H,0)),"",INDEX(Events!$A:$A,MATCH(C19,Events!$H:$H,0)))</f>
        <v/>
      </c>
      <c r="D20" s="92" t="str">
        <f ca="1">IFERROR(INDEX(Events!#REF!,MATCH(C20,Events!C:C,0)),"")</f>
        <v/>
      </c>
      <c r="E20" s="91" t="str">
        <f ca="1">IF(ISERROR(MATCH(E19,Events!$H:$H,0)),"",INDEX(Events!$A:$A,MATCH(E19,Events!$H:$H,0)))</f>
        <v/>
      </c>
      <c r="F20" s="92" t="str">
        <f ca="1">IFERROR(INDEX(Events!#REF!,MATCH(E20,Events!E:E,0)),"")</f>
        <v/>
      </c>
      <c r="G20" s="91" t="str">
        <f ca="1">IF(ISERROR(MATCH(G19,Events!$H:$H,0)),"",INDEX(Events!$A:$A,MATCH(G19,Events!$H:$H,0)))</f>
        <v/>
      </c>
      <c r="H20" s="92" t="str">
        <f ca="1">IFERROR(INDEX(Events!#REF!,MATCH(G20,Events!G:G,0)),"")</f>
        <v/>
      </c>
      <c r="I20" s="91" t="str">
        <f ca="1">IF(ISERROR(MATCH(I19,Events!$H:$H,0)),"",INDEX(Events!$A:$A,MATCH(I19,Events!$H:$H,0)))</f>
        <v/>
      </c>
      <c r="J20" s="92" t="str">
        <f ca="1">IFERROR(INDEX(Events!#REF!,MATCH(I20,Events!I:I,0)),"")</f>
        <v/>
      </c>
      <c r="K20" s="91" t="str">
        <f ca="1">IF(ISERROR(MATCH(K19,Events!$H:$H,0)),"",INDEX(Events!$A:$A,MATCH(K19,Events!$H:$H,0)))</f>
        <v/>
      </c>
      <c r="L20" s="92" t="str">
        <f ca="1">IFERROR(INDEX(Events!#REF!,MATCH(K20,Events!K:K,0)),"")</f>
        <v/>
      </c>
      <c r="M20" s="91" t="str">
        <f ca="1">IF(ISERROR(MATCH(M19,Events!$H:$H,0)),"",INDEX(Events!$A:$A,MATCH(M19,Events!$H:$H,0)))</f>
        <v/>
      </c>
      <c r="N20" s="92" t="str">
        <f ca="1">IFERROR(INDEX(Events!#REF!,MATCH(M20,Events!M:M,0)),"")</f>
        <v/>
      </c>
    </row>
    <row r="21" spans="1:14" s="2" customFormat="1" ht="13.5" customHeight="1" x14ac:dyDescent="0.2">
      <c r="A21" s="91" t="str">
        <f ca="1">IF(ISERROR(MATCH(A19,Events!$I:$I,0)),"",INDEX(Events!$A:$A,MATCH(A19,Events!$I:$I,0)))</f>
        <v/>
      </c>
      <c r="B21" s="92"/>
      <c r="C21" s="91" t="str">
        <f ca="1">IF(ISERROR(MATCH(C19,Events!$I:$I,0)),"",INDEX(Events!$A:$A,MATCH(C19,Events!$I:$I,0)))</f>
        <v/>
      </c>
      <c r="D21" s="92"/>
      <c r="E21" s="91" t="str">
        <f ca="1">IF(ISERROR(MATCH(E19,Events!$I:$I,0)),"",INDEX(Events!$A:$A,MATCH(E19,Events!$I:$I,0)))</f>
        <v/>
      </c>
      <c r="F21" s="92"/>
      <c r="G21" s="91" t="str">
        <f ca="1">IF(ISERROR(MATCH(G19,Events!$I:$I,0)),"",INDEX(Events!$A:$A,MATCH(G19,Events!$I:$I,0)))</f>
        <v/>
      </c>
      <c r="H21" s="92"/>
      <c r="I21" s="91" t="str">
        <f ca="1">IF(ISERROR(MATCH(I19,Events!$I:$I,0)),"",INDEX(Events!$A:$A,MATCH(I19,Events!$I:$I,0)))</f>
        <v/>
      </c>
      <c r="J21" s="92"/>
      <c r="K21" s="91" t="str">
        <f ca="1">IF(ISERROR(MATCH(K19,Events!$I:$I,0)),"",INDEX(Events!$A:$A,MATCH(K19,Events!$I:$I,0)))</f>
        <v/>
      </c>
      <c r="L21" s="92"/>
      <c r="M21" s="91" t="str">
        <f ca="1">IF(ISERROR(MATCH(M19,Events!$I:$I,0)),"",INDEX(Events!$A:$A,MATCH(M19,Events!$I:$I,0)))</f>
        <v/>
      </c>
      <c r="N21" s="92"/>
    </row>
    <row r="22" spans="1:14" s="2" customFormat="1" ht="13.5" customHeight="1" x14ac:dyDescent="0.2">
      <c r="A22" s="91" t="str">
        <f ca="1">IF(ISERROR(MATCH(A19,Events!$J:$J,0)),"",INDEX(Events!$A:$A,MATCH(A19,Events!$J:$J,0)))</f>
        <v/>
      </c>
      <c r="B22" s="92"/>
      <c r="C22" s="91" t="str">
        <f ca="1">IF(ISERROR(MATCH(C19,Events!$J:$J,0)),"",INDEX(Events!$A:$A,MATCH(C19,Events!$J:$J,0)))</f>
        <v/>
      </c>
      <c r="D22" s="92"/>
      <c r="E22" s="91" t="str">
        <f ca="1">IF(ISERROR(MATCH(E19,Events!$J:$J,0)),"",INDEX(Events!$A:$A,MATCH(E19,Events!$J:$J,0)))</f>
        <v/>
      </c>
      <c r="F22" s="92"/>
      <c r="G22" s="91" t="str">
        <f ca="1">IF(ISERROR(MATCH(G19,Events!$J:$J,0)),"",INDEX(Events!$A:$A,MATCH(G19,Events!$J:$J,0)))</f>
        <v/>
      </c>
      <c r="H22" s="92"/>
      <c r="I22" s="91" t="str">
        <f ca="1">IF(ISERROR(MATCH(I19,Events!$J:$J,0)),"",INDEX(Events!$A:$A,MATCH(I19,Events!$J:$J,0)))</f>
        <v/>
      </c>
      <c r="J22" s="92"/>
      <c r="K22" s="91" t="str">
        <f ca="1">IF(ISERROR(MATCH(K19,Events!$J:$J,0)),"",INDEX(Events!$A:$A,MATCH(K19,Events!$J:$J,0)))</f>
        <v/>
      </c>
      <c r="L22" s="92"/>
      <c r="M22" s="91" t="str">
        <f ca="1">IF(ISERROR(MATCH(M19,Events!$J:$J,0)),"",INDEX(Events!$A:$A,MATCH(M19,Events!$J:$J,0)))</f>
        <v/>
      </c>
      <c r="N22" s="92"/>
    </row>
    <row r="23" spans="1:14" s="2" customFormat="1" ht="13.5" customHeight="1" x14ac:dyDescent="0.2">
      <c r="A23" s="91" t="str">
        <f ca="1">IF(ISERROR(MATCH(A19,Events!$K:$K,0)),"",INDEX(Events!$A:$A,MATCH(A19,Events!$K:$K,0)))</f>
        <v/>
      </c>
      <c r="B23" s="92"/>
      <c r="C23" s="91" t="str">
        <f ca="1">IF(ISERROR(MATCH(C19,Events!$K:$K,0)),"",INDEX(Events!$A:$A,MATCH(C19,Events!$K:$K,0)))</f>
        <v/>
      </c>
      <c r="D23" s="92"/>
      <c r="E23" s="91" t="str">
        <f ca="1">IF(ISERROR(MATCH(E19,Events!$K:$K,0)),"",INDEX(Events!$A:$A,MATCH(E19,Events!$K:$K,0)))</f>
        <v/>
      </c>
      <c r="F23" s="92"/>
      <c r="G23" s="91" t="str">
        <f ca="1">IF(ISERROR(MATCH(G19,Events!$K:$K,0)),"",INDEX(Events!$A:$A,MATCH(G19,Events!$K:$K,0)))</f>
        <v/>
      </c>
      <c r="H23" s="92"/>
      <c r="I23" s="91" t="str">
        <f ca="1">IF(ISERROR(MATCH(I19,Events!$K:$K,0)),"",INDEX(Events!$A:$A,MATCH(I19,Events!$K:$K,0)))</f>
        <v/>
      </c>
      <c r="J23" s="92"/>
      <c r="K23" s="91" t="str">
        <f ca="1">IF(ISERROR(MATCH(K19,Events!$K:$K,0)),"",INDEX(Events!$A:$A,MATCH(K19,Events!$K:$K,0)))</f>
        <v/>
      </c>
      <c r="L23" s="92"/>
      <c r="M23" s="91" t="str">
        <f ca="1">IF(ISERROR(MATCH(M19,Events!$K:$K,0)),"",INDEX(Events!$A:$A,MATCH(M19,Events!$K:$K,0)))</f>
        <v/>
      </c>
      <c r="N23" s="92"/>
    </row>
    <row r="24" spans="1:14" s="3" customFormat="1" ht="13.5" customHeight="1" x14ac:dyDescent="0.2">
      <c r="A24" s="94" t="str">
        <f ca="1">IF(ISERROR(MATCH(A19,Events!$L:$L,0)),"",INDEX(Events!$A:$A,MATCH(A19,Events!$L:$L,0)))</f>
        <v/>
      </c>
      <c r="B24" s="95"/>
      <c r="C24" s="94" t="str">
        <f ca="1">IF(ISERROR(MATCH(C19,Events!$L:$L,0)),"",INDEX(Events!$A:$A,MATCH(C19,Events!$L:$L,0)))</f>
        <v/>
      </c>
      <c r="D24" s="95"/>
      <c r="E24" s="94" t="str">
        <f ca="1">IF(ISERROR(MATCH(E19,Events!$L:$L,0)),"",INDEX(Events!$A:$A,MATCH(E19,Events!$L:$L,0)))</f>
        <v/>
      </c>
      <c r="F24" s="95"/>
      <c r="G24" s="94" t="str">
        <f ca="1">IF(ISERROR(MATCH(G19,Events!$L:$L,0)),"",INDEX(Events!$A:$A,MATCH(G19,Events!$L:$L,0)))</f>
        <v/>
      </c>
      <c r="H24" s="95"/>
      <c r="I24" s="94" t="str">
        <f ca="1">IF(ISERROR(MATCH(I19,Events!$L:$L,0)),"",INDEX(Events!$A:$A,MATCH(I19,Events!$L:$L,0)))</f>
        <v/>
      </c>
      <c r="J24" s="95"/>
      <c r="K24" s="94" t="str">
        <f ca="1">IF(ISERROR(MATCH(K19,Events!$L:$L,0)),"",INDEX(Events!$A:$A,MATCH(K19,Events!$L:$L,0)))</f>
        <v/>
      </c>
      <c r="L24" s="95"/>
      <c r="M24" s="94" t="str">
        <f ca="1">IF(ISERROR(MATCH(M19,Events!$L:$L,0)),"",INDEX(Events!$A:$A,MATCH(M19,Events!$L:$L,0)))</f>
        <v/>
      </c>
      <c r="N24" s="95"/>
    </row>
    <row r="25" spans="1:14" s="2" customFormat="1" ht="15.75" customHeight="1" x14ac:dyDescent="0.2">
      <c r="A25" s="18">
        <f>IF(M19="","",IF(MONTH(M19+1)&lt;&gt;MONTH(M19),"",M19+1))</f>
        <v>44822</v>
      </c>
      <c r="B25" s="7" t="str">
        <f>IF(ISERROR(MATCH(A25,Events!$G:$G,0)),"",INDEX(Events!$A:$A,MATCH(A25,Events!$G:$G,0)))</f>
        <v/>
      </c>
      <c r="C25" s="18">
        <f>IF(A25="","",IF(MONTH(A25+1)&lt;&gt;MONTH(A25),"",A25+1))</f>
        <v>44823</v>
      </c>
      <c r="D25" s="7" t="str">
        <f>IF(ISERROR(MATCH(C25,Events!$G:$G,0)),"",INDEX(Events!$A:$A,MATCH(C25,Events!$G:$G,0)))</f>
        <v/>
      </c>
      <c r="E25" s="18">
        <f>IF(C25="","",IF(MONTH(C25+1)&lt;&gt;MONTH(C25),"",C25+1))</f>
        <v>44824</v>
      </c>
      <c r="F25" s="7" t="str">
        <f>IF(ISERROR(MATCH(E25,Events!$G:$G,0)),"",INDEX(Events!$A:$A,MATCH(E25,Events!$G:$G,0)))</f>
        <v/>
      </c>
      <c r="G25" s="18">
        <f>IF(E25="","",IF(MONTH(E25+1)&lt;&gt;MONTH(E25),"",E25+1))</f>
        <v>44825</v>
      </c>
      <c r="H25" s="7" t="str">
        <f>IF(ISERROR(MATCH(G25,Events!$G:$G,0)),"",INDEX(Events!$A:$A,MATCH(G25,Events!$G:$G,0)))</f>
        <v/>
      </c>
      <c r="I25" s="18">
        <f>IF(G25="","",IF(MONTH(G25+1)&lt;&gt;MONTH(G25),"",G25+1))</f>
        <v>44826</v>
      </c>
      <c r="J25" s="7" t="str">
        <f>IF(ISERROR(MATCH(I25,Events!$G:$G,0)),"",INDEX(Events!$A:$A,MATCH(I25,Events!$G:$G,0)))</f>
        <v/>
      </c>
      <c r="K25" s="18">
        <f>IF(I25="","",IF(MONTH(I25+1)&lt;&gt;MONTH(I25),"",I25+1))</f>
        <v>44827</v>
      </c>
      <c r="L25" s="7" t="str">
        <f>IF(ISERROR(MATCH(K25,Events!$G:$G,0)),"",INDEX(Events!$A:$A,MATCH(K25,Events!$G:$G,0)))</f>
        <v>Autumnal equinox (GMT)</v>
      </c>
      <c r="M25" s="18">
        <f>IF(K25="","",IF(MONTH(K25+1)&lt;&gt;MONTH(K25),"",K25+1))</f>
        <v>44828</v>
      </c>
      <c r="N25" s="7" t="str">
        <f>IF(ISERROR(MATCH(M25,Events!$G:$G,0)),"",INDEX(Events!$A:$A,MATCH(M25,Events!$G:$G,0)))</f>
        <v/>
      </c>
    </row>
    <row r="26" spans="1:14" s="2" customFormat="1" ht="13.5" customHeight="1" x14ac:dyDescent="0.2">
      <c r="A26" s="91" t="str">
        <f ca="1">IF(ISERROR(MATCH(A25,Events!$H:$H,0)),"",INDEX(Events!$A:$A,MATCH(A25,Events!$H:$H,0)))</f>
        <v/>
      </c>
      <c r="B26" s="92" t="str">
        <f ca="1">IFERROR(INDEX(Events!#REF!,MATCH(A26,Events!A:A,0)),"")</f>
        <v/>
      </c>
      <c r="C26" s="91" t="str">
        <f ca="1">IF(ISERROR(MATCH(C25,Events!$H:$H,0)),"",INDEX(Events!$A:$A,MATCH(C25,Events!$H:$H,0)))</f>
        <v/>
      </c>
      <c r="D26" s="92" t="str">
        <f ca="1">IFERROR(INDEX(Events!#REF!,MATCH(C26,Events!C:C,0)),"")</f>
        <v/>
      </c>
      <c r="E26" s="91" t="str">
        <f ca="1">IF(ISERROR(MATCH(E25,Events!$H:$H,0)),"",INDEX(Events!$A:$A,MATCH(E25,Events!$H:$H,0)))</f>
        <v/>
      </c>
      <c r="F26" s="92" t="str">
        <f ca="1">IFERROR(INDEX(Events!#REF!,MATCH(E26,Events!E:E,0)),"")</f>
        <v/>
      </c>
      <c r="G26" s="91" t="str">
        <f ca="1">IF(ISERROR(MATCH(G25,Events!$H:$H,0)),"",INDEX(Events!$A:$A,MATCH(G25,Events!$H:$H,0)))</f>
        <v/>
      </c>
      <c r="H26" s="92" t="str">
        <f ca="1">IFERROR(INDEX(Events!#REF!,MATCH(G26,Events!G:G,0)),"")</f>
        <v/>
      </c>
      <c r="I26" s="91" t="str">
        <f ca="1">IF(ISERROR(MATCH(I25,Events!$H:$H,0)),"",INDEX(Events!$A:$A,MATCH(I25,Events!$H:$H,0)))</f>
        <v/>
      </c>
      <c r="J26" s="92" t="str">
        <f ca="1">IFERROR(INDEX(Events!#REF!,MATCH(I26,Events!I:I,0)),"")</f>
        <v/>
      </c>
      <c r="K26" s="91" t="str">
        <f ca="1">IF(ISERROR(MATCH(K25,Events!$H:$H,0)),"",INDEX(Events!$A:$A,MATCH(K25,Events!$H:$H,0)))</f>
        <v/>
      </c>
      <c r="L26" s="92" t="str">
        <f ca="1">IFERROR(INDEX(Events!#REF!,MATCH(K26,Events!K:K,0)),"")</f>
        <v/>
      </c>
      <c r="M26" s="91" t="str">
        <f ca="1">IF(ISERROR(MATCH(M25,Events!$H:$H,0)),"",INDEX(Events!$A:$A,MATCH(M25,Events!$H:$H,0)))</f>
        <v/>
      </c>
      <c r="N26" s="92" t="str">
        <f ca="1">IFERROR(INDEX(Events!#REF!,MATCH(M26,Events!M:M,0)),"")</f>
        <v/>
      </c>
    </row>
    <row r="27" spans="1:14" s="2" customFormat="1" ht="13.5" customHeight="1" x14ac:dyDescent="0.2">
      <c r="A27" s="91" t="str">
        <f ca="1">IF(ISERROR(MATCH(A25,Events!$I:$I,0)),"",INDEX(Events!$A:$A,MATCH(A25,Events!$I:$I,0)))</f>
        <v/>
      </c>
      <c r="B27" s="92"/>
      <c r="C27" s="91" t="str">
        <f ca="1">IF(ISERROR(MATCH(C25,Events!$I:$I,0)),"",INDEX(Events!$A:$A,MATCH(C25,Events!$I:$I,0)))</f>
        <v/>
      </c>
      <c r="D27" s="92"/>
      <c r="E27" s="91" t="str">
        <f ca="1">IF(ISERROR(MATCH(E25,Events!$I:$I,0)),"",INDEX(Events!$A:$A,MATCH(E25,Events!$I:$I,0)))</f>
        <v/>
      </c>
      <c r="F27" s="92"/>
      <c r="G27" s="91" t="str">
        <f ca="1">IF(ISERROR(MATCH(G25,Events!$I:$I,0)),"",INDEX(Events!$A:$A,MATCH(G25,Events!$I:$I,0)))</f>
        <v/>
      </c>
      <c r="H27" s="92"/>
      <c r="I27" s="91" t="str">
        <f ca="1">IF(ISERROR(MATCH(I25,Events!$I:$I,0)),"",INDEX(Events!$A:$A,MATCH(I25,Events!$I:$I,0)))</f>
        <v/>
      </c>
      <c r="J27" s="92"/>
      <c r="K27" s="91" t="str">
        <f ca="1">IF(ISERROR(MATCH(K25,Events!$I:$I,0)),"",INDEX(Events!$A:$A,MATCH(K25,Events!$I:$I,0)))</f>
        <v/>
      </c>
      <c r="L27" s="92"/>
      <c r="M27" s="91" t="str">
        <f ca="1">IF(ISERROR(MATCH(M25,Events!$I:$I,0)),"",INDEX(Events!$A:$A,MATCH(M25,Events!$I:$I,0)))</f>
        <v/>
      </c>
      <c r="N27" s="92"/>
    </row>
    <row r="28" spans="1:14" s="2" customFormat="1" ht="13.5" customHeight="1" x14ac:dyDescent="0.2">
      <c r="A28" s="91" t="str">
        <f ca="1">IF(ISERROR(MATCH(A25,Events!$J:$J,0)),"",INDEX(Events!$A:$A,MATCH(A25,Events!$J:$J,0)))</f>
        <v/>
      </c>
      <c r="B28" s="92"/>
      <c r="C28" s="91" t="str">
        <f ca="1">IF(ISERROR(MATCH(C25,Events!$J:$J,0)),"",INDEX(Events!$A:$A,MATCH(C25,Events!$J:$J,0)))</f>
        <v/>
      </c>
      <c r="D28" s="92"/>
      <c r="E28" s="91" t="str">
        <f ca="1">IF(ISERROR(MATCH(E25,Events!$J:$J,0)),"",INDEX(Events!$A:$A,MATCH(E25,Events!$J:$J,0)))</f>
        <v/>
      </c>
      <c r="F28" s="92"/>
      <c r="G28" s="91" t="str">
        <f ca="1">IF(ISERROR(MATCH(G25,Events!$J:$J,0)),"",INDEX(Events!$A:$A,MATCH(G25,Events!$J:$J,0)))</f>
        <v/>
      </c>
      <c r="H28" s="92"/>
      <c r="I28" s="91" t="str">
        <f ca="1">IF(ISERROR(MATCH(I25,Events!$J:$J,0)),"",INDEX(Events!$A:$A,MATCH(I25,Events!$J:$J,0)))</f>
        <v/>
      </c>
      <c r="J28" s="92"/>
      <c r="K28" s="91" t="str">
        <f ca="1">IF(ISERROR(MATCH(K25,Events!$J:$J,0)),"",INDEX(Events!$A:$A,MATCH(K25,Events!$J:$J,0)))</f>
        <v/>
      </c>
      <c r="L28" s="92"/>
      <c r="M28" s="91" t="str">
        <f ca="1">IF(ISERROR(MATCH(M25,Events!$J:$J,0)),"",INDEX(Events!$A:$A,MATCH(M25,Events!$J:$J,0)))</f>
        <v/>
      </c>
      <c r="N28" s="92"/>
    </row>
    <row r="29" spans="1:14" s="2" customFormat="1" ht="13.5" customHeight="1" x14ac:dyDescent="0.2">
      <c r="A29" s="91" t="str">
        <f ca="1">IF(ISERROR(MATCH(A25,Events!$K:$K,0)),"",INDEX(Events!$A:$A,MATCH(A25,Events!$K:$K,0)))</f>
        <v/>
      </c>
      <c r="B29" s="92"/>
      <c r="C29" s="91" t="str">
        <f ca="1">IF(ISERROR(MATCH(C25,Events!$K:$K,0)),"",INDEX(Events!$A:$A,MATCH(C25,Events!$K:$K,0)))</f>
        <v/>
      </c>
      <c r="D29" s="92"/>
      <c r="E29" s="91" t="str">
        <f ca="1">IF(ISERROR(MATCH(E25,Events!$K:$K,0)),"",INDEX(Events!$A:$A,MATCH(E25,Events!$K:$K,0)))</f>
        <v/>
      </c>
      <c r="F29" s="92"/>
      <c r="G29" s="91" t="str">
        <f ca="1">IF(ISERROR(MATCH(G25,Events!$K:$K,0)),"",INDEX(Events!$A:$A,MATCH(G25,Events!$K:$K,0)))</f>
        <v/>
      </c>
      <c r="H29" s="92"/>
      <c r="I29" s="91" t="str">
        <f ca="1">IF(ISERROR(MATCH(I25,Events!$K:$K,0)),"",INDEX(Events!$A:$A,MATCH(I25,Events!$K:$K,0)))</f>
        <v/>
      </c>
      <c r="J29" s="92"/>
      <c r="K29" s="91" t="str">
        <f ca="1">IF(ISERROR(MATCH(K25,Events!$K:$K,0)),"",INDEX(Events!$A:$A,MATCH(K25,Events!$K:$K,0)))</f>
        <v/>
      </c>
      <c r="L29" s="92"/>
      <c r="M29" s="91" t="str">
        <f ca="1">IF(ISERROR(MATCH(M25,Events!$K:$K,0)),"",INDEX(Events!$A:$A,MATCH(M25,Events!$K:$K,0)))</f>
        <v/>
      </c>
      <c r="N29" s="92"/>
    </row>
    <row r="30" spans="1:14" s="3" customFormat="1" ht="13.5" customHeight="1" x14ac:dyDescent="0.2">
      <c r="A30" s="94" t="str">
        <f ca="1">IF(ISERROR(MATCH(A25,Events!$L:$L,0)),"",INDEX(Events!$A:$A,MATCH(A25,Events!$L:$L,0)))</f>
        <v/>
      </c>
      <c r="B30" s="95"/>
      <c r="C30" s="94" t="str">
        <f ca="1">IF(ISERROR(MATCH(C25,Events!$L:$L,0)),"",INDEX(Events!$A:$A,MATCH(C25,Events!$L:$L,0)))</f>
        <v/>
      </c>
      <c r="D30" s="95"/>
      <c r="E30" s="94" t="str">
        <f ca="1">IF(ISERROR(MATCH(E25,Events!$L:$L,0)),"",INDEX(Events!$A:$A,MATCH(E25,Events!$L:$L,0)))</f>
        <v/>
      </c>
      <c r="F30" s="95"/>
      <c r="G30" s="94" t="str">
        <f ca="1">IF(ISERROR(MATCH(G25,Events!$L:$L,0)),"",INDEX(Events!$A:$A,MATCH(G25,Events!$L:$L,0)))</f>
        <v/>
      </c>
      <c r="H30" s="95"/>
      <c r="I30" s="94" t="str">
        <f ca="1">IF(ISERROR(MATCH(I25,Events!$L:$L,0)),"",INDEX(Events!$A:$A,MATCH(I25,Events!$L:$L,0)))</f>
        <v/>
      </c>
      <c r="J30" s="95"/>
      <c r="K30" s="94" t="str">
        <f ca="1">IF(ISERROR(MATCH(K25,Events!$L:$L,0)),"",INDEX(Events!$A:$A,MATCH(K25,Events!$L:$L,0)))</f>
        <v/>
      </c>
      <c r="L30" s="95"/>
      <c r="M30" s="94" t="str">
        <f ca="1">IF(ISERROR(MATCH(M25,Events!$L:$L,0)),"",INDEX(Events!$A:$A,MATCH(M25,Events!$L:$L,0)))</f>
        <v/>
      </c>
      <c r="N30" s="95"/>
    </row>
    <row r="31" spans="1:14" s="2" customFormat="1" ht="15.75" x14ac:dyDescent="0.2">
      <c r="A31" s="18">
        <f>IF(M25="","",IF(MONTH(M25+1)&lt;&gt;MONTH(M25),"",M25+1))</f>
        <v>44829</v>
      </c>
      <c r="B31" s="7" t="str">
        <f>IF(ISERROR(MATCH(A31,Events!$G:$G,0)),"",INDEX(Events!$A:$A,MATCH(A31,Events!$G:$G,0)))</f>
        <v/>
      </c>
      <c r="C31" s="18">
        <f>IF(A31="","",IF(MONTH(A31+1)&lt;&gt;MONTH(A31),"",A31+1))</f>
        <v>44830</v>
      </c>
      <c r="D31" s="7" t="str">
        <f>IF(ISERROR(MATCH(C31,Events!$G:$G,0)),"",INDEX(Events!$A:$A,MATCH(C31,Events!$G:$G,0)))</f>
        <v>Rosh Hashanah</v>
      </c>
      <c r="E31" s="18">
        <f>IF(C31="","",IF(MONTH(C31+1)&lt;&gt;MONTH(C31),"",C31+1))</f>
        <v>44831</v>
      </c>
      <c r="F31" s="7" t="str">
        <f>IF(ISERROR(MATCH(E31,Events!$G:$G,0)),"",INDEX(Events!$A:$A,MATCH(E31,Events!$G:$G,0)))</f>
        <v/>
      </c>
      <c r="G31" s="18">
        <f>IF(E31="","",IF(MONTH(E31+1)&lt;&gt;MONTH(E31),"",E31+1))</f>
        <v>44832</v>
      </c>
      <c r="H31" s="7" t="str">
        <f>IF(ISERROR(MATCH(G31,Events!$G:$G,0)),"",INDEX(Events!$A:$A,MATCH(G31,Events!$G:$G,0)))</f>
        <v/>
      </c>
      <c r="I31" s="18">
        <f>IF(G31="","",IF(MONTH(G31+1)&lt;&gt;MONTH(G31),"",G31+1))</f>
        <v>44833</v>
      </c>
      <c r="J31" s="7" t="str">
        <f>IF(ISERROR(MATCH(I31,Events!$G:$G,0)),"",INDEX(Events!$A:$A,MATCH(I31,Events!$G:$G,0)))</f>
        <v/>
      </c>
      <c r="K31" s="18">
        <f>IF(I31="","",IF(MONTH(I31+1)&lt;&gt;MONTH(I31),"",I31+1))</f>
        <v>44834</v>
      </c>
      <c r="L31" s="7" t="str">
        <f>IF(ISERROR(MATCH(K31,Events!$G:$G,0)),"",INDEX(Events!$A:$A,MATCH(K31,Events!$G:$G,0)))</f>
        <v/>
      </c>
      <c r="M31" s="18" t="str">
        <f>IF(K31="","",IF(MONTH(K31+1)&lt;&gt;MONTH(K31),"",K31+1))</f>
        <v/>
      </c>
      <c r="N31" s="7" t="str">
        <f>IF(ISERROR(MATCH(M31,Events!$G:$G,0)),"",INDEX(Events!$A:$A,MATCH(M31,Events!$G:$G,0)))</f>
        <v/>
      </c>
    </row>
    <row r="32" spans="1:14" s="2" customFormat="1" ht="13.5" customHeight="1" x14ac:dyDescent="0.2">
      <c r="A32" s="91" t="str">
        <f ca="1">IF(ISERROR(MATCH(A31,Events!$H:$H,0)),"",INDEX(Events!$A:$A,MATCH(A31,Events!$H:$H,0)))</f>
        <v/>
      </c>
      <c r="B32" s="92" t="str">
        <f ca="1">IFERROR(INDEX(Events!#REF!,MATCH(A32,Events!A:A,0)),"")</f>
        <v/>
      </c>
      <c r="C32" s="91" t="str">
        <f ca="1">IF(ISERROR(MATCH(C31,Events!$H:$H,0)),"",INDEX(Events!$A:$A,MATCH(C31,Events!$H:$H,0)))</f>
        <v/>
      </c>
      <c r="D32" s="92" t="str">
        <f ca="1">IFERROR(INDEX(Events!#REF!,MATCH(C32,Events!C:C,0)),"")</f>
        <v/>
      </c>
      <c r="E32" s="91" t="str">
        <f ca="1">IF(ISERROR(MATCH(E31,Events!$H:$H,0)),"",INDEX(Events!$A:$A,MATCH(E31,Events!$H:$H,0)))</f>
        <v/>
      </c>
      <c r="F32" s="92" t="str">
        <f ca="1">IFERROR(INDEX(Events!#REF!,MATCH(E32,Events!E:E,0)),"")</f>
        <v/>
      </c>
      <c r="G32" s="91" t="str">
        <f ca="1">IF(ISERROR(MATCH(G31,Events!$H:$H,0)),"",INDEX(Events!$A:$A,MATCH(G31,Events!$H:$H,0)))</f>
        <v/>
      </c>
      <c r="H32" s="92" t="str">
        <f ca="1">IFERROR(INDEX(Events!#REF!,MATCH(G32,Events!G:G,0)),"")</f>
        <v/>
      </c>
      <c r="I32" s="91" t="str">
        <f ca="1">IF(ISERROR(MATCH(I31,Events!$H:$H,0)),"",INDEX(Events!$A:$A,MATCH(I31,Events!$H:$H,0)))</f>
        <v/>
      </c>
      <c r="J32" s="92" t="str">
        <f ca="1">IFERROR(INDEX(Events!#REF!,MATCH(I32,Events!I:I,0)),"")</f>
        <v/>
      </c>
      <c r="K32" s="91" t="str">
        <f ca="1">IF(ISERROR(MATCH(K31,Events!$H:$H,0)),"",INDEX(Events!$A:$A,MATCH(K31,Events!$H:$H,0)))</f>
        <v/>
      </c>
      <c r="L32" s="92" t="str">
        <f ca="1">IFERROR(INDEX(Events!#REF!,MATCH(K32,Events!K:K,0)),"")</f>
        <v/>
      </c>
      <c r="M32" s="91" t="str">
        <f ca="1">IF(ISERROR(MATCH(M31,Events!$H:$H,0)),"",INDEX(Events!$A:$A,MATCH(M31,Events!$H:$H,0)))</f>
        <v/>
      </c>
      <c r="N32" s="92" t="str">
        <f ca="1">IFERROR(INDEX(Events!#REF!,MATCH(M32,Events!M:M,0)),"")</f>
        <v/>
      </c>
    </row>
    <row r="33" spans="1:14" s="2" customFormat="1" ht="13.5" customHeight="1" x14ac:dyDescent="0.2">
      <c r="A33" s="91" t="str">
        <f ca="1">IF(ISERROR(MATCH(A31,Events!$I:$I,0)),"",INDEX(Events!$A:$A,MATCH(A31,Events!$I:$I,0)))</f>
        <v/>
      </c>
      <c r="B33" s="92"/>
      <c r="C33" s="91" t="str">
        <f ca="1">IF(ISERROR(MATCH(C31,Events!$I:$I,0)),"",INDEX(Events!$A:$A,MATCH(C31,Events!$I:$I,0)))</f>
        <v/>
      </c>
      <c r="D33" s="92"/>
      <c r="E33" s="91" t="str">
        <f ca="1">IF(ISERROR(MATCH(E31,Events!$I:$I,0)),"",INDEX(Events!$A:$A,MATCH(E31,Events!$I:$I,0)))</f>
        <v/>
      </c>
      <c r="F33" s="92"/>
      <c r="G33" s="91" t="str">
        <f ca="1">IF(ISERROR(MATCH(G31,Events!$I:$I,0)),"",INDEX(Events!$A:$A,MATCH(G31,Events!$I:$I,0)))</f>
        <v/>
      </c>
      <c r="H33" s="92"/>
      <c r="I33" s="91" t="str">
        <f ca="1">IF(ISERROR(MATCH(I31,Events!$I:$I,0)),"",INDEX(Events!$A:$A,MATCH(I31,Events!$I:$I,0)))</f>
        <v/>
      </c>
      <c r="J33" s="92"/>
      <c r="K33" s="91" t="str">
        <f ca="1">IF(ISERROR(MATCH(K31,Events!$I:$I,0)),"",INDEX(Events!$A:$A,MATCH(K31,Events!$I:$I,0)))</f>
        <v/>
      </c>
      <c r="L33" s="92"/>
      <c r="M33" s="91" t="str">
        <f ca="1">IF(ISERROR(MATCH(M31,Events!$I:$I,0)),"",INDEX(Events!$A:$A,MATCH(M31,Events!$I:$I,0)))</f>
        <v/>
      </c>
      <c r="N33" s="92"/>
    </row>
    <row r="34" spans="1:14" s="2" customFormat="1" ht="13.5" customHeight="1" x14ac:dyDescent="0.2">
      <c r="A34" s="91" t="str">
        <f ca="1">IF(ISERROR(MATCH(A31,Events!$J:$J,0)),"",INDEX(Events!$A:$A,MATCH(A31,Events!$J:$J,0)))</f>
        <v/>
      </c>
      <c r="B34" s="92"/>
      <c r="C34" s="91" t="str">
        <f ca="1">IF(ISERROR(MATCH(C31,Events!$J:$J,0)),"",INDEX(Events!$A:$A,MATCH(C31,Events!$J:$J,0)))</f>
        <v/>
      </c>
      <c r="D34" s="92"/>
      <c r="E34" s="91" t="str">
        <f ca="1">IF(ISERROR(MATCH(E31,Events!$J:$J,0)),"",INDEX(Events!$A:$A,MATCH(E31,Events!$J:$J,0)))</f>
        <v/>
      </c>
      <c r="F34" s="92"/>
      <c r="G34" s="91" t="str">
        <f ca="1">IF(ISERROR(MATCH(G31,Events!$J:$J,0)),"",INDEX(Events!$A:$A,MATCH(G31,Events!$J:$J,0)))</f>
        <v/>
      </c>
      <c r="H34" s="92"/>
      <c r="I34" s="91" t="str">
        <f ca="1">IF(ISERROR(MATCH(I31,Events!$J:$J,0)),"",INDEX(Events!$A:$A,MATCH(I31,Events!$J:$J,0)))</f>
        <v/>
      </c>
      <c r="J34" s="92"/>
      <c r="K34" s="91" t="str">
        <f ca="1">IF(ISERROR(MATCH(K31,Events!$J:$J,0)),"",INDEX(Events!$A:$A,MATCH(K31,Events!$J:$J,0)))</f>
        <v/>
      </c>
      <c r="L34" s="92"/>
      <c r="M34" s="91" t="str">
        <f ca="1">IF(ISERROR(MATCH(M31,Events!$J:$J,0)),"",INDEX(Events!$A:$A,MATCH(M31,Events!$J:$J,0)))</f>
        <v/>
      </c>
      <c r="N34" s="92"/>
    </row>
    <row r="35" spans="1:14" s="2" customFormat="1" ht="13.5" customHeight="1" x14ac:dyDescent="0.2">
      <c r="A35" s="91" t="str">
        <f ca="1">IF(ISERROR(MATCH(A31,Events!$K:$K,0)),"",INDEX(Events!$A:$A,MATCH(A31,Events!$K:$K,0)))</f>
        <v/>
      </c>
      <c r="B35" s="92"/>
      <c r="C35" s="91" t="str">
        <f ca="1">IF(ISERROR(MATCH(C31,Events!$K:$K,0)),"",INDEX(Events!$A:$A,MATCH(C31,Events!$K:$K,0)))</f>
        <v/>
      </c>
      <c r="D35" s="92"/>
      <c r="E35" s="91" t="str">
        <f ca="1">IF(ISERROR(MATCH(E31,Events!$K:$K,0)),"",INDEX(Events!$A:$A,MATCH(E31,Events!$K:$K,0)))</f>
        <v/>
      </c>
      <c r="F35" s="92"/>
      <c r="G35" s="91" t="str">
        <f ca="1">IF(ISERROR(MATCH(G31,Events!$K:$K,0)),"",INDEX(Events!$A:$A,MATCH(G31,Events!$K:$K,0)))</f>
        <v/>
      </c>
      <c r="H35" s="92"/>
      <c r="I35" s="91" t="str">
        <f ca="1">IF(ISERROR(MATCH(I31,Events!$K:$K,0)),"",INDEX(Events!$A:$A,MATCH(I31,Events!$K:$K,0)))</f>
        <v/>
      </c>
      <c r="J35" s="92"/>
      <c r="K35" s="91" t="str">
        <f ca="1">IF(ISERROR(MATCH(K31,Events!$K:$K,0)),"",INDEX(Events!$A:$A,MATCH(K31,Events!$K:$K,0)))</f>
        <v/>
      </c>
      <c r="L35" s="92"/>
      <c r="M35" s="91" t="str">
        <f ca="1">IF(ISERROR(MATCH(M31,Events!$K:$K,0)),"",INDEX(Events!$A:$A,MATCH(M31,Events!$K:$K,0)))</f>
        <v/>
      </c>
      <c r="N35" s="92"/>
    </row>
    <row r="36" spans="1:14" s="3" customFormat="1" ht="13.5" customHeight="1" x14ac:dyDescent="0.2">
      <c r="A36" s="94" t="str">
        <f ca="1">IF(ISERROR(MATCH(A31,Events!$L:$L,0)),"",INDEX(Events!$A:$A,MATCH(A31,Events!$L:$L,0)))</f>
        <v/>
      </c>
      <c r="B36" s="95"/>
      <c r="C36" s="94" t="str">
        <f ca="1">IF(ISERROR(MATCH(C31,Events!$L:$L,0)),"",INDEX(Events!$A:$A,MATCH(C31,Events!$L:$L,0)))</f>
        <v/>
      </c>
      <c r="D36" s="95"/>
      <c r="E36" s="94" t="str">
        <f ca="1">IF(ISERROR(MATCH(E31,Events!$L:$L,0)),"",INDEX(Events!$A:$A,MATCH(E31,Events!$L:$L,0)))</f>
        <v/>
      </c>
      <c r="F36" s="95"/>
      <c r="G36" s="94" t="str">
        <f ca="1">IF(ISERROR(MATCH(G31,Events!$L:$L,0)),"",INDEX(Events!$A:$A,MATCH(G31,Events!$L:$L,0)))</f>
        <v/>
      </c>
      <c r="H36" s="95"/>
      <c r="I36" s="94" t="str">
        <f ca="1">IF(ISERROR(MATCH(I31,Events!$L:$L,0)),"",INDEX(Events!$A:$A,MATCH(I31,Events!$L:$L,0)))</f>
        <v/>
      </c>
      <c r="J36" s="95"/>
      <c r="K36" s="94" t="str">
        <f ca="1">IF(ISERROR(MATCH(K31,Events!$L:$L,0)),"",INDEX(Events!$A:$A,MATCH(K31,Events!$L:$L,0)))</f>
        <v/>
      </c>
      <c r="L36" s="95"/>
      <c r="M36" s="94" t="str">
        <f ca="1">IF(ISERROR(MATCH(M31,Events!$L:$L,0)),"",INDEX(Events!$A:$A,MATCH(M31,Events!$L:$L,0)))</f>
        <v/>
      </c>
      <c r="N36" s="95"/>
    </row>
    <row r="37" spans="1:14" ht="15.75" x14ac:dyDescent="0.2">
      <c r="A37" s="18" t="str">
        <f>IF(M31="","",IF(MONTH(M31+1)&lt;&gt;MONTH(M31),"",M31+1))</f>
        <v/>
      </c>
      <c r="B37" s="7" t="str">
        <f>IF(ISERROR(MATCH(A37,Events!$G:$G,0)),"",INDEX(Events!$A:$A,MATCH(A37,Events!$G:$G,0)))</f>
        <v/>
      </c>
      <c r="C37" s="18" t="str">
        <f>IF(A37="","",IF(MONTH(A37+1)&lt;&gt;MONTH(A37),"",A37+1))</f>
        <v/>
      </c>
      <c r="D37" s="7" t="str">
        <f>IF(ISERROR(MATCH(C37,Events!$G:$G,0)),"",INDEX(Events!$A:$A,MATCH(C37,Events!$G:$G,0)))</f>
        <v/>
      </c>
      <c r="E37" s="24" t="s">
        <v>2</v>
      </c>
      <c r="F37" s="9"/>
      <c r="G37" s="9"/>
      <c r="H37" s="9"/>
      <c r="I37" s="9"/>
      <c r="J37" s="10"/>
      <c r="K37" s="8"/>
      <c r="L37" s="9"/>
      <c r="M37" s="9"/>
      <c r="N37" s="10"/>
    </row>
    <row r="38" spans="1:14" ht="13.5" customHeight="1" x14ac:dyDescent="0.2">
      <c r="A38" s="91" t="str">
        <f ca="1">IF(ISERROR(MATCH(A37,Events!$H:$H,0)),"",INDEX(Events!$A:$A,MATCH(A37,Events!$H:$H,0)))</f>
        <v/>
      </c>
      <c r="B38" s="92" t="str">
        <f ca="1">IFERROR(INDEX(Events!#REF!,MATCH(A38,Events!A:A,0)),"")</f>
        <v/>
      </c>
      <c r="C38" s="91" t="str">
        <f ca="1">IF(ISERROR(MATCH(C37,Events!$H:$H,0)),"",INDEX(Events!$A:$A,MATCH(C37,Events!$H:$H,0)))</f>
        <v/>
      </c>
      <c r="D38" s="92" t="str">
        <f ca="1">IFERROR(INDEX(Events!#REF!,MATCH(C38,Events!C:C,0)),"")</f>
        <v/>
      </c>
      <c r="E38" s="25"/>
      <c r="F38" s="6"/>
      <c r="G38" s="6"/>
      <c r="H38" s="6"/>
      <c r="I38" s="6"/>
      <c r="J38" s="12"/>
      <c r="K38" s="85"/>
      <c r="L38" s="86"/>
      <c r="M38" s="86"/>
      <c r="N38" s="87"/>
    </row>
    <row r="39" spans="1:14" ht="13.5" customHeight="1" x14ac:dyDescent="0.2">
      <c r="A39" s="91" t="str">
        <f ca="1">IF(ISERROR(MATCH(A37,Events!$I:$I,0)),"",INDEX(Events!$A:$A,MATCH(A37,Events!$I:$I,0)))</f>
        <v/>
      </c>
      <c r="B39" s="92"/>
      <c r="C39" s="91" t="str">
        <f ca="1">IF(ISERROR(MATCH(C37,Events!$I:$I,0)),"",INDEX(Events!$A:$A,MATCH(C37,Events!$I:$I,0)))</f>
        <v/>
      </c>
      <c r="D39" s="92"/>
      <c r="E39" s="25"/>
      <c r="F39" s="6"/>
      <c r="G39" s="6"/>
      <c r="H39" s="6"/>
      <c r="I39" s="6"/>
      <c r="J39" s="12"/>
      <c r="K39" s="88"/>
      <c r="L39" s="89"/>
      <c r="M39" s="89"/>
      <c r="N39" s="90"/>
    </row>
    <row r="40" spans="1:14" ht="13.5" customHeight="1" x14ac:dyDescent="0.2">
      <c r="A40" s="91" t="str">
        <f ca="1">IF(ISERROR(MATCH(A37,Events!$J:$J,0)),"",INDEX(Events!$A:$A,MATCH(A37,Events!$J:$J,0)))</f>
        <v/>
      </c>
      <c r="B40" s="92"/>
      <c r="C40" s="91" t="str">
        <f ca="1">IF(ISERROR(MATCH(C37,Events!$J:$J,0)),"",INDEX(Events!$A:$A,MATCH(C37,Events!$J:$J,0)))</f>
        <v/>
      </c>
      <c r="D40" s="92"/>
      <c r="E40" s="25"/>
      <c r="F40" s="6"/>
      <c r="G40" s="6"/>
      <c r="H40" s="6"/>
      <c r="I40" s="6"/>
      <c r="J40" s="12"/>
      <c r="K40" s="80"/>
      <c r="L40" s="81"/>
      <c r="M40" s="81"/>
      <c r="N40" s="82"/>
    </row>
    <row r="41" spans="1:14" ht="13.5" customHeight="1" x14ac:dyDescent="0.2">
      <c r="A41" s="91" t="str">
        <f ca="1">IF(ISERROR(MATCH(A37,Events!$K:$K,0)),"",INDEX(Events!$A:$A,MATCH(A37,Events!$K:$K,0)))</f>
        <v/>
      </c>
      <c r="B41" s="92"/>
      <c r="C41" s="91" t="str">
        <f ca="1">IF(ISERROR(MATCH(C37,Events!$K:$K,0)),"",INDEX(Events!$A:$A,MATCH(C37,Events!$K:$K,0)))</f>
        <v/>
      </c>
      <c r="D41" s="92"/>
      <c r="E41" s="25"/>
      <c r="F41" s="6"/>
      <c r="G41" s="6"/>
      <c r="H41" s="6"/>
      <c r="I41" s="6"/>
      <c r="J41" s="12"/>
      <c r="K41" s="11"/>
      <c r="L41" s="6"/>
      <c r="M41" s="4"/>
      <c r="N41" s="20"/>
    </row>
    <row r="42" spans="1:14" ht="13.5" customHeight="1" x14ac:dyDescent="0.2">
      <c r="A42" s="94" t="str">
        <f ca="1">IF(ISERROR(MATCH(A37,Events!$L:$L,0)),"",INDEX(Events!$A:$A,MATCH(A37,Events!$L:$L,0)))</f>
        <v/>
      </c>
      <c r="B42" s="95"/>
      <c r="C42" s="94" t="str">
        <f ca="1">IF(ISERROR(MATCH(C37,Events!$L:$L,0)),"",INDEX(Events!$A:$A,MATCH(C37,Events!$L:$L,0)))</f>
        <v/>
      </c>
      <c r="D42" s="95"/>
      <c r="E42" s="26"/>
      <c r="F42" s="14"/>
      <c r="G42" s="14"/>
      <c r="H42" s="14"/>
      <c r="I42" s="14"/>
      <c r="J42" s="16"/>
      <c r="K42" s="13"/>
      <c r="L42" s="14"/>
      <c r="M42" s="15"/>
      <c r="N42" s="17"/>
    </row>
    <row r="45" spans="1:14" s="1" customFormat="1" ht="11.25" x14ac:dyDescent="0.2"/>
    <row r="46" spans="1:14" s="1" customFormat="1" ht="10.5" customHeight="1" x14ac:dyDescent="0.2"/>
    <row r="47" spans="1:14" s="1" customFormat="1" ht="10.5" customHeight="1" x14ac:dyDescent="0.2"/>
    <row r="48" spans="1:14" s="1" customFormat="1" ht="10.5" customHeight="1" x14ac:dyDescent="0.2"/>
    <row r="49" s="1" customFormat="1" ht="10.5" customHeight="1" x14ac:dyDescent="0.2"/>
    <row r="50" s="1" customFormat="1" ht="10.5" customHeight="1" x14ac:dyDescent="0.2"/>
    <row r="51" s="1" customFormat="1" ht="10.5" customHeight="1" x14ac:dyDescent="0.2"/>
    <row r="52" s="1" customFormat="1" ht="10.5" customHeight="1" x14ac:dyDescent="0.2"/>
    <row r="53" s="1" customFormat="1" ht="10.5" customHeight="1" x14ac:dyDescent="0.2"/>
    <row r="54" s="1" customFormat="1" ht="11.25" x14ac:dyDescent="0.2"/>
    <row r="55" s="1" customFormat="1" ht="10.5" customHeight="1" x14ac:dyDescent="0.2"/>
    <row r="56" s="1" customFormat="1" ht="10.5" customHeight="1" x14ac:dyDescent="0.2"/>
    <row r="57" s="1" customFormat="1" ht="10.5" customHeight="1" x14ac:dyDescent="0.2"/>
    <row r="58" s="1" customFormat="1" ht="10.5" customHeight="1" x14ac:dyDescent="0.2"/>
    <row r="59" s="1" customFormat="1" ht="10.5" customHeight="1" x14ac:dyDescent="0.2"/>
    <row r="60" s="1" customFormat="1" ht="10.5" customHeight="1" x14ac:dyDescent="0.2"/>
    <row r="61" s="1" customFormat="1" ht="10.5" customHeight="1" x14ac:dyDescent="0.2"/>
    <row r="62" s="1" customFormat="1" ht="10.5" customHeight="1" x14ac:dyDescent="0.2"/>
    <row r="63" s="1" customFormat="1" ht="11.25" x14ac:dyDescent="0.2"/>
    <row r="64" s="1" customFormat="1" ht="10.5" customHeight="1" x14ac:dyDescent="0.2"/>
    <row r="65" s="1" customFormat="1" ht="10.5" customHeight="1" x14ac:dyDescent="0.2"/>
    <row r="66" s="1" customFormat="1" ht="10.5" customHeight="1" x14ac:dyDescent="0.2"/>
    <row r="67" s="1" customFormat="1" ht="10.5" customHeight="1" x14ac:dyDescent="0.2"/>
    <row r="68" s="1" customFormat="1" ht="10.5" customHeight="1" x14ac:dyDescent="0.2"/>
    <row r="69" s="1" customFormat="1" ht="10.5" customHeight="1" x14ac:dyDescent="0.2"/>
    <row r="70" s="1" customFormat="1" ht="10.5" customHeight="1" x14ac:dyDescent="0.2"/>
  </sheetData>
  <mergeCells count="196">
    <mergeCell ref="A40:B40"/>
    <mergeCell ref="C40:D40"/>
    <mergeCell ref="K40:N40"/>
    <mergeCell ref="A41:B41"/>
    <mergeCell ref="C41:D41"/>
    <mergeCell ref="A42:B42"/>
    <mergeCell ref="C42:D42"/>
    <mergeCell ref="M36:N36"/>
    <mergeCell ref="A38:B38"/>
    <mergeCell ref="C38:D38"/>
    <mergeCell ref="K38:N38"/>
    <mergeCell ref="A39:B39"/>
    <mergeCell ref="C39:D39"/>
    <mergeCell ref="K39:N39"/>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4:N24"/>
    <mergeCell ref="A26:B26"/>
    <mergeCell ref="C26:D26"/>
    <mergeCell ref="E26:F26"/>
    <mergeCell ref="G26:H26"/>
    <mergeCell ref="I26:J26"/>
    <mergeCell ref="K26:L26"/>
    <mergeCell ref="M26:N26"/>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A9:B9"/>
    <mergeCell ref="C9:D9"/>
    <mergeCell ref="E9:F9"/>
    <mergeCell ref="G9:H9"/>
    <mergeCell ref="I9:J9"/>
    <mergeCell ref="K9:L9"/>
    <mergeCell ref="M9:N9"/>
    <mergeCell ref="A8:B8"/>
    <mergeCell ref="C8:D8"/>
    <mergeCell ref="E8:F8"/>
    <mergeCell ref="G8:H8"/>
    <mergeCell ref="I8:J8"/>
    <mergeCell ref="K8:L8"/>
    <mergeCell ref="A4:N4"/>
    <mergeCell ref="A6:B6"/>
    <mergeCell ref="C6:D6"/>
    <mergeCell ref="E6:F6"/>
    <mergeCell ref="G6:H6"/>
    <mergeCell ref="I6:J6"/>
    <mergeCell ref="K6:L6"/>
    <mergeCell ref="M6:N6"/>
    <mergeCell ref="M8:N8"/>
  </mergeCells>
  <conditionalFormatting sqref="B7 D7 F7 H7 J7 L7 N7 B13 D13 F13 H13 J13 L13 N13 B19 D19 F19 H19 J19 L19 N19 B25 D25 F25 H25 J25 L25 N25 B31 D31 F31 H31 J31 L31 N31 B37 D37">
    <cfRule type="expression" dxfId="27" priority="6">
      <formula>A7=""</formula>
    </cfRule>
  </conditionalFormatting>
  <conditionalFormatting sqref="A8:N8 A14:N14 A20:N20 A26:N26 A32:N32 A38:D38">
    <cfRule type="expression" dxfId="26" priority="5">
      <formula>A7=""</formula>
    </cfRule>
  </conditionalFormatting>
  <conditionalFormatting sqref="A9:N9 A15:N15 A21:N21 A27:N27 A33:N33 A39:D39">
    <cfRule type="expression" dxfId="25" priority="4">
      <formula>A7=""</formula>
    </cfRule>
  </conditionalFormatting>
  <conditionalFormatting sqref="A10:N10 A16:N16 A22:N22 A28:N28 A34:N34 A40:D40">
    <cfRule type="expression" dxfId="24" priority="3">
      <formula>A7=""</formula>
    </cfRule>
  </conditionalFormatting>
  <conditionalFormatting sqref="A11:N11 A17:N17 A23:N23 A29:N29 A35:N35 A41:D41">
    <cfRule type="expression" dxfId="23" priority="2">
      <formula>A7=""</formula>
    </cfRule>
  </conditionalFormatting>
  <conditionalFormatting sqref="A12:N12 A18:N18 A24:N24 A30:N30 A36:N36 A42:D42">
    <cfRule type="expression" dxfId="22" priority="1">
      <formula>A7=""</formula>
    </cfRule>
  </conditionalFormatting>
  <conditionalFormatting sqref="A7 C7 E7 G7 I7 K7 M7 A13 C13 E13 G13 I13 K13 M13 A19 C19 E19 G19 I19 K19 M19 A25 C25 E25 G25 I25 K25 M25 A31 C31 E31 G31 I31 K31 M31 A37 C37">
    <cfRule type="expression" dxfId="21" priority="7">
      <formula>A7=""</formula>
    </cfRule>
  </conditionalFormatting>
  <printOptions horizontalCentered="1"/>
  <pageMargins left="0.35" right="0.35" top="0.25" bottom="0.4" header="0.25" footer="0.25"/>
  <pageSetup orientation="landscape" r:id="rId1"/>
  <headerFooter alignWithMargins="0">
    <oddFooter>&amp;C&amp;8&amp;K01+048https://www.vertex42.com/calendars/calendar-with-holidays.html</oddFooter>
  </headerFooter>
  <ignoredErrors>
    <ignoredError sqref="A7:B42" emptyCellReference="1"/>
    <ignoredError sqref="C7:N37 C40:J42 C39:J39 C38:J38" formula="1" emptyCellReferenc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1</vt:lpstr>
      <vt:lpstr>2</vt:lpstr>
      <vt:lpstr>3</vt:lpstr>
      <vt:lpstr>4</vt:lpstr>
      <vt:lpstr>5</vt:lpstr>
      <vt:lpstr>6</vt:lpstr>
      <vt:lpstr>7</vt:lpstr>
      <vt:lpstr>8</vt:lpstr>
      <vt:lpstr>9</vt:lpstr>
      <vt:lpstr>10</vt:lpstr>
      <vt:lpstr>11</vt:lpstr>
      <vt:lpstr>12</vt:lpstr>
      <vt:lpstr>Events</vt:lpstr>
      <vt:lpstr>Help</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Events!Print_Area</vt:lpstr>
      <vt:lpstr>startday</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Calendar with Holidays and Events</dc:title>
  <dc:creator>Vertex42.com</dc:creator>
  <dc:description>(c) 2015-2021 Vertex42 LLC. All Rights Reserved.</dc:description>
  <cp:lastModifiedBy>Ghasli @ Ghazali, Mohamad Amir</cp:lastModifiedBy>
  <cp:lastPrinted>2017-06-28T22:08:49Z</cp:lastPrinted>
  <dcterms:created xsi:type="dcterms:W3CDTF">2007-03-07T00:27:45Z</dcterms:created>
  <dcterms:modified xsi:type="dcterms:W3CDTF">2022-11-14T14:30:30Z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2015-2021 Vertex42 LLC</vt:lpwstr>
  </property>
  <property fmtid="{D5CDD505-2E9C-101B-9397-08002B2CF9AE}" pid="3" name="Version">
    <vt:lpwstr>1.1.8</vt:lpwstr>
  </property>
  <property fmtid="{D5CDD505-2E9C-101B-9397-08002B2CF9AE}" pid="4" name="Source">
    <vt:lpwstr>https://www.vertex42.com/calendars/calendar-with-holidays.html</vt:lpwstr>
  </property>
</Properties>
</file>